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90" windowWidth="20520" windowHeight="4020" tabRatio="738" activeTab="0"/>
  </bookViews>
  <sheets>
    <sheet name="（別紙３）重点計画書" sheetId="1" r:id="rId1"/>
  </sheets>
  <definedNames>
    <definedName name="_xlnm.Print_Area" localSheetId="0">'（別紙３）重点計画書'!$A$1:$P$272</definedName>
  </definedNames>
  <calcPr fullCalcOnLoad="1"/>
</workbook>
</file>

<file path=xl/sharedStrings.xml><?xml version="1.0" encoding="utf-8"?>
<sst xmlns="http://schemas.openxmlformats.org/spreadsheetml/2006/main" count="589" uniqueCount="312">
  <si>
    <t>（単位：千円、％、人）</t>
  </si>
  <si>
    <t>　　　３．事業内容欄については、実施する事業内容が確認できる記載とすること。</t>
  </si>
  <si>
    <t>　　　　〔事業区分〕　　　１：委託事業　　２：直接実施事業</t>
  </si>
  <si>
    <t>　　　　〔実施市町村名〕　市町村事業（実施区分＝２）である場合は、実施市町村名欄に当該事業を実施する市町村名を記載すること。</t>
  </si>
  <si>
    <t>　　　　〔実施区分〕　　　１：都道府県事業　　２：市町村事業</t>
  </si>
  <si>
    <t>　　　２．実施区分欄、実施市町村名欄、事業区分欄、分野区分欄には、次の該当する番号等を記載すること。</t>
  </si>
  <si>
    <r>
      <t>（注）</t>
    </r>
    <r>
      <rPr>
        <sz val="2"/>
        <rFont val="ＪＳＰゴシック"/>
        <family val="3"/>
      </rPr>
      <t xml:space="preserve"> </t>
    </r>
    <r>
      <rPr>
        <sz val="11"/>
        <rFont val="ＪＳＰゴシック"/>
        <family val="3"/>
      </rPr>
      <t>１．整理番号欄には、事業ごとに通し番号を記載すること。</t>
    </r>
  </si>
  <si>
    <t>総　　　　　計</t>
  </si>
  <si>
    <t>周知・広報及び管理運営等に要する経費</t>
  </si>
  <si>
    <t>合　　　　　計</t>
  </si>
  <si>
    <t>④ 割合 
（③／①）</t>
  </si>
  <si>
    <t>③ 新規雇用の失業者
に係る人件費</t>
  </si>
  <si>
    <t>⑥ 新規雇用の失業者
の人数</t>
  </si>
  <si>
    <t xml:space="preserve">② 人件費 </t>
  </si>
  <si>
    <t>⑤ 事業に従事する
全労働者数</t>
  </si>
  <si>
    <t xml:space="preserve">① 事業費 </t>
  </si>
  <si>
    <t>事　　業　　内　　容</t>
  </si>
  <si>
    <t>分野
区分</t>
  </si>
  <si>
    <t>事業
区分</t>
  </si>
  <si>
    <t>実施市町村名</t>
  </si>
  <si>
    <t>実施
区分</t>
  </si>
  <si>
    <t>整理
番号</t>
  </si>
  <si>
    <t>　　　　〔被災者対象〕 　震災により離職した被災者に限定して雇用する事業は、被災者対象欄に「○」を記載すること。</t>
  </si>
  <si>
    <t>　　　　〔未就職卒業者対象〕 　未就職卒業者を対象とする事業は、未就職卒業者対象欄に「○」を記載すること。</t>
  </si>
  <si>
    <t>　　　　〔追加設定分野名〕　　 都道府県において追加設定した分野の事業（分野区分＝８～１１）は、追加設定分野名欄に各分野コードに該当する分野名を記載すること。</t>
  </si>
  <si>
    <t>⑦ 割合
（⑥／⑤）</t>
  </si>
  <si>
    <t>被災者
対象</t>
  </si>
  <si>
    <t>未就職卒業者対象</t>
  </si>
  <si>
    <t>追加設定
分野名</t>
  </si>
  <si>
    <t>重点分野雇用創出事業計画書（平成２４年度）</t>
  </si>
  <si>
    <t>　　　　〔分野区分〕　　　１：介護　　２：医療　　３：観光　　４：環境、エネルギー　　５：農林水産　　６：地域社会雇用　　７：未就職卒業者を対象とする事業のうち１～６及び８～１２の分野に該当しないもの　　８：ものづくり・伝統産業等製造分野　　９：ＩＴ・情報通信・物流分野</t>
  </si>
  <si>
    <t>　　　　　　　　　　　　　１０：教育・福祉分野　　１１：流通・サービス分野　　１２：教育・研究</t>
  </si>
  <si>
    <t>ものづくり・伝統産業等製造分野</t>
  </si>
  <si>
    <t>産業構造の変化により雇用吸収力がさらに見込まれるグリーンイノベーションなどの分野を担う人材を京都ＪＰ方式により育成する事業</t>
  </si>
  <si>
    <t>高年齢者従業員の能力活用・雇用維持と若年求職者の雇用促進を同時に図る、新たな循環型雇用モデルを実施する事業</t>
  </si>
  <si>
    <t>大企業等のＯＢ人材を活用し、中小企業のニーズとマッチングさせることにより、地域の中小企業や試作企業のものづくり技術の向上を支援する事業</t>
  </si>
  <si>
    <t>小・中学生、高校生及び若年者等のものづくり人材の育成と中小企業の活性化支援事業</t>
  </si>
  <si>
    <t>社会的課題の解決を持続可能なビジネスとしてスタートさせる起業家を京都ＪＰ方式により育成し、起業を支援する事業</t>
  </si>
  <si>
    <t>○</t>
  </si>
  <si>
    <t>大学と連携し、新卒学生を福祉人材として安定的に養成・確保するシステムを構築するため、新卒人材確保事業を実施することにより、新卒学生の業界参入と人材定着を促進するための推進体制を整備する事業</t>
  </si>
  <si>
    <t>人材確保が喫緊の課題である北部地域において、事業所団体や養成校が連携し、地域人材確保システムの構築、北部人材緊急養成事業を実施する推進体制を整備する事業</t>
  </si>
  <si>
    <t>人材の確保に課題を抱える中小企業に対して採用力向上の支援、自社の魅力発信、個別求人開拓等の支援を通じて、中小企業と求職者（新卒未就職者・非正規労働者等）とのマッチングを図るとともに、企業での定着等も含め、人材確保をトータルで支援する事業</t>
  </si>
  <si>
    <t>雇用した障害者にＯＪＴ、Ｏff-ＪＴ研修を行い、地元企業への就職を支援する事業</t>
  </si>
  <si>
    <t>子育てしながら働きやすい女性やひとり親家族の方などニーズに応じて、子育てと就業をワンストップで支援する事業</t>
  </si>
  <si>
    <t>ワーク・ライフ・バランスを推進する事業を大学やＮＰＯ等から募集して実施する事業</t>
  </si>
  <si>
    <t>府内の中小企業におけるワーク・ライフ・バランスの取組を促進させるために、仕事と子育てや介護との両立などワーク・ライフ・バランスの取組の支援を行う事業</t>
  </si>
  <si>
    <t>ひきこもり回復期の青少年を対象に、週２０～４０時間のトライアル雇用を行い、ひきこもり青少年の就業を促進する事業</t>
  </si>
  <si>
    <t>社会生活を円滑に送る上で困難を抱える子ども、若者を対象に、訪問とカウンセリングによる自立を支援する事業</t>
  </si>
  <si>
    <t>地域においても、市町村が老後も安心して暮らせる地域包括ケア体制を構築できるよう支援することを目的とした「推進機構のブランチ」を設置する事業</t>
  </si>
  <si>
    <t>老後も安心して暮らせる地域包括ケア体制を構築するため、行政、医療・介護・福祉関係の機関・団体によるオール京都府体制で設置する事業</t>
  </si>
  <si>
    <t>障害者施設に対し、ものづくり指導員を派遣し、ほっとはあと製品（授産製品）づくりを支援する事業</t>
  </si>
  <si>
    <t>生活保護受給者やボーダーライン層に対する「中間的就労」の場づくりを支援する事業</t>
  </si>
  <si>
    <t>生活保護受給者やボーダーライン層に対する「中間的就労」の場づくりを農業分野で実施する事業</t>
  </si>
  <si>
    <t>非正規労働者・生活保護受給者など生活基盤が不安定な求職者を対象に、生活及び就業相談を実施し、資格取得等のスキルアップ講習や社会的自立を促すための企業実習等を通じて常用雇用に繋げる事業</t>
  </si>
  <si>
    <t>民間企業における障がい者雇用促進のため、はあとふるジョブコーチの養成・派遣事業を実施する事業</t>
  </si>
  <si>
    <t>障がい者が身近な地域での就労支援が受けられるよう、地域の障がい者の就労拠点である「障害者就業・生活支援センター」での就労機能を充実させ、障がい者雇用の促進を図る事業</t>
  </si>
  <si>
    <t>特別支援学校高等部における進路指導担当教員の授業の後補充講師を任用する事業</t>
  </si>
  <si>
    <t>府内全公立小・中・高等学校・特別支援学校を対象に民間業者によるネット監視を委託する事業</t>
  </si>
  <si>
    <t>指定等文化財の防災対策状況把握及びデータベース作成事業</t>
  </si>
  <si>
    <t>全国共通の調査基準により統計調査を実施する事業</t>
  </si>
  <si>
    <t>丹後地域の「食」を通じた活性化を目指す京都「丹後・食の王国構想」プロジェクトを推進するため、同構想の中核施設となる「丹後あじわいの郷」の拠点づくりに向けた取組等を実施する事業</t>
  </si>
  <si>
    <t>平成２３年に発足した「京都丹波・食と森の交流ネットワーク」が地域の特徴を総合的に活かした都市農村交流の取り組みを展開し、交流人口の拡大や農林畜産物の生産・販売拡大により、地域の活性化を図る事業</t>
  </si>
  <si>
    <t>年間７２万人を超える入園者のある全国トップレベルの総合植物園「生きた植物博物館」において、四季折々の魅力を発揮できる環境を整備するため、園内の樹木の保全対策を図り、植物園の魅力向上に資する事業</t>
  </si>
  <si>
    <t>年間７２万人を超える入園者のある全国トップレベルの総合植物園「生きた植物博物館」において、四季折々の魅力を発揮できる環境を整備し、来園者サービスの向上を図ることにより、植物園の魅力向上に資する事業</t>
  </si>
  <si>
    <t>総合資料館所蔵の歴史資料のうち行政文書について、電子目録を整備・公開し、府民の利用促進を通じた府政への参画・地域文化の振興を図る事業</t>
  </si>
  <si>
    <t>準貴重書の目録整備を行い、Web発信できるよう基盤整備を進め、新資料館への円滑な移行を図る事業</t>
  </si>
  <si>
    <t>国際京都学センターの本格稼働に向け、歴史都市をテーマとした調査研究を行うとともに、調査研究成果の還元と活動のＰＲともなるシンポジウムを開催する事業</t>
  </si>
  <si>
    <t>中小企業のエネルギー使用状況等を「見える化」するとともに、データの解析・診断を実施し、設備更新等の助言を行うことで、排出量取引制度の対象となる設備機器の掘り起こしを行う事業</t>
  </si>
  <si>
    <t>国民文化祭・京都２０１１のＰＲ隊長として活躍したまゆまろを、府政ＰＲ等の広告塔として再デビューさせ、その認知度を活用し、京都の様々な地域振興イベント、キャンペーン等の盛り上げを行う事業</t>
  </si>
  <si>
    <t>京都力結集エコ住宅の管理・運営、情報発信する事業</t>
  </si>
  <si>
    <t>人材育成等拠点の運営管理、サポート支援事業及び撮影誘致を行う事業</t>
  </si>
  <si>
    <t>収蔵資料整理・台帳（リスト）作成及び施設環境を整備する事業</t>
  </si>
  <si>
    <t>京都府北部地域における若者の就職定着支援・企業への人材の供給や北部サテライトから各地に出向いてのきめ細やかなサービスを行う事業</t>
  </si>
  <si>
    <t>広域振興局単位に「地域雇用創出活力会議」を設置し、産業・雇用情勢を踏まえ、地域の実情に即した戦略的な雇用創出事業を展開、実施する事業</t>
  </si>
  <si>
    <t>京都市</t>
  </si>
  <si>
    <t>京都マラソンの新たな魅力創出や国内外へのＰＲ強化</t>
  </si>
  <si>
    <t>本市が提供する企業情報データベースへの登録企業の開拓・取材・情報入力等を実施する。</t>
  </si>
  <si>
    <t>若年者に対する職業教育・職業訓練の実施状況を調査することにより，若年者の職業定着度及びキャリア志向性等を把握し，関係機関に提言を行う。</t>
  </si>
  <si>
    <t>京都の伝統産業振興のため，首都圏に京都産のきもののアンテナショップを運営する。</t>
  </si>
  <si>
    <t>市内で多数の観光客が訪れる施設において，西陣織をはじめとした京都の伝統産業の技術を受け継ぐ多くの職人さん達が，日頃なかなか見ることのできない「匠の技」を観光客の方々に披露する。</t>
  </si>
  <si>
    <t>「京都市地域結集型共同研究事業」から派生的に生じた研究シーズについて，研究補助員を雇用し，研究開発に従事させ，当該研究シーズの育成を図る。</t>
  </si>
  <si>
    <t>経験や知識の豊富な大企業や中核企業等のＯＢ人材(定年退職者，途中退職者等)の方々と優れた人材を積極的に活用したい中小・ベンチャー企業等を結びつける事業</t>
  </si>
  <si>
    <t>市内の駅ナカ等に開設した京の旬野菜「時待ち食直売所」を拠点として京野菜の魅力や食文化等の発信を行う。</t>
  </si>
  <si>
    <t>花きの多様な機能に着目し，教育や地域活動に取り入れる「花育活動」を市内で展開し，花いっぱい運動の一助とするとともに，新たな花き需要の喚起を図る。</t>
  </si>
  <si>
    <t>京都大学と本市が共同で開発している新京野菜のうち，今後需要拡大が見込まれる品目の安定供給体制の確立を図る。</t>
  </si>
  <si>
    <t>市内河川の水産資源保全及び河川環境保全のため，河川清掃活動，魚類の生息及び環境調査等を実施する。</t>
  </si>
  <si>
    <t>地元（主に伏見区）の農産物等の消費拡大のためのマルシェ（市）の設置や消費者へ直接出向く「振り売り隊」を組織し，地場農産物のＰＲ強化を図る。</t>
  </si>
  <si>
    <t>公有林の間伐及び間伐材搬出等の実施や，野生動物及び森林病害虫による被害の防除の実施</t>
  </si>
  <si>
    <t>ニホンザルにより被害が拡大している山際周辺の追い上げ作業等やイノシシ等野生動物による被害防止のためのバッファゾーンの設置</t>
  </si>
  <si>
    <t>林道及び林道沿いにおいて，柴刈り，清掃等を行い，北山林道地域の美林景観の保全と観光の里の基盤づくり</t>
  </si>
  <si>
    <t>23年度に設置した授産製品の展示販売店舗を活用し，企業や大学との連携を通した製品開発や更なる販路拡大を推進する。</t>
  </si>
  <si>
    <t>子ども手当等の制度改正に伴う新たな業務について，各区役所・支所に直接雇用職員を配置することにより対応する。</t>
  </si>
  <si>
    <t>子ども手当等の制度改正に伴う新たな業務を民間事業者に委託することで本庁集約を行う。</t>
  </si>
  <si>
    <t>これまでにヘルスキーパー普及支援事業を活用したが雇用に結び付かなかった企業に対するアフターフォローを実施し，雇用達成に向けた問題点や課題について検証する。</t>
  </si>
  <si>
    <t>職業生活支援員を配置した就労系事業所が相互に連携し効率的な支援ノウハウの蓄積が可能となるよう，ネットワーク機能の強化を図る。</t>
  </si>
  <si>
    <t>地区計画等のまちづくり活動への支援として，関係権利者の調査を行う。</t>
  </si>
  <si>
    <t>既存建築物の使用及び維持管理の適正化の指導により既存建築物の長寿命化を図る。
指導対象となる既存建築物に関する調査資料の分類，整理を行う。</t>
  </si>
  <si>
    <t>ICT機器の活用支援や事務処理の補佐など，各学校において支援が必要な業務に従事してもらう「ICT活用支援員」を巡回させる。</t>
  </si>
  <si>
    <t>学校図書館運営補助業務</t>
  </si>
  <si>
    <t>○</t>
  </si>
  <si>
    <t>福知山市</t>
  </si>
  <si>
    <t>大学機能を活かした「市民公開講座」の開催</t>
  </si>
  <si>
    <t>漆器の製作、漆塗り体験の補助や展示資料整理などの業務</t>
  </si>
  <si>
    <t>観光案内、観光及び地場産品のＰＲ、企画展示</t>
  </si>
  <si>
    <t>多様な保育サービスを提供</t>
  </si>
  <si>
    <t>要配慮者台帳の更新、個別支援計画の更新に係る事務補助</t>
  </si>
  <si>
    <t>農業・下請け作業の指導員の補助</t>
  </si>
  <si>
    <t>障害者の生活・訓練指導等の補助、ほっとはあと製品づくりの補助</t>
  </si>
  <si>
    <t>ぱん製造・下請け作業の指導員の補助</t>
  </si>
  <si>
    <t>障害者の日中の生活や活動の充実を支援する事業の補助</t>
  </si>
  <si>
    <t>障害児・者の放課後や余暇の活動支援補助事業</t>
  </si>
  <si>
    <t>知的障害児の療育計画・相談・教材作成などの療育支援の補助</t>
  </si>
  <si>
    <t>高齢者障害者の就労支援及び居場所・生きがいづくり充実事業の補助</t>
  </si>
  <si>
    <t>障害のある人が家庭からの廃食油を回収する就労事業の補助</t>
  </si>
  <si>
    <t>予防プラン作成にかかるシステム入力や国保連請求事務等の補助</t>
  </si>
  <si>
    <t>健診・保健指導等の受診率向上を図るため、電話等での受診勧奨を行う事業</t>
  </si>
  <si>
    <t>農山村地域における過疎高齢化集落への農地保全や地域活性化支援</t>
  </si>
  <si>
    <t>農業振興地域整備計画見直しに係るデータ更新業務事業</t>
  </si>
  <si>
    <t>認定基本計画に掲げる事業の着実な推進に向けたコーディネイト支援</t>
  </si>
  <si>
    <t>空き店舗を利用し、街なかの魅力発掘、賑わい創出を行う人達への支援</t>
  </si>
  <si>
    <t>学校の校務に従事することによる学校教育活動の支援</t>
  </si>
  <si>
    <t>小中学校に司書教諭補助員を配置することによる子どもの読書活動の推進</t>
  </si>
  <si>
    <t>子どもの読書活動に係る児童向けサービス業務</t>
  </si>
  <si>
    <t>教育・福祉分野</t>
  </si>
  <si>
    <t>舞鶴市</t>
  </si>
  <si>
    <t>有害鳥獣の捕獲</t>
  </si>
  <si>
    <t>リサイクルプラザにおける資源ごみ等の受入、分別指導</t>
  </si>
  <si>
    <t>相談支援及び児童デイサービス事業に係る療育業務</t>
  </si>
  <si>
    <t>舞鶴引揚記念館に収蔵されている資料のデジタル化</t>
  </si>
  <si>
    <t>着地型観光の推進等により交流人口の増大をめざす</t>
  </si>
  <si>
    <t>引揚げの史実の継承</t>
  </si>
  <si>
    <t>スポーツによる地域活性化事業の推進</t>
  </si>
  <si>
    <t>スポーツイベントによる情報発信と観光推進</t>
  </si>
  <si>
    <t>○</t>
  </si>
  <si>
    <t>綾部市</t>
  </si>
  <si>
    <t>公立学校・園施設等の施設維持保全に必要な各施設の図面等をデジタル化し、施設情報をデータベース化することにより、施設維持・施設改修などへの迅速な対応を行い、子どもたちが安心して学ぶ場所を確保する。</t>
  </si>
  <si>
    <t>綾部市では、周辺地域と比較しても観光産業が弱く、観光・交流の推進を図っていく必要があり、観光振興協議会からいくつかの提言を受ける中で、観光情報発信や農村都市交流についての取り組みを進める。</t>
  </si>
  <si>
    <t>在宅介護支援センターにおいて、利用者に関する情報の整理、記録作成の補助、検討会等開催のための連絡調整、資料作成、地域包括支援センターとの連絡などの事務を行う。</t>
  </si>
  <si>
    <t>高齢者ニーズ調査員が生活ニーズのある高齢者を訪問し、状況把握、意向確認、サポーター等の調整に必要な調査等を行い、調査結果から、生活ニーズのある高齢者への支援活動の調整を行う。</t>
  </si>
  <si>
    <t>公民館や社会教育団体との連携・支援を行い、社会教育の充実を図る。当該事業に従事することで、社会教育活動を学べるとともに、地域の実態把握、人との交流を通じた対応力を身に着け、個人のスキルアップにつながる。</t>
  </si>
  <si>
    <t>　市内の遺跡から出土した遺物の復元、図化、データ化等の整理作業を行う。対象は久田山古墳群出土の金属器・土器など。一級の資料の整理を実施することにより専門的技術を習得することができ、専門分野の知識を学ぶことができる。</t>
  </si>
  <si>
    <t>　綾部市においては、昼間不在で児童の保護育成ができない家庭の児童を対象に放課後児童健全育成学級を開設しており、指導者の育成や技術の向上に努める必要がある。放課後学級おける学習指導や活動支援並びに学校や教育委員会等との連携など、多様な業務を担うことで、今後、教育活動あるいは青少年健全育成や福祉活動に携わるための資質の向上を図る。</t>
  </si>
  <si>
    <t>公共施設の図面等をデジタル化することにより、集中管理が可能になり、非常時の持ち出しも容易になる。また、被災時において支援の他自治体への資料提供をＩＴ通信で行えるようにすることによって、万が一の災害時に備える。</t>
  </si>
  <si>
    <t>農業生産法人株式会社『農夢』において京みず菜等の栽培技術を習得し、新たに農業参入する機会を設け他産業からや失業者及び新卒者の農業への参入者の育成を図る。</t>
  </si>
  <si>
    <t>森林が持つ本来の機能や役割を十分に発揮させられるように保育管理などの施業を行うため、市が直接管理する林道の除草、支障木の除去、不法投棄物の撤去等の作業を委託により実施する。</t>
  </si>
  <si>
    <t>イノシシ、シカ等による農作物被害の軽減を目的に、農地に隣接する山すそを刈り払いするなどして整備し、獣が山から下りてきにくい緩衝帯を設ける作業を委託する。実施場所は、高齢化率が高く、雑木等の刈り払いが困難で、獣害が多い地域とする。</t>
  </si>
  <si>
    <t>１８歳以下の障害児の学校の放課後等における活動の場を確保し、保護者の就労支援及び障害児等を日常的にケアしている家族の一時的な休息を保障するため、看護師等のスタッフを配置する。</t>
  </si>
  <si>
    <t>介護予防サービスが必要と判断された対象者に対して、心身機能の改善及び生活行為や社会参加など生活機能全般の維持・向上を図り、要介護状態への進行を予防するため、介護予防の観点から効果があると認められる各種「介護予防教室」を実施する。</t>
  </si>
  <si>
    <t>市で所有する紙データの旧公図や家屋評価調書などの各種課税資料をスキャナーで読み込みを行い、電子ファイリングを行う。ファイリングデータについては、検索及びプリントを容易に行えるようにし、データは共有化ファイルに保存整理する。</t>
  </si>
  <si>
    <t>退職者医療制度の適用適正化、社会保険の扶養者の適用適正化等を行うことにより、医療費の抑制を図り、国民健康保険の安定的、継続的な運営を図る。</t>
  </si>
  <si>
    <t>老人福祉センターを利用する高齢者のうち、軽度の認知症や身体の障害のため独力だけでは館内の自主的活動を行うことが不安・困難な方に対して職員を配置し、見守り活動や介助業務等を行う。</t>
  </si>
  <si>
    <t>市民の教育・就業のための学習機会を充実させるための読書啓発活動業務を実施し、雇用された方は、図書館に就労することにより、読書力や話すことの技術、カウンター業務を通じて市民との応対技術・コンピュータ技術などを身につける。</t>
  </si>
  <si>
    <t>綾部市資料館で保管している歴史資料（遺跡出土品・民具・古文書など）について、未整理のため充分活用できていない資料も多く、資料を積極的に活用していくための記録化などの整理作業を実施する人材を雇用し、専門的技術の習得を図り、人材の育成に努める。</t>
  </si>
  <si>
    <t>農業生産法人株式会社農夢では、京みず菜に続く新しい作物の導入を図ることが急務となっており、新しい作物の導入により、綾部の更なるブランド化を図る。また今後は、６次産業化も視野に入れ、経営の多角化を図り、京野菜の栽培技術の導入、確立と専業農家志望者の育成を行う。</t>
  </si>
  <si>
    <t>綾部市ＰＲビデオについて、これまでに集めた素材を活用するとともに新たな取材も加えるなどして、作品複数を制作し、綾部市の観光・交流・定住ほか内外を対象にした各種施策の推進に役立てる。</t>
  </si>
  <si>
    <t>福祉系システム制度改正対応及び運用に伴う入力・確認等の業務。ワード・エクセルを使用した文章の作成や表計算等の集計業務などを行う。</t>
  </si>
  <si>
    <t>ＩＴ・情報通信・物流分野</t>
  </si>
  <si>
    <t>宇治市</t>
  </si>
  <si>
    <t>大久保青少年センター所有図書の台帳を作成し、貸し出すための職員を配置する</t>
  </si>
  <si>
    <t>地域の歴史を伝える資料の活用をはかるためデジタル化を行う</t>
  </si>
  <si>
    <t>特定健康診査受診者の内、医療機関受診が必要な対象者への通知</t>
  </si>
  <si>
    <t>通所施設に通う障害者のうち処遇困難な者の処遇について研究を行う</t>
  </si>
  <si>
    <t>ＪＲ木幡駅前自転車等駐車場の施設補修作業</t>
  </si>
  <si>
    <t>農業用水路等に生息するジャンボタニシの調査を行う</t>
  </si>
  <si>
    <t>宮津市</t>
  </si>
  <si>
    <t>市内の空き家・空き店舗情報システムにより、UIターン希望者への情報提供を行う。</t>
  </si>
  <si>
    <t>竹資源を有効活用し、エネルギー利用及びマテリアル利用を促進する。</t>
  </si>
  <si>
    <t>竹資源を有効活用するため地権者・関係者の調査</t>
  </si>
  <si>
    <t>KTR利用者獲得に向けた事業展開、利用促進におけるPR活動の向上を推進する。</t>
  </si>
  <si>
    <t>市民に市政情報や生活関連情報を効果的に広報するため、映像による情報発信を行う。</t>
  </si>
  <si>
    <t>地域の伝統木造建築技術の研究及び継承を推進し、地域の担い手である技術者の育成と宮津市における街並み形成の促進及び伝統的で魅力あるまちづくりの推進を図る。</t>
  </si>
  <si>
    <t>着地型旅行商品を造成し、都市圏で告知・流通させるための効果的なプロモーションを行う。</t>
  </si>
  <si>
    <t>外国人観光客に対する観光案内窓口・事業所などでの受入体制の強化を図る。</t>
  </si>
  <si>
    <t>安定した農作物の育成を行うため、増加する有害鳥獣に対する平日のパトロールを実施し、必要に応じて駆除を行う。</t>
  </si>
  <si>
    <t>入網したクラゲの除去やクラゲ・急潮により損傷した魚網の補修を実施する。また、京のブランド産品である｢丹後とり貝｣の育成事業を継続実施するとともに、浜売り等による地産地消を推進する。</t>
  </si>
  <si>
    <t>入網したクラゲの除去やクラゲ・急潮により損傷した魚網の補修を実施する。また、地元小学校給食への鮮魚の提供や浜売りによる地産地消を推進する。さらに現在実施している定置網体験の充実を図る。</t>
  </si>
  <si>
    <t>健康づくり運動推進リーダーへの指導・助言のための専門員を雇用する。</t>
  </si>
  <si>
    <t>虐待や対応困難事例などに対応するため、有資格者を雇用し、地域包括支援センターの相談体制の強化を図る。</t>
  </si>
  <si>
    <t>買物弱者の高齢者等の生活支援対策として、情報通信技術を活用した買物代行・宅配サービスを行うことで、高齢者等と商業者をつなぐ仕組みづくりの構築を行う。</t>
  </si>
  <si>
    <t>地産地消を推進するための、環境配慮、適正技術による米づくり実験と地域の将来性の調査。</t>
  </si>
  <si>
    <t>世屋地域内の体験・宿泊施設を活用し、エコツーリズムを通した地域資源の利活用を図る。</t>
  </si>
  <si>
    <t>滞在型観光を推進するため、海・農業体験などの地域資源を活かしたエコツーリズム商品の事業化のためのモニター事業の実施や集客の仕組みづくりを行う。</t>
  </si>
  <si>
    <t>環境分野で地域の経済力を高めるため、市民が持続可能なまちづくりや地域資源の有効活用について学び、考える機会を提供し、市民の気運醸成と合意形成を図る。</t>
  </si>
  <si>
    <t>世屋地区（畑自治会）に伝わる和紙づくりの事業化の調査・研究を行う。</t>
  </si>
  <si>
    <t>地元の農林水産物を食材とした新たな特産品を開発し、地産地消及び観光振興を推進する</t>
  </si>
  <si>
    <t>亀岡市</t>
  </si>
  <si>
    <t>平成２４年度海ごみサミット開催に向けた事務職員雇用</t>
  </si>
  <si>
    <t>放置自転車の指導啓発及び撤去保管活動</t>
  </si>
  <si>
    <t>子育て支援センター実施事業の支援者を育成・配置</t>
  </si>
  <si>
    <t>市立保育所の保育環境の美化と施設整備を推進。</t>
  </si>
  <si>
    <t>公立保育所の登所時間帯に配置する(仮称)キッズサポーターが児童との交流及び安全確保を行なう。</t>
  </si>
  <si>
    <t>ふれあいネットワーク制度(災害時要配慮者支援事業)台帳の整備・充実事業</t>
  </si>
  <si>
    <t>65歳以上の1人暮らし高齢者等を対象とした実態調査等を行うとともに、「命のカプセル」の配布により安全に安心した生活を支援する。</t>
  </si>
  <si>
    <t>森林保全対策における現況調査等の実施</t>
  </si>
  <si>
    <t>認定品(特産品)として商品力を高められた商品の販売等</t>
  </si>
  <si>
    <t>観光「亀岡」PR活動の推進業務</t>
  </si>
  <si>
    <t>外国人観光客等への農業体験及びクッキング体験事業の企画運営</t>
  </si>
  <si>
    <t>道標設置・林道整備・花の植栽等の事業</t>
  </si>
  <si>
    <t>障害者の生活相談支援・その他事務</t>
  </si>
  <si>
    <t>地域包括支援センターに介護予防マネジメント業務を行う保健師等を配置し、地域包括支援センターの機能強化を図る。</t>
  </si>
  <si>
    <t>堆肥製造・運搬業務</t>
  </si>
  <si>
    <t>精神障がい者の就労移行支援事業設置に向け、精神障がい者の相談業務、実習先の開拓等を行い、疾病と障がいを併せ持つ精神障がい者の就労移行時の関わりを医療的視点から支援する事業</t>
  </si>
  <si>
    <t>自殺者は年間3万人を超え社会的な問題となっており、自殺者の多くはうつなどの精神的な疾患を抱えている。うつの早期発見と医療につなぐための支援及び啓発を行う事業</t>
  </si>
  <si>
    <t>精神障がい者の社会参加と自立の促進を目的に、ジョブパートナーを雇用し、就労を目指す精神障がい者の就労前訓練と就労継続支援を行う事業</t>
  </si>
  <si>
    <t>市内授産製品の開発及び市役所ロビー及びスーパー等での授産製品を販売するための企画立案及び販路拡大を支援する事業</t>
  </si>
  <si>
    <t>介護予防マネンジメント業務の軽減のための地域包括支援センター職員の試行的増員に対する助成事業</t>
  </si>
  <si>
    <t>１．荒廃梅林の竹林の伐採と整備　２．梅の郷散策道整備</t>
  </si>
  <si>
    <t>にぎわいあふれるまちづくりのため、魅力ある商店・商店街づくりに関する取組みの支援を行い、地域再生に向けた一体的取組みを進める事業</t>
  </si>
  <si>
    <t>地球温暖化対策実行計画（区域施策編）を策定するための事業　</t>
  </si>
  <si>
    <t>城陽市</t>
  </si>
  <si>
    <t>向日市</t>
  </si>
  <si>
    <t>向日市民の生涯を通じた健康づくり支援のための保健計画を策定する。</t>
  </si>
  <si>
    <t>働く世代を対象に、生活習慣病予防のための事業を展開する。</t>
  </si>
  <si>
    <t>本市歴史観光資源のデジタル化、観光協会等関係機関の連携の下、市ホームページを活用して情報発信する。</t>
  </si>
  <si>
    <t>文化市民アンケートの実施、計画書冊子の作成などプラン改定に係る事業。</t>
  </si>
  <si>
    <t>観光スポットをつなぐ周遊ルートを設定し、歩くガイドマップを作成する事業。</t>
  </si>
  <si>
    <t>文化・歴史・観光資源等の映像をホームページ上で体験できる資料の作成。</t>
  </si>
  <si>
    <t>市内一円におけるポイ捨ての実態調査、啓発及び清掃活動。</t>
  </si>
  <si>
    <t>地下道や水路等の機能管理を行い安心・安全な街づくりを推進する事業。</t>
  </si>
  <si>
    <t>市内空き店舗等を活用した地産地消の推進及び地元産農産物を使用した土産品等の開発。</t>
  </si>
  <si>
    <t>埋蔵文化財を発掘調査し、保存検討用の基礎資料を収集する事業。</t>
  </si>
  <si>
    <t>食育講座や研修の実施、栄養指導、食に関する育児支援、啓発を行い食育を推進する。</t>
  </si>
  <si>
    <t>1980年代に印刷刊行した市史のデジタル化を図り、web上で公開できるようにする。</t>
  </si>
  <si>
    <t>大正～昭和初期に執筆されたが未刊行に終わり埋もれている群誌の原稿を新しい技術でよみがえらせ活用できるようにする。</t>
  </si>
  <si>
    <t>資料館所蔵品のうち破損がひどく緊急処置が必要なものを重点的に補修する。</t>
  </si>
  <si>
    <t>建造物の測量及び古建築の保存と文化・観光資源の充実を図る。</t>
  </si>
  <si>
    <t>長岡京市</t>
  </si>
  <si>
    <t>交通量、児童数の多い交差点における児童への安全誘導</t>
  </si>
  <si>
    <t>小学校夜間学校管理業務（扉施錠、消灯見回り・確認、機械警備設定等）</t>
  </si>
  <si>
    <t>学校の校務用情報機器等の活用を支援</t>
  </si>
  <si>
    <t>特別に支援を要する児童の安全面に配慮して、介助要員を配置する。</t>
  </si>
  <si>
    <t>不登校傾向生徒のきめ細やかな学習等支援</t>
  </si>
  <si>
    <t>出土遺物の実測やデジタルトレースを行い、保存整理をする。</t>
  </si>
  <si>
    <t>NHK大河ドラマ誘致推進協議会事務局の運営および実施事業に係る補助的事務を行う</t>
  </si>
  <si>
    <t>市民祭りを市民主導へ移管するための地域力の掘り起こしの新規事業</t>
  </si>
  <si>
    <t>放置竹林等を整備し、西山森林の環境整備保全を実施することにより里山の再生を図り農林業の保護振興を図る。</t>
  </si>
  <si>
    <t>野生動物による農作物への被害軽減のために柵の設置を行うことにより被害軽減を図る</t>
  </si>
  <si>
    <t>市のホームページリニューアルに係るデータ入力作業</t>
  </si>
  <si>
    <t>八幡市</t>
  </si>
  <si>
    <t>社会福祉施設の維持管理業務</t>
  </si>
  <si>
    <t>学校図書室に図書館司書を配置し、図書の整備等を行い学校図書室の充実を図る</t>
  </si>
  <si>
    <t>問題を抱えている児童への個別指導及び学習指導</t>
  </si>
  <si>
    <t>学校でのICT活用を促進するため、授業や研修等において教員のICT活用をサポートする「ICT支援員」を配置する</t>
  </si>
  <si>
    <t>地域包括支援センターに介護予防マネジメントを担当する専門職員を配置し機能強化を図る</t>
  </si>
  <si>
    <t>市内観光資源の魅力を発信し、観光誘客と観光資源の魅力向上を図る</t>
  </si>
  <si>
    <t>京田辺市</t>
  </si>
  <si>
    <t>京田辺観光大使の着ぐるみを着用し、観光アピールを行う</t>
  </si>
  <si>
    <t>駅前空き店舗を活用し、リユース品の展示販売拠点を運営する</t>
  </si>
  <si>
    <t>環境ボランティア活動の展開支援と行政との連携事業を推進する</t>
  </si>
  <si>
    <t>夜間環境パトロールを実施し不法投棄等を監視する</t>
  </si>
  <si>
    <t>遺跡から出土した遺物や図面の整理</t>
  </si>
  <si>
    <t>京丹後市</t>
  </si>
  <si>
    <t>丹後建国1300年記念事業の実施による観光振興地域活性化</t>
  </si>
  <si>
    <t>観光振興計画の推進及び事業実施</t>
  </si>
  <si>
    <t>市内観光資源見直し、新商品造成等観光おもてなし創造</t>
  </si>
  <si>
    <t>新規作物の導入、農業技術習得、6次産業化展開</t>
  </si>
  <si>
    <t>子育て支援医療費の適正な支給業務と周知啓発</t>
  </si>
  <si>
    <t>高齢者等の適正な健康管理への対応を図る</t>
  </si>
  <si>
    <t>未利用資源活用セミナーの実施、分別指導･収集</t>
  </si>
  <si>
    <t>木材搬出能力の高い技術者を育成</t>
  </si>
  <si>
    <t>都市部消費者への対面･ネット販売による産品展開</t>
  </si>
  <si>
    <t>南丹市</t>
  </si>
  <si>
    <t>魚の養殖及び活魚・加工品販売</t>
  </si>
  <si>
    <t>空き店舗・遊休地等を活用したコミュニティビジネスの創出支援</t>
  </si>
  <si>
    <t>ものづくりのまち南丹の推進提案</t>
  </si>
  <si>
    <t>あたたかく人を迎える観光案内人の育成</t>
  </si>
  <si>
    <t>観光プロモーションＤＶＤの作成、映像のネット配信</t>
  </si>
  <si>
    <t>教育情報の収集・整理と市内学校（園）への貸出業務</t>
  </si>
  <si>
    <t>外国語に堪能な職員による学校での外国語活動支援</t>
  </si>
  <si>
    <t>木津川市</t>
  </si>
  <si>
    <t>二次予防事業対象者及び要支援者に対する介護予防支援計画書の作成</t>
  </si>
  <si>
    <t>地域共同で行う農地・水路等の資源の日常管理と農村環境の共同活動及び向上活動のための支援に伴う事業補助</t>
  </si>
  <si>
    <t>水田等の水源別水利状況を調査し、農業振興及び防災対策等の基礎資料として活用する。</t>
  </si>
  <si>
    <t>宇治田原町</t>
  </si>
  <si>
    <t>有害鳥獣の被害調査等を行う</t>
  </si>
  <si>
    <t>特定健診・特定保健指導の実施率向上を図るため、受診勧奨等事業を行う職員を雇用</t>
  </si>
  <si>
    <t>高齢者雇用事業（高齢者宅に弁当を配布する）</t>
  </si>
  <si>
    <t>小・中学校図書室の環境整備及び充実</t>
  </si>
  <si>
    <t>介護認定調査員の人員整備により迅速な調査を行う</t>
  </si>
  <si>
    <t>和束町</t>
  </si>
  <si>
    <t>観光振興推進事業実施に係る業務一般</t>
  </si>
  <si>
    <t>子育て支援充実のための保育サポート事業</t>
  </si>
  <si>
    <t>老人福祉センターを活用した介護予防、コミュニティ活動の支援</t>
  </si>
  <si>
    <t>町有財産の基本内容、異動経歴、価値、管理状態等を電子データ化し、台帳として整備する。</t>
  </si>
  <si>
    <t>精華町</t>
  </si>
  <si>
    <t>IT･情報通信･物流分野</t>
  </si>
  <si>
    <t>申告者によるe-Tax利用やオフラインＰＣでの申告書作成について入力方法の支援を行う事業</t>
  </si>
  <si>
    <t>道路・公園における安全点検及び維持管理作業を行う事業</t>
  </si>
  <si>
    <t>公共下水道の未接続世帯に対する早期接続を啓発する事業</t>
  </si>
  <si>
    <t>消防栓・防火水槽及び標識等の点検や交換作業に関する補助を行う事業</t>
  </si>
  <si>
    <t>学校図書館において図書環境の整備を行う事業</t>
  </si>
  <si>
    <t>教育現場において、情報通信ネットワークなどの情報手段の適切な活用が出来るよう情報環境の整備を行う事業</t>
  </si>
  <si>
    <t>京丹波町</t>
  </si>
  <si>
    <t>団体とその地域がタイアップして地域資源（田んぼ等）を活用したまちづくりを実践する。</t>
  </si>
  <si>
    <t>農林水産と観光の連携を強化し、産業全体の活性化を図る。</t>
  </si>
  <si>
    <t>町の観光振興を行う団体が、地域資源を生かしたイベント等を企画し、多くの人が訪れ交流を通したまちの活性化を図る。</t>
  </si>
  <si>
    <t>不法投棄や道路パトロール、荒地清掃、看板整備等環境美化作業を行う業務</t>
  </si>
  <si>
    <t>伊根町</t>
  </si>
  <si>
    <t>情報通信</t>
  </si>
  <si>
    <t>町内小中学校4校に指導補助員を1名ずつ配置し、学校教育の充実を図る。</t>
  </si>
  <si>
    <t>補助員を1名雇用し、伊根町の文化財保存の推進を図る。</t>
  </si>
  <si>
    <t>過去から現在までの「広報いね」を冊子化、デジタル化し町内外への周知を図る。</t>
  </si>
  <si>
    <t>臨時職員を1名雇用、観光協会へ派遣し観光客の受入体制整備支援を図る。</t>
  </si>
  <si>
    <t>ごみ不法投棄等の巡回パトロールの実施により、ごみ回収及び投棄防止を図る。</t>
  </si>
  <si>
    <t>平日の放課後他学校周辺の施設で児童を保育し、共働き世帯、父子母子家庭の就労を支援する。</t>
  </si>
  <si>
    <t>与謝野町</t>
  </si>
  <si>
    <t>地域医療体制の拡充を図るため、看護師等の医療従事者の雇用を創出する</t>
  </si>
  <si>
    <t>地域循環資源を活用した有機質肥料の品質向上のための調査・試験作業</t>
  </si>
  <si>
    <t>無農薬栽培導入に係る試験ほ場の管理作業員、ほ場借り上げ料、農作業を委託する事業</t>
  </si>
  <si>
    <t>林業分野の支援活動を行うため事務員の雇用を行う事業</t>
  </si>
  <si>
    <t>不法投棄に係る町内巡回・監視する事業</t>
  </si>
  <si>
    <t>京都府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</si>
</sst>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Red]\-#,##0"/>
    <numFmt numFmtId="178" formatCode="&quot;(&quot;??0.0&quot; )&quot;;[Red]\-#,##0"/>
  </numFmts>
  <fonts count="48">
    <font>
      <sz val="11"/>
      <name val="ＭＳ Ｐ明朝"/>
      <family val="1"/>
    </font>
    <font>
      <sz val="11"/>
      <color indexed="8"/>
      <name val="ＭＳ Ｐゴシック"/>
      <family val="3"/>
    </font>
    <font>
      <sz val="6"/>
      <name val="ＭＳ Ｐ明朝"/>
      <family val="1"/>
    </font>
    <font>
      <sz val="11"/>
      <name val="ＪＳＰゴシック"/>
      <family val="3"/>
    </font>
    <font>
      <sz val="12"/>
      <name val="ＪＳＰゴシック"/>
      <family val="3"/>
    </font>
    <font>
      <sz val="11"/>
      <name val="ＭＳ Ｐゴシック"/>
      <family val="3"/>
    </font>
    <font>
      <sz val="2"/>
      <name val="ＪＳＰゴシック"/>
      <family val="3"/>
    </font>
    <font>
      <sz val="10"/>
      <name val="ＪＳＰゴシック"/>
      <family val="3"/>
    </font>
    <font>
      <sz val="6"/>
      <name val="ＭＳ Ｐゴシック"/>
      <family val="3"/>
    </font>
    <font>
      <sz val="16"/>
      <name val="ＪＳ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4"/>
      <color indexed="8"/>
      <name val="ＪＳ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double"/>
      <bottom style="medium"/>
    </border>
    <border>
      <left style="medium"/>
      <right>
        <color indexed="63"/>
      </right>
      <top style="double"/>
      <bottom style="medium"/>
    </border>
    <border>
      <left style="medium"/>
      <right>
        <color indexed="63"/>
      </right>
      <top style="medium"/>
      <bottom>
        <color indexed="63"/>
      </bottom>
    </border>
    <border>
      <left style="medium"/>
      <right>
        <color indexed="63"/>
      </right>
      <top style="medium"/>
      <bottom style="thin"/>
    </border>
    <border>
      <left style="hair"/>
      <right style="medium"/>
      <top style="double"/>
      <bottom style="medium"/>
    </border>
    <border>
      <left style="medium"/>
      <right style="thin"/>
      <top style="double"/>
      <bottom style="medium"/>
    </border>
    <border>
      <left style="hair"/>
      <right style="thin"/>
      <top style="double"/>
      <bottom>
        <color indexed="63"/>
      </bottom>
    </border>
    <border>
      <left style="thin"/>
      <right style="thin"/>
      <top style="double"/>
      <bottom style="medium"/>
    </border>
    <border>
      <left style="thin"/>
      <right style="thin"/>
      <top style="thin"/>
      <bottom style="thin"/>
    </border>
    <border>
      <left style="thin"/>
      <right>
        <color indexed="63"/>
      </right>
      <top style="thin"/>
      <bottom style="thin"/>
    </border>
    <border>
      <left style="hair"/>
      <right style="medium"/>
      <top style="thin"/>
      <bottom style="thin"/>
    </border>
    <border>
      <left style="medium"/>
      <right>
        <color indexed="63"/>
      </right>
      <top style="thin"/>
      <bottom style="thin"/>
    </border>
    <border>
      <left style="hair"/>
      <right style="medium"/>
      <top style="medium"/>
      <bottom style="thin"/>
    </border>
    <border>
      <left style="thin"/>
      <right>
        <color indexed="63"/>
      </right>
      <top style="medium"/>
      <bottom style="thin"/>
    </border>
    <border>
      <left style="thin"/>
      <right style="thin"/>
      <top style="medium"/>
      <bottom style="thin"/>
    </border>
    <border>
      <left style="hair"/>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thin"/>
      <right style="thin"/>
      <top>
        <color indexed="63"/>
      </top>
      <bottom>
        <color indexed="63"/>
      </bottom>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double"/>
      <bottom style="medium"/>
    </border>
    <border diagonalUp="1">
      <left style="thin"/>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medium"/>
      <top style="medium"/>
      <bottom style="double"/>
      <diagonal style="thin"/>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style="hair"/>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34" fillId="0" borderId="0" applyNumberFormat="0" applyFill="0" applyBorder="0" applyAlignment="0" applyProtection="0"/>
    <xf numFmtId="0" fontId="29"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38" fontId="5"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5" fillId="31" borderId="4" applyNumberFormat="0" applyAlignment="0" applyProtection="0"/>
    <xf numFmtId="0" fontId="5"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86">
    <xf numFmtId="0" fontId="0" fillId="0" borderId="0" xfId="0" applyAlignment="1">
      <alignment/>
    </xf>
    <xf numFmtId="38" fontId="3" fillId="0" borderId="0" xfId="49" applyFont="1" applyFill="1" applyAlignment="1">
      <alignment horizontal="right" vertical="center"/>
    </xf>
    <xf numFmtId="38" fontId="3" fillId="0" borderId="0" xfId="49" applyFont="1" applyFill="1" applyAlignment="1">
      <alignment/>
    </xf>
    <xf numFmtId="176" fontId="3" fillId="0" borderId="0" xfId="49" applyNumberFormat="1" applyFont="1" applyFill="1" applyAlignment="1">
      <alignment/>
    </xf>
    <xf numFmtId="38" fontId="3" fillId="0" borderId="0" xfId="49" applyNumberFormat="1" applyFont="1" applyFill="1" applyAlignment="1">
      <alignment/>
    </xf>
    <xf numFmtId="38" fontId="3" fillId="0" borderId="0" xfId="49" applyFont="1" applyFill="1" applyAlignment="1">
      <alignment vertical="center"/>
    </xf>
    <xf numFmtId="176" fontId="3" fillId="0" borderId="0" xfId="49" applyNumberFormat="1" applyFont="1" applyFill="1" applyAlignment="1">
      <alignment vertical="center"/>
    </xf>
    <xf numFmtId="38" fontId="3" fillId="0" borderId="0" xfId="49" applyNumberFormat="1" applyFont="1" applyFill="1" applyAlignment="1">
      <alignment vertical="center"/>
    </xf>
    <xf numFmtId="38" fontId="3" fillId="0" borderId="0" xfId="49" applyFont="1" applyFill="1" applyBorder="1" applyAlignment="1">
      <alignment vertical="center"/>
    </xf>
    <xf numFmtId="177" fontId="3" fillId="0" borderId="0" xfId="49" applyNumberFormat="1" applyFont="1" applyFill="1" applyBorder="1" applyAlignment="1">
      <alignment vertical="center"/>
    </xf>
    <xf numFmtId="176" fontId="3" fillId="0" borderId="0" xfId="49" applyNumberFormat="1" applyFont="1" applyFill="1" applyBorder="1" applyAlignment="1">
      <alignment vertical="center"/>
    </xf>
    <xf numFmtId="38" fontId="3" fillId="0" borderId="0" xfId="49" applyFont="1" applyFill="1" applyBorder="1" applyAlignment="1">
      <alignment horizontal="center" vertical="center"/>
    </xf>
    <xf numFmtId="38" fontId="3" fillId="0" borderId="0" xfId="49" applyNumberFormat="1" applyFont="1" applyFill="1" applyBorder="1" applyAlignment="1">
      <alignment horizontal="center" vertical="center"/>
    </xf>
    <xf numFmtId="177" fontId="4" fillId="33" borderId="10" xfId="49" applyNumberFormat="1" applyFont="1" applyFill="1" applyBorder="1" applyAlignment="1">
      <alignment vertical="center"/>
    </xf>
    <xf numFmtId="177" fontId="4" fillId="33" borderId="11" xfId="49" applyNumberFormat="1" applyFont="1" applyFill="1" applyBorder="1" applyAlignment="1">
      <alignment vertical="center"/>
    </xf>
    <xf numFmtId="178" fontId="3" fillId="0" borderId="0" xfId="49" applyNumberFormat="1" applyFont="1" applyFill="1" applyBorder="1" applyAlignment="1">
      <alignment vertical="center"/>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176" fontId="4" fillId="34" borderId="14" xfId="49" applyNumberFormat="1" applyFont="1" applyFill="1" applyBorder="1" applyAlignment="1">
      <alignment vertical="center"/>
    </xf>
    <xf numFmtId="177" fontId="4" fillId="33" borderId="15" xfId="49" applyNumberFormat="1" applyFont="1" applyFill="1" applyBorder="1" applyAlignment="1">
      <alignment vertical="center"/>
    </xf>
    <xf numFmtId="176" fontId="4" fillId="33" borderId="16" xfId="49" applyNumberFormat="1" applyFont="1" applyFill="1" applyBorder="1" applyAlignment="1">
      <alignment vertical="center"/>
    </xf>
    <xf numFmtId="177" fontId="4" fillId="33" borderId="17" xfId="49" applyNumberFormat="1" applyFont="1" applyFill="1" applyBorder="1" applyAlignment="1">
      <alignment vertical="center"/>
    </xf>
    <xf numFmtId="38" fontId="4" fillId="0" borderId="18" xfId="49" applyNumberFormat="1" applyFont="1" applyFill="1" applyBorder="1" applyAlignment="1">
      <alignment horizontal="center" vertical="center"/>
    </xf>
    <xf numFmtId="38" fontId="4" fillId="0" borderId="19" xfId="49" applyNumberFormat="1" applyFont="1" applyFill="1" applyBorder="1" applyAlignment="1">
      <alignment horizontal="center" vertical="center"/>
    </xf>
    <xf numFmtId="38" fontId="3" fillId="0" borderId="19" xfId="49" applyFont="1" applyFill="1" applyBorder="1" applyAlignment="1">
      <alignment horizontal="center" vertical="center"/>
    </xf>
    <xf numFmtId="176" fontId="4" fillId="0" borderId="20" xfId="49" applyNumberFormat="1" applyFont="1" applyFill="1" applyBorder="1" applyAlignment="1">
      <alignment vertical="center"/>
    </xf>
    <xf numFmtId="177" fontId="4" fillId="0" borderId="19" xfId="49" applyNumberFormat="1" applyFont="1" applyFill="1" applyBorder="1" applyAlignment="1">
      <alignment vertical="center"/>
    </xf>
    <xf numFmtId="177" fontId="4" fillId="0" borderId="21" xfId="49" applyNumberFormat="1" applyFont="1" applyFill="1" applyBorder="1" applyAlignment="1">
      <alignment vertical="center"/>
    </xf>
    <xf numFmtId="176" fontId="4" fillId="0" borderId="22" xfId="49" applyNumberFormat="1" applyFont="1" applyFill="1" applyBorder="1" applyAlignment="1">
      <alignment vertical="center"/>
    </xf>
    <xf numFmtId="177" fontId="4" fillId="0" borderId="23" xfId="49" applyNumberFormat="1" applyFont="1" applyFill="1" applyBorder="1" applyAlignment="1">
      <alignment vertical="center"/>
    </xf>
    <xf numFmtId="38" fontId="4" fillId="0" borderId="24" xfId="49" applyNumberFormat="1" applyFont="1" applyFill="1" applyBorder="1" applyAlignment="1">
      <alignment horizontal="center" vertical="center"/>
    </xf>
    <xf numFmtId="38" fontId="4" fillId="0" borderId="23" xfId="49" applyNumberFormat="1" applyFont="1" applyFill="1" applyBorder="1" applyAlignment="1">
      <alignment horizontal="center" vertical="center"/>
    </xf>
    <xf numFmtId="38" fontId="3" fillId="0" borderId="23" xfId="49" applyFont="1" applyFill="1" applyBorder="1" applyAlignment="1">
      <alignment horizontal="center" vertical="center"/>
    </xf>
    <xf numFmtId="38" fontId="3" fillId="0" borderId="0" xfId="49" applyFont="1" applyFill="1" applyBorder="1" applyAlignment="1">
      <alignment/>
    </xf>
    <xf numFmtId="176" fontId="7" fillId="0" borderId="25" xfId="49" applyNumberFormat="1" applyFont="1" applyFill="1" applyBorder="1" applyAlignment="1">
      <alignment horizontal="center" vertical="center" wrapText="1"/>
    </xf>
    <xf numFmtId="38" fontId="7" fillId="0" borderId="26" xfId="49" applyFont="1" applyFill="1" applyBorder="1" applyAlignment="1">
      <alignment horizontal="center" vertical="center" wrapText="1" shrinkToFit="1"/>
    </xf>
    <xf numFmtId="176" fontId="3" fillId="0" borderId="27" xfId="49" applyNumberFormat="1" applyFont="1" applyFill="1" applyBorder="1" applyAlignment="1">
      <alignment horizontal="center"/>
    </xf>
    <xf numFmtId="38" fontId="3" fillId="0" borderId="27" xfId="49" applyFont="1" applyFill="1" applyBorder="1" applyAlignment="1">
      <alignment horizontal="center"/>
    </xf>
    <xf numFmtId="38" fontId="3" fillId="0" borderId="28" xfId="49" applyFont="1" applyFill="1" applyBorder="1" applyAlignment="1">
      <alignment/>
    </xf>
    <xf numFmtId="38" fontId="3" fillId="0" borderId="29" xfId="49" applyFont="1" applyFill="1" applyBorder="1" applyAlignment="1">
      <alignment/>
    </xf>
    <xf numFmtId="176" fontId="3" fillId="0" borderId="29" xfId="49" applyNumberFormat="1" applyFont="1" applyFill="1" applyBorder="1" applyAlignment="1">
      <alignment horizontal="center"/>
    </xf>
    <xf numFmtId="38" fontId="3" fillId="0" borderId="29" xfId="49" applyFont="1" applyFill="1" applyBorder="1" applyAlignment="1">
      <alignment horizontal="center"/>
    </xf>
    <xf numFmtId="38" fontId="9" fillId="0" borderId="0" xfId="49" applyFont="1" applyFill="1" applyAlignment="1">
      <alignment horizontal="center" vertical="center"/>
    </xf>
    <xf numFmtId="38" fontId="3" fillId="0" borderId="0" xfId="49" applyFont="1" applyFill="1" applyAlignment="1">
      <alignment horizontal="left" vertical="center"/>
    </xf>
    <xf numFmtId="38" fontId="4" fillId="0" borderId="18" xfId="49" applyFont="1" applyFill="1" applyBorder="1" applyAlignment="1">
      <alignment horizontal="center" vertical="center"/>
    </xf>
    <xf numFmtId="38" fontId="4" fillId="0" borderId="30" xfId="49" applyNumberFormat="1" applyFont="1" applyFill="1" applyBorder="1" applyAlignment="1">
      <alignment horizontal="center" vertical="center"/>
    </xf>
    <xf numFmtId="38" fontId="4" fillId="0" borderId="31" xfId="49" applyFont="1" applyFill="1" applyBorder="1" applyAlignment="1">
      <alignment horizontal="center" vertical="center"/>
    </xf>
    <xf numFmtId="38" fontId="4" fillId="0" borderId="32" xfId="49" applyNumberFormat="1" applyFont="1" applyFill="1" applyBorder="1" applyAlignment="1">
      <alignment horizontal="center" vertical="center"/>
    </xf>
    <xf numFmtId="38" fontId="3" fillId="0" borderId="33" xfId="49" applyFont="1" applyFill="1" applyBorder="1" applyAlignment="1">
      <alignment horizontal="center" vertical="center" wrapText="1"/>
    </xf>
    <xf numFmtId="38" fontId="3" fillId="0" borderId="34" xfId="49" applyFont="1" applyFill="1" applyBorder="1" applyAlignment="1">
      <alignment horizontal="center" vertical="center" wrapText="1"/>
    </xf>
    <xf numFmtId="38" fontId="3" fillId="0" borderId="31" xfId="49" applyFont="1" applyFill="1" applyBorder="1" applyAlignment="1">
      <alignment horizontal="center" vertical="center" shrinkToFit="1"/>
    </xf>
    <xf numFmtId="38" fontId="3" fillId="0" borderId="18" xfId="49" applyFont="1" applyFill="1" applyBorder="1" applyAlignment="1">
      <alignment horizontal="center" vertical="center" shrinkToFit="1"/>
    </xf>
    <xf numFmtId="38" fontId="3" fillId="0" borderId="23" xfId="49" applyFont="1" applyFill="1" applyBorder="1" applyAlignment="1">
      <alignment vertical="center" wrapText="1"/>
    </xf>
    <xf numFmtId="38" fontId="3" fillId="0" borderId="19" xfId="49" applyFont="1" applyFill="1" applyBorder="1" applyAlignment="1">
      <alignment vertical="center" wrapText="1"/>
    </xf>
    <xf numFmtId="38" fontId="7" fillId="0" borderId="26" xfId="49"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38" fontId="3" fillId="0" borderId="36" xfId="49" applyFont="1" applyFill="1" applyBorder="1" applyAlignment="1">
      <alignment horizontal="center" vertical="center"/>
    </xf>
    <xf numFmtId="38" fontId="3" fillId="0" borderId="37" xfId="49" applyFont="1" applyFill="1" applyBorder="1" applyAlignment="1">
      <alignment horizontal="center" vertical="center"/>
    </xf>
    <xf numFmtId="38" fontId="3" fillId="0" borderId="12" xfId="49" applyFont="1" applyFill="1" applyBorder="1" applyAlignment="1">
      <alignment horizontal="center" vertical="center"/>
    </xf>
    <xf numFmtId="38" fontId="3" fillId="0" borderId="38" xfId="49" applyFont="1" applyFill="1" applyBorder="1" applyAlignment="1">
      <alignment horizontal="center" vertical="center"/>
    </xf>
    <xf numFmtId="38" fontId="7" fillId="0" borderId="12" xfId="49" applyFont="1" applyFill="1" applyBorder="1" applyAlignment="1">
      <alignment horizontal="center" vertical="center" wrapText="1" shrinkToFit="1"/>
    </xf>
    <xf numFmtId="38" fontId="7" fillId="0" borderId="38" xfId="49" applyFont="1" applyFill="1" applyBorder="1" applyAlignment="1">
      <alignment horizontal="center" vertical="center" wrapText="1" shrinkToFit="1"/>
    </xf>
    <xf numFmtId="38" fontId="3" fillId="0" borderId="39" xfId="49" applyFont="1" applyFill="1" applyBorder="1" applyAlignment="1">
      <alignment horizontal="center" vertical="center" wrapText="1"/>
    </xf>
    <xf numFmtId="38" fontId="3" fillId="0" borderId="40" xfId="49" applyFont="1" applyFill="1" applyBorder="1" applyAlignment="1">
      <alignment horizontal="center" vertical="center" wrapText="1"/>
    </xf>
    <xf numFmtId="177" fontId="3" fillId="0" borderId="12" xfId="49" applyNumberFormat="1" applyFont="1" applyFill="1" applyBorder="1" applyAlignment="1">
      <alignment horizontal="center" vertical="center"/>
    </xf>
    <xf numFmtId="177" fontId="3" fillId="0" borderId="29" xfId="49" applyNumberFormat="1" applyFont="1" applyFill="1" applyBorder="1" applyAlignment="1">
      <alignment horizontal="center" vertical="center"/>
    </xf>
    <xf numFmtId="38" fontId="3" fillId="0" borderId="41" xfId="49" applyFont="1" applyFill="1" applyBorder="1" applyAlignment="1">
      <alignment horizontal="center" vertical="center"/>
    </xf>
    <xf numFmtId="38" fontId="3" fillId="0" borderId="31" xfId="49" applyFont="1" applyFill="1" applyBorder="1" applyAlignment="1">
      <alignment horizontal="center" vertical="center"/>
    </xf>
    <xf numFmtId="38" fontId="3" fillId="0" borderId="41" xfId="49" applyNumberFormat="1" applyFont="1" applyFill="1" applyBorder="1" applyAlignment="1">
      <alignment horizontal="center" vertical="center" wrapText="1"/>
    </xf>
    <xf numFmtId="38" fontId="3" fillId="0" borderId="31" xfId="49" applyNumberFormat="1" applyFont="1" applyFill="1" applyBorder="1" applyAlignment="1">
      <alignment horizontal="center" vertical="center" wrapText="1"/>
    </xf>
    <xf numFmtId="38" fontId="3" fillId="0" borderId="42" xfId="49" applyNumberFormat="1" applyFont="1" applyFill="1" applyBorder="1" applyAlignment="1">
      <alignment horizontal="center" vertical="center" wrapText="1"/>
    </xf>
    <xf numFmtId="38" fontId="3" fillId="33" borderId="11" xfId="49" applyFont="1" applyFill="1" applyBorder="1" applyAlignment="1">
      <alignment horizontal="center" vertical="center"/>
    </xf>
    <xf numFmtId="38" fontId="3" fillId="33" borderId="43" xfId="49" applyFont="1" applyFill="1" applyBorder="1" applyAlignment="1">
      <alignment horizontal="center" vertical="center"/>
    </xf>
    <xf numFmtId="38" fontId="3" fillId="0" borderId="26" xfId="49" applyFont="1" applyFill="1" applyBorder="1" applyAlignment="1">
      <alignment horizontal="center" vertical="center"/>
    </xf>
    <xf numFmtId="38" fontId="3" fillId="0" borderId="35" xfId="49" applyFont="1" applyFill="1" applyBorder="1" applyAlignment="1">
      <alignment horizontal="center" vertical="center"/>
    </xf>
    <xf numFmtId="38" fontId="9" fillId="0" borderId="0" xfId="49" applyFont="1" applyFill="1" applyAlignment="1">
      <alignment horizontal="center" vertical="center"/>
    </xf>
    <xf numFmtId="178" fontId="4" fillId="0" borderId="44" xfId="49" applyNumberFormat="1" applyFont="1" applyFill="1" applyBorder="1" applyAlignment="1">
      <alignment horizontal="center" vertical="center"/>
    </xf>
    <xf numFmtId="178" fontId="4" fillId="0" borderId="45" xfId="49" applyNumberFormat="1" applyFont="1" applyFill="1" applyBorder="1" applyAlignment="1">
      <alignment horizontal="center" vertical="center"/>
    </xf>
    <xf numFmtId="178" fontId="4" fillId="0" borderId="46" xfId="49" applyNumberFormat="1" applyFont="1" applyFill="1" applyBorder="1" applyAlignment="1">
      <alignment horizontal="center" vertical="center"/>
    </xf>
    <xf numFmtId="177" fontId="4" fillId="33" borderId="47" xfId="49" applyNumberFormat="1" applyFont="1" applyFill="1" applyBorder="1" applyAlignment="1">
      <alignment horizontal="center" vertical="center"/>
    </xf>
    <xf numFmtId="177" fontId="4" fillId="33" borderId="48" xfId="49" applyNumberFormat="1" applyFont="1" applyFill="1" applyBorder="1" applyAlignment="1">
      <alignment horizontal="center" vertical="center"/>
    </xf>
    <xf numFmtId="177" fontId="4" fillId="33" borderId="49" xfId="49" applyNumberFormat="1" applyFont="1" applyFill="1" applyBorder="1" applyAlignment="1">
      <alignment horizontal="center" vertical="center"/>
    </xf>
    <xf numFmtId="38" fontId="7" fillId="0" borderId="25" xfId="49" applyFont="1" applyFill="1" applyBorder="1" applyAlignment="1">
      <alignment horizontal="center" vertical="center" wrapText="1"/>
    </xf>
    <xf numFmtId="38" fontId="7" fillId="0" borderId="50" xfId="49" applyFont="1" applyFill="1" applyBorder="1" applyAlignment="1">
      <alignment horizontal="center" vertical="center"/>
    </xf>
    <xf numFmtId="38" fontId="3" fillId="0" borderId="51" xfId="49" applyNumberFormat="1" applyFont="1" applyFill="1" applyBorder="1" applyAlignment="1">
      <alignment horizontal="center" vertical="center" wrapText="1"/>
    </xf>
    <xf numFmtId="38" fontId="3" fillId="0" borderId="52" xfId="49"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0</xdr:row>
      <xdr:rowOff>28575</xdr:rowOff>
    </xdr:from>
    <xdr:to>
      <xdr:col>15</xdr:col>
      <xdr:colOff>695325</xdr:colOff>
      <xdr:row>0</xdr:row>
      <xdr:rowOff>419100</xdr:rowOff>
    </xdr:to>
    <xdr:sp>
      <xdr:nvSpPr>
        <xdr:cNvPr id="1" name="テキスト ボックス 1"/>
        <xdr:cNvSpPr txBox="1">
          <a:spLocks noChangeArrowheads="1"/>
        </xdr:cNvSpPr>
      </xdr:nvSpPr>
      <xdr:spPr>
        <a:xfrm>
          <a:off x="17278350" y="28575"/>
          <a:ext cx="2428875" cy="3905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都道府県名　京都府　</a:t>
          </a:r>
        </a:p>
      </xdr:txBody>
    </xdr:sp>
    <xdr:clientData/>
  </xdr:twoCellAnchor>
  <xdr:twoCellAnchor>
    <xdr:from>
      <xdr:col>0</xdr:col>
      <xdr:colOff>0</xdr:colOff>
      <xdr:row>0</xdr:row>
      <xdr:rowOff>0</xdr:rowOff>
    </xdr:from>
    <xdr:to>
      <xdr:col>3</xdr:col>
      <xdr:colOff>28575</xdr:colOff>
      <xdr:row>0</xdr:row>
      <xdr:rowOff>390525</xdr:rowOff>
    </xdr:to>
    <xdr:sp>
      <xdr:nvSpPr>
        <xdr:cNvPr id="2" name="テキスト ボックス 2"/>
        <xdr:cNvSpPr txBox="1">
          <a:spLocks noChangeArrowheads="1"/>
        </xdr:cNvSpPr>
      </xdr:nvSpPr>
      <xdr:spPr>
        <a:xfrm>
          <a:off x="0" y="0"/>
          <a:ext cx="2076450" cy="390525"/>
        </a:xfrm>
        <a:prstGeom prst="rect">
          <a:avLst/>
        </a:prstGeom>
        <a:solidFill>
          <a:srgbClr val="FFFFFF"/>
        </a:solidFill>
        <a:ln w="12700" cmpd="sng">
          <a:noFill/>
        </a:ln>
      </xdr:spPr>
      <xdr:txBody>
        <a:bodyPr vertOverflow="clip" wrap="square" anchor="ctr"/>
        <a:p>
          <a:pPr algn="l">
            <a:defRPr/>
          </a:pPr>
          <a:r>
            <a:rPr lang="en-US" cap="none" sz="1400" b="0" i="0" u="none" baseline="0">
              <a:solidFill>
                <a:srgbClr val="000000"/>
              </a:solidFill>
            </a:rPr>
            <a:t>様式第２号（別紙３）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85"/>
  <sheetViews>
    <sheetView tabSelected="1" view="pageBreakPreview" zoomScale="75" zoomScaleNormal="70" zoomScaleSheetLayoutView="75" zoomScalePageLayoutView="0" workbookViewId="0" topLeftCell="A1">
      <selection activeCell="H267" sqref="H267"/>
    </sheetView>
  </sheetViews>
  <sheetFormatPr defaultColWidth="9.00390625" defaultRowHeight="13.5"/>
  <cols>
    <col min="1" max="1" width="5.625" style="2" customWidth="1"/>
    <col min="2" max="2" width="5.625" style="4" customWidth="1"/>
    <col min="3" max="3" width="15.625" style="2" customWidth="1"/>
    <col min="4" max="5" width="5.625" style="4" customWidth="1"/>
    <col min="6" max="6" width="12.875" style="2" customWidth="1"/>
    <col min="7" max="8" width="8.75390625" style="2" customWidth="1"/>
    <col min="9" max="9" width="82.625" style="2" customWidth="1"/>
    <col min="10" max="10" width="17.25390625" style="2" customWidth="1"/>
    <col min="11" max="11" width="17.00390625" style="2" customWidth="1"/>
    <col min="12" max="12" width="18.625" style="2" customWidth="1"/>
    <col min="13" max="13" width="10.125" style="3" customWidth="1"/>
    <col min="14" max="14" width="16.625" style="2" bestFit="1" customWidth="1"/>
    <col min="15" max="15" width="18.75390625" style="2" customWidth="1"/>
    <col min="16" max="16" width="10.125" style="2" customWidth="1"/>
    <col min="17" max="18" width="7.50390625" style="2" customWidth="1"/>
    <col min="19" max="19" width="3.625" style="2" customWidth="1"/>
    <col min="20" max="16384" width="9.00390625" style="2" customWidth="1"/>
  </cols>
  <sheetData>
    <row r="1" spans="1:18" s="5" customFormat="1" ht="39" customHeight="1">
      <c r="A1" s="75" t="s">
        <v>29</v>
      </c>
      <c r="B1" s="75"/>
      <c r="C1" s="75"/>
      <c r="D1" s="75"/>
      <c r="E1" s="75"/>
      <c r="F1" s="75"/>
      <c r="G1" s="75"/>
      <c r="H1" s="75"/>
      <c r="I1" s="75"/>
      <c r="J1" s="75"/>
      <c r="K1" s="75"/>
      <c r="L1" s="75"/>
      <c r="M1" s="75"/>
      <c r="N1" s="75"/>
      <c r="O1" s="75"/>
      <c r="P1" s="75"/>
      <c r="Q1" s="42"/>
      <c r="R1" s="42"/>
    </row>
    <row r="2" spans="2:18" s="5" customFormat="1" ht="16.5" customHeight="1" thickBot="1">
      <c r="B2" s="7"/>
      <c r="D2" s="7"/>
      <c r="E2" s="7"/>
      <c r="M2" s="6"/>
      <c r="N2" s="1"/>
      <c r="P2" s="1" t="s">
        <v>0</v>
      </c>
      <c r="Q2" s="1"/>
      <c r="R2" s="1"/>
    </row>
    <row r="3" spans="1:18" s="5" customFormat="1" ht="18.75" customHeight="1">
      <c r="A3" s="84" t="s">
        <v>21</v>
      </c>
      <c r="B3" s="68" t="s">
        <v>20</v>
      </c>
      <c r="C3" s="66" t="s">
        <v>19</v>
      </c>
      <c r="D3" s="68" t="s">
        <v>18</v>
      </c>
      <c r="E3" s="70" t="s">
        <v>17</v>
      </c>
      <c r="F3" s="49"/>
      <c r="G3" s="49"/>
      <c r="H3" s="48"/>
      <c r="I3" s="56" t="s">
        <v>16</v>
      </c>
      <c r="J3" s="58" t="s">
        <v>15</v>
      </c>
      <c r="K3" s="41"/>
      <c r="L3" s="41"/>
      <c r="M3" s="40"/>
      <c r="N3" s="60" t="s">
        <v>14</v>
      </c>
      <c r="O3" s="39"/>
      <c r="P3" s="38"/>
      <c r="Q3" s="33"/>
      <c r="R3" s="33"/>
    </row>
    <row r="4" spans="1:18" s="5" customFormat="1" ht="11.25" customHeight="1">
      <c r="A4" s="85"/>
      <c r="B4" s="69"/>
      <c r="C4" s="67"/>
      <c r="D4" s="69"/>
      <c r="E4" s="69"/>
      <c r="F4" s="62" t="s">
        <v>28</v>
      </c>
      <c r="G4" s="62" t="s">
        <v>27</v>
      </c>
      <c r="H4" s="62" t="s">
        <v>26</v>
      </c>
      <c r="I4" s="57"/>
      <c r="J4" s="59"/>
      <c r="K4" s="73" t="s">
        <v>13</v>
      </c>
      <c r="L4" s="37"/>
      <c r="M4" s="36"/>
      <c r="N4" s="61"/>
      <c r="O4" s="54" t="s">
        <v>12</v>
      </c>
      <c r="P4" s="82" t="s">
        <v>25</v>
      </c>
      <c r="Q4" s="33"/>
      <c r="R4" s="33"/>
    </row>
    <row r="5" spans="1:18" s="5" customFormat="1" ht="36.75" customHeight="1" thickBot="1">
      <c r="A5" s="85"/>
      <c r="B5" s="69"/>
      <c r="C5" s="67"/>
      <c r="D5" s="69"/>
      <c r="E5" s="69"/>
      <c r="F5" s="63"/>
      <c r="G5" s="63"/>
      <c r="H5" s="63"/>
      <c r="I5" s="57"/>
      <c r="J5" s="59"/>
      <c r="K5" s="74"/>
      <c r="L5" s="35" t="s">
        <v>11</v>
      </c>
      <c r="M5" s="34" t="s">
        <v>10</v>
      </c>
      <c r="N5" s="61"/>
      <c r="O5" s="55"/>
      <c r="P5" s="83"/>
      <c r="Q5" s="33"/>
      <c r="R5" s="33"/>
    </row>
    <row r="6" spans="1:18" s="5" customFormat="1" ht="27">
      <c r="A6" s="47">
        <v>1</v>
      </c>
      <c r="B6" s="31">
        <v>1</v>
      </c>
      <c r="C6" s="32" t="s">
        <v>311</v>
      </c>
      <c r="D6" s="31">
        <v>1</v>
      </c>
      <c r="E6" s="30">
        <v>8</v>
      </c>
      <c r="F6" s="50" t="s">
        <v>32</v>
      </c>
      <c r="G6" s="46"/>
      <c r="H6" s="46"/>
      <c r="I6" s="52" t="s">
        <v>33</v>
      </c>
      <c r="J6" s="17">
        <v>74000</v>
      </c>
      <c r="K6" s="29">
        <v>45000</v>
      </c>
      <c r="L6" s="29">
        <v>45000</v>
      </c>
      <c r="M6" s="28">
        <f aca="true" t="shared" si="0" ref="M6:M30">IF(E6&lt;13,IF(L6="","",L6/J6),"")</f>
        <v>0.6081081081081081</v>
      </c>
      <c r="N6" s="17">
        <v>40</v>
      </c>
      <c r="O6" s="29">
        <v>40</v>
      </c>
      <c r="P6" s="28">
        <f aca="true" t="shared" si="1" ref="P6:P30">IF(E6&lt;13,IF(O6="","",O6/N6),"")</f>
        <v>1</v>
      </c>
      <c r="Q6" s="15"/>
      <c r="R6" s="15"/>
    </row>
    <row r="7" spans="1:18" s="5" customFormat="1" ht="27">
      <c r="A7" s="45">
        <f aca="true" t="shared" si="2" ref="A7:A253">IF(A6="","",A6+1)</f>
        <v>2</v>
      </c>
      <c r="B7" s="23">
        <v>1</v>
      </c>
      <c r="C7" s="24" t="s">
        <v>311</v>
      </c>
      <c r="D7" s="23">
        <v>1</v>
      </c>
      <c r="E7" s="22">
        <v>6</v>
      </c>
      <c r="F7" s="51"/>
      <c r="G7" s="44"/>
      <c r="H7" s="44"/>
      <c r="I7" s="53" t="s">
        <v>34</v>
      </c>
      <c r="J7" s="27">
        <v>56500</v>
      </c>
      <c r="K7" s="26">
        <v>45000</v>
      </c>
      <c r="L7" s="26">
        <v>45000</v>
      </c>
      <c r="M7" s="25">
        <f t="shared" si="0"/>
        <v>0.7964601769911505</v>
      </c>
      <c r="N7" s="27">
        <v>15</v>
      </c>
      <c r="O7" s="26">
        <v>15</v>
      </c>
      <c r="P7" s="25">
        <f t="shared" si="1"/>
        <v>1</v>
      </c>
      <c r="Q7" s="15"/>
      <c r="R7" s="15"/>
    </row>
    <row r="8" spans="1:18" s="5" customFormat="1" ht="27">
      <c r="A8" s="45">
        <f t="shared" si="2"/>
        <v>3</v>
      </c>
      <c r="B8" s="23">
        <v>1</v>
      </c>
      <c r="C8" s="24" t="s">
        <v>311</v>
      </c>
      <c r="D8" s="23">
        <v>1</v>
      </c>
      <c r="E8" s="22">
        <v>8</v>
      </c>
      <c r="F8" s="51" t="s">
        <v>32</v>
      </c>
      <c r="G8" s="44"/>
      <c r="H8" s="44"/>
      <c r="I8" s="53" t="s">
        <v>35</v>
      </c>
      <c r="J8" s="27">
        <v>87000</v>
      </c>
      <c r="K8" s="26">
        <v>70050</v>
      </c>
      <c r="L8" s="26">
        <v>70050</v>
      </c>
      <c r="M8" s="25">
        <f t="shared" si="0"/>
        <v>0.8051724137931034</v>
      </c>
      <c r="N8" s="27">
        <v>15</v>
      </c>
      <c r="O8" s="26">
        <v>15</v>
      </c>
      <c r="P8" s="25">
        <f t="shared" si="1"/>
        <v>1</v>
      </c>
      <c r="Q8" s="15"/>
      <c r="R8" s="15"/>
    </row>
    <row r="9" spans="1:18" s="5" customFormat="1" ht="21" customHeight="1">
      <c r="A9" s="45">
        <f t="shared" si="2"/>
        <v>4</v>
      </c>
      <c r="B9" s="23">
        <v>1</v>
      </c>
      <c r="C9" s="24" t="s">
        <v>311</v>
      </c>
      <c r="D9" s="23">
        <v>1</v>
      </c>
      <c r="E9" s="22">
        <v>8</v>
      </c>
      <c r="F9" s="51" t="s">
        <v>32</v>
      </c>
      <c r="G9" s="44"/>
      <c r="H9" s="44"/>
      <c r="I9" s="53" t="s">
        <v>36</v>
      </c>
      <c r="J9" s="27">
        <v>40000</v>
      </c>
      <c r="K9" s="26">
        <v>31300</v>
      </c>
      <c r="L9" s="26">
        <v>28600</v>
      </c>
      <c r="M9" s="25">
        <f t="shared" si="0"/>
        <v>0.715</v>
      </c>
      <c r="N9" s="27">
        <v>12</v>
      </c>
      <c r="O9" s="26">
        <v>11</v>
      </c>
      <c r="P9" s="25">
        <f t="shared" si="1"/>
        <v>0.9166666666666666</v>
      </c>
      <c r="Q9" s="15"/>
      <c r="R9" s="15"/>
    </row>
    <row r="10" spans="1:18" s="5" customFormat="1" ht="27">
      <c r="A10" s="45">
        <f t="shared" si="2"/>
        <v>5</v>
      </c>
      <c r="B10" s="23">
        <v>1</v>
      </c>
      <c r="C10" s="24" t="s">
        <v>311</v>
      </c>
      <c r="D10" s="23">
        <v>1</v>
      </c>
      <c r="E10" s="22">
        <v>6</v>
      </c>
      <c r="F10" s="51"/>
      <c r="G10" s="44"/>
      <c r="H10" s="44"/>
      <c r="I10" s="53" t="s">
        <v>37</v>
      </c>
      <c r="J10" s="27">
        <v>94500</v>
      </c>
      <c r="K10" s="26">
        <v>75000</v>
      </c>
      <c r="L10" s="26">
        <v>75000</v>
      </c>
      <c r="M10" s="25">
        <f t="shared" si="0"/>
        <v>0.7936507936507936</v>
      </c>
      <c r="N10" s="27">
        <v>30</v>
      </c>
      <c r="O10" s="26">
        <v>30</v>
      </c>
      <c r="P10" s="25">
        <f t="shared" si="1"/>
        <v>1</v>
      </c>
      <c r="Q10" s="15"/>
      <c r="R10" s="15"/>
    </row>
    <row r="11" spans="1:18" s="5" customFormat="1" ht="40.5">
      <c r="A11" s="45">
        <f t="shared" si="2"/>
        <v>6</v>
      </c>
      <c r="B11" s="23">
        <v>1</v>
      </c>
      <c r="C11" s="24" t="s">
        <v>311</v>
      </c>
      <c r="D11" s="23">
        <v>1</v>
      </c>
      <c r="E11" s="22">
        <v>1</v>
      </c>
      <c r="F11" s="51"/>
      <c r="G11" s="44" t="s">
        <v>38</v>
      </c>
      <c r="H11" s="44"/>
      <c r="I11" s="53" t="s">
        <v>39</v>
      </c>
      <c r="J11" s="27">
        <v>67602</v>
      </c>
      <c r="K11" s="26">
        <v>43499</v>
      </c>
      <c r="L11" s="26">
        <v>43499</v>
      </c>
      <c r="M11" s="25">
        <f t="shared" si="0"/>
        <v>0.6434572941628945</v>
      </c>
      <c r="N11" s="27">
        <v>37</v>
      </c>
      <c r="O11" s="26">
        <v>37</v>
      </c>
      <c r="P11" s="25">
        <f t="shared" si="1"/>
        <v>1</v>
      </c>
      <c r="Q11" s="15"/>
      <c r="R11" s="15"/>
    </row>
    <row r="12" spans="1:18" s="5" customFormat="1" ht="27">
      <c r="A12" s="45">
        <f t="shared" si="2"/>
        <v>7</v>
      </c>
      <c r="B12" s="23">
        <v>1</v>
      </c>
      <c r="C12" s="24" t="s">
        <v>311</v>
      </c>
      <c r="D12" s="23">
        <v>1</v>
      </c>
      <c r="E12" s="22">
        <v>1</v>
      </c>
      <c r="F12" s="51"/>
      <c r="G12" s="44"/>
      <c r="H12" s="44"/>
      <c r="I12" s="53" t="s">
        <v>40</v>
      </c>
      <c r="J12" s="27">
        <v>11507</v>
      </c>
      <c r="K12" s="26">
        <v>6840</v>
      </c>
      <c r="L12" s="26">
        <v>6840</v>
      </c>
      <c r="M12" s="25">
        <f t="shared" si="0"/>
        <v>0.5944207873468323</v>
      </c>
      <c r="N12" s="27">
        <v>2</v>
      </c>
      <c r="O12" s="26">
        <v>2</v>
      </c>
      <c r="P12" s="25">
        <f t="shared" si="1"/>
        <v>1</v>
      </c>
      <c r="Q12" s="15"/>
      <c r="R12" s="15"/>
    </row>
    <row r="13" spans="1:18" s="5" customFormat="1" ht="40.5">
      <c r="A13" s="45">
        <f t="shared" si="2"/>
        <v>8</v>
      </c>
      <c r="B13" s="23">
        <v>1</v>
      </c>
      <c r="C13" s="24" t="s">
        <v>311</v>
      </c>
      <c r="D13" s="23">
        <v>1</v>
      </c>
      <c r="E13" s="22">
        <v>6</v>
      </c>
      <c r="F13" s="51"/>
      <c r="G13" s="44" t="s">
        <v>38</v>
      </c>
      <c r="H13" s="44"/>
      <c r="I13" s="53" t="s">
        <v>41</v>
      </c>
      <c r="J13" s="27">
        <v>283800</v>
      </c>
      <c r="K13" s="26">
        <v>224204</v>
      </c>
      <c r="L13" s="26">
        <v>151449</v>
      </c>
      <c r="M13" s="25">
        <f t="shared" si="0"/>
        <v>0.533646934460888</v>
      </c>
      <c r="N13" s="27">
        <v>130</v>
      </c>
      <c r="O13" s="26">
        <v>117</v>
      </c>
      <c r="P13" s="25">
        <f t="shared" si="1"/>
        <v>0.9</v>
      </c>
      <c r="Q13" s="15"/>
      <c r="R13" s="15"/>
    </row>
    <row r="14" spans="1:18" s="5" customFormat="1" ht="21" customHeight="1">
      <c r="A14" s="45">
        <f t="shared" si="2"/>
        <v>9</v>
      </c>
      <c r="B14" s="23">
        <v>1</v>
      </c>
      <c r="C14" s="24" t="s">
        <v>311</v>
      </c>
      <c r="D14" s="23">
        <v>1</v>
      </c>
      <c r="E14" s="22">
        <v>6</v>
      </c>
      <c r="F14" s="51"/>
      <c r="G14" s="44"/>
      <c r="H14" s="44"/>
      <c r="I14" s="53" t="s">
        <v>42</v>
      </c>
      <c r="J14" s="27">
        <v>41800</v>
      </c>
      <c r="K14" s="26">
        <v>23806</v>
      </c>
      <c r="L14" s="26">
        <v>23806</v>
      </c>
      <c r="M14" s="25">
        <f t="shared" si="0"/>
        <v>0.5695215311004784</v>
      </c>
      <c r="N14" s="27">
        <v>20</v>
      </c>
      <c r="O14" s="26">
        <v>20</v>
      </c>
      <c r="P14" s="25">
        <f t="shared" si="1"/>
        <v>1</v>
      </c>
      <c r="Q14" s="15"/>
      <c r="R14" s="15"/>
    </row>
    <row r="15" spans="1:18" s="5" customFormat="1" ht="27">
      <c r="A15" s="45">
        <f t="shared" si="2"/>
        <v>10</v>
      </c>
      <c r="B15" s="23">
        <v>1</v>
      </c>
      <c r="C15" s="24" t="s">
        <v>311</v>
      </c>
      <c r="D15" s="23">
        <v>1</v>
      </c>
      <c r="E15" s="22">
        <v>6</v>
      </c>
      <c r="F15" s="51"/>
      <c r="G15" s="44"/>
      <c r="H15" s="44"/>
      <c r="I15" s="53" t="s">
        <v>43</v>
      </c>
      <c r="J15" s="27">
        <v>56673</v>
      </c>
      <c r="K15" s="26">
        <v>43620</v>
      </c>
      <c r="L15" s="26">
        <v>43620</v>
      </c>
      <c r="M15" s="25">
        <f t="shared" si="0"/>
        <v>0.7696786829707268</v>
      </c>
      <c r="N15" s="27">
        <v>20</v>
      </c>
      <c r="O15" s="26">
        <v>20</v>
      </c>
      <c r="P15" s="25">
        <f t="shared" si="1"/>
        <v>1</v>
      </c>
      <c r="Q15" s="15"/>
      <c r="R15" s="15"/>
    </row>
    <row r="16" spans="1:18" s="5" customFormat="1" ht="21" customHeight="1">
      <c r="A16" s="45">
        <f t="shared" si="2"/>
        <v>11</v>
      </c>
      <c r="B16" s="23">
        <v>1</v>
      </c>
      <c r="C16" s="24" t="s">
        <v>311</v>
      </c>
      <c r="D16" s="23">
        <v>1</v>
      </c>
      <c r="E16" s="22">
        <v>6</v>
      </c>
      <c r="F16" s="51"/>
      <c r="G16" s="44"/>
      <c r="H16" s="44"/>
      <c r="I16" s="53" t="s">
        <v>44</v>
      </c>
      <c r="J16" s="27">
        <v>5000</v>
      </c>
      <c r="K16" s="26">
        <v>4218</v>
      </c>
      <c r="L16" s="26">
        <v>4218</v>
      </c>
      <c r="M16" s="25">
        <f t="shared" si="0"/>
        <v>0.8436</v>
      </c>
      <c r="N16" s="27">
        <v>2</v>
      </c>
      <c r="O16" s="26">
        <v>2</v>
      </c>
      <c r="P16" s="25">
        <f t="shared" si="1"/>
        <v>1</v>
      </c>
      <c r="Q16" s="15"/>
      <c r="R16" s="15"/>
    </row>
    <row r="17" spans="1:18" s="5" customFormat="1" ht="27">
      <c r="A17" s="45">
        <f t="shared" si="2"/>
        <v>12</v>
      </c>
      <c r="B17" s="23">
        <v>1</v>
      </c>
      <c r="C17" s="24" t="s">
        <v>311</v>
      </c>
      <c r="D17" s="23">
        <v>1</v>
      </c>
      <c r="E17" s="22">
        <v>6</v>
      </c>
      <c r="F17" s="51"/>
      <c r="G17" s="44"/>
      <c r="H17" s="44"/>
      <c r="I17" s="53" t="s">
        <v>45</v>
      </c>
      <c r="J17" s="27">
        <v>11000</v>
      </c>
      <c r="K17" s="26">
        <v>6178</v>
      </c>
      <c r="L17" s="26">
        <v>6178</v>
      </c>
      <c r="M17" s="25">
        <f t="shared" si="0"/>
        <v>0.5616363636363636</v>
      </c>
      <c r="N17" s="27">
        <v>2</v>
      </c>
      <c r="O17" s="26">
        <v>2</v>
      </c>
      <c r="P17" s="25">
        <f t="shared" si="1"/>
        <v>1</v>
      </c>
      <c r="Q17" s="15"/>
      <c r="R17" s="15"/>
    </row>
    <row r="18" spans="1:18" s="5" customFormat="1" ht="27">
      <c r="A18" s="45">
        <f t="shared" si="2"/>
        <v>13</v>
      </c>
      <c r="B18" s="23">
        <v>1</v>
      </c>
      <c r="C18" s="24" t="s">
        <v>311</v>
      </c>
      <c r="D18" s="23">
        <v>1</v>
      </c>
      <c r="E18" s="22">
        <v>6</v>
      </c>
      <c r="F18" s="51"/>
      <c r="G18" s="44"/>
      <c r="H18" s="44"/>
      <c r="I18" s="53" t="s">
        <v>46</v>
      </c>
      <c r="J18" s="27">
        <v>4300</v>
      </c>
      <c r="K18" s="26">
        <v>2876</v>
      </c>
      <c r="L18" s="26">
        <v>2876</v>
      </c>
      <c r="M18" s="25">
        <f t="shared" si="0"/>
        <v>0.6688372093023256</v>
      </c>
      <c r="N18" s="27">
        <v>6</v>
      </c>
      <c r="O18" s="26">
        <v>6</v>
      </c>
      <c r="P18" s="25">
        <f t="shared" si="1"/>
        <v>1</v>
      </c>
      <c r="Q18" s="15"/>
      <c r="R18" s="15"/>
    </row>
    <row r="19" spans="1:18" s="5" customFormat="1" ht="27">
      <c r="A19" s="45">
        <f t="shared" si="2"/>
        <v>14</v>
      </c>
      <c r="B19" s="23">
        <v>1</v>
      </c>
      <c r="C19" s="24" t="s">
        <v>311</v>
      </c>
      <c r="D19" s="23">
        <v>1</v>
      </c>
      <c r="E19" s="22">
        <v>6</v>
      </c>
      <c r="F19" s="51"/>
      <c r="G19" s="44"/>
      <c r="H19" s="44"/>
      <c r="I19" s="53" t="s">
        <v>47</v>
      </c>
      <c r="J19" s="27">
        <v>24600</v>
      </c>
      <c r="K19" s="26">
        <v>20820</v>
      </c>
      <c r="L19" s="26">
        <v>17834</v>
      </c>
      <c r="M19" s="25">
        <f t="shared" si="0"/>
        <v>0.724959349593496</v>
      </c>
      <c r="N19" s="27">
        <v>10</v>
      </c>
      <c r="O19" s="26">
        <v>7</v>
      </c>
      <c r="P19" s="25">
        <f t="shared" si="1"/>
        <v>0.7</v>
      </c>
      <c r="Q19" s="15"/>
      <c r="R19" s="15"/>
    </row>
    <row r="20" spans="1:18" s="5" customFormat="1" ht="27">
      <c r="A20" s="45">
        <f t="shared" si="2"/>
        <v>15</v>
      </c>
      <c r="B20" s="23">
        <v>1</v>
      </c>
      <c r="C20" s="24" t="s">
        <v>311</v>
      </c>
      <c r="D20" s="23">
        <v>1</v>
      </c>
      <c r="E20" s="22">
        <v>1</v>
      </c>
      <c r="F20" s="51"/>
      <c r="G20" s="44"/>
      <c r="H20" s="44"/>
      <c r="I20" s="53" t="s">
        <v>48</v>
      </c>
      <c r="J20" s="27">
        <v>22000</v>
      </c>
      <c r="K20" s="26">
        <v>20000</v>
      </c>
      <c r="L20" s="26">
        <v>20000</v>
      </c>
      <c r="M20" s="25">
        <f t="shared" si="0"/>
        <v>0.9090909090909091</v>
      </c>
      <c r="N20" s="27">
        <v>4</v>
      </c>
      <c r="O20" s="26">
        <v>4</v>
      </c>
      <c r="P20" s="25">
        <f t="shared" si="1"/>
        <v>1</v>
      </c>
      <c r="Q20" s="15"/>
      <c r="R20" s="15"/>
    </row>
    <row r="21" spans="1:18" s="5" customFormat="1" ht="27">
      <c r="A21" s="45">
        <f t="shared" si="2"/>
        <v>16</v>
      </c>
      <c r="B21" s="23">
        <v>1</v>
      </c>
      <c r="C21" s="24" t="s">
        <v>311</v>
      </c>
      <c r="D21" s="23">
        <v>1</v>
      </c>
      <c r="E21" s="22">
        <v>1</v>
      </c>
      <c r="F21" s="51"/>
      <c r="G21" s="44"/>
      <c r="H21" s="44"/>
      <c r="I21" s="53" t="s">
        <v>49</v>
      </c>
      <c r="J21" s="27">
        <v>44500</v>
      </c>
      <c r="K21" s="26">
        <v>30000</v>
      </c>
      <c r="L21" s="26">
        <v>30000</v>
      </c>
      <c r="M21" s="25">
        <f t="shared" si="0"/>
        <v>0.6741573033707865</v>
      </c>
      <c r="N21" s="27">
        <v>6</v>
      </c>
      <c r="O21" s="26">
        <v>6</v>
      </c>
      <c r="P21" s="25">
        <f t="shared" si="1"/>
        <v>1</v>
      </c>
      <c r="Q21" s="15"/>
      <c r="R21" s="15"/>
    </row>
    <row r="22" spans="1:18" s="5" customFormat="1" ht="27">
      <c r="A22" s="45">
        <f t="shared" si="2"/>
        <v>17</v>
      </c>
      <c r="B22" s="23">
        <v>1</v>
      </c>
      <c r="C22" s="24" t="s">
        <v>311</v>
      </c>
      <c r="D22" s="23">
        <v>1</v>
      </c>
      <c r="E22" s="22">
        <v>6</v>
      </c>
      <c r="F22" s="51"/>
      <c r="G22" s="44"/>
      <c r="H22" s="44"/>
      <c r="I22" s="53" t="s">
        <v>50</v>
      </c>
      <c r="J22" s="27">
        <v>50000</v>
      </c>
      <c r="K22" s="26">
        <v>49176</v>
      </c>
      <c r="L22" s="26">
        <v>32784</v>
      </c>
      <c r="M22" s="25">
        <f t="shared" si="0"/>
        <v>0.65568</v>
      </c>
      <c r="N22" s="27">
        <v>26</v>
      </c>
      <c r="O22" s="26">
        <v>18</v>
      </c>
      <c r="P22" s="25">
        <f t="shared" si="1"/>
        <v>0.6923076923076923</v>
      </c>
      <c r="Q22" s="15"/>
      <c r="R22" s="15"/>
    </row>
    <row r="23" spans="1:18" s="5" customFormat="1" ht="21" customHeight="1">
      <c r="A23" s="45">
        <f t="shared" si="2"/>
        <v>18</v>
      </c>
      <c r="B23" s="23">
        <v>1</v>
      </c>
      <c r="C23" s="24" t="s">
        <v>311</v>
      </c>
      <c r="D23" s="23">
        <v>1</v>
      </c>
      <c r="E23" s="22">
        <v>6</v>
      </c>
      <c r="F23" s="51"/>
      <c r="G23" s="44"/>
      <c r="H23" s="44"/>
      <c r="I23" s="53" t="s">
        <v>51</v>
      </c>
      <c r="J23" s="27">
        <v>44000</v>
      </c>
      <c r="K23" s="26">
        <v>40644</v>
      </c>
      <c r="L23" s="26">
        <v>40644</v>
      </c>
      <c r="M23" s="25">
        <f t="shared" si="0"/>
        <v>0.9237272727272727</v>
      </c>
      <c r="N23" s="27">
        <v>18</v>
      </c>
      <c r="O23" s="26">
        <v>18</v>
      </c>
      <c r="P23" s="25">
        <f t="shared" si="1"/>
        <v>1</v>
      </c>
      <c r="Q23" s="15"/>
      <c r="R23" s="15"/>
    </row>
    <row r="24" spans="1:18" s="5" customFormat="1" ht="21" customHeight="1">
      <c r="A24" s="45">
        <f t="shared" si="2"/>
        <v>19</v>
      </c>
      <c r="B24" s="23">
        <v>1</v>
      </c>
      <c r="C24" s="24" t="s">
        <v>311</v>
      </c>
      <c r="D24" s="23">
        <v>1</v>
      </c>
      <c r="E24" s="22">
        <v>6</v>
      </c>
      <c r="F24" s="51"/>
      <c r="G24" s="44"/>
      <c r="H24" s="44"/>
      <c r="I24" s="53" t="s">
        <v>52</v>
      </c>
      <c r="J24" s="27">
        <v>7000</v>
      </c>
      <c r="K24" s="26">
        <v>3816</v>
      </c>
      <c r="L24" s="26">
        <v>3816</v>
      </c>
      <c r="M24" s="25">
        <f t="shared" si="0"/>
        <v>0.5451428571428572</v>
      </c>
      <c r="N24" s="27">
        <v>2</v>
      </c>
      <c r="O24" s="26">
        <v>2</v>
      </c>
      <c r="P24" s="25">
        <f t="shared" si="1"/>
        <v>1</v>
      </c>
      <c r="Q24" s="15"/>
      <c r="R24" s="15"/>
    </row>
    <row r="25" spans="1:18" s="5" customFormat="1" ht="40.5">
      <c r="A25" s="45">
        <f t="shared" si="2"/>
        <v>20</v>
      </c>
      <c r="B25" s="23">
        <v>1</v>
      </c>
      <c r="C25" s="24" t="s">
        <v>311</v>
      </c>
      <c r="D25" s="23">
        <v>1</v>
      </c>
      <c r="E25" s="22">
        <v>6</v>
      </c>
      <c r="F25" s="51"/>
      <c r="G25" s="44"/>
      <c r="H25" s="44"/>
      <c r="I25" s="53" t="s">
        <v>53</v>
      </c>
      <c r="J25" s="27">
        <v>54753</v>
      </c>
      <c r="K25" s="26">
        <v>46215</v>
      </c>
      <c r="L25" s="26">
        <v>46215</v>
      </c>
      <c r="M25" s="25">
        <f t="shared" si="0"/>
        <v>0.8440633389951235</v>
      </c>
      <c r="N25" s="27">
        <v>44</v>
      </c>
      <c r="O25" s="26">
        <v>44</v>
      </c>
      <c r="P25" s="25">
        <f t="shared" si="1"/>
        <v>1</v>
      </c>
      <c r="Q25" s="15"/>
      <c r="R25" s="15"/>
    </row>
    <row r="26" spans="1:18" s="5" customFormat="1" ht="27">
      <c r="A26" s="45">
        <f t="shared" si="2"/>
        <v>21</v>
      </c>
      <c r="B26" s="23">
        <v>1</v>
      </c>
      <c r="C26" s="24" t="s">
        <v>311</v>
      </c>
      <c r="D26" s="23">
        <v>1</v>
      </c>
      <c r="E26" s="22">
        <v>6</v>
      </c>
      <c r="F26" s="51"/>
      <c r="G26" s="44"/>
      <c r="H26" s="44"/>
      <c r="I26" s="53" t="s">
        <v>54</v>
      </c>
      <c r="J26" s="27">
        <v>6520</v>
      </c>
      <c r="K26" s="26">
        <v>4680</v>
      </c>
      <c r="L26" s="26">
        <v>4680</v>
      </c>
      <c r="M26" s="25">
        <f t="shared" si="0"/>
        <v>0.7177914110429447</v>
      </c>
      <c r="N26" s="27">
        <v>3</v>
      </c>
      <c r="O26" s="26">
        <v>3</v>
      </c>
      <c r="P26" s="25">
        <f t="shared" si="1"/>
        <v>1</v>
      </c>
      <c r="Q26" s="15"/>
      <c r="R26" s="15"/>
    </row>
    <row r="27" spans="1:18" s="5" customFormat="1" ht="27">
      <c r="A27" s="45">
        <f t="shared" si="2"/>
        <v>22</v>
      </c>
      <c r="B27" s="23">
        <v>1</v>
      </c>
      <c r="C27" s="24" t="s">
        <v>311</v>
      </c>
      <c r="D27" s="23">
        <v>1</v>
      </c>
      <c r="E27" s="22">
        <v>6</v>
      </c>
      <c r="F27" s="51"/>
      <c r="G27" s="44"/>
      <c r="H27" s="44"/>
      <c r="I27" s="53" t="s">
        <v>55</v>
      </c>
      <c r="J27" s="27">
        <v>42175</v>
      </c>
      <c r="K27" s="26">
        <v>24500</v>
      </c>
      <c r="L27" s="26">
        <v>24500</v>
      </c>
      <c r="M27" s="25">
        <f t="shared" si="0"/>
        <v>0.5809128630705395</v>
      </c>
      <c r="N27" s="27">
        <v>7</v>
      </c>
      <c r="O27" s="26">
        <v>7</v>
      </c>
      <c r="P27" s="25">
        <f t="shared" si="1"/>
        <v>1</v>
      </c>
      <c r="Q27" s="15"/>
      <c r="R27" s="15"/>
    </row>
    <row r="28" spans="1:18" s="5" customFormat="1" ht="21" customHeight="1">
      <c r="A28" s="45">
        <f t="shared" si="2"/>
        <v>23</v>
      </c>
      <c r="B28" s="23">
        <v>1</v>
      </c>
      <c r="C28" s="24" t="s">
        <v>311</v>
      </c>
      <c r="D28" s="23">
        <v>2</v>
      </c>
      <c r="E28" s="22">
        <v>12</v>
      </c>
      <c r="F28" s="51"/>
      <c r="G28" s="44"/>
      <c r="H28" s="44"/>
      <c r="I28" s="53" t="s">
        <v>56</v>
      </c>
      <c r="J28" s="27">
        <v>10870</v>
      </c>
      <c r="K28" s="26">
        <v>10870</v>
      </c>
      <c r="L28" s="26">
        <v>10870</v>
      </c>
      <c r="M28" s="25">
        <f t="shared" si="0"/>
        <v>1</v>
      </c>
      <c r="N28" s="27">
        <v>33</v>
      </c>
      <c r="O28" s="26">
        <v>33</v>
      </c>
      <c r="P28" s="25">
        <f t="shared" si="1"/>
        <v>1</v>
      </c>
      <c r="Q28" s="15"/>
      <c r="R28" s="15"/>
    </row>
    <row r="29" spans="1:18" s="5" customFormat="1" ht="21" customHeight="1">
      <c r="A29" s="45">
        <f t="shared" si="2"/>
        <v>24</v>
      </c>
      <c r="B29" s="23">
        <v>1</v>
      </c>
      <c r="C29" s="24" t="s">
        <v>311</v>
      </c>
      <c r="D29" s="23">
        <v>1</v>
      </c>
      <c r="E29" s="22">
        <v>12</v>
      </c>
      <c r="F29" s="51"/>
      <c r="G29" s="44"/>
      <c r="H29" s="44"/>
      <c r="I29" s="53" t="s">
        <v>57</v>
      </c>
      <c r="J29" s="27">
        <v>8000</v>
      </c>
      <c r="K29" s="26">
        <v>5940</v>
      </c>
      <c r="L29" s="26">
        <v>4347</v>
      </c>
      <c r="M29" s="25">
        <f t="shared" si="0"/>
        <v>0.543375</v>
      </c>
      <c r="N29" s="27">
        <v>3</v>
      </c>
      <c r="O29" s="26">
        <v>2</v>
      </c>
      <c r="P29" s="25">
        <f t="shared" si="1"/>
        <v>0.6666666666666666</v>
      </c>
      <c r="Q29" s="15"/>
      <c r="R29" s="15"/>
    </row>
    <row r="30" spans="1:18" s="5" customFormat="1" ht="21" customHeight="1">
      <c r="A30" s="45">
        <f t="shared" si="2"/>
        <v>25</v>
      </c>
      <c r="B30" s="23">
        <v>1</v>
      </c>
      <c r="C30" s="24" t="s">
        <v>311</v>
      </c>
      <c r="D30" s="23">
        <v>1</v>
      </c>
      <c r="E30" s="22">
        <v>12</v>
      </c>
      <c r="F30" s="51"/>
      <c r="G30" s="44"/>
      <c r="H30" s="44"/>
      <c r="I30" s="53" t="s">
        <v>58</v>
      </c>
      <c r="J30" s="27">
        <v>4000</v>
      </c>
      <c r="K30" s="26">
        <v>2132</v>
      </c>
      <c r="L30" s="26">
        <v>2132</v>
      </c>
      <c r="M30" s="25">
        <f t="shared" si="0"/>
        <v>0.533</v>
      </c>
      <c r="N30" s="27">
        <v>2</v>
      </c>
      <c r="O30" s="26">
        <v>2</v>
      </c>
      <c r="P30" s="25">
        <f t="shared" si="1"/>
        <v>1</v>
      </c>
      <c r="Q30" s="15"/>
      <c r="R30" s="15"/>
    </row>
    <row r="31" spans="1:18" s="5" customFormat="1" ht="21" customHeight="1">
      <c r="A31" s="45">
        <f t="shared" si="2"/>
        <v>26</v>
      </c>
      <c r="B31" s="23">
        <v>1</v>
      </c>
      <c r="C31" s="24" t="s">
        <v>311</v>
      </c>
      <c r="D31" s="23">
        <v>1</v>
      </c>
      <c r="E31" s="22">
        <v>3</v>
      </c>
      <c r="F31" s="51"/>
      <c r="G31" s="44"/>
      <c r="H31" s="44"/>
      <c r="I31" s="53" t="s">
        <v>59</v>
      </c>
      <c r="J31" s="27">
        <v>5887</v>
      </c>
      <c r="K31" s="26">
        <v>3518</v>
      </c>
      <c r="L31" s="26">
        <v>3518</v>
      </c>
      <c r="M31" s="25">
        <f aca="true" t="shared" si="3" ref="M31:M38">IF(E31&lt;13,IF(L31="","",L31/J31),"")</f>
        <v>0.5975879055546118</v>
      </c>
      <c r="N31" s="27">
        <v>1</v>
      </c>
      <c r="O31" s="26">
        <v>1</v>
      </c>
      <c r="P31" s="25">
        <f aca="true" t="shared" si="4" ref="P31:P38">IF(E31&lt;13,IF(O31="","",O31/N31),"")</f>
        <v>1</v>
      </c>
      <c r="Q31" s="15"/>
      <c r="R31" s="15"/>
    </row>
    <row r="32" spans="1:18" s="5" customFormat="1" ht="27">
      <c r="A32" s="45">
        <f t="shared" si="2"/>
        <v>27</v>
      </c>
      <c r="B32" s="23">
        <v>1</v>
      </c>
      <c r="C32" s="24" t="s">
        <v>311</v>
      </c>
      <c r="D32" s="23">
        <v>1</v>
      </c>
      <c r="E32" s="22">
        <v>5</v>
      </c>
      <c r="F32" s="51"/>
      <c r="G32" s="44"/>
      <c r="H32" s="44"/>
      <c r="I32" s="53" t="s">
        <v>60</v>
      </c>
      <c r="J32" s="27">
        <v>5000</v>
      </c>
      <c r="K32" s="26">
        <v>2742</v>
      </c>
      <c r="L32" s="26">
        <v>2742</v>
      </c>
      <c r="M32" s="25">
        <f t="shared" si="3"/>
        <v>0.5484</v>
      </c>
      <c r="N32" s="27">
        <v>2</v>
      </c>
      <c r="O32" s="26">
        <v>2</v>
      </c>
      <c r="P32" s="25">
        <f t="shared" si="4"/>
        <v>1</v>
      </c>
      <c r="Q32" s="15"/>
      <c r="R32" s="15"/>
    </row>
    <row r="33" spans="1:18" s="5" customFormat="1" ht="40.5">
      <c r="A33" s="45">
        <f t="shared" si="2"/>
        <v>28</v>
      </c>
      <c r="B33" s="23">
        <v>1</v>
      </c>
      <c r="C33" s="24" t="s">
        <v>311</v>
      </c>
      <c r="D33" s="23">
        <v>1</v>
      </c>
      <c r="E33" s="22">
        <v>5</v>
      </c>
      <c r="F33" s="51"/>
      <c r="G33" s="44"/>
      <c r="H33" s="44"/>
      <c r="I33" s="53" t="s">
        <v>61</v>
      </c>
      <c r="J33" s="27">
        <v>5000</v>
      </c>
      <c r="K33" s="26">
        <v>4500</v>
      </c>
      <c r="L33" s="26">
        <v>3000</v>
      </c>
      <c r="M33" s="25">
        <f t="shared" si="3"/>
        <v>0.6</v>
      </c>
      <c r="N33" s="27">
        <v>2</v>
      </c>
      <c r="O33" s="26">
        <v>1</v>
      </c>
      <c r="P33" s="25">
        <f t="shared" si="4"/>
        <v>0.5</v>
      </c>
      <c r="Q33" s="15"/>
      <c r="R33" s="15"/>
    </row>
    <row r="34" spans="1:18" s="5" customFormat="1" ht="40.5">
      <c r="A34" s="45">
        <f aca="true" t="shared" si="5" ref="A34:A47">IF(A33="","",A33+1)</f>
        <v>29</v>
      </c>
      <c r="B34" s="23">
        <v>1</v>
      </c>
      <c r="C34" s="24" t="s">
        <v>311</v>
      </c>
      <c r="D34" s="23">
        <v>1</v>
      </c>
      <c r="E34" s="22">
        <v>3</v>
      </c>
      <c r="F34" s="51"/>
      <c r="G34" s="44"/>
      <c r="H34" s="44"/>
      <c r="I34" s="53" t="s">
        <v>62</v>
      </c>
      <c r="J34" s="27">
        <v>1000</v>
      </c>
      <c r="K34" s="26">
        <v>800</v>
      </c>
      <c r="L34" s="26">
        <v>500</v>
      </c>
      <c r="M34" s="25">
        <f t="shared" si="3"/>
        <v>0.5</v>
      </c>
      <c r="N34" s="27">
        <v>5</v>
      </c>
      <c r="O34" s="26">
        <v>3</v>
      </c>
      <c r="P34" s="25">
        <f t="shared" si="4"/>
        <v>0.6</v>
      </c>
      <c r="Q34" s="15"/>
      <c r="R34" s="15"/>
    </row>
    <row r="35" spans="1:18" s="5" customFormat="1" ht="40.5">
      <c r="A35" s="45">
        <f t="shared" si="5"/>
        <v>30</v>
      </c>
      <c r="B35" s="23">
        <v>1</v>
      </c>
      <c r="C35" s="24" t="s">
        <v>311</v>
      </c>
      <c r="D35" s="23">
        <v>1</v>
      </c>
      <c r="E35" s="22">
        <v>3</v>
      </c>
      <c r="F35" s="51"/>
      <c r="G35" s="44"/>
      <c r="H35" s="44"/>
      <c r="I35" s="53" t="s">
        <v>63</v>
      </c>
      <c r="J35" s="27">
        <v>5891</v>
      </c>
      <c r="K35" s="26">
        <v>3681</v>
      </c>
      <c r="L35" s="26">
        <v>2960</v>
      </c>
      <c r="M35" s="25">
        <f t="shared" si="3"/>
        <v>0.5024613817687998</v>
      </c>
      <c r="N35" s="27">
        <v>7</v>
      </c>
      <c r="O35" s="26">
        <v>4</v>
      </c>
      <c r="P35" s="25">
        <f t="shared" si="4"/>
        <v>0.5714285714285714</v>
      </c>
      <c r="Q35" s="15"/>
      <c r="R35" s="15"/>
    </row>
    <row r="36" spans="1:18" s="5" customFormat="1" ht="27">
      <c r="A36" s="45">
        <f t="shared" si="5"/>
        <v>31</v>
      </c>
      <c r="B36" s="23">
        <v>1</v>
      </c>
      <c r="C36" s="24" t="s">
        <v>311</v>
      </c>
      <c r="D36" s="23">
        <v>2</v>
      </c>
      <c r="E36" s="22">
        <v>12</v>
      </c>
      <c r="F36" s="51"/>
      <c r="G36" s="44"/>
      <c r="H36" s="44"/>
      <c r="I36" s="53" t="s">
        <v>64</v>
      </c>
      <c r="J36" s="27">
        <v>26000</v>
      </c>
      <c r="K36" s="26">
        <v>25143</v>
      </c>
      <c r="L36" s="26">
        <v>25143</v>
      </c>
      <c r="M36" s="25">
        <f t="shared" si="3"/>
        <v>0.9670384615384615</v>
      </c>
      <c r="N36" s="27">
        <v>12</v>
      </c>
      <c r="O36" s="26">
        <v>12</v>
      </c>
      <c r="P36" s="25">
        <f t="shared" si="4"/>
        <v>1</v>
      </c>
      <c r="Q36" s="15"/>
      <c r="R36" s="15"/>
    </row>
    <row r="37" spans="1:18" s="5" customFormat="1" ht="27">
      <c r="A37" s="45">
        <f t="shared" si="5"/>
        <v>32</v>
      </c>
      <c r="B37" s="23">
        <v>1</v>
      </c>
      <c r="C37" s="24" t="s">
        <v>311</v>
      </c>
      <c r="D37" s="23">
        <v>1</v>
      </c>
      <c r="E37" s="22">
        <v>12</v>
      </c>
      <c r="F37" s="51"/>
      <c r="G37" s="44"/>
      <c r="H37" s="44"/>
      <c r="I37" s="53" t="s">
        <v>65</v>
      </c>
      <c r="J37" s="27">
        <v>11000</v>
      </c>
      <c r="K37" s="26">
        <v>9235</v>
      </c>
      <c r="L37" s="26">
        <v>5802</v>
      </c>
      <c r="M37" s="25">
        <f t="shared" si="3"/>
        <v>0.5274545454545455</v>
      </c>
      <c r="N37" s="27">
        <v>8</v>
      </c>
      <c r="O37" s="26">
        <v>6</v>
      </c>
      <c r="P37" s="25">
        <f t="shared" si="4"/>
        <v>0.75</v>
      </c>
      <c r="Q37" s="15"/>
      <c r="R37" s="15"/>
    </row>
    <row r="38" spans="1:18" s="5" customFormat="1" ht="27">
      <c r="A38" s="45">
        <f t="shared" si="5"/>
        <v>33</v>
      </c>
      <c r="B38" s="23">
        <v>1</v>
      </c>
      <c r="C38" s="24" t="s">
        <v>311</v>
      </c>
      <c r="D38" s="23">
        <v>2</v>
      </c>
      <c r="E38" s="22">
        <v>12</v>
      </c>
      <c r="F38" s="51"/>
      <c r="G38" s="44"/>
      <c r="H38" s="44"/>
      <c r="I38" s="53" t="s">
        <v>66</v>
      </c>
      <c r="J38" s="27">
        <v>4000</v>
      </c>
      <c r="K38" s="26">
        <v>3984</v>
      </c>
      <c r="L38" s="26">
        <v>3984</v>
      </c>
      <c r="M38" s="25">
        <f t="shared" si="3"/>
        <v>0.996</v>
      </c>
      <c r="N38" s="27">
        <v>1</v>
      </c>
      <c r="O38" s="26">
        <v>1</v>
      </c>
      <c r="P38" s="25">
        <f t="shared" si="4"/>
        <v>1</v>
      </c>
      <c r="Q38" s="15"/>
      <c r="R38" s="15"/>
    </row>
    <row r="39" spans="1:18" s="5" customFormat="1" ht="27">
      <c r="A39" s="45">
        <f t="shared" si="5"/>
        <v>34</v>
      </c>
      <c r="B39" s="23">
        <v>1</v>
      </c>
      <c r="C39" s="24" t="s">
        <v>311</v>
      </c>
      <c r="D39" s="23">
        <v>1</v>
      </c>
      <c r="E39" s="22">
        <v>4</v>
      </c>
      <c r="F39" s="51"/>
      <c r="G39" s="44"/>
      <c r="H39" s="44"/>
      <c r="I39" s="53" t="s">
        <v>67</v>
      </c>
      <c r="J39" s="27">
        <v>13500</v>
      </c>
      <c r="K39" s="26">
        <v>9895</v>
      </c>
      <c r="L39" s="26">
        <v>6360</v>
      </c>
      <c r="M39" s="25">
        <f aca="true" t="shared" si="6" ref="M39:M55">IF(E39&lt;13,IF(L39="","",L39/J39),"")</f>
        <v>0.4711111111111111</v>
      </c>
      <c r="N39" s="27">
        <v>4</v>
      </c>
      <c r="O39" s="26">
        <v>2</v>
      </c>
      <c r="P39" s="25">
        <f aca="true" t="shared" si="7" ref="P39:P55">IF(E39&lt;13,IF(O39="","",O39/N39),"")</f>
        <v>0.5</v>
      </c>
      <c r="Q39" s="15"/>
      <c r="R39" s="15"/>
    </row>
    <row r="40" spans="1:18" s="5" customFormat="1" ht="27">
      <c r="A40" s="45">
        <f t="shared" si="5"/>
        <v>35</v>
      </c>
      <c r="B40" s="23">
        <v>1</v>
      </c>
      <c r="C40" s="24" t="s">
        <v>311</v>
      </c>
      <c r="D40" s="23">
        <v>1</v>
      </c>
      <c r="E40" s="22">
        <v>6</v>
      </c>
      <c r="F40" s="51"/>
      <c r="G40" s="44"/>
      <c r="H40" s="44"/>
      <c r="I40" s="53" t="s">
        <v>68</v>
      </c>
      <c r="J40" s="27">
        <v>16800</v>
      </c>
      <c r="K40" s="26">
        <v>8400</v>
      </c>
      <c r="L40" s="26">
        <v>8400</v>
      </c>
      <c r="M40" s="25">
        <f t="shared" si="6"/>
        <v>0.5</v>
      </c>
      <c r="N40" s="27">
        <v>3</v>
      </c>
      <c r="O40" s="26">
        <v>3</v>
      </c>
      <c r="P40" s="25">
        <f t="shared" si="7"/>
        <v>1</v>
      </c>
      <c r="Q40" s="15"/>
      <c r="R40" s="15"/>
    </row>
    <row r="41" spans="1:18" s="5" customFormat="1" ht="21" customHeight="1">
      <c r="A41" s="45">
        <f t="shared" si="5"/>
        <v>36</v>
      </c>
      <c r="B41" s="23">
        <v>1</v>
      </c>
      <c r="C41" s="24" t="s">
        <v>311</v>
      </c>
      <c r="D41" s="23">
        <v>1</v>
      </c>
      <c r="E41" s="22">
        <v>4</v>
      </c>
      <c r="F41" s="51"/>
      <c r="G41" s="44"/>
      <c r="H41" s="44"/>
      <c r="I41" s="53" t="s">
        <v>69</v>
      </c>
      <c r="J41" s="27">
        <v>8000</v>
      </c>
      <c r="K41" s="26">
        <v>4000</v>
      </c>
      <c r="L41" s="26">
        <v>4000</v>
      </c>
      <c r="M41" s="25">
        <f t="shared" si="6"/>
        <v>0.5</v>
      </c>
      <c r="N41" s="27">
        <v>2</v>
      </c>
      <c r="O41" s="26">
        <v>2</v>
      </c>
      <c r="P41" s="25">
        <f t="shared" si="7"/>
        <v>1</v>
      </c>
      <c r="Q41" s="15"/>
      <c r="R41" s="15"/>
    </row>
    <row r="42" spans="1:18" s="5" customFormat="1" ht="21" customHeight="1">
      <c r="A42" s="45">
        <f t="shared" si="5"/>
        <v>37</v>
      </c>
      <c r="B42" s="23">
        <v>1</v>
      </c>
      <c r="C42" s="24" t="s">
        <v>311</v>
      </c>
      <c r="D42" s="23">
        <v>1</v>
      </c>
      <c r="E42" s="22">
        <v>6</v>
      </c>
      <c r="F42" s="51"/>
      <c r="G42" s="44"/>
      <c r="H42" s="44"/>
      <c r="I42" s="53" t="s">
        <v>70</v>
      </c>
      <c r="J42" s="27">
        <v>19000</v>
      </c>
      <c r="K42" s="26">
        <v>10260</v>
      </c>
      <c r="L42" s="26">
        <v>9504</v>
      </c>
      <c r="M42" s="25">
        <f t="shared" si="6"/>
        <v>0.5002105263157894</v>
      </c>
      <c r="N42" s="27">
        <v>4</v>
      </c>
      <c r="O42" s="26">
        <v>3</v>
      </c>
      <c r="P42" s="25">
        <f t="shared" si="7"/>
        <v>0.75</v>
      </c>
      <c r="Q42" s="15"/>
      <c r="R42" s="15"/>
    </row>
    <row r="43" spans="1:18" s="5" customFormat="1" ht="21" customHeight="1">
      <c r="A43" s="45">
        <f t="shared" si="5"/>
        <v>38</v>
      </c>
      <c r="B43" s="23">
        <v>1</v>
      </c>
      <c r="C43" s="24" t="s">
        <v>311</v>
      </c>
      <c r="D43" s="23">
        <v>2</v>
      </c>
      <c r="E43" s="22">
        <v>12</v>
      </c>
      <c r="F43" s="51"/>
      <c r="G43" s="44"/>
      <c r="H43" s="44"/>
      <c r="I43" s="53" t="s">
        <v>71</v>
      </c>
      <c r="J43" s="27">
        <v>5051</v>
      </c>
      <c r="K43" s="26">
        <v>4971</v>
      </c>
      <c r="L43" s="26">
        <v>4971</v>
      </c>
      <c r="M43" s="25">
        <f t="shared" si="6"/>
        <v>0.9841615521678876</v>
      </c>
      <c r="N43" s="27">
        <v>8</v>
      </c>
      <c r="O43" s="26">
        <v>8</v>
      </c>
      <c r="P43" s="25">
        <f t="shared" si="7"/>
        <v>1</v>
      </c>
      <c r="Q43" s="15"/>
      <c r="R43" s="15"/>
    </row>
    <row r="44" spans="1:18" s="5" customFormat="1" ht="27">
      <c r="A44" s="45">
        <f t="shared" si="5"/>
        <v>39</v>
      </c>
      <c r="B44" s="23">
        <v>1</v>
      </c>
      <c r="C44" s="24" t="s">
        <v>311</v>
      </c>
      <c r="D44" s="23">
        <v>1</v>
      </c>
      <c r="E44" s="22">
        <v>6</v>
      </c>
      <c r="F44" s="51"/>
      <c r="G44" s="44"/>
      <c r="H44" s="44"/>
      <c r="I44" s="53" t="s">
        <v>72</v>
      </c>
      <c r="J44" s="27">
        <v>15167</v>
      </c>
      <c r="K44" s="26">
        <v>9027</v>
      </c>
      <c r="L44" s="26">
        <v>9027</v>
      </c>
      <c r="M44" s="25">
        <f t="shared" si="6"/>
        <v>0.5951737324454408</v>
      </c>
      <c r="N44" s="27">
        <v>3</v>
      </c>
      <c r="O44" s="26">
        <v>3</v>
      </c>
      <c r="P44" s="25">
        <f t="shared" si="7"/>
        <v>1</v>
      </c>
      <c r="Q44" s="15"/>
      <c r="R44" s="15"/>
    </row>
    <row r="45" spans="1:18" s="5" customFormat="1" ht="27">
      <c r="A45" s="45">
        <f t="shared" si="5"/>
        <v>40</v>
      </c>
      <c r="B45" s="23">
        <v>1</v>
      </c>
      <c r="C45" s="24" t="s">
        <v>311</v>
      </c>
      <c r="D45" s="23">
        <v>1</v>
      </c>
      <c r="E45" s="22">
        <v>6</v>
      </c>
      <c r="F45" s="51"/>
      <c r="G45" s="44"/>
      <c r="H45" s="44"/>
      <c r="I45" s="53" t="s">
        <v>73</v>
      </c>
      <c r="J45" s="27">
        <v>50000</v>
      </c>
      <c r="K45" s="26">
        <v>50000</v>
      </c>
      <c r="L45" s="26">
        <v>50000</v>
      </c>
      <c r="M45" s="25">
        <f t="shared" si="6"/>
        <v>1</v>
      </c>
      <c r="N45" s="27">
        <v>10</v>
      </c>
      <c r="O45" s="26">
        <v>10</v>
      </c>
      <c r="P45" s="25">
        <f t="shared" si="7"/>
        <v>1</v>
      </c>
      <c r="Q45" s="15"/>
      <c r="R45" s="15"/>
    </row>
    <row r="46" spans="1:18" s="5" customFormat="1" ht="21" customHeight="1">
      <c r="A46" s="45">
        <f t="shared" si="5"/>
        <v>41</v>
      </c>
      <c r="B46" s="23">
        <v>2</v>
      </c>
      <c r="C46" s="24" t="s">
        <v>74</v>
      </c>
      <c r="D46" s="23">
        <v>2</v>
      </c>
      <c r="E46" s="22">
        <v>3</v>
      </c>
      <c r="F46" s="51"/>
      <c r="G46" s="44"/>
      <c r="H46" s="44"/>
      <c r="I46" s="53" t="s">
        <v>75</v>
      </c>
      <c r="J46" s="27">
        <v>13563</v>
      </c>
      <c r="K46" s="26">
        <v>10655</v>
      </c>
      <c r="L46" s="26">
        <v>10655</v>
      </c>
      <c r="M46" s="25">
        <f t="shared" si="6"/>
        <v>0.7855931578559315</v>
      </c>
      <c r="N46" s="27">
        <v>4</v>
      </c>
      <c r="O46" s="26">
        <v>4</v>
      </c>
      <c r="P46" s="25">
        <f t="shared" si="7"/>
        <v>1</v>
      </c>
      <c r="Q46" s="15"/>
      <c r="R46" s="15"/>
    </row>
    <row r="47" spans="1:18" s="5" customFormat="1" ht="21" customHeight="1">
      <c r="A47" s="45">
        <f t="shared" si="5"/>
        <v>42</v>
      </c>
      <c r="B47" s="23">
        <v>2</v>
      </c>
      <c r="C47" s="24" t="s">
        <v>74</v>
      </c>
      <c r="D47" s="23">
        <v>1</v>
      </c>
      <c r="E47" s="22">
        <v>9</v>
      </c>
      <c r="F47" s="51" t="s">
        <v>156</v>
      </c>
      <c r="G47" s="44"/>
      <c r="H47" s="44"/>
      <c r="I47" s="53" t="s">
        <v>76</v>
      </c>
      <c r="J47" s="27">
        <v>65326</v>
      </c>
      <c r="K47" s="26">
        <v>37968</v>
      </c>
      <c r="L47" s="26">
        <v>32867</v>
      </c>
      <c r="M47" s="25">
        <f t="shared" si="6"/>
        <v>0.5031227994979028</v>
      </c>
      <c r="N47" s="27">
        <v>10</v>
      </c>
      <c r="O47" s="26">
        <v>9</v>
      </c>
      <c r="P47" s="25">
        <f t="shared" si="7"/>
        <v>0.9</v>
      </c>
      <c r="Q47" s="15"/>
      <c r="R47" s="15"/>
    </row>
    <row r="48" spans="1:18" s="5" customFormat="1" ht="27">
      <c r="A48" s="45">
        <f aca="true" t="shared" si="8" ref="A48:A53">IF(A47="","",A47+1)</f>
        <v>43</v>
      </c>
      <c r="B48" s="23">
        <v>2</v>
      </c>
      <c r="C48" s="24" t="s">
        <v>74</v>
      </c>
      <c r="D48" s="23">
        <v>2</v>
      </c>
      <c r="E48" s="22">
        <v>12</v>
      </c>
      <c r="F48" s="51"/>
      <c r="G48" s="44"/>
      <c r="H48" s="44"/>
      <c r="I48" s="53" t="s">
        <v>77</v>
      </c>
      <c r="J48" s="27">
        <v>2750</v>
      </c>
      <c r="K48" s="26">
        <v>2512</v>
      </c>
      <c r="L48" s="26">
        <v>2512</v>
      </c>
      <c r="M48" s="25">
        <f t="shared" si="6"/>
        <v>0.9134545454545454</v>
      </c>
      <c r="N48" s="27">
        <v>1</v>
      </c>
      <c r="O48" s="26">
        <v>1</v>
      </c>
      <c r="P48" s="25">
        <f t="shared" si="7"/>
        <v>1</v>
      </c>
      <c r="Q48" s="15"/>
      <c r="R48" s="15"/>
    </row>
    <row r="49" spans="1:18" s="5" customFormat="1" ht="21" customHeight="1">
      <c r="A49" s="45">
        <f t="shared" si="8"/>
        <v>44</v>
      </c>
      <c r="B49" s="23">
        <v>2</v>
      </c>
      <c r="C49" s="24" t="s">
        <v>74</v>
      </c>
      <c r="D49" s="23">
        <v>1</v>
      </c>
      <c r="E49" s="22">
        <v>8</v>
      </c>
      <c r="F49" s="51" t="s">
        <v>32</v>
      </c>
      <c r="G49" s="44"/>
      <c r="H49" s="44"/>
      <c r="I49" s="53" t="s">
        <v>78</v>
      </c>
      <c r="J49" s="27">
        <v>85000</v>
      </c>
      <c r="K49" s="26">
        <v>42500</v>
      </c>
      <c r="L49" s="26">
        <v>42500</v>
      </c>
      <c r="M49" s="25">
        <f t="shared" si="6"/>
        <v>0.5</v>
      </c>
      <c r="N49" s="27">
        <v>8</v>
      </c>
      <c r="O49" s="26">
        <v>8</v>
      </c>
      <c r="P49" s="25">
        <f t="shared" si="7"/>
        <v>1</v>
      </c>
      <c r="Q49" s="15"/>
      <c r="R49" s="15"/>
    </row>
    <row r="50" spans="1:18" s="5" customFormat="1" ht="27">
      <c r="A50" s="45">
        <f t="shared" si="8"/>
        <v>45</v>
      </c>
      <c r="B50" s="23">
        <v>2</v>
      </c>
      <c r="C50" s="24" t="s">
        <v>74</v>
      </c>
      <c r="D50" s="23">
        <v>1</v>
      </c>
      <c r="E50" s="22">
        <v>8</v>
      </c>
      <c r="F50" s="51" t="s">
        <v>32</v>
      </c>
      <c r="G50" s="44"/>
      <c r="H50" s="44"/>
      <c r="I50" s="53" t="s">
        <v>79</v>
      </c>
      <c r="J50" s="27">
        <v>35000</v>
      </c>
      <c r="K50" s="26">
        <v>24510</v>
      </c>
      <c r="L50" s="26">
        <v>17505</v>
      </c>
      <c r="M50" s="25">
        <f t="shared" si="6"/>
        <v>0.5001428571428571</v>
      </c>
      <c r="N50" s="27">
        <v>50</v>
      </c>
      <c r="O50" s="26">
        <v>35</v>
      </c>
      <c r="P50" s="25">
        <f t="shared" si="7"/>
        <v>0.7</v>
      </c>
      <c r="Q50" s="15"/>
      <c r="R50" s="15"/>
    </row>
    <row r="51" spans="1:18" s="5" customFormat="1" ht="27">
      <c r="A51" s="45">
        <f t="shared" si="8"/>
        <v>46</v>
      </c>
      <c r="B51" s="23">
        <v>2</v>
      </c>
      <c r="C51" s="24" t="s">
        <v>74</v>
      </c>
      <c r="D51" s="23">
        <v>1</v>
      </c>
      <c r="E51" s="22">
        <v>2</v>
      </c>
      <c r="F51" s="51"/>
      <c r="G51" s="44"/>
      <c r="H51" s="44"/>
      <c r="I51" s="53" t="s">
        <v>80</v>
      </c>
      <c r="J51" s="27">
        <v>6500</v>
      </c>
      <c r="K51" s="26">
        <v>4830</v>
      </c>
      <c r="L51" s="26">
        <v>4830</v>
      </c>
      <c r="M51" s="25">
        <f t="shared" si="6"/>
        <v>0.7430769230769231</v>
      </c>
      <c r="N51" s="27">
        <v>1</v>
      </c>
      <c r="O51" s="26">
        <v>1</v>
      </c>
      <c r="P51" s="25">
        <f t="shared" si="7"/>
        <v>1</v>
      </c>
      <c r="Q51" s="15"/>
      <c r="R51" s="15"/>
    </row>
    <row r="52" spans="1:18" s="5" customFormat="1" ht="27">
      <c r="A52" s="45">
        <f t="shared" si="8"/>
        <v>47</v>
      </c>
      <c r="B52" s="23">
        <v>2</v>
      </c>
      <c r="C52" s="24" t="s">
        <v>74</v>
      </c>
      <c r="D52" s="23">
        <v>1</v>
      </c>
      <c r="E52" s="22">
        <v>6</v>
      </c>
      <c r="F52" s="51"/>
      <c r="G52" s="44"/>
      <c r="H52" s="44"/>
      <c r="I52" s="53" t="s">
        <v>81</v>
      </c>
      <c r="J52" s="27">
        <v>40800</v>
      </c>
      <c r="K52" s="26">
        <v>34720</v>
      </c>
      <c r="L52" s="26">
        <v>32800</v>
      </c>
      <c r="M52" s="25">
        <f t="shared" si="6"/>
        <v>0.803921568627451</v>
      </c>
      <c r="N52" s="27">
        <v>12</v>
      </c>
      <c r="O52" s="26">
        <v>12</v>
      </c>
      <c r="P52" s="25">
        <f t="shared" si="7"/>
        <v>1</v>
      </c>
      <c r="Q52" s="15"/>
      <c r="R52" s="15"/>
    </row>
    <row r="53" spans="1:18" s="5" customFormat="1" ht="27">
      <c r="A53" s="45">
        <f t="shared" si="8"/>
        <v>48</v>
      </c>
      <c r="B53" s="23">
        <v>2</v>
      </c>
      <c r="C53" s="24" t="s">
        <v>74</v>
      </c>
      <c r="D53" s="23">
        <v>1</v>
      </c>
      <c r="E53" s="22">
        <v>4</v>
      </c>
      <c r="F53" s="51"/>
      <c r="G53" s="44"/>
      <c r="H53" s="44"/>
      <c r="I53" s="53" t="s">
        <v>82</v>
      </c>
      <c r="J53" s="27">
        <v>75300</v>
      </c>
      <c r="K53" s="26">
        <v>58750</v>
      </c>
      <c r="L53" s="26">
        <v>45750</v>
      </c>
      <c r="M53" s="25">
        <f t="shared" si="6"/>
        <v>0.6075697211155379</v>
      </c>
      <c r="N53" s="27">
        <v>22</v>
      </c>
      <c r="O53" s="26">
        <v>18</v>
      </c>
      <c r="P53" s="25">
        <f t="shared" si="7"/>
        <v>0.8181818181818182</v>
      </c>
      <c r="Q53" s="15"/>
      <c r="R53" s="15"/>
    </row>
    <row r="54" spans="1:18" s="5" customFormat="1" ht="27">
      <c r="A54" s="45">
        <f t="shared" si="2"/>
        <v>49</v>
      </c>
      <c r="B54" s="23">
        <v>2</v>
      </c>
      <c r="C54" s="24" t="s">
        <v>74</v>
      </c>
      <c r="D54" s="23">
        <v>1</v>
      </c>
      <c r="E54" s="22">
        <v>4</v>
      </c>
      <c r="F54" s="51"/>
      <c r="G54" s="44"/>
      <c r="H54" s="44"/>
      <c r="I54" s="53" t="s">
        <v>83</v>
      </c>
      <c r="J54" s="27">
        <v>15000</v>
      </c>
      <c r="K54" s="26">
        <v>8280</v>
      </c>
      <c r="L54" s="26">
        <v>8280</v>
      </c>
      <c r="M54" s="25">
        <f t="shared" si="6"/>
        <v>0.552</v>
      </c>
      <c r="N54" s="27">
        <v>4</v>
      </c>
      <c r="O54" s="26">
        <v>4</v>
      </c>
      <c r="P54" s="25">
        <f t="shared" si="7"/>
        <v>1</v>
      </c>
      <c r="Q54" s="15"/>
      <c r="R54" s="15"/>
    </row>
    <row r="55" spans="1:18" s="5" customFormat="1" ht="27">
      <c r="A55" s="45">
        <f t="shared" si="2"/>
        <v>50</v>
      </c>
      <c r="B55" s="23">
        <v>2</v>
      </c>
      <c r="C55" s="24" t="s">
        <v>74</v>
      </c>
      <c r="D55" s="23">
        <v>1</v>
      </c>
      <c r="E55" s="22">
        <v>4</v>
      </c>
      <c r="F55" s="51"/>
      <c r="G55" s="44"/>
      <c r="H55" s="44"/>
      <c r="I55" s="53" t="s">
        <v>84</v>
      </c>
      <c r="J55" s="27">
        <v>10000</v>
      </c>
      <c r="K55" s="26">
        <v>7200</v>
      </c>
      <c r="L55" s="26">
        <v>7200</v>
      </c>
      <c r="M55" s="25">
        <f t="shared" si="6"/>
        <v>0.72</v>
      </c>
      <c r="N55" s="27">
        <v>3</v>
      </c>
      <c r="O55" s="26">
        <v>3</v>
      </c>
      <c r="P55" s="25">
        <f t="shared" si="7"/>
        <v>1</v>
      </c>
      <c r="Q55" s="15"/>
      <c r="R55" s="15"/>
    </row>
    <row r="56" spans="1:18" s="5" customFormat="1" ht="27">
      <c r="A56" s="45">
        <f t="shared" si="2"/>
        <v>51</v>
      </c>
      <c r="B56" s="23">
        <v>2</v>
      </c>
      <c r="C56" s="24" t="s">
        <v>74</v>
      </c>
      <c r="D56" s="23">
        <v>1</v>
      </c>
      <c r="E56" s="22">
        <v>4</v>
      </c>
      <c r="F56" s="51"/>
      <c r="G56" s="44"/>
      <c r="H56" s="44"/>
      <c r="I56" s="53" t="s">
        <v>85</v>
      </c>
      <c r="J56" s="27">
        <v>55000</v>
      </c>
      <c r="K56" s="26">
        <v>48800</v>
      </c>
      <c r="L56" s="26">
        <v>32000</v>
      </c>
      <c r="M56" s="25">
        <f aca="true" t="shared" si="9" ref="M56:M66">IF(E56&lt;13,IF(L56="","",L56/J56),"")</f>
        <v>0.5818181818181818</v>
      </c>
      <c r="N56" s="27">
        <v>23</v>
      </c>
      <c r="O56" s="26">
        <v>16</v>
      </c>
      <c r="P56" s="25">
        <f aca="true" t="shared" si="10" ref="P56:P66">IF(E56&lt;13,IF(O56="","",O56/N56),"")</f>
        <v>0.6956521739130435</v>
      </c>
      <c r="Q56" s="15"/>
      <c r="R56" s="15"/>
    </row>
    <row r="57" spans="1:18" s="5" customFormat="1" ht="27">
      <c r="A57" s="45">
        <f t="shared" si="2"/>
        <v>52</v>
      </c>
      <c r="B57" s="23">
        <v>2</v>
      </c>
      <c r="C57" s="24" t="s">
        <v>74</v>
      </c>
      <c r="D57" s="23">
        <v>1</v>
      </c>
      <c r="E57" s="22">
        <v>4</v>
      </c>
      <c r="F57" s="51"/>
      <c r="G57" s="44"/>
      <c r="H57" s="44"/>
      <c r="I57" s="53" t="s">
        <v>86</v>
      </c>
      <c r="J57" s="27">
        <v>60000</v>
      </c>
      <c r="K57" s="26">
        <v>37536</v>
      </c>
      <c r="L57" s="26">
        <v>37536</v>
      </c>
      <c r="M57" s="25">
        <f t="shared" si="9"/>
        <v>0.6256</v>
      </c>
      <c r="N57" s="27">
        <v>13</v>
      </c>
      <c r="O57" s="26">
        <v>13</v>
      </c>
      <c r="P57" s="25">
        <f t="shared" si="10"/>
        <v>1</v>
      </c>
      <c r="Q57" s="15"/>
      <c r="R57" s="15"/>
    </row>
    <row r="58" spans="1:18" s="5" customFormat="1" ht="21" customHeight="1">
      <c r="A58" s="45">
        <f t="shared" si="2"/>
        <v>53</v>
      </c>
      <c r="B58" s="23">
        <v>2</v>
      </c>
      <c r="C58" s="24" t="s">
        <v>74</v>
      </c>
      <c r="D58" s="23">
        <v>1</v>
      </c>
      <c r="E58" s="22">
        <v>4</v>
      </c>
      <c r="F58" s="51"/>
      <c r="G58" s="44"/>
      <c r="H58" s="44"/>
      <c r="I58" s="53" t="s">
        <v>87</v>
      </c>
      <c r="J58" s="27">
        <v>40000</v>
      </c>
      <c r="K58" s="26">
        <v>24116</v>
      </c>
      <c r="L58" s="26">
        <v>24116</v>
      </c>
      <c r="M58" s="25">
        <f t="shared" si="9"/>
        <v>0.6029</v>
      </c>
      <c r="N58" s="27">
        <v>5</v>
      </c>
      <c r="O58" s="26">
        <v>5</v>
      </c>
      <c r="P58" s="25">
        <f t="shared" si="10"/>
        <v>1</v>
      </c>
      <c r="Q58" s="15"/>
      <c r="R58" s="15"/>
    </row>
    <row r="59" spans="1:18" s="5" customFormat="1" ht="27">
      <c r="A59" s="45">
        <f t="shared" si="2"/>
        <v>54</v>
      </c>
      <c r="B59" s="23">
        <v>2</v>
      </c>
      <c r="C59" s="24" t="s">
        <v>74</v>
      </c>
      <c r="D59" s="23">
        <v>1</v>
      </c>
      <c r="E59" s="22">
        <v>4</v>
      </c>
      <c r="F59" s="51"/>
      <c r="G59" s="44"/>
      <c r="H59" s="44"/>
      <c r="I59" s="53" t="s">
        <v>88</v>
      </c>
      <c r="J59" s="27">
        <v>97161</v>
      </c>
      <c r="K59" s="26">
        <v>68404</v>
      </c>
      <c r="L59" s="26">
        <v>68365</v>
      </c>
      <c r="M59" s="25">
        <f t="shared" si="9"/>
        <v>0.7036259404493572</v>
      </c>
      <c r="N59" s="27">
        <v>27</v>
      </c>
      <c r="O59" s="26">
        <v>26</v>
      </c>
      <c r="P59" s="25">
        <f t="shared" si="10"/>
        <v>0.9629629629629629</v>
      </c>
      <c r="Q59" s="15"/>
      <c r="R59" s="15"/>
    </row>
    <row r="60" spans="1:18" s="5" customFormat="1" ht="27">
      <c r="A60" s="45">
        <f t="shared" si="2"/>
        <v>55</v>
      </c>
      <c r="B60" s="23">
        <v>2</v>
      </c>
      <c r="C60" s="24" t="s">
        <v>74</v>
      </c>
      <c r="D60" s="23">
        <v>1</v>
      </c>
      <c r="E60" s="22">
        <v>4</v>
      </c>
      <c r="F60" s="51"/>
      <c r="G60" s="44"/>
      <c r="H60" s="44"/>
      <c r="I60" s="53" t="s">
        <v>89</v>
      </c>
      <c r="J60" s="27">
        <v>50000</v>
      </c>
      <c r="K60" s="26">
        <v>35800</v>
      </c>
      <c r="L60" s="26">
        <v>26800</v>
      </c>
      <c r="M60" s="25">
        <f t="shared" si="9"/>
        <v>0.536</v>
      </c>
      <c r="N60" s="27">
        <v>10</v>
      </c>
      <c r="O60" s="26">
        <v>8</v>
      </c>
      <c r="P60" s="25">
        <f t="shared" si="10"/>
        <v>0.8</v>
      </c>
      <c r="Q60" s="15"/>
      <c r="R60" s="15"/>
    </row>
    <row r="61" spans="1:18" s="5" customFormat="1" ht="27">
      <c r="A61" s="45">
        <f t="shared" si="2"/>
        <v>56</v>
      </c>
      <c r="B61" s="23">
        <v>2</v>
      </c>
      <c r="C61" s="24" t="s">
        <v>74</v>
      </c>
      <c r="D61" s="23">
        <v>1</v>
      </c>
      <c r="E61" s="22">
        <v>6</v>
      </c>
      <c r="F61" s="51"/>
      <c r="G61" s="44"/>
      <c r="H61" s="44"/>
      <c r="I61" s="53" t="s">
        <v>90</v>
      </c>
      <c r="J61" s="27">
        <v>11047</v>
      </c>
      <c r="K61" s="26">
        <v>6685</v>
      </c>
      <c r="L61" s="26">
        <v>6685</v>
      </c>
      <c r="M61" s="25">
        <f t="shared" si="9"/>
        <v>0.6051416674210193</v>
      </c>
      <c r="N61" s="27">
        <v>3</v>
      </c>
      <c r="O61" s="26">
        <v>3</v>
      </c>
      <c r="P61" s="25">
        <f t="shared" si="10"/>
        <v>1</v>
      </c>
      <c r="Q61" s="15"/>
      <c r="R61" s="15"/>
    </row>
    <row r="62" spans="1:18" s="5" customFormat="1" ht="27">
      <c r="A62" s="45">
        <f t="shared" si="2"/>
        <v>57</v>
      </c>
      <c r="B62" s="23">
        <v>2</v>
      </c>
      <c r="C62" s="24" t="s">
        <v>74</v>
      </c>
      <c r="D62" s="23">
        <v>2</v>
      </c>
      <c r="E62" s="22">
        <v>2</v>
      </c>
      <c r="F62" s="51"/>
      <c r="G62" s="44"/>
      <c r="H62" s="44"/>
      <c r="I62" s="53" t="s">
        <v>91</v>
      </c>
      <c r="J62" s="27">
        <v>33994</v>
      </c>
      <c r="K62" s="26">
        <v>33994</v>
      </c>
      <c r="L62" s="26">
        <v>33994</v>
      </c>
      <c r="M62" s="25">
        <f t="shared" si="9"/>
        <v>1</v>
      </c>
      <c r="N62" s="27">
        <v>14</v>
      </c>
      <c r="O62" s="26">
        <v>14</v>
      </c>
      <c r="P62" s="25">
        <f t="shared" si="10"/>
        <v>1</v>
      </c>
      <c r="Q62" s="15"/>
      <c r="R62" s="15"/>
    </row>
    <row r="63" spans="1:18" s="5" customFormat="1" ht="21" customHeight="1">
      <c r="A63" s="45">
        <f t="shared" si="2"/>
        <v>58</v>
      </c>
      <c r="B63" s="23">
        <v>2</v>
      </c>
      <c r="C63" s="24" t="s">
        <v>74</v>
      </c>
      <c r="D63" s="23">
        <v>1</v>
      </c>
      <c r="E63" s="22">
        <v>2</v>
      </c>
      <c r="F63" s="51"/>
      <c r="G63" s="44"/>
      <c r="H63" s="44"/>
      <c r="I63" s="53" t="s">
        <v>92</v>
      </c>
      <c r="J63" s="27">
        <v>83827</v>
      </c>
      <c r="K63" s="26">
        <v>58738</v>
      </c>
      <c r="L63" s="26">
        <v>43979</v>
      </c>
      <c r="M63" s="25">
        <f t="shared" si="9"/>
        <v>0.5246400324477793</v>
      </c>
      <c r="N63" s="27">
        <v>55</v>
      </c>
      <c r="O63" s="26">
        <v>50</v>
      </c>
      <c r="P63" s="25">
        <f t="shared" si="10"/>
        <v>0.9090909090909091</v>
      </c>
      <c r="Q63" s="15"/>
      <c r="R63" s="15"/>
    </row>
    <row r="64" spans="1:18" s="5" customFormat="1" ht="27">
      <c r="A64" s="45">
        <f t="shared" si="2"/>
        <v>59</v>
      </c>
      <c r="B64" s="23">
        <v>2</v>
      </c>
      <c r="C64" s="24" t="s">
        <v>74</v>
      </c>
      <c r="D64" s="23">
        <v>1</v>
      </c>
      <c r="E64" s="22">
        <v>6</v>
      </c>
      <c r="F64" s="51"/>
      <c r="G64" s="44"/>
      <c r="H64" s="44"/>
      <c r="I64" s="53" t="s">
        <v>93</v>
      </c>
      <c r="J64" s="27">
        <v>11671</v>
      </c>
      <c r="K64" s="26">
        <v>10448</v>
      </c>
      <c r="L64" s="26">
        <v>10448</v>
      </c>
      <c r="M64" s="25">
        <f t="shared" si="9"/>
        <v>0.8952103504412646</v>
      </c>
      <c r="N64" s="27">
        <v>6</v>
      </c>
      <c r="O64" s="26">
        <v>6</v>
      </c>
      <c r="P64" s="25">
        <f t="shared" si="10"/>
        <v>1</v>
      </c>
      <c r="Q64" s="15"/>
      <c r="R64" s="15"/>
    </row>
    <row r="65" spans="1:18" s="5" customFormat="1" ht="27">
      <c r="A65" s="45">
        <f t="shared" si="2"/>
        <v>60</v>
      </c>
      <c r="B65" s="23">
        <v>2</v>
      </c>
      <c r="C65" s="24" t="s">
        <v>74</v>
      </c>
      <c r="D65" s="23">
        <v>1</v>
      </c>
      <c r="E65" s="22">
        <v>6</v>
      </c>
      <c r="F65" s="51"/>
      <c r="G65" s="44"/>
      <c r="H65" s="44"/>
      <c r="I65" s="53" t="s">
        <v>94</v>
      </c>
      <c r="J65" s="27">
        <v>31000</v>
      </c>
      <c r="K65" s="26">
        <v>24807</v>
      </c>
      <c r="L65" s="26">
        <v>24807</v>
      </c>
      <c r="M65" s="25">
        <f t="shared" si="9"/>
        <v>0.8002258064516129</v>
      </c>
      <c r="N65" s="27">
        <v>10</v>
      </c>
      <c r="O65" s="26">
        <v>10</v>
      </c>
      <c r="P65" s="25">
        <f t="shared" si="10"/>
        <v>1</v>
      </c>
      <c r="Q65" s="15"/>
      <c r="R65" s="15"/>
    </row>
    <row r="66" spans="1:18" s="5" customFormat="1" ht="21" customHeight="1">
      <c r="A66" s="45">
        <f t="shared" si="2"/>
        <v>61</v>
      </c>
      <c r="B66" s="23">
        <v>2</v>
      </c>
      <c r="C66" s="24" t="s">
        <v>74</v>
      </c>
      <c r="D66" s="23">
        <v>2</v>
      </c>
      <c r="E66" s="22">
        <v>5</v>
      </c>
      <c r="F66" s="51"/>
      <c r="G66" s="44"/>
      <c r="H66" s="44"/>
      <c r="I66" s="53" t="s">
        <v>95</v>
      </c>
      <c r="J66" s="27">
        <v>2600</v>
      </c>
      <c r="K66" s="26">
        <v>2600</v>
      </c>
      <c r="L66" s="26">
        <v>2600</v>
      </c>
      <c r="M66" s="25">
        <f t="shared" si="9"/>
        <v>1</v>
      </c>
      <c r="N66" s="27">
        <v>2</v>
      </c>
      <c r="O66" s="26">
        <v>2</v>
      </c>
      <c r="P66" s="25">
        <f t="shared" si="10"/>
        <v>1</v>
      </c>
      <c r="Q66" s="15"/>
      <c r="R66" s="15"/>
    </row>
    <row r="67" spans="1:18" s="5" customFormat="1" ht="27">
      <c r="A67" s="45">
        <f t="shared" si="2"/>
        <v>62</v>
      </c>
      <c r="B67" s="23">
        <v>2</v>
      </c>
      <c r="C67" s="24" t="s">
        <v>74</v>
      </c>
      <c r="D67" s="23">
        <v>2</v>
      </c>
      <c r="E67" s="22">
        <v>5</v>
      </c>
      <c r="F67" s="51"/>
      <c r="G67" s="44"/>
      <c r="H67" s="44"/>
      <c r="I67" s="53" t="s">
        <v>96</v>
      </c>
      <c r="J67" s="27">
        <v>5200</v>
      </c>
      <c r="K67" s="26">
        <v>5200</v>
      </c>
      <c r="L67" s="26">
        <v>5200</v>
      </c>
      <c r="M67" s="25">
        <f>IF(E67&lt;13,IF(L67="","",L67/J67),"")</f>
        <v>1</v>
      </c>
      <c r="N67" s="27">
        <v>4</v>
      </c>
      <c r="O67" s="26">
        <v>4</v>
      </c>
      <c r="P67" s="25">
        <f>IF(E67&lt;13,IF(O67="","",O67/N67),"")</f>
        <v>1</v>
      </c>
      <c r="Q67" s="15"/>
      <c r="R67" s="15"/>
    </row>
    <row r="68" spans="1:18" s="5" customFormat="1" ht="27">
      <c r="A68" s="45">
        <f t="shared" si="2"/>
        <v>63</v>
      </c>
      <c r="B68" s="23">
        <v>2</v>
      </c>
      <c r="C68" s="24" t="s">
        <v>74</v>
      </c>
      <c r="D68" s="23">
        <v>1</v>
      </c>
      <c r="E68" s="22">
        <v>6</v>
      </c>
      <c r="F68" s="51"/>
      <c r="G68" s="44"/>
      <c r="H68" s="44"/>
      <c r="I68" s="53" t="s">
        <v>97</v>
      </c>
      <c r="J68" s="27">
        <v>60000</v>
      </c>
      <c r="K68" s="26">
        <v>48083</v>
      </c>
      <c r="L68" s="26">
        <v>31768</v>
      </c>
      <c r="M68" s="25">
        <f>IF(E68&lt;13,IF(L68="","",L68/J68),"")</f>
        <v>0.5294666666666666</v>
      </c>
      <c r="N68" s="27">
        <v>19</v>
      </c>
      <c r="O68" s="26">
        <v>13</v>
      </c>
      <c r="P68" s="25">
        <f>IF(E68&lt;13,IF(O68="","",O68/N68),"")</f>
        <v>0.6842105263157895</v>
      </c>
      <c r="Q68" s="15"/>
      <c r="R68" s="15"/>
    </row>
    <row r="69" spans="1:18" s="5" customFormat="1" ht="21" customHeight="1">
      <c r="A69" s="45">
        <f t="shared" si="2"/>
        <v>64</v>
      </c>
      <c r="B69" s="23">
        <v>2</v>
      </c>
      <c r="C69" s="24" t="s">
        <v>74</v>
      </c>
      <c r="D69" s="23">
        <v>1</v>
      </c>
      <c r="E69" s="22">
        <v>10</v>
      </c>
      <c r="F69" s="51" t="s">
        <v>123</v>
      </c>
      <c r="G69" s="44"/>
      <c r="H69" s="44"/>
      <c r="I69" s="53" t="s">
        <v>98</v>
      </c>
      <c r="J69" s="27">
        <v>16000</v>
      </c>
      <c r="K69" s="26">
        <v>16000</v>
      </c>
      <c r="L69" s="26">
        <v>16000</v>
      </c>
      <c r="M69" s="25">
        <f>IF(E69&lt;13,IF(L69="","",L69/J69),"")</f>
        <v>1</v>
      </c>
      <c r="N69" s="27">
        <v>8</v>
      </c>
      <c r="O69" s="26">
        <v>8</v>
      </c>
      <c r="P69" s="25">
        <f>IF(E69&lt;13,IF(O69="","",O69/N69),"")</f>
        <v>1</v>
      </c>
      <c r="Q69" s="15"/>
      <c r="R69" s="15"/>
    </row>
    <row r="70" spans="1:18" s="5" customFormat="1" ht="21" customHeight="1">
      <c r="A70" s="45">
        <f t="shared" si="2"/>
        <v>65</v>
      </c>
      <c r="B70" s="23">
        <v>2</v>
      </c>
      <c r="C70" s="24" t="s">
        <v>100</v>
      </c>
      <c r="D70" s="23">
        <v>1</v>
      </c>
      <c r="E70" s="22">
        <v>6</v>
      </c>
      <c r="F70" s="51"/>
      <c r="G70" s="44"/>
      <c r="H70" s="44"/>
      <c r="I70" s="53" t="s">
        <v>101</v>
      </c>
      <c r="J70" s="27">
        <v>1200</v>
      </c>
      <c r="K70" s="26">
        <v>620</v>
      </c>
      <c r="L70" s="26">
        <v>620</v>
      </c>
      <c r="M70" s="25">
        <f aca="true" t="shared" si="11" ref="M70:M80">IF(E70&lt;13,IF(L70="","",L70/J70),"")</f>
        <v>0.5166666666666667</v>
      </c>
      <c r="N70" s="27">
        <v>1</v>
      </c>
      <c r="O70" s="26">
        <v>1</v>
      </c>
      <c r="P70" s="25">
        <f aca="true" t="shared" si="12" ref="P70:P80">IF(E70&lt;13,IF(O70="","",O70/N70),"")</f>
        <v>1</v>
      </c>
      <c r="Q70" s="15"/>
      <c r="R70" s="15"/>
    </row>
    <row r="71" spans="1:18" s="5" customFormat="1" ht="21" customHeight="1">
      <c r="A71" s="45">
        <f t="shared" si="2"/>
        <v>66</v>
      </c>
      <c r="B71" s="23">
        <v>2</v>
      </c>
      <c r="C71" s="24" t="s">
        <v>100</v>
      </c>
      <c r="D71" s="23">
        <v>2</v>
      </c>
      <c r="E71" s="22">
        <v>3</v>
      </c>
      <c r="F71" s="51"/>
      <c r="G71" s="44"/>
      <c r="H71" s="44"/>
      <c r="I71" s="53" t="s">
        <v>102</v>
      </c>
      <c r="J71" s="27">
        <v>2017</v>
      </c>
      <c r="K71" s="26">
        <v>1957</v>
      </c>
      <c r="L71" s="26">
        <v>1957</v>
      </c>
      <c r="M71" s="25">
        <f t="shared" si="11"/>
        <v>0.970252850768468</v>
      </c>
      <c r="N71" s="27">
        <v>2</v>
      </c>
      <c r="O71" s="26">
        <v>2</v>
      </c>
      <c r="P71" s="25">
        <f t="shared" si="12"/>
        <v>1</v>
      </c>
      <c r="Q71" s="15"/>
      <c r="R71" s="15"/>
    </row>
    <row r="72" spans="1:18" s="5" customFormat="1" ht="21" customHeight="1">
      <c r="A72" s="45">
        <f t="shared" si="2"/>
        <v>67</v>
      </c>
      <c r="B72" s="23">
        <v>2</v>
      </c>
      <c r="C72" s="24" t="s">
        <v>100</v>
      </c>
      <c r="D72" s="23">
        <v>1</v>
      </c>
      <c r="E72" s="22">
        <v>3</v>
      </c>
      <c r="F72" s="51"/>
      <c r="G72" s="44"/>
      <c r="H72" s="44"/>
      <c r="I72" s="53" t="s">
        <v>103</v>
      </c>
      <c r="J72" s="27">
        <v>2310</v>
      </c>
      <c r="K72" s="26">
        <v>1771</v>
      </c>
      <c r="L72" s="26">
        <v>1771</v>
      </c>
      <c r="M72" s="25">
        <f t="shared" si="11"/>
        <v>0.7666666666666667</v>
      </c>
      <c r="N72" s="27">
        <v>1</v>
      </c>
      <c r="O72" s="26">
        <v>1</v>
      </c>
      <c r="P72" s="25">
        <f t="shared" si="12"/>
        <v>1</v>
      </c>
      <c r="Q72" s="15"/>
      <c r="R72" s="15"/>
    </row>
    <row r="73" spans="1:18" s="5" customFormat="1" ht="21" customHeight="1">
      <c r="A73" s="45">
        <f t="shared" si="2"/>
        <v>68</v>
      </c>
      <c r="B73" s="23">
        <v>2</v>
      </c>
      <c r="C73" s="24" t="s">
        <v>100</v>
      </c>
      <c r="D73" s="23">
        <v>1</v>
      </c>
      <c r="E73" s="22">
        <v>6</v>
      </c>
      <c r="F73" s="51"/>
      <c r="G73" s="44"/>
      <c r="H73" s="44"/>
      <c r="I73" s="53" t="s">
        <v>104</v>
      </c>
      <c r="J73" s="27">
        <v>39110</v>
      </c>
      <c r="K73" s="26">
        <v>39110</v>
      </c>
      <c r="L73" s="26">
        <v>39110</v>
      </c>
      <c r="M73" s="25">
        <f t="shared" si="11"/>
        <v>1</v>
      </c>
      <c r="N73" s="27">
        <v>34</v>
      </c>
      <c r="O73" s="26">
        <v>34</v>
      </c>
      <c r="P73" s="25">
        <f t="shared" si="12"/>
        <v>1</v>
      </c>
      <c r="Q73" s="15"/>
      <c r="R73" s="15"/>
    </row>
    <row r="74" spans="1:18" s="5" customFormat="1" ht="21" customHeight="1">
      <c r="A74" s="45">
        <f t="shared" si="2"/>
        <v>69</v>
      </c>
      <c r="B74" s="23">
        <v>2</v>
      </c>
      <c r="C74" s="24" t="s">
        <v>100</v>
      </c>
      <c r="D74" s="23">
        <v>2</v>
      </c>
      <c r="E74" s="22">
        <v>1</v>
      </c>
      <c r="F74" s="51"/>
      <c r="G74" s="44"/>
      <c r="H74" s="44"/>
      <c r="I74" s="53" t="s">
        <v>105</v>
      </c>
      <c r="J74" s="27">
        <v>2377</v>
      </c>
      <c r="K74" s="26">
        <v>2089</v>
      </c>
      <c r="L74" s="26">
        <v>2089</v>
      </c>
      <c r="M74" s="25">
        <f t="shared" si="11"/>
        <v>0.8788388725283971</v>
      </c>
      <c r="N74" s="27">
        <v>1</v>
      </c>
      <c r="O74" s="26">
        <v>1</v>
      </c>
      <c r="P74" s="25">
        <f t="shared" si="12"/>
        <v>1</v>
      </c>
      <c r="Q74" s="15"/>
      <c r="R74" s="15"/>
    </row>
    <row r="75" spans="1:18" s="5" customFormat="1" ht="21" customHeight="1">
      <c r="A75" s="45">
        <f t="shared" si="2"/>
        <v>70</v>
      </c>
      <c r="B75" s="23">
        <v>2</v>
      </c>
      <c r="C75" s="24" t="s">
        <v>100</v>
      </c>
      <c r="D75" s="23">
        <v>1</v>
      </c>
      <c r="E75" s="22">
        <v>6</v>
      </c>
      <c r="F75" s="51"/>
      <c r="G75" s="44"/>
      <c r="H75" s="44"/>
      <c r="I75" s="53" t="s">
        <v>106</v>
      </c>
      <c r="J75" s="27">
        <v>2569</v>
      </c>
      <c r="K75" s="26">
        <v>2569</v>
      </c>
      <c r="L75" s="26">
        <v>2569</v>
      </c>
      <c r="M75" s="25">
        <f t="shared" si="11"/>
        <v>1</v>
      </c>
      <c r="N75" s="27">
        <v>1</v>
      </c>
      <c r="O75" s="26">
        <v>1</v>
      </c>
      <c r="P75" s="25">
        <f t="shared" si="12"/>
        <v>1</v>
      </c>
      <c r="Q75" s="15"/>
      <c r="R75" s="15"/>
    </row>
    <row r="76" spans="1:18" s="5" customFormat="1" ht="21" customHeight="1">
      <c r="A76" s="45">
        <f t="shared" si="2"/>
        <v>71</v>
      </c>
      <c r="B76" s="23">
        <v>2</v>
      </c>
      <c r="C76" s="24" t="s">
        <v>100</v>
      </c>
      <c r="D76" s="23">
        <v>1</v>
      </c>
      <c r="E76" s="22">
        <v>6</v>
      </c>
      <c r="F76" s="51"/>
      <c r="G76" s="44"/>
      <c r="H76" s="44"/>
      <c r="I76" s="53" t="s">
        <v>107</v>
      </c>
      <c r="J76" s="27">
        <v>12732</v>
      </c>
      <c r="K76" s="26">
        <v>12553</v>
      </c>
      <c r="L76" s="26">
        <v>12553</v>
      </c>
      <c r="M76" s="25">
        <f t="shared" si="11"/>
        <v>0.9859409362236884</v>
      </c>
      <c r="N76" s="27">
        <v>6</v>
      </c>
      <c r="O76" s="26">
        <v>6</v>
      </c>
      <c r="P76" s="25">
        <f t="shared" si="12"/>
        <v>1</v>
      </c>
      <c r="Q76" s="15"/>
      <c r="R76" s="15"/>
    </row>
    <row r="77" spans="1:18" s="5" customFormat="1" ht="21" customHeight="1">
      <c r="A77" s="45">
        <f t="shared" si="2"/>
        <v>72</v>
      </c>
      <c r="B77" s="23">
        <v>2</v>
      </c>
      <c r="C77" s="24" t="s">
        <v>100</v>
      </c>
      <c r="D77" s="23">
        <v>1</v>
      </c>
      <c r="E77" s="22">
        <v>6</v>
      </c>
      <c r="F77" s="51"/>
      <c r="G77" s="44"/>
      <c r="H77" s="44"/>
      <c r="I77" s="53" t="s">
        <v>108</v>
      </c>
      <c r="J77" s="27">
        <v>2569</v>
      </c>
      <c r="K77" s="26">
        <v>2569</v>
      </c>
      <c r="L77" s="26">
        <v>2569</v>
      </c>
      <c r="M77" s="25">
        <f t="shared" si="11"/>
        <v>1</v>
      </c>
      <c r="N77" s="27">
        <v>1</v>
      </c>
      <c r="O77" s="26">
        <v>1</v>
      </c>
      <c r="P77" s="25">
        <f t="shared" si="12"/>
        <v>1</v>
      </c>
      <c r="Q77" s="15"/>
      <c r="R77" s="15"/>
    </row>
    <row r="78" spans="1:18" s="5" customFormat="1" ht="21" customHeight="1">
      <c r="A78" s="45">
        <f t="shared" si="2"/>
        <v>73</v>
      </c>
      <c r="B78" s="23">
        <v>2</v>
      </c>
      <c r="C78" s="24" t="s">
        <v>100</v>
      </c>
      <c r="D78" s="23">
        <v>1</v>
      </c>
      <c r="E78" s="22">
        <v>6</v>
      </c>
      <c r="F78" s="51"/>
      <c r="G78" s="44"/>
      <c r="H78" s="44"/>
      <c r="I78" s="53" t="s">
        <v>109</v>
      </c>
      <c r="J78" s="27">
        <v>2569</v>
      </c>
      <c r="K78" s="26">
        <v>2569</v>
      </c>
      <c r="L78" s="26">
        <v>2569</v>
      </c>
      <c r="M78" s="25">
        <f t="shared" si="11"/>
        <v>1</v>
      </c>
      <c r="N78" s="27">
        <v>1</v>
      </c>
      <c r="O78" s="26">
        <v>1</v>
      </c>
      <c r="P78" s="25">
        <f t="shared" si="12"/>
        <v>1</v>
      </c>
      <c r="Q78" s="15"/>
      <c r="R78" s="15"/>
    </row>
    <row r="79" spans="1:18" s="5" customFormat="1" ht="21" customHeight="1">
      <c r="A79" s="45">
        <f t="shared" si="2"/>
        <v>74</v>
      </c>
      <c r="B79" s="23">
        <v>2</v>
      </c>
      <c r="C79" s="24" t="s">
        <v>100</v>
      </c>
      <c r="D79" s="23">
        <v>1</v>
      </c>
      <c r="E79" s="22">
        <v>6</v>
      </c>
      <c r="F79" s="51"/>
      <c r="G79" s="44"/>
      <c r="H79" s="44"/>
      <c r="I79" s="53" t="s">
        <v>110</v>
      </c>
      <c r="J79" s="27">
        <v>612</v>
      </c>
      <c r="K79" s="26">
        <v>612</v>
      </c>
      <c r="L79" s="26">
        <v>612</v>
      </c>
      <c r="M79" s="25">
        <f t="shared" si="11"/>
        <v>1</v>
      </c>
      <c r="N79" s="27">
        <v>1</v>
      </c>
      <c r="O79" s="26">
        <v>1</v>
      </c>
      <c r="P79" s="25">
        <f t="shared" si="12"/>
        <v>1</v>
      </c>
      <c r="Q79" s="15"/>
      <c r="R79" s="15"/>
    </row>
    <row r="80" spans="1:18" s="5" customFormat="1" ht="21" customHeight="1">
      <c r="A80" s="45">
        <f t="shared" si="2"/>
        <v>75</v>
      </c>
      <c r="B80" s="23">
        <v>2</v>
      </c>
      <c r="C80" s="24" t="s">
        <v>100</v>
      </c>
      <c r="D80" s="23">
        <v>1</v>
      </c>
      <c r="E80" s="22">
        <v>6</v>
      </c>
      <c r="F80" s="51"/>
      <c r="G80" s="44"/>
      <c r="H80" s="44"/>
      <c r="I80" s="53" t="s">
        <v>111</v>
      </c>
      <c r="J80" s="27">
        <v>2312</v>
      </c>
      <c r="K80" s="26">
        <v>2312</v>
      </c>
      <c r="L80" s="26">
        <v>2312</v>
      </c>
      <c r="M80" s="25">
        <f t="shared" si="11"/>
        <v>1</v>
      </c>
      <c r="N80" s="27">
        <v>2</v>
      </c>
      <c r="O80" s="26">
        <v>2</v>
      </c>
      <c r="P80" s="25">
        <f t="shared" si="12"/>
        <v>1</v>
      </c>
      <c r="Q80" s="15"/>
      <c r="R80" s="15"/>
    </row>
    <row r="81" spans="1:18" s="5" customFormat="1" ht="21" customHeight="1">
      <c r="A81" s="45">
        <f t="shared" si="2"/>
        <v>76</v>
      </c>
      <c r="B81" s="23">
        <v>2</v>
      </c>
      <c r="C81" s="24" t="s">
        <v>100</v>
      </c>
      <c r="D81" s="23">
        <v>1</v>
      </c>
      <c r="E81" s="22">
        <v>6</v>
      </c>
      <c r="F81" s="51"/>
      <c r="G81" s="44"/>
      <c r="H81" s="44"/>
      <c r="I81" s="53" t="s">
        <v>112</v>
      </c>
      <c r="J81" s="27">
        <v>2152</v>
      </c>
      <c r="K81" s="26">
        <v>1736</v>
      </c>
      <c r="L81" s="26">
        <v>1736</v>
      </c>
      <c r="M81" s="25">
        <f>IF(E81&lt;13,IF(L81="","",L81/J81),"")</f>
        <v>0.8066914498141264</v>
      </c>
      <c r="N81" s="27">
        <v>1</v>
      </c>
      <c r="O81" s="26">
        <v>1</v>
      </c>
      <c r="P81" s="25">
        <f>IF(E81&lt;13,IF(O81="","",O81/N81),"")</f>
        <v>1</v>
      </c>
      <c r="Q81" s="15"/>
      <c r="R81" s="15"/>
    </row>
    <row r="82" spans="1:18" s="5" customFormat="1" ht="21" customHeight="1">
      <c r="A82" s="45">
        <f t="shared" si="2"/>
        <v>77</v>
      </c>
      <c r="B82" s="23">
        <v>2</v>
      </c>
      <c r="C82" s="24" t="s">
        <v>100</v>
      </c>
      <c r="D82" s="23">
        <v>1</v>
      </c>
      <c r="E82" s="22">
        <v>6</v>
      </c>
      <c r="F82" s="51"/>
      <c r="G82" s="44"/>
      <c r="H82" s="44"/>
      <c r="I82" s="53" t="s">
        <v>113</v>
      </c>
      <c r="J82" s="27">
        <v>2156</v>
      </c>
      <c r="K82" s="26">
        <v>1743</v>
      </c>
      <c r="L82" s="26">
        <v>1743</v>
      </c>
      <c r="M82" s="25">
        <f>IF(E82&lt;13,IF(L82="","",L82/J82),"")</f>
        <v>0.8084415584415584</v>
      </c>
      <c r="N82" s="27">
        <v>1</v>
      </c>
      <c r="O82" s="26">
        <v>1</v>
      </c>
      <c r="P82" s="25">
        <f>IF(E82&lt;13,IF(O82="","",O82/N82),"")</f>
        <v>1</v>
      </c>
      <c r="Q82" s="15"/>
      <c r="R82" s="15"/>
    </row>
    <row r="83" spans="1:18" s="5" customFormat="1" ht="21" customHeight="1">
      <c r="A83" s="45">
        <f t="shared" si="2"/>
        <v>78</v>
      </c>
      <c r="B83" s="23">
        <v>2</v>
      </c>
      <c r="C83" s="24" t="s">
        <v>100</v>
      </c>
      <c r="D83" s="23">
        <v>2</v>
      </c>
      <c r="E83" s="22">
        <v>1</v>
      </c>
      <c r="F83" s="51"/>
      <c r="G83" s="44"/>
      <c r="H83" s="44"/>
      <c r="I83" s="53" t="s">
        <v>114</v>
      </c>
      <c r="J83" s="27">
        <v>3786</v>
      </c>
      <c r="K83" s="26">
        <v>3786</v>
      </c>
      <c r="L83" s="26">
        <v>3786</v>
      </c>
      <c r="M83" s="25">
        <f>IF(E83&lt;13,IF(L83="","",L83/J83),"")</f>
        <v>1</v>
      </c>
      <c r="N83" s="27">
        <v>2</v>
      </c>
      <c r="O83" s="26">
        <v>2</v>
      </c>
      <c r="P83" s="25">
        <f>IF(E83&lt;13,IF(O83="","",O83/N83),"")</f>
        <v>1</v>
      </c>
      <c r="Q83" s="15"/>
      <c r="R83" s="15"/>
    </row>
    <row r="84" spans="1:18" s="5" customFormat="1" ht="21" customHeight="1">
      <c r="A84" s="45">
        <f t="shared" si="2"/>
        <v>79</v>
      </c>
      <c r="B84" s="23">
        <v>2</v>
      </c>
      <c r="C84" s="24" t="s">
        <v>100</v>
      </c>
      <c r="D84" s="23">
        <v>2</v>
      </c>
      <c r="E84" s="22">
        <v>2</v>
      </c>
      <c r="F84" s="51"/>
      <c r="G84" s="44"/>
      <c r="H84" s="44"/>
      <c r="I84" s="53" t="s">
        <v>115</v>
      </c>
      <c r="J84" s="27">
        <v>1706</v>
      </c>
      <c r="K84" s="26">
        <v>1706</v>
      </c>
      <c r="L84" s="26">
        <v>1706</v>
      </c>
      <c r="M84" s="25">
        <f aca="true" t="shared" si="13" ref="M84:M94">IF(E84&lt;13,IF(L84="","",L84/J84),"")</f>
        <v>1</v>
      </c>
      <c r="N84" s="27">
        <v>1</v>
      </c>
      <c r="O84" s="26">
        <v>1</v>
      </c>
      <c r="P84" s="25">
        <f aca="true" t="shared" si="14" ref="P84:P94">IF(E84&lt;13,IF(O84="","",O84/N84),"")</f>
        <v>1</v>
      </c>
      <c r="Q84" s="15"/>
      <c r="R84" s="15"/>
    </row>
    <row r="85" spans="1:18" s="5" customFormat="1" ht="21" customHeight="1">
      <c r="A85" s="45">
        <f t="shared" si="2"/>
        <v>80</v>
      </c>
      <c r="B85" s="23">
        <v>2</v>
      </c>
      <c r="C85" s="24" t="s">
        <v>100</v>
      </c>
      <c r="D85" s="23">
        <v>2</v>
      </c>
      <c r="E85" s="22">
        <v>5</v>
      </c>
      <c r="F85" s="51"/>
      <c r="G85" s="44"/>
      <c r="H85" s="44"/>
      <c r="I85" s="53" t="s">
        <v>116</v>
      </c>
      <c r="J85" s="27">
        <v>2284</v>
      </c>
      <c r="K85" s="26">
        <v>1890</v>
      </c>
      <c r="L85" s="26">
        <v>1890</v>
      </c>
      <c r="M85" s="25">
        <f t="shared" si="13"/>
        <v>0.8274956217162872</v>
      </c>
      <c r="N85" s="27">
        <v>1</v>
      </c>
      <c r="O85" s="26">
        <v>1</v>
      </c>
      <c r="P85" s="25">
        <f t="shared" si="14"/>
        <v>1</v>
      </c>
      <c r="Q85" s="15"/>
      <c r="R85" s="15"/>
    </row>
    <row r="86" spans="1:18" s="5" customFormat="1" ht="21" customHeight="1">
      <c r="A86" s="45">
        <f t="shared" si="2"/>
        <v>81</v>
      </c>
      <c r="B86" s="23">
        <v>2</v>
      </c>
      <c r="C86" s="24" t="s">
        <v>100</v>
      </c>
      <c r="D86" s="23">
        <v>2</v>
      </c>
      <c r="E86" s="22">
        <v>5</v>
      </c>
      <c r="F86" s="51"/>
      <c r="G86" s="44"/>
      <c r="H86" s="44"/>
      <c r="I86" s="53" t="s">
        <v>117</v>
      </c>
      <c r="J86" s="27">
        <v>1338</v>
      </c>
      <c r="K86" s="26">
        <v>1338</v>
      </c>
      <c r="L86" s="26">
        <v>1338</v>
      </c>
      <c r="M86" s="25">
        <f t="shared" si="13"/>
        <v>1</v>
      </c>
      <c r="N86" s="27">
        <v>1</v>
      </c>
      <c r="O86" s="26">
        <v>1</v>
      </c>
      <c r="P86" s="25">
        <f t="shared" si="14"/>
        <v>1</v>
      </c>
      <c r="Q86" s="15"/>
      <c r="R86" s="15"/>
    </row>
    <row r="87" spans="1:18" s="5" customFormat="1" ht="21" customHeight="1">
      <c r="A87" s="45">
        <f t="shared" si="2"/>
        <v>82</v>
      </c>
      <c r="B87" s="23">
        <v>2</v>
      </c>
      <c r="C87" s="24" t="s">
        <v>100</v>
      </c>
      <c r="D87" s="23">
        <v>1</v>
      </c>
      <c r="E87" s="22">
        <v>6</v>
      </c>
      <c r="F87" s="51"/>
      <c r="G87" s="44"/>
      <c r="H87" s="44"/>
      <c r="I87" s="53" t="s">
        <v>118</v>
      </c>
      <c r="J87" s="27">
        <v>5376</v>
      </c>
      <c r="K87" s="26">
        <v>2937</v>
      </c>
      <c r="L87" s="26">
        <v>2937</v>
      </c>
      <c r="M87" s="25">
        <f t="shared" si="13"/>
        <v>0.5463169642857143</v>
      </c>
      <c r="N87" s="27">
        <v>1</v>
      </c>
      <c r="O87" s="26">
        <v>1</v>
      </c>
      <c r="P87" s="25">
        <f t="shared" si="14"/>
        <v>1</v>
      </c>
      <c r="Q87" s="15"/>
      <c r="R87" s="15"/>
    </row>
    <row r="88" spans="1:18" s="5" customFormat="1" ht="21" customHeight="1">
      <c r="A88" s="45">
        <f t="shared" si="2"/>
        <v>83</v>
      </c>
      <c r="B88" s="23">
        <v>2</v>
      </c>
      <c r="C88" s="24" t="s">
        <v>100</v>
      </c>
      <c r="D88" s="23">
        <v>1</v>
      </c>
      <c r="E88" s="22">
        <v>6</v>
      </c>
      <c r="F88" s="51"/>
      <c r="G88" s="44"/>
      <c r="H88" s="44"/>
      <c r="I88" s="53" t="s">
        <v>119</v>
      </c>
      <c r="J88" s="27">
        <v>2400</v>
      </c>
      <c r="K88" s="26">
        <v>1381</v>
      </c>
      <c r="L88" s="26">
        <v>1381</v>
      </c>
      <c r="M88" s="25">
        <f t="shared" si="13"/>
        <v>0.5754166666666667</v>
      </c>
      <c r="N88" s="27">
        <v>1</v>
      </c>
      <c r="O88" s="26">
        <v>1</v>
      </c>
      <c r="P88" s="25">
        <f t="shared" si="14"/>
        <v>1</v>
      </c>
      <c r="Q88" s="15"/>
      <c r="R88" s="15"/>
    </row>
    <row r="89" spans="1:18" s="5" customFormat="1" ht="21" customHeight="1">
      <c r="A89" s="45">
        <f t="shared" si="2"/>
        <v>84</v>
      </c>
      <c r="B89" s="23">
        <v>2</v>
      </c>
      <c r="C89" s="24" t="s">
        <v>100</v>
      </c>
      <c r="D89" s="23">
        <v>2</v>
      </c>
      <c r="E89" s="22">
        <v>12</v>
      </c>
      <c r="F89" s="51"/>
      <c r="G89" s="44"/>
      <c r="H89" s="44"/>
      <c r="I89" s="53" t="s">
        <v>120</v>
      </c>
      <c r="J89" s="27">
        <v>15474</v>
      </c>
      <c r="K89" s="26">
        <v>15474</v>
      </c>
      <c r="L89" s="26">
        <v>15474</v>
      </c>
      <c r="M89" s="25">
        <f t="shared" si="13"/>
        <v>1</v>
      </c>
      <c r="N89" s="27">
        <v>34</v>
      </c>
      <c r="O89" s="26">
        <v>34</v>
      </c>
      <c r="P89" s="25">
        <f t="shared" si="14"/>
        <v>1</v>
      </c>
      <c r="Q89" s="15"/>
      <c r="R89" s="15"/>
    </row>
    <row r="90" spans="1:18" s="5" customFormat="1" ht="21" customHeight="1">
      <c r="A90" s="45">
        <f t="shared" si="2"/>
        <v>85</v>
      </c>
      <c r="B90" s="23">
        <v>2</v>
      </c>
      <c r="C90" s="24" t="s">
        <v>100</v>
      </c>
      <c r="D90" s="23">
        <v>2</v>
      </c>
      <c r="E90" s="22">
        <v>12</v>
      </c>
      <c r="F90" s="51"/>
      <c r="G90" s="44"/>
      <c r="H90" s="44"/>
      <c r="I90" s="53" t="s">
        <v>121</v>
      </c>
      <c r="J90" s="27">
        <v>8824</v>
      </c>
      <c r="K90" s="26">
        <v>8824</v>
      </c>
      <c r="L90" s="26">
        <v>8824</v>
      </c>
      <c r="M90" s="25">
        <f t="shared" si="13"/>
        <v>1</v>
      </c>
      <c r="N90" s="27">
        <v>19</v>
      </c>
      <c r="O90" s="26">
        <v>19</v>
      </c>
      <c r="P90" s="25">
        <f t="shared" si="14"/>
        <v>1</v>
      </c>
      <c r="Q90" s="15"/>
      <c r="R90" s="15"/>
    </row>
    <row r="91" spans="1:18" s="5" customFormat="1" ht="21" customHeight="1">
      <c r="A91" s="45">
        <f t="shared" si="2"/>
        <v>86</v>
      </c>
      <c r="B91" s="23">
        <v>2</v>
      </c>
      <c r="C91" s="24" t="s">
        <v>100</v>
      </c>
      <c r="D91" s="23">
        <v>2</v>
      </c>
      <c r="E91" s="22">
        <v>12</v>
      </c>
      <c r="F91" s="51"/>
      <c r="G91" s="44"/>
      <c r="H91" s="44"/>
      <c r="I91" s="53" t="s">
        <v>122</v>
      </c>
      <c r="J91" s="27">
        <v>2087</v>
      </c>
      <c r="K91" s="26">
        <v>2087</v>
      </c>
      <c r="L91" s="26">
        <v>2087</v>
      </c>
      <c r="M91" s="25">
        <f t="shared" si="13"/>
        <v>1</v>
      </c>
      <c r="N91" s="27">
        <v>2</v>
      </c>
      <c r="O91" s="26">
        <v>2</v>
      </c>
      <c r="P91" s="25">
        <f t="shared" si="14"/>
        <v>1</v>
      </c>
      <c r="Q91" s="15"/>
      <c r="R91" s="15"/>
    </row>
    <row r="92" spans="1:18" s="5" customFormat="1" ht="21" customHeight="1">
      <c r="A92" s="45">
        <f t="shared" si="2"/>
        <v>87</v>
      </c>
      <c r="B92" s="23">
        <v>2</v>
      </c>
      <c r="C92" s="24" t="s">
        <v>124</v>
      </c>
      <c r="D92" s="23">
        <v>1</v>
      </c>
      <c r="E92" s="22">
        <v>5</v>
      </c>
      <c r="F92" s="51"/>
      <c r="G92" s="44"/>
      <c r="H92" s="44"/>
      <c r="I92" s="53" t="s">
        <v>125</v>
      </c>
      <c r="J92" s="27">
        <v>2927</v>
      </c>
      <c r="K92" s="26">
        <v>2133</v>
      </c>
      <c r="L92" s="26">
        <v>2133</v>
      </c>
      <c r="M92" s="25">
        <f t="shared" si="13"/>
        <v>0.7287324906047147</v>
      </c>
      <c r="N92" s="27">
        <v>6</v>
      </c>
      <c r="O92" s="26">
        <v>6</v>
      </c>
      <c r="P92" s="25">
        <f t="shared" si="14"/>
        <v>1</v>
      </c>
      <c r="Q92" s="15"/>
      <c r="R92" s="15"/>
    </row>
    <row r="93" spans="1:18" s="5" customFormat="1" ht="21" customHeight="1">
      <c r="A93" s="45">
        <f t="shared" si="2"/>
        <v>88</v>
      </c>
      <c r="B93" s="23">
        <v>2</v>
      </c>
      <c r="C93" s="24" t="s">
        <v>124</v>
      </c>
      <c r="D93" s="23">
        <v>2</v>
      </c>
      <c r="E93" s="22">
        <v>5</v>
      </c>
      <c r="F93" s="51"/>
      <c r="G93" s="44"/>
      <c r="H93" s="44"/>
      <c r="I93" s="53" t="s">
        <v>125</v>
      </c>
      <c r="J93" s="27">
        <v>1105</v>
      </c>
      <c r="K93" s="26">
        <v>1091</v>
      </c>
      <c r="L93" s="26">
        <v>1091</v>
      </c>
      <c r="M93" s="25">
        <f t="shared" si="13"/>
        <v>0.9873303167420815</v>
      </c>
      <c r="N93" s="27">
        <v>2</v>
      </c>
      <c r="O93" s="26">
        <v>2</v>
      </c>
      <c r="P93" s="25">
        <f t="shared" si="14"/>
        <v>1</v>
      </c>
      <c r="Q93" s="15"/>
      <c r="R93" s="15"/>
    </row>
    <row r="94" spans="1:18" s="5" customFormat="1" ht="21" customHeight="1">
      <c r="A94" s="45">
        <f t="shared" si="2"/>
        <v>89</v>
      </c>
      <c r="B94" s="23">
        <v>2</v>
      </c>
      <c r="C94" s="24" t="s">
        <v>124</v>
      </c>
      <c r="D94" s="23">
        <v>1</v>
      </c>
      <c r="E94" s="22">
        <v>4</v>
      </c>
      <c r="F94" s="51"/>
      <c r="G94" s="44"/>
      <c r="H94" s="44"/>
      <c r="I94" s="53" t="s">
        <v>126</v>
      </c>
      <c r="J94" s="27">
        <v>2334</v>
      </c>
      <c r="K94" s="26">
        <v>2122</v>
      </c>
      <c r="L94" s="26">
        <v>2122</v>
      </c>
      <c r="M94" s="25">
        <f t="shared" si="13"/>
        <v>0.9091688089117395</v>
      </c>
      <c r="N94" s="27">
        <v>2</v>
      </c>
      <c r="O94" s="26">
        <v>2</v>
      </c>
      <c r="P94" s="25">
        <f t="shared" si="14"/>
        <v>1</v>
      </c>
      <c r="Q94" s="15"/>
      <c r="R94" s="15"/>
    </row>
    <row r="95" spans="1:18" s="5" customFormat="1" ht="21" customHeight="1">
      <c r="A95" s="45">
        <f t="shared" si="2"/>
        <v>90</v>
      </c>
      <c r="B95" s="23">
        <v>2</v>
      </c>
      <c r="C95" s="24" t="s">
        <v>124</v>
      </c>
      <c r="D95" s="23">
        <v>1</v>
      </c>
      <c r="E95" s="22">
        <v>10</v>
      </c>
      <c r="F95" s="51" t="s">
        <v>123</v>
      </c>
      <c r="G95" s="44"/>
      <c r="H95" s="44"/>
      <c r="I95" s="53" t="s">
        <v>127</v>
      </c>
      <c r="J95" s="27">
        <v>2417</v>
      </c>
      <c r="K95" s="26">
        <v>2302</v>
      </c>
      <c r="L95" s="26">
        <v>2302</v>
      </c>
      <c r="M95" s="25">
        <f>IF(E95&lt;13,IF(L95="","",L95/J95),"")</f>
        <v>0.9524203558129913</v>
      </c>
      <c r="N95" s="27">
        <v>1</v>
      </c>
      <c r="O95" s="26">
        <v>1</v>
      </c>
      <c r="P95" s="25">
        <f>IF(E95&lt;13,IF(O95="","",O95/N95),"")</f>
        <v>1</v>
      </c>
      <c r="Q95" s="15"/>
      <c r="R95" s="15"/>
    </row>
    <row r="96" spans="1:18" s="5" customFormat="1" ht="21" customHeight="1">
      <c r="A96" s="45">
        <f t="shared" si="2"/>
        <v>91</v>
      </c>
      <c r="B96" s="23">
        <v>2</v>
      </c>
      <c r="C96" s="24" t="s">
        <v>124</v>
      </c>
      <c r="D96" s="23">
        <v>2</v>
      </c>
      <c r="E96" s="22">
        <v>10</v>
      </c>
      <c r="F96" s="51" t="s">
        <v>123</v>
      </c>
      <c r="G96" s="44"/>
      <c r="H96" s="44"/>
      <c r="I96" s="53" t="s">
        <v>128</v>
      </c>
      <c r="J96" s="27">
        <v>4457</v>
      </c>
      <c r="K96" s="26">
        <v>4009</v>
      </c>
      <c r="L96" s="26">
        <v>4009</v>
      </c>
      <c r="M96" s="25">
        <f>IF(E96&lt;13,IF(L96="","",L96/J96),"")</f>
        <v>0.8994839578191609</v>
      </c>
      <c r="N96" s="27">
        <v>2</v>
      </c>
      <c r="O96" s="26">
        <v>2</v>
      </c>
      <c r="P96" s="25">
        <f>IF(E96&lt;13,IF(O96="","",O96/N96),"")</f>
        <v>1</v>
      </c>
      <c r="Q96" s="15"/>
      <c r="R96" s="15"/>
    </row>
    <row r="97" spans="1:18" s="5" customFormat="1" ht="21" customHeight="1">
      <c r="A97" s="45">
        <f t="shared" si="2"/>
        <v>92</v>
      </c>
      <c r="B97" s="23">
        <v>2</v>
      </c>
      <c r="C97" s="24" t="s">
        <v>124</v>
      </c>
      <c r="D97" s="23">
        <v>2</v>
      </c>
      <c r="E97" s="22">
        <v>6</v>
      </c>
      <c r="F97" s="51"/>
      <c r="G97" s="44"/>
      <c r="H97" s="44"/>
      <c r="I97" s="53" t="s">
        <v>131</v>
      </c>
      <c r="J97" s="27">
        <v>2500</v>
      </c>
      <c r="K97" s="26">
        <v>2500</v>
      </c>
      <c r="L97" s="26">
        <v>2500</v>
      </c>
      <c r="M97" s="25">
        <f>IF(E97&lt;13,IF(L97="","",L97/J97),"")</f>
        <v>1</v>
      </c>
      <c r="N97" s="27">
        <v>1</v>
      </c>
      <c r="O97" s="26">
        <v>1</v>
      </c>
      <c r="P97" s="25">
        <f>IF(E97&lt;13,IF(O97="","",O97/N97),"")</f>
        <v>1</v>
      </c>
      <c r="Q97" s="15"/>
      <c r="R97" s="15"/>
    </row>
    <row r="98" spans="1:18" s="5" customFormat="1" ht="21" customHeight="1">
      <c r="A98" s="45">
        <f t="shared" si="2"/>
        <v>93</v>
      </c>
      <c r="B98" s="23">
        <v>2</v>
      </c>
      <c r="C98" s="24" t="s">
        <v>124</v>
      </c>
      <c r="D98" s="23">
        <v>1</v>
      </c>
      <c r="E98" s="22">
        <v>6</v>
      </c>
      <c r="F98" s="51"/>
      <c r="G98" s="44"/>
      <c r="H98" s="44"/>
      <c r="I98" s="53" t="s">
        <v>132</v>
      </c>
      <c r="J98" s="27">
        <v>1548</v>
      </c>
      <c r="K98" s="26">
        <v>1313</v>
      </c>
      <c r="L98" s="26">
        <v>1313</v>
      </c>
      <c r="M98" s="25">
        <f aca="true" t="shared" si="15" ref="M98:M107">IF(E98&lt;13,IF(L98="","",L98/J98),"")</f>
        <v>0.8481912144702842</v>
      </c>
      <c r="N98" s="27">
        <v>1</v>
      </c>
      <c r="O98" s="26">
        <v>1</v>
      </c>
      <c r="P98" s="25">
        <f aca="true" t="shared" si="16" ref="P98:P107">IF(E98&lt;13,IF(O98="","",O98/N98),"")</f>
        <v>1</v>
      </c>
      <c r="Q98" s="15"/>
      <c r="R98" s="15"/>
    </row>
    <row r="99" spans="1:18" s="5" customFormat="1" ht="21" customHeight="1">
      <c r="A99" s="45">
        <f t="shared" si="2"/>
        <v>94</v>
      </c>
      <c r="B99" s="23">
        <v>2</v>
      </c>
      <c r="C99" s="24" t="s">
        <v>124</v>
      </c>
      <c r="D99" s="23">
        <v>1</v>
      </c>
      <c r="E99" s="22">
        <v>3</v>
      </c>
      <c r="F99" s="51"/>
      <c r="G99" s="44"/>
      <c r="H99" s="44"/>
      <c r="I99" s="53" t="s">
        <v>129</v>
      </c>
      <c r="J99" s="27">
        <v>7695</v>
      </c>
      <c r="K99" s="26">
        <v>7445</v>
      </c>
      <c r="L99" s="26">
        <v>7445</v>
      </c>
      <c r="M99" s="25">
        <f t="shared" si="15"/>
        <v>0.967511371020143</v>
      </c>
      <c r="N99" s="27">
        <v>2</v>
      </c>
      <c r="O99" s="26">
        <v>2</v>
      </c>
      <c r="P99" s="25">
        <f t="shared" si="16"/>
        <v>1</v>
      </c>
      <c r="Q99" s="15"/>
      <c r="R99" s="15"/>
    </row>
    <row r="100" spans="1:18" s="5" customFormat="1" ht="21" customHeight="1">
      <c r="A100" s="45">
        <f t="shared" si="2"/>
        <v>95</v>
      </c>
      <c r="B100" s="23">
        <v>2</v>
      </c>
      <c r="C100" s="24" t="s">
        <v>124</v>
      </c>
      <c r="D100" s="23">
        <v>2</v>
      </c>
      <c r="E100" s="22">
        <v>10</v>
      </c>
      <c r="F100" s="51" t="s">
        <v>123</v>
      </c>
      <c r="G100" s="44"/>
      <c r="H100" s="44"/>
      <c r="I100" s="53" t="s">
        <v>130</v>
      </c>
      <c r="J100" s="27">
        <v>4239</v>
      </c>
      <c r="K100" s="26">
        <v>4239</v>
      </c>
      <c r="L100" s="26">
        <v>4239</v>
      </c>
      <c r="M100" s="25">
        <f t="shared" si="15"/>
        <v>1</v>
      </c>
      <c r="N100" s="27">
        <v>1</v>
      </c>
      <c r="O100" s="26">
        <v>1</v>
      </c>
      <c r="P100" s="25">
        <f t="shared" si="16"/>
        <v>1</v>
      </c>
      <c r="Q100" s="15"/>
      <c r="R100" s="15"/>
    </row>
    <row r="101" spans="1:18" s="5" customFormat="1" ht="40.5">
      <c r="A101" s="45">
        <f t="shared" si="2"/>
        <v>96</v>
      </c>
      <c r="B101" s="23">
        <v>2</v>
      </c>
      <c r="C101" s="24" t="s">
        <v>134</v>
      </c>
      <c r="D101" s="23">
        <v>2</v>
      </c>
      <c r="E101" s="22">
        <v>10</v>
      </c>
      <c r="F101" s="51" t="s">
        <v>123</v>
      </c>
      <c r="G101" s="44"/>
      <c r="H101" s="44"/>
      <c r="I101" s="53" t="s">
        <v>135</v>
      </c>
      <c r="J101" s="27">
        <v>2129</v>
      </c>
      <c r="K101" s="26">
        <v>2129</v>
      </c>
      <c r="L101" s="26">
        <v>2129</v>
      </c>
      <c r="M101" s="25">
        <f t="shared" si="15"/>
        <v>1</v>
      </c>
      <c r="N101" s="27">
        <v>2</v>
      </c>
      <c r="O101" s="26">
        <v>2</v>
      </c>
      <c r="P101" s="25">
        <f t="shared" si="16"/>
        <v>1</v>
      </c>
      <c r="Q101" s="15"/>
      <c r="R101" s="15"/>
    </row>
    <row r="102" spans="1:18" s="5" customFormat="1" ht="40.5">
      <c r="A102" s="45">
        <f t="shared" si="2"/>
        <v>97</v>
      </c>
      <c r="B102" s="23">
        <v>2</v>
      </c>
      <c r="C102" s="24" t="s">
        <v>134</v>
      </c>
      <c r="D102" s="23">
        <v>2</v>
      </c>
      <c r="E102" s="22">
        <v>3</v>
      </c>
      <c r="F102" s="51"/>
      <c r="G102" s="44"/>
      <c r="H102" s="44"/>
      <c r="I102" s="53" t="s">
        <v>136</v>
      </c>
      <c r="J102" s="27">
        <v>3707</v>
      </c>
      <c r="K102" s="26">
        <v>3554</v>
      </c>
      <c r="L102" s="26">
        <v>3554</v>
      </c>
      <c r="M102" s="25">
        <f t="shared" si="15"/>
        <v>0.9587267332074454</v>
      </c>
      <c r="N102" s="27">
        <v>2</v>
      </c>
      <c r="O102" s="26">
        <v>2</v>
      </c>
      <c r="P102" s="25">
        <f t="shared" si="16"/>
        <v>1</v>
      </c>
      <c r="Q102" s="15"/>
      <c r="R102" s="15"/>
    </row>
    <row r="103" spans="1:18" s="5" customFormat="1" ht="27">
      <c r="A103" s="45">
        <f t="shared" si="2"/>
        <v>98</v>
      </c>
      <c r="B103" s="23">
        <v>2</v>
      </c>
      <c r="C103" s="24" t="s">
        <v>134</v>
      </c>
      <c r="D103" s="23">
        <v>1</v>
      </c>
      <c r="E103" s="22">
        <v>1</v>
      </c>
      <c r="F103" s="51"/>
      <c r="G103" s="44"/>
      <c r="H103" s="44"/>
      <c r="I103" s="53" t="s">
        <v>150</v>
      </c>
      <c r="J103" s="27">
        <v>1489</v>
      </c>
      <c r="K103" s="26">
        <v>1260</v>
      </c>
      <c r="L103" s="26">
        <v>1260</v>
      </c>
      <c r="M103" s="25">
        <f t="shared" si="15"/>
        <v>0.8462055070517126</v>
      </c>
      <c r="N103" s="27">
        <v>2</v>
      </c>
      <c r="O103" s="26">
        <v>2</v>
      </c>
      <c r="P103" s="25">
        <f t="shared" si="16"/>
        <v>1</v>
      </c>
      <c r="Q103" s="15"/>
      <c r="R103" s="15"/>
    </row>
    <row r="104" spans="1:18" s="5" customFormat="1" ht="27">
      <c r="A104" s="45">
        <f t="shared" si="2"/>
        <v>99</v>
      </c>
      <c r="B104" s="23">
        <v>2</v>
      </c>
      <c r="C104" s="24" t="s">
        <v>134</v>
      </c>
      <c r="D104" s="23">
        <v>1</v>
      </c>
      <c r="E104" s="22">
        <v>1</v>
      </c>
      <c r="F104" s="51"/>
      <c r="G104" s="44"/>
      <c r="H104" s="44"/>
      <c r="I104" s="53" t="s">
        <v>137</v>
      </c>
      <c r="J104" s="27">
        <v>2164</v>
      </c>
      <c r="K104" s="26">
        <v>2032</v>
      </c>
      <c r="L104" s="26">
        <v>2032</v>
      </c>
      <c r="M104" s="25">
        <f t="shared" si="15"/>
        <v>0.9390018484288355</v>
      </c>
      <c r="N104" s="27">
        <v>2</v>
      </c>
      <c r="O104" s="26">
        <v>2</v>
      </c>
      <c r="P104" s="25">
        <f t="shared" si="16"/>
        <v>1</v>
      </c>
      <c r="Q104" s="15"/>
      <c r="R104" s="15"/>
    </row>
    <row r="105" spans="1:18" s="5" customFormat="1" ht="27">
      <c r="A105" s="45">
        <f t="shared" si="2"/>
        <v>100</v>
      </c>
      <c r="B105" s="23">
        <v>2</v>
      </c>
      <c r="C105" s="24" t="s">
        <v>134</v>
      </c>
      <c r="D105" s="23">
        <v>1</v>
      </c>
      <c r="E105" s="22">
        <v>1</v>
      </c>
      <c r="F105" s="51"/>
      <c r="G105" s="44"/>
      <c r="H105" s="44"/>
      <c r="I105" s="53" t="s">
        <v>138</v>
      </c>
      <c r="J105" s="27">
        <v>5254</v>
      </c>
      <c r="K105" s="26">
        <v>5099</v>
      </c>
      <c r="L105" s="26">
        <v>5099</v>
      </c>
      <c r="M105" s="25">
        <f t="shared" si="15"/>
        <v>0.9704986676817663</v>
      </c>
      <c r="N105" s="27">
        <v>2</v>
      </c>
      <c r="O105" s="26">
        <v>2</v>
      </c>
      <c r="P105" s="25">
        <f t="shared" si="16"/>
        <v>1</v>
      </c>
      <c r="Q105" s="15"/>
      <c r="R105" s="15"/>
    </row>
    <row r="106" spans="1:18" s="5" customFormat="1" ht="40.5">
      <c r="A106" s="45">
        <f t="shared" si="2"/>
        <v>101</v>
      </c>
      <c r="B106" s="23">
        <v>2</v>
      </c>
      <c r="C106" s="24" t="s">
        <v>134</v>
      </c>
      <c r="D106" s="23">
        <v>2</v>
      </c>
      <c r="E106" s="22">
        <v>12</v>
      </c>
      <c r="F106" s="51"/>
      <c r="G106" s="44"/>
      <c r="H106" s="44"/>
      <c r="I106" s="53" t="s">
        <v>151</v>
      </c>
      <c r="J106" s="27">
        <v>1763</v>
      </c>
      <c r="K106" s="26">
        <v>1763</v>
      </c>
      <c r="L106" s="26">
        <v>1763</v>
      </c>
      <c r="M106" s="25">
        <f t="shared" si="15"/>
        <v>1</v>
      </c>
      <c r="N106" s="27">
        <v>1</v>
      </c>
      <c r="O106" s="26">
        <v>1</v>
      </c>
      <c r="P106" s="25">
        <f t="shared" si="16"/>
        <v>1</v>
      </c>
      <c r="Q106" s="15"/>
      <c r="R106" s="15"/>
    </row>
    <row r="107" spans="1:18" s="5" customFormat="1" ht="40.5">
      <c r="A107" s="45">
        <f t="shared" si="2"/>
        <v>102</v>
      </c>
      <c r="B107" s="23">
        <v>2</v>
      </c>
      <c r="C107" s="24" t="s">
        <v>134</v>
      </c>
      <c r="D107" s="23">
        <v>2</v>
      </c>
      <c r="E107" s="22">
        <v>12</v>
      </c>
      <c r="F107" s="51"/>
      <c r="G107" s="44"/>
      <c r="H107" s="44"/>
      <c r="I107" s="53" t="s">
        <v>139</v>
      </c>
      <c r="J107" s="27">
        <v>1763</v>
      </c>
      <c r="K107" s="26">
        <v>1763</v>
      </c>
      <c r="L107" s="26">
        <v>1763</v>
      </c>
      <c r="M107" s="25">
        <f t="shared" si="15"/>
        <v>1</v>
      </c>
      <c r="N107" s="27">
        <v>1</v>
      </c>
      <c r="O107" s="26">
        <v>1</v>
      </c>
      <c r="P107" s="25">
        <f t="shared" si="16"/>
        <v>1</v>
      </c>
      <c r="Q107" s="15"/>
      <c r="R107" s="15"/>
    </row>
    <row r="108" spans="1:18" s="5" customFormat="1" ht="40.5">
      <c r="A108" s="45">
        <f t="shared" si="2"/>
        <v>103</v>
      </c>
      <c r="B108" s="23">
        <v>2</v>
      </c>
      <c r="C108" s="24" t="s">
        <v>134</v>
      </c>
      <c r="D108" s="23">
        <v>2</v>
      </c>
      <c r="E108" s="22">
        <v>12</v>
      </c>
      <c r="F108" s="51"/>
      <c r="G108" s="44"/>
      <c r="H108" s="44"/>
      <c r="I108" s="53" t="s">
        <v>140</v>
      </c>
      <c r="J108" s="27">
        <v>2452</v>
      </c>
      <c r="K108" s="26">
        <v>2152</v>
      </c>
      <c r="L108" s="26">
        <v>2152</v>
      </c>
      <c r="M108" s="25">
        <f>IF(E108&lt;13,IF(L108="","",L108/J108),"")</f>
        <v>0.8776508972267537</v>
      </c>
      <c r="N108" s="27">
        <v>1</v>
      </c>
      <c r="O108" s="26">
        <v>1</v>
      </c>
      <c r="P108" s="25">
        <f>IF(E108&lt;13,IF(O108="","",O108/N108),"")</f>
        <v>1</v>
      </c>
      <c r="Q108" s="15"/>
      <c r="R108" s="15"/>
    </row>
    <row r="109" spans="1:18" s="5" customFormat="1" ht="54">
      <c r="A109" s="45">
        <f t="shared" si="2"/>
        <v>104</v>
      </c>
      <c r="B109" s="23">
        <v>2</v>
      </c>
      <c r="C109" s="24" t="s">
        <v>134</v>
      </c>
      <c r="D109" s="23">
        <v>2</v>
      </c>
      <c r="E109" s="22">
        <v>12</v>
      </c>
      <c r="F109" s="51"/>
      <c r="G109" s="44"/>
      <c r="H109" s="44"/>
      <c r="I109" s="53" t="s">
        <v>141</v>
      </c>
      <c r="J109" s="27">
        <v>1763</v>
      </c>
      <c r="K109" s="26">
        <v>1763</v>
      </c>
      <c r="L109" s="26">
        <v>1763</v>
      </c>
      <c r="M109" s="25">
        <f>IF(E109&lt;13,IF(L109="","",L109/J109),"")</f>
        <v>1</v>
      </c>
      <c r="N109" s="27">
        <v>1</v>
      </c>
      <c r="O109" s="26">
        <v>1</v>
      </c>
      <c r="P109" s="25">
        <f>IF(E109&lt;13,IF(O109="","",O109/N109),"")</f>
        <v>1</v>
      </c>
      <c r="Q109" s="15"/>
      <c r="R109" s="15"/>
    </row>
    <row r="110" spans="1:18" s="5" customFormat="1" ht="40.5">
      <c r="A110" s="45">
        <f t="shared" si="2"/>
        <v>105</v>
      </c>
      <c r="B110" s="23">
        <v>2</v>
      </c>
      <c r="C110" s="24" t="s">
        <v>134</v>
      </c>
      <c r="D110" s="23">
        <v>2</v>
      </c>
      <c r="E110" s="22">
        <v>12</v>
      </c>
      <c r="F110" s="51"/>
      <c r="G110" s="44"/>
      <c r="H110" s="44"/>
      <c r="I110" s="53" t="s">
        <v>152</v>
      </c>
      <c r="J110" s="27">
        <v>2452</v>
      </c>
      <c r="K110" s="26">
        <v>2152</v>
      </c>
      <c r="L110" s="26">
        <v>2152</v>
      </c>
      <c r="M110" s="25">
        <f>IF(E110&lt;13,IF(L110="","",L110/J110),"")</f>
        <v>0.8776508972267537</v>
      </c>
      <c r="N110" s="27">
        <v>1</v>
      </c>
      <c r="O110" s="26">
        <v>1</v>
      </c>
      <c r="P110" s="25">
        <f>IF(E110&lt;13,IF(O110="","",O110/N110),"")</f>
        <v>1</v>
      </c>
      <c r="Q110" s="15"/>
      <c r="R110" s="15"/>
    </row>
    <row r="111" spans="1:18" s="5" customFormat="1" ht="40.5">
      <c r="A111" s="45">
        <f t="shared" si="2"/>
        <v>106</v>
      </c>
      <c r="B111" s="23">
        <v>2</v>
      </c>
      <c r="C111" s="24" t="s">
        <v>134</v>
      </c>
      <c r="D111" s="23">
        <v>2</v>
      </c>
      <c r="E111" s="22">
        <v>9</v>
      </c>
      <c r="F111" s="51" t="s">
        <v>156</v>
      </c>
      <c r="G111" s="44"/>
      <c r="H111" s="44"/>
      <c r="I111" s="53" t="s">
        <v>142</v>
      </c>
      <c r="J111" s="27">
        <v>2129</v>
      </c>
      <c r="K111" s="26">
        <v>2129</v>
      </c>
      <c r="L111" s="26">
        <v>2129</v>
      </c>
      <c r="M111" s="25">
        <f aca="true" t="shared" si="17" ref="M111:M121">IF(E111&lt;13,IF(L111="","",L111/J111),"")</f>
        <v>1</v>
      </c>
      <c r="N111" s="27">
        <v>2</v>
      </c>
      <c r="O111" s="26">
        <v>2</v>
      </c>
      <c r="P111" s="25">
        <f aca="true" t="shared" si="18" ref="P111:P121">IF(E111&lt;13,IF(O111="","",O111/N111),"")</f>
        <v>1</v>
      </c>
      <c r="Q111" s="15"/>
      <c r="R111" s="15"/>
    </row>
    <row r="112" spans="1:18" s="5" customFormat="1" ht="27">
      <c r="A112" s="45">
        <f t="shared" si="2"/>
        <v>107</v>
      </c>
      <c r="B112" s="23">
        <v>2</v>
      </c>
      <c r="C112" s="24" t="s">
        <v>134</v>
      </c>
      <c r="D112" s="23">
        <v>1</v>
      </c>
      <c r="E112" s="22">
        <v>5</v>
      </c>
      <c r="F112" s="51"/>
      <c r="G112" s="44"/>
      <c r="H112" s="44"/>
      <c r="I112" s="53" t="s">
        <v>143</v>
      </c>
      <c r="J112" s="27">
        <v>4935</v>
      </c>
      <c r="K112" s="26">
        <v>4251</v>
      </c>
      <c r="L112" s="26">
        <v>4251</v>
      </c>
      <c r="M112" s="25">
        <f t="shared" si="17"/>
        <v>0.8613981762917933</v>
      </c>
      <c r="N112" s="27">
        <v>2</v>
      </c>
      <c r="O112" s="26">
        <v>2</v>
      </c>
      <c r="P112" s="25">
        <f t="shared" si="18"/>
        <v>1</v>
      </c>
      <c r="Q112" s="15"/>
      <c r="R112" s="15"/>
    </row>
    <row r="113" spans="1:18" s="5" customFormat="1" ht="40.5">
      <c r="A113" s="45">
        <f t="shared" si="2"/>
        <v>108</v>
      </c>
      <c r="B113" s="23">
        <v>2</v>
      </c>
      <c r="C113" s="24" t="s">
        <v>134</v>
      </c>
      <c r="D113" s="23">
        <v>1</v>
      </c>
      <c r="E113" s="22">
        <v>5</v>
      </c>
      <c r="F113" s="51"/>
      <c r="G113" s="44"/>
      <c r="H113" s="44"/>
      <c r="I113" s="53" t="s">
        <v>153</v>
      </c>
      <c r="J113" s="27">
        <v>4620</v>
      </c>
      <c r="K113" s="26">
        <v>3968</v>
      </c>
      <c r="L113" s="26">
        <v>3968</v>
      </c>
      <c r="M113" s="25">
        <f t="shared" si="17"/>
        <v>0.8588744588744589</v>
      </c>
      <c r="N113" s="27">
        <v>2</v>
      </c>
      <c r="O113" s="26">
        <v>2</v>
      </c>
      <c r="P113" s="25">
        <f t="shared" si="18"/>
        <v>1</v>
      </c>
      <c r="Q113" s="15"/>
      <c r="R113" s="15"/>
    </row>
    <row r="114" spans="1:18" s="5" customFormat="1" ht="27">
      <c r="A114" s="45">
        <f t="shared" si="2"/>
        <v>109</v>
      </c>
      <c r="B114" s="23">
        <v>2</v>
      </c>
      <c r="C114" s="24" t="s">
        <v>134</v>
      </c>
      <c r="D114" s="23">
        <v>1</v>
      </c>
      <c r="E114" s="22">
        <v>5</v>
      </c>
      <c r="F114" s="51"/>
      <c r="G114" s="44"/>
      <c r="H114" s="44"/>
      <c r="I114" s="53" t="s">
        <v>144</v>
      </c>
      <c r="J114" s="27">
        <v>1872</v>
      </c>
      <c r="K114" s="26">
        <v>1320</v>
      </c>
      <c r="L114" s="26">
        <v>990</v>
      </c>
      <c r="M114" s="25">
        <f t="shared" si="17"/>
        <v>0.5288461538461539</v>
      </c>
      <c r="N114" s="27">
        <v>4</v>
      </c>
      <c r="O114" s="26">
        <v>3</v>
      </c>
      <c r="P114" s="25">
        <f t="shared" si="18"/>
        <v>0.75</v>
      </c>
      <c r="Q114" s="15"/>
      <c r="R114" s="15"/>
    </row>
    <row r="115" spans="1:18" s="5" customFormat="1" ht="40.5">
      <c r="A115" s="45">
        <f t="shared" si="2"/>
        <v>110</v>
      </c>
      <c r="B115" s="23">
        <v>2</v>
      </c>
      <c r="C115" s="24" t="s">
        <v>134</v>
      </c>
      <c r="D115" s="23">
        <v>1</v>
      </c>
      <c r="E115" s="22">
        <v>5</v>
      </c>
      <c r="F115" s="51"/>
      <c r="G115" s="44"/>
      <c r="H115" s="44"/>
      <c r="I115" s="53" t="s">
        <v>145</v>
      </c>
      <c r="J115" s="27">
        <v>5670</v>
      </c>
      <c r="K115" s="26">
        <v>4000</v>
      </c>
      <c r="L115" s="26">
        <v>3000</v>
      </c>
      <c r="M115" s="25">
        <f t="shared" si="17"/>
        <v>0.5291005291005291</v>
      </c>
      <c r="N115" s="27">
        <v>5</v>
      </c>
      <c r="O115" s="26">
        <v>4</v>
      </c>
      <c r="P115" s="25">
        <f t="shared" si="18"/>
        <v>0.8</v>
      </c>
      <c r="Q115" s="15"/>
      <c r="R115" s="15"/>
    </row>
    <row r="116" spans="1:18" s="5" customFormat="1" ht="27">
      <c r="A116" s="45">
        <f t="shared" si="2"/>
        <v>111</v>
      </c>
      <c r="B116" s="23">
        <v>2</v>
      </c>
      <c r="C116" s="24" t="s">
        <v>134</v>
      </c>
      <c r="D116" s="23">
        <v>1</v>
      </c>
      <c r="E116" s="22">
        <v>3</v>
      </c>
      <c r="F116" s="51"/>
      <c r="G116" s="44"/>
      <c r="H116" s="44"/>
      <c r="I116" s="53" t="s">
        <v>154</v>
      </c>
      <c r="J116" s="27">
        <v>3000</v>
      </c>
      <c r="K116" s="26">
        <v>2700</v>
      </c>
      <c r="L116" s="26">
        <v>2700</v>
      </c>
      <c r="M116" s="25">
        <f t="shared" si="17"/>
        <v>0.9</v>
      </c>
      <c r="N116" s="27">
        <v>1</v>
      </c>
      <c r="O116" s="26">
        <v>1</v>
      </c>
      <c r="P116" s="25">
        <f t="shared" si="18"/>
        <v>1</v>
      </c>
      <c r="Q116" s="15"/>
      <c r="R116" s="15"/>
    </row>
    <row r="117" spans="1:18" s="5" customFormat="1" ht="27">
      <c r="A117" s="45">
        <f t="shared" si="2"/>
        <v>112</v>
      </c>
      <c r="B117" s="23">
        <v>2</v>
      </c>
      <c r="C117" s="24" t="s">
        <v>134</v>
      </c>
      <c r="D117" s="23">
        <v>2</v>
      </c>
      <c r="E117" s="22">
        <v>9</v>
      </c>
      <c r="F117" s="51" t="s">
        <v>156</v>
      </c>
      <c r="G117" s="44"/>
      <c r="H117" s="44"/>
      <c r="I117" s="53" t="s">
        <v>155</v>
      </c>
      <c r="J117" s="27">
        <v>1763</v>
      </c>
      <c r="K117" s="26">
        <v>1763</v>
      </c>
      <c r="L117" s="26">
        <v>1763</v>
      </c>
      <c r="M117" s="25">
        <f t="shared" si="17"/>
        <v>1</v>
      </c>
      <c r="N117" s="27">
        <v>2</v>
      </c>
      <c r="O117" s="26">
        <v>2</v>
      </c>
      <c r="P117" s="25">
        <f t="shared" si="18"/>
        <v>1</v>
      </c>
      <c r="Q117" s="15"/>
      <c r="R117" s="15"/>
    </row>
    <row r="118" spans="1:18" s="5" customFormat="1" ht="27">
      <c r="A118" s="45">
        <f t="shared" si="2"/>
        <v>113</v>
      </c>
      <c r="B118" s="23">
        <v>2</v>
      </c>
      <c r="C118" s="24" t="s">
        <v>134</v>
      </c>
      <c r="D118" s="23">
        <v>1</v>
      </c>
      <c r="E118" s="22">
        <v>6</v>
      </c>
      <c r="F118" s="51"/>
      <c r="G118" s="44"/>
      <c r="H118" s="44"/>
      <c r="I118" s="53" t="s">
        <v>146</v>
      </c>
      <c r="J118" s="27">
        <v>1400</v>
      </c>
      <c r="K118" s="26">
        <v>1400</v>
      </c>
      <c r="L118" s="26">
        <v>1400</v>
      </c>
      <c r="M118" s="25">
        <f t="shared" si="17"/>
        <v>1</v>
      </c>
      <c r="N118" s="27">
        <v>2</v>
      </c>
      <c r="O118" s="26">
        <v>2</v>
      </c>
      <c r="P118" s="25">
        <f t="shared" si="18"/>
        <v>1</v>
      </c>
      <c r="Q118" s="15"/>
      <c r="R118" s="15"/>
    </row>
    <row r="119" spans="1:18" s="5" customFormat="1" ht="40.5">
      <c r="A119" s="45">
        <f t="shared" si="2"/>
        <v>114</v>
      </c>
      <c r="B119" s="23">
        <v>2</v>
      </c>
      <c r="C119" s="24" t="s">
        <v>134</v>
      </c>
      <c r="D119" s="23">
        <v>1</v>
      </c>
      <c r="E119" s="22">
        <v>1</v>
      </c>
      <c r="F119" s="51"/>
      <c r="G119" s="44"/>
      <c r="H119" s="44"/>
      <c r="I119" s="53" t="s">
        <v>147</v>
      </c>
      <c r="J119" s="27">
        <v>3309</v>
      </c>
      <c r="K119" s="26">
        <v>2700</v>
      </c>
      <c r="L119" s="26">
        <v>2700</v>
      </c>
      <c r="M119" s="25">
        <f t="shared" si="17"/>
        <v>0.8159564823209429</v>
      </c>
      <c r="N119" s="27">
        <v>1</v>
      </c>
      <c r="O119" s="26">
        <v>1</v>
      </c>
      <c r="P119" s="25">
        <f t="shared" si="18"/>
        <v>1</v>
      </c>
      <c r="Q119" s="15"/>
      <c r="R119" s="15"/>
    </row>
    <row r="120" spans="1:18" s="5" customFormat="1" ht="40.5">
      <c r="A120" s="45">
        <f t="shared" si="2"/>
        <v>115</v>
      </c>
      <c r="B120" s="23">
        <v>2</v>
      </c>
      <c r="C120" s="24" t="s">
        <v>134</v>
      </c>
      <c r="D120" s="23">
        <v>2</v>
      </c>
      <c r="E120" s="22">
        <v>9</v>
      </c>
      <c r="F120" s="51" t="s">
        <v>156</v>
      </c>
      <c r="G120" s="44"/>
      <c r="H120" s="44"/>
      <c r="I120" s="53" t="s">
        <v>148</v>
      </c>
      <c r="J120" s="27">
        <v>1763</v>
      </c>
      <c r="K120" s="26">
        <v>1763</v>
      </c>
      <c r="L120" s="26">
        <v>1763</v>
      </c>
      <c r="M120" s="25">
        <f t="shared" si="17"/>
        <v>1</v>
      </c>
      <c r="N120" s="27">
        <v>1</v>
      </c>
      <c r="O120" s="26">
        <v>1</v>
      </c>
      <c r="P120" s="25">
        <f t="shared" si="18"/>
        <v>1</v>
      </c>
      <c r="Q120" s="15"/>
      <c r="R120" s="15"/>
    </row>
    <row r="121" spans="1:18" s="5" customFormat="1" ht="27">
      <c r="A121" s="45">
        <f t="shared" si="2"/>
        <v>116</v>
      </c>
      <c r="B121" s="23">
        <v>2</v>
      </c>
      <c r="C121" s="24" t="s">
        <v>134</v>
      </c>
      <c r="D121" s="23">
        <v>2</v>
      </c>
      <c r="E121" s="22">
        <v>7</v>
      </c>
      <c r="F121" s="51"/>
      <c r="G121" s="44" t="s">
        <v>99</v>
      </c>
      <c r="H121" s="44"/>
      <c r="I121" s="53" t="s">
        <v>149</v>
      </c>
      <c r="J121" s="27">
        <v>1767</v>
      </c>
      <c r="K121" s="26">
        <v>1767</v>
      </c>
      <c r="L121" s="26">
        <v>1767</v>
      </c>
      <c r="M121" s="25">
        <f t="shared" si="17"/>
        <v>1</v>
      </c>
      <c r="N121" s="27">
        <v>1</v>
      </c>
      <c r="O121" s="26">
        <v>1</v>
      </c>
      <c r="P121" s="25">
        <f t="shared" si="18"/>
        <v>1</v>
      </c>
      <c r="Q121" s="15"/>
      <c r="R121" s="15"/>
    </row>
    <row r="122" spans="1:18" s="5" customFormat="1" ht="21" customHeight="1">
      <c r="A122" s="45">
        <f t="shared" si="2"/>
        <v>117</v>
      </c>
      <c r="B122" s="23">
        <v>2</v>
      </c>
      <c r="C122" s="24" t="s">
        <v>157</v>
      </c>
      <c r="D122" s="23">
        <v>2</v>
      </c>
      <c r="E122" s="22">
        <v>10</v>
      </c>
      <c r="F122" s="51" t="s">
        <v>123</v>
      </c>
      <c r="G122" s="44"/>
      <c r="H122" s="44"/>
      <c r="I122" s="53" t="s">
        <v>158</v>
      </c>
      <c r="J122" s="27">
        <v>147</v>
      </c>
      <c r="K122" s="26">
        <v>122</v>
      </c>
      <c r="L122" s="26">
        <v>122</v>
      </c>
      <c r="M122" s="25">
        <f>IF(E122&lt;13,IF(L122="","",L122/J122),"")</f>
        <v>0.8299319727891157</v>
      </c>
      <c r="N122" s="27">
        <v>1</v>
      </c>
      <c r="O122" s="26">
        <v>1</v>
      </c>
      <c r="P122" s="25">
        <f>IF(E122&lt;13,IF(O122="","",O122/N122),"")</f>
        <v>1</v>
      </c>
      <c r="Q122" s="15"/>
      <c r="R122" s="15"/>
    </row>
    <row r="123" spans="1:18" s="5" customFormat="1" ht="21" customHeight="1">
      <c r="A123" s="45">
        <f t="shared" si="2"/>
        <v>118</v>
      </c>
      <c r="B123" s="23">
        <v>2</v>
      </c>
      <c r="C123" s="24" t="s">
        <v>157</v>
      </c>
      <c r="D123" s="23">
        <v>1</v>
      </c>
      <c r="E123" s="22">
        <v>12</v>
      </c>
      <c r="F123" s="51"/>
      <c r="G123" s="44"/>
      <c r="H123" s="44"/>
      <c r="I123" s="53" t="s">
        <v>159</v>
      </c>
      <c r="J123" s="27">
        <v>60564</v>
      </c>
      <c r="K123" s="26">
        <v>47953</v>
      </c>
      <c r="L123" s="26">
        <v>30450</v>
      </c>
      <c r="M123" s="25">
        <f>IF(E123&lt;13,IF(L123="","",L123/J123),"")</f>
        <v>0.5027739251040222</v>
      </c>
      <c r="N123" s="27">
        <v>31</v>
      </c>
      <c r="O123" s="26">
        <v>25</v>
      </c>
      <c r="P123" s="25">
        <f>IF(E123&lt;13,IF(O123="","",O123/N123),"")</f>
        <v>0.8064516129032258</v>
      </c>
      <c r="Q123" s="15"/>
      <c r="R123" s="15"/>
    </row>
    <row r="124" spans="1:18" s="5" customFormat="1" ht="21" customHeight="1">
      <c r="A124" s="45">
        <f t="shared" si="2"/>
        <v>119</v>
      </c>
      <c r="B124" s="23">
        <v>2</v>
      </c>
      <c r="C124" s="24" t="s">
        <v>157</v>
      </c>
      <c r="D124" s="23">
        <v>2</v>
      </c>
      <c r="E124" s="22">
        <v>2</v>
      </c>
      <c r="F124" s="51"/>
      <c r="G124" s="44"/>
      <c r="H124" s="44"/>
      <c r="I124" s="53" t="s">
        <v>160</v>
      </c>
      <c r="J124" s="27">
        <v>781</v>
      </c>
      <c r="K124" s="26">
        <v>781</v>
      </c>
      <c r="L124" s="26">
        <v>781</v>
      </c>
      <c r="M124" s="25">
        <f>IF(E124&lt;13,IF(L124="","",L124/J124),"")</f>
        <v>1</v>
      </c>
      <c r="N124" s="27">
        <v>1</v>
      </c>
      <c r="O124" s="26">
        <v>1</v>
      </c>
      <c r="P124" s="25">
        <f>IF(E124&lt;13,IF(O124="","",O124/N124),"")</f>
        <v>1</v>
      </c>
      <c r="Q124" s="15"/>
      <c r="R124" s="15"/>
    </row>
    <row r="125" spans="1:18" s="5" customFormat="1" ht="21" customHeight="1">
      <c r="A125" s="45">
        <f t="shared" si="2"/>
        <v>120</v>
      </c>
      <c r="B125" s="23">
        <v>2</v>
      </c>
      <c r="C125" s="24" t="s">
        <v>157</v>
      </c>
      <c r="D125" s="23">
        <v>1</v>
      </c>
      <c r="E125" s="22">
        <v>1</v>
      </c>
      <c r="F125" s="51"/>
      <c r="G125" s="44"/>
      <c r="H125" s="44"/>
      <c r="I125" s="53" t="s">
        <v>161</v>
      </c>
      <c r="J125" s="27">
        <v>15552</v>
      </c>
      <c r="K125" s="26">
        <v>15552</v>
      </c>
      <c r="L125" s="26">
        <v>15537</v>
      </c>
      <c r="M125" s="25">
        <f aca="true" t="shared" si="19" ref="M125:M135">IF(E125&lt;13,IF(L125="","",L125/J125),"")</f>
        <v>0.9990354938271605</v>
      </c>
      <c r="N125" s="27">
        <v>5</v>
      </c>
      <c r="O125" s="26">
        <v>5</v>
      </c>
      <c r="P125" s="25">
        <f aca="true" t="shared" si="20" ref="P125:P135">IF(E125&lt;13,IF(O125="","",O125/N125),"")</f>
        <v>1</v>
      </c>
      <c r="Q125" s="15"/>
      <c r="R125" s="15"/>
    </row>
    <row r="126" spans="1:18" s="5" customFormat="1" ht="21" customHeight="1">
      <c r="A126" s="45">
        <f t="shared" si="2"/>
        <v>121</v>
      </c>
      <c r="B126" s="23">
        <v>2</v>
      </c>
      <c r="C126" s="24" t="s">
        <v>157</v>
      </c>
      <c r="D126" s="23">
        <v>1</v>
      </c>
      <c r="E126" s="22">
        <v>4</v>
      </c>
      <c r="F126" s="51"/>
      <c r="G126" s="44"/>
      <c r="H126" s="44"/>
      <c r="I126" s="53" t="s">
        <v>162</v>
      </c>
      <c r="J126" s="27">
        <v>2485</v>
      </c>
      <c r="K126" s="26">
        <v>1375</v>
      </c>
      <c r="L126" s="26">
        <v>1054</v>
      </c>
      <c r="M126" s="25">
        <f t="shared" si="19"/>
        <v>0.42414486921529176</v>
      </c>
      <c r="N126" s="27">
        <v>4</v>
      </c>
      <c r="O126" s="26">
        <v>3</v>
      </c>
      <c r="P126" s="25">
        <f t="shared" si="20"/>
        <v>0.75</v>
      </c>
      <c r="Q126" s="15"/>
      <c r="R126" s="15"/>
    </row>
    <row r="127" spans="1:18" s="5" customFormat="1" ht="21" customHeight="1">
      <c r="A127" s="45">
        <f t="shared" si="2"/>
        <v>122</v>
      </c>
      <c r="B127" s="23">
        <v>2</v>
      </c>
      <c r="C127" s="24" t="s">
        <v>157</v>
      </c>
      <c r="D127" s="23">
        <v>1</v>
      </c>
      <c r="E127" s="22">
        <v>5</v>
      </c>
      <c r="F127" s="51"/>
      <c r="G127" s="44"/>
      <c r="H127" s="44"/>
      <c r="I127" s="53" t="s">
        <v>163</v>
      </c>
      <c r="J127" s="27">
        <v>733</v>
      </c>
      <c r="K127" s="26">
        <v>633</v>
      </c>
      <c r="L127" s="26">
        <v>422</v>
      </c>
      <c r="M127" s="25">
        <f t="shared" si="19"/>
        <v>0.5757162346521146</v>
      </c>
      <c r="N127" s="27">
        <v>3</v>
      </c>
      <c r="O127" s="26">
        <v>2</v>
      </c>
      <c r="P127" s="25">
        <f t="shared" si="20"/>
        <v>0.6666666666666666</v>
      </c>
      <c r="Q127" s="15"/>
      <c r="R127" s="15"/>
    </row>
    <row r="128" spans="1:18" s="5" customFormat="1" ht="21" customHeight="1">
      <c r="A128" s="45">
        <f t="shared" si="2"/>
        <v>123</v>
      </c>
      <c r="B128" s="23">
        <v>2</v>
      </c>
      <c r="C128" s="24" t="s">
        <v>164</v>
      </c>
      <c r="D128" s="23">
        <v>1</v>
      </c>
      <c r="E128" s="22">
        <v>6</v>
      </c>
      <c r="F128" s="51"/>
      <c r="G128" s="44"/>
      <c r="H128" s="44"/>
      <c r="I128" s="53" t="s">
        <v>165</v>
      </c>
      <c r="J128" s="27">
        <v>3500</v>
      </c>
      <c r="K128" s="26">
        <v>1891</v>
      </c>
      <c r="L128" s="26">
        <v>1891</v>
      </c>
      <c r="M128" s="25">
        <f t="shared" si="19"/>
        <v>0.5402857142857143</v>
      </c>
      <c r="N128" s="27">
        <v>1</v>
      </c>
      <c r="O128" s="26">
        <v>1</v>
      </c>
      <c r="P128" s="25">
        <f t="shared" si="20"/>
        <v>1</v>
      </c>
      <c r="Q128" s="15"/>
      <c r="R128" s="15"/>
    </row>
    <row r="129" spans="1:18" s="5" customFormat="1" ht="21" customHeight="1">
      <c r="A129" s="45">
        <f t="shared" si="2"/>
        <v>124</v>
      </c>
      <c r="B129" s="23">
        <v>2</v>
      </c>
      <c r="C129" s="24" t="s">
        <v>164</v>
      </c>
      <c r="D129" s="23">
        <v>1</v>
      </c>
      <c r="E129" s="22">
        <v>6</v>
      </c>
      <c r="F129" s="51"/>
      <c r="G129" s="44" t="s">
        <v>99</v>
      </c>
      <c r="H129" s="44"/>
      <c r="I129" s="53" t="s">
        <v>166</v>
      </c>
      <c r="J129" s="27">
        <v>45275</v>
      </c>
      <c r="K129" s="26">
        <v>23934</v>
      </c>
      <c r="L129" s="26">
        <v>23934</v>
      </c>
      <c r="M129" s="25">
        <f t="shared" si="19"/>
        <v>0.5286361126449476</v>
      </c>
      <c r="N129" s="27">
        <v>9</v>
      </c>
      <c r="O129" s="26">
        <v>9</v>
      </c>
      <c r="P129" s="25">
        <f t="shared" si="20"/>
        <v>1</v>
      </c>
      <c r="Q129" s="15"/>
      <c r="R129" s="15"/>
    </row>
    <row r="130" spans="1:18" s="5" customFormat="1" ht="21" customHeight="1">
      <c r="A130" s="45">
        <f t="shared" si="2"/>
        <v>125</v>
      </c>
      <c r="B130" s="23">
        <v>2</v>
      </c>
      <c r="C130" s="24" t="s">
        <v>164</v>
      </c>
      <c r="D130" s="23">
        <v>1</v>
      </c>
      <c r="E130" s="22">
        <v>4</v>
      </c>
      <c r="F130" s="51"/>
      <c r="G130" s="44" t="s">
        <v>99</v>
      </c>
      <c r="H130" s="44"/>
      <c r="I130" s="53" t="s">
        <v>167</v>
      </c>
      <c r="J130" s="27">
        <v>2238</v>
      </c>
      <c r="K130" s="26">
        <v>1814</v>
      </c>
      <c r="L130" s="26">
        <v>1814</v>
      </c>
      <c r="M130" s="25">
        <f t="shared" si="19"/>
        <v>0.8105451295799821</v>
      </c>
      <c r="N130" s="27">
        <v>1</v>
      </c>
      <c r="O130" s="26">
        <v>1</v>
      </c>
      <c r="P130" s="25">
        <f t="shared" si="20"/>
        <v>1</v>
      </c>
      <c r="Q130" s="15"/>
      <c r="R130" s="15"/>
    </row>
    <row r="131" spans="1:18" s="5" customFormat="1" ht="21" customHeight="1">
      <c r="A131" s="45">
        <f t="shared" si="2"/>
        <v>126</v>
      </c>
      <c r="B131" s="23">
        <v>2</v>
      </c>
      <c r="C131" s="24" t="s">
        <v>164</v>
      </c>
      <c r="D131" s="23">
        <v>1</v>
      </c>
      <c r="E131" s="22">
        <v>3</v>
      </c>
      <c r="F131" s="51"/>
      <c r="G131" s="44"/>
      <c r="H131" s="44"/>
      <c r="I131" s="53" t="s">
        <v>168</v>
      </c>
      <c r="J131" s="27">
        <v>1519</v>
      </c>
      <c r="K131" s="26">
        <v>1169</v>
      </c>
      <c r="L131" s="26">
        <v>1169</v>
      </c>
      <c r="M131" s="25">
        <f t="shared" si="19"/>
        <v>0.7695852534562212</v>
      </c>
      <c r="N131" s="27">
        <v>1</v>
      </c>
      <c r="O131" s="26">
        <v>1</v>
      </c>
      <c r="P131" s="25">
        <f t="shared" si="20"/>
        <v>1</v>
      </c>
      <c r="Q131" s="15"/>
      <c r="R131" s="15"/>
    </row>
    <row r="132" spans="1:18" s="5" customFormat="1" ht="21" customHeight="1">
      <c r="A132" s="45">
        <f t="shared" si="2"/>
        <v>127</v>
      </c>
      <c r="B132" s="23">
        <v>2</v>
      </c>
      <c r="C132" s="24" t="s">
        <v>164</v>
      </c>
      <c r="D132" s="23">
        <v>1</v>
      </c>
      <c r="E132" s="22">
        <v>6</v>
      </c>
      <c r="F132" s="51"/>
      <c r="G132" s="44"/>
      <c r="H132" s="44"/>
      <c r="I132" s="53" t="s">
        <v>169</v>
      </c>
      <c r="J132" s="27">
        <v>2625</v>
      </c>
      <c r="K132" s="26">
        <v>1432</v>
      </c>
      <c r="L132" s="26">
        <v>1432</v>
      </c>
      <c r="M132" s="25">
        <f t="shared" si="19"/>
        <v>0.5455238095238095</v>
      </c>
      <c r="N132" s="27">
        <v>1</v>
      </c>
      <c r="O132" s="26">
        <v>1</v>
      </c>
      <c r="P132" s="25">
        <f t="shared" si="20"/>
        <v>1</v>
      </c>
      <c r="Q132" s="15"/>
      <c r="R132" s="15"/>
    </row>
    <row r="133" spans="1:18" s="5" customFormat="1" ht="27">
      <c r="A133" s="45">
        <f t="shared" si="2"/>
        <v>128</v>
      </c>
      <c r="B133" s="23">
        <v>2</v>
      </c>
      <c r="C133" s="24" t="s">
        <v>164</v>
      </c>
      <c r="D133" s="23">
        <v>1</v>
      </c>
      <c r="E133" s="22">
        <v>6</v>
      </c>
      <c r="F133" s="51"/>
      <c r="G133" s="44"/>
      <c r="H133" s="44"/>
      <c r="I133" s="53" t="s">
        <v>170</v>
      </c>
      <c r="J133" s="27">
        <v>4900</v>
      </c>
      <c r="K133" s="26">
        <v>2726</v>
      </c>
      <c r="L133" s="26">
        <v>2726</v>
      </c>
      <c r="M133" s="25">
        <f t="shared" si="19"/>
        <v>0.5563265306122449</v>
      </c>
      <c r="N133" s="27">
        <v>1</v>
      </c>
      <c r="O133" s="26">
        <v>1</v>
      </c>
      <c r="P133" s="25">
        <f t="shared" si="20"/>
        <v>1</v>
      </c>
      <c r="Q133" s="15"/>
      <c r="R133" s="15"/>
    </row>
    <row r="134" spans="1:18" s="5" customFormat="1" ht="21" customHeight="1">
      <c r="A134" s="45">
        <f t="shared" si="2"/>
        <v>129</v>
      </c>
      <c r="B134" s="23">
        <v>2</v>
      </c>
      <c r="C134" s="24" t="s">
        <v>164</v>
      </c>
      <c r="D134" s="23">
        <v>1</v>
      </c>
      <c r="E134" s="22">
        <v>3</v>
      </c>
      <c r="F134" s="51"/>
      <c r="G134" s="44"/>
      <c r="H134" s="44"/>
      <c r="I134" s="53" t="s">
        <v>171</v>
      </c>
      <c r="J134" s="27">
        <v>5904</v>
      </c>
      <c r="K134" s="26">
        <v>3133</v>
      </c>
      <c r="L134" s="26">
        <v>3133</v>
      </c>
      <c r="M134" s="25">
        <f t="shared" si="19"/>
        <v>0.5306571815718157</v>
      </c>
      <c r="N134" s="27">
        <v>1</v>
      </c>
      <c r="O134" s="26">
        <v>1</v>
      </c>
      <c r="P134" s="25">
        <f t="shared" si="20"/>
        <v>1</v>
      </c>
      <c r="Q134" s="15"/>
      <c r="R134" s="15"/>
    </row>
    <row r="135" spans="1:18" s="5" customFormat="1" ht="21" customHeight="1">
      <c r="A135" s="45">
        <f t="shared" si="2"/>
        <v>130</v>
      </c>
      <c r="B135" s="23">
        <v>2</v>
      </c>
      <c r="C135" s="24" t="s">
        <v>164</v>
      </c>
      <c r="D135" s="23">
        <v>1</v>
      </c>
      <c r="E135" s="22">
        <v>3</v>
      </c>
      <c r="F135" s="51"/>
      <c r="G135" s="44"/>
      <c r="H135" s="44"/>
      <c r="I135" s="53" t="s">
        <v>172</v>
      </c>
      <c r="J135" s="27">
        <v>5544</v>
      </c>
      <c r="K135" s="26">
        <v>4848</v>
      </c>
      <c r="L135" s="26">
        <v>4848</v>
      </c>
      <c r="M135" s="25">
        <f t="shared" si="19"/>
        <v>0.8744588744588745</v>
      </c>
      <c r="N135" s="27">
        <v>2</v>
      </c>
      <c r="O135" s="26">
        <v>2</v>
      </c>
      <c r="P135" s="25">
        <f t="shared" si="20"/>
        <v>1</v>
      </c>
      <c r="Q135" s="15"/>
      <c r="R135" s="15"/>
    </row>
    <row r="136" spans="1:18" s="5" customFormat="1" ht="27">
      <c r="A136" s="45">
        <f t="shared" si="2"/>
        <v>131</v>
      </c>
      <c r="B136" s="23">
        <v>2</v>
      </c>
      <c r="C136" s="24" t="s">
        <v>164</v>
      </c>
      <c r="D136" s="23">
        <v>1</v>
      </c>
      <c r="E136" s="22">
        <v>5</v>
      </c>
      <c r="F136" s="51"/>
      <c r="G136" s="44"/>
      <c r="H136" s="44"/>
      <c r="I136" s="53" t="s">
        <v>173</v>
      </c>
      <c r="J136" s="27">
        <v>2650</v>
      </c>
      <c r="K136" s="26">
        <v>1400</v>
      </c>
      <c r="L136" s="26">
        <v>1400</v>
      </c>
      <c r="M136" s="25">
        <f>IF(E136&lt;13,IF(L136="","",L136/J136),"")</f>
        <v>0.5283018867924528</v>
      </c>
      <c r="N136" s="27">
        <v>2</v>
      </c>
      <c r="O136" s="26">
        <v>2</v>
      </c>
      <c r="P136" s="25">
        <f>IF(E136&lt;13,IF(O136="","",O136/N136),"")</f>
        <v>1</v>
      </c>
      <c r="Q136" s="15"/>
      <c r="R136" s="15"/>
    </row>
    <row r="137" spans="1:18" s="5" customFormat="1" ht="27">
      <c r="A137" s="45">
        <f t="shared" si="2"/>
        <v>132</v>
      </c>
      <c r="B137" s="23">
        <v>2</v>
      </c>
      <c r="C137" s="24" t="s">
        <v>164</v>
      </c>
      <c r="D137" s="23">
        <v>1</v>
      </c>
      <c r="E137" s="22">
        <v>5</v>
      </c>
      <c r="F137" s="51"/>
      <c r="G137" s="44"/>
      <c r="H137" s="44"/>
      <c r="I137" s="53" t="s">
        <v>174</v>
      </c>
      <c r="J137" s="27">
        <v>6800</v>
      </c>
      <c r="K137" s="26">
        <v>6600</v>
      </c>
      <c r="L137" s="26">
        <v>6600</v>
      </c>
      <c r="M137" s="25">
        <f>IF(E137&lt;13,IF(L137="","",L137/J137),"")</f>
        <v>0.9705882352941176</v>
      </c>
      <c r="N137" s="27">
        <v>2</v>
      </c>
      <c r="O137" s="26">
        <v>2</v>
      </c>
      <c r="P137" s="25">
        <f>IF(E137&lt;13,IF(O137="","",O137/N137),"")</f>
        <v>1</v>
      </c>
      <c r="Q137" s="15"/>
      <c r="R137" s="15"/>
    </row>
    <row r="138" spans="1:18" s="5" customFormat="1" ht="40.5">
      <c r="A138" s="45">
        <f t="shared" si="2"/>
        <v>133</v>
      </c>
      <c r="B138" s="23">
        <v>2</v>
      </c>
      <c r="C138" s="24" t="s">
        <v>164</v>
      </c>
      <c r="D138" s="23">
        <v>1</v>
      </c>
      <c r="E138" s="22">
        <v>5</v>
      </c>
      <c r="F138" s="51"/>
      <c r="G138" s="44"/>
      <c r="H138" s="44"/>
      <c r="I138" s="53" t="s">
        <v>175</v>
      </c>
      <c r="J138" s="27">
        <v>5600</v>
      </c>
      <c r="K138" s="26">
        <v>5400</v>
      </c>
      <c r="L138" s="26">
        <v>5400</v>
      </c>
      <c r="M138" s="25">
        <f>IF(E138&lt;13,IF(L138="","",L138/J138),"")</f>
        <v>0.9642857142857143</v>
      </c>
      <c r="N138" s="27">
        <v>2</v>
      </c>
      <c r="O138" s="26">
        <v>2</v>
      </c>
      <c r="P138" s="25">
        <f>IF(E138&lt;13,IF(O138="","",O138/N138),"")</f>
        <v>1</v>
      </c>
      <c r="Q138" s="15"/>
      <c r="R138" s="15"/>
    </row>
    <row r="139" spans="1:18" s="5" customFormat="1" ht="21" customHeight="1">
      <c r="A139" s="45">
        <f t="shared" si="2"/>
        <v>134</v>
      </c>
      <c r="B139" s="23">
        <v>2</v>
      </c>
      <c r="C139" s="24" t="s">
        <v>164</v>
      </c>
      <c r="D139" s="23">
        <v>2</v>
      </c>
      <c r="E139" s="22">
        <v>10</v>
      </c>
      <c r="F139" s="51" t="s">
        <v>123</v>
      </c>
      <c r="G139" s="44"/>
      <c r="H139" s="44"/>
      <c r="I139" s="53" t="s">
        <v>176</v>
      </c>
      <c r="J139" s="27">
        <v>4448</v>
      </c>
      <c r="K139" s="26">
        <v>4448</v>
      </c>
      <c r="L139" s="26">
        <v>4448</v>
      </c>
      <c r="M139" s="25">
        <f aca="true" t="shared" si="21" ref="M139:M149">IF(E139&lt;13,IF(L139="","",L139/J139),"")</f>
        <v>1</v>
      </c>
      <c r="N139" s="27">
        <v>2</v>
      </c>
      <c r="O139" s="26">
        <v>2</v>
      </c>
      <c r="P139" s="25">
        <f aca="true" t="shared" si="22" ref="P139:P149">IF(E139&lt;13,IF(O139="","",O139/N139),"")</f>
        <v>1</v>
      </c>
      <c r="Q139" s="15"/>
      <c r="R139" s="15"/>
    </row>
    <row r="140" spans="1:18" s="5" customFormat="1" ht="27">
      <c r="A140" s="45">
        <f t="shared" si="2"/>
        <v>135</v>
      </c>
      <c r="B140" s="23">
        <v>2</v>
      </c>
      <c r="C140" s="24" t="s">
        <v>164</v>
      </c>
      <c r="D140" s="23">
        <v>2</v>
      </c>
      <c r="E140" s="22">
        <v>1</v>
      </c>
      <c r="F140" s="51"/>
      <c r="G140" s="44"/>
      <c r="H140" s="44"/>
      <c r="I140" s="53" t="s">
        <v>177</v>
      </c>
      <c r="J140" s="27">
        <v>2309</v>
      </c>
      <c r="K140" s="26">
        <v>2309</v>
      </c>
      <c r="L140" s="26">
        <v>2309</v>
      </c>
      <c r="M140" s="25">
        <f t="shared" si="21"/>
        <v>1</v>
      </c>
      <c r="N140" s="27">
        <v>1</v>
      </c>
      <c r="O140" s="26">
        <v>1</v>
      </c>
      <c r="P140" s="25">
        <f t="shared" si="22"/>
        <v>1</v>
      </c>
      <c r="Q140" s="15"/>
      <c r="R140" s="15"/>
    </row>
    <row r="141" spans="1:18" s="5" customFormat="1" ht="27">
      <c r="A141" s="45">
        <f t="shared" si="2"/>
        <v>136</v>
      </c>
      <c r="B141" s="23">
        <v>2</v>
      </c>
      <c r="C141" s="24" t="s">
        <v>164</v>
      </c>
      <c r="D141" s="23">
        <v>1</v>
      </c>
      <c r="E141" s="22">
        <v>10</v>
      </c>
      <c r="F141" s="51" t="s">
        <v>123</v>
      </c>
      <c r="G141" s="44"/>
      <c r="H141" s="44"/>
      <c r="I141" s="53" t="s">
        <v>178</v>
      </c>
      <c r="J141" s="27">
        <v>4202</v>
      </c>
      <c r="K141" s="26">
        <v>2990</v>
      </c>
      <c r="L141" s="26">
        <v>2990</v>
      </c>
      <c r="M141" s="25">
        <f t="shared" si="21"/>
        <v>0.7115659209900047</v>
      </c>
      <c r="N141" s="27">
        <v>2</v>
      </c>
      <c r="O141" s="26">
        <v>2</v>
      </c>
      <c r="P141" s="25">
        <f t="shared" si="22"/>
        <v>1</v>
      </c>
      <c r="Q141" s="15"/>
      <c r="R141" s="15"/>
    </row>
    <row r="142" spans="1:18" s="5" customFormat="1" ht="21" customHeight="1">
      <c r="A142" s="45">
        <f t="shared" si="2"/>
        <v>137</v>
      </c>
      <c r="B142" s="23">
        <v>2</v>
      </c>
      <c r="C142" s="24" t="s">
        <v>164</v>
      </c>
      <c r="D142" s="23">
        <v>1</v>
      </c>
      <c r="E142" s="22">
        <v>5</v>
      </c>
      <c r="F142" s="51"/>
      <c r="G142" s="44"/>
      <c r="H142" s="44"/>
      <c r="I142" s="53" t="s">
        <v>179</v>
      </c>
      <c r="J142" s="27">
        <v>5647</v>
      </c>
      <c r="K142" s="26">
        <v>3201</v>
      </c>
      <c r="L142" s="26">
        <v>3201</v>
      </c>
      <c r="M142" s="25">
        <f t="shared" si="21"/>
        <v>0.5668496546839029</v>
      </c>
      <c r="N142" s="27">
        <v>1</v>
      </c>
      <c r="O142" s="26">
        <v>1</v>
      </c>
      <c r="P142" s="25">
        <f t="shared" si="22"/>
        <v>1</v>
      </c>
      <c r="Q142" s="15"/>
      <c r="R142" s="15"/>
    </row>
    <row r="143" spans="1:18" s="5" customFormat="1" ht="21" customHeight="1">
      <c r="A143" s="45">
        <f t="shared" si="2"/>
        <v>138</v>
      </c>
      <c r="B143" s="23">
        <v>2</v>
      </c>
      <c r="C143" s="24" t="s">
        <v>164</v>
      </c>
      <c r="D143" s="23">
        <v>1</v>
      </c>
      <c r="E143" s="22">
        <v>3</v>
      </c>
      <c r="F143" s="51"/>
      <c r="G143" s="44"/>
      <c r="H143" s="44"/>
      <c r="I143" s="53" t="s">
        <v>180</v>
      </c>
      <c r="J143" s="27">
        <v>2935</v>
      </c>
      <c r="K143" s="26">
        <v>2378</v>
      </c>
      <c r="L143" s="26">
        <v>2378</v>
      </c>
      <c r="M143" s="25">
        <f t="shared" si="21"/>
        <v>0.810221465076661</v>
      </c>
      <c r="N143" s="27">
        <v>1</v>
      </c>
      <c r="O143" s="26">
        <v>1</v>
      </c>
      <c r="P143" s="25">
        <f t="shared" si="22"/>
        <v>1</v>
      </c>
      <c r="Q143" s="15"/>
      <c r="R143" s="15"/>
    </row>
    <row r="144" spans="1:18" s="5" customFormat="1" ht="27">
      <c r="A144" s="45">
        <f t="shared" si="2"/>
        <v>139</v>
      </c>
      <c r="B144" s="23">
        <v>2</v>
      </c>
      <c r="C144" s="24" t="s">
        <v>164</v>
      </c>
      <c r="D144" s="23">
        <v>1</v>
      </c>
      <c r="E144" s="22">
        <v>3</v>
      </c>
      <c r="F144" s="51"/>
      <c r="G144" s="44"/>
      <c r="H144" s="44"/>
      <c r="I144" s="53" t="s">
        <v>181</v>
      </c>
      <c r="J144" s="27">
        <v>6300</v>
      </c>
      <c r="K144" s="26">
        <v>4800</v>
      </c>
      <c r="L144" s="26">
        <v>3300</v>
      </c>
      <c r="M144" s="25">
        <f t="shared" si="21"/>
        <v>0.5238095238095238</v>
      </c>
      <c r="N144" s="27">
        <v>2</v>
      </c>
      <c r="O144" s="26">
        <v>1</v>
      </c>
      <c r="P144" s="25">
        <f t="shared" si="22"/>
        <v>0.5</v>
      </c>
      <c r="Q144" s="15"/>
      <c r="R144" s="15"/>
    </row>
    <row r="145" spans="1:18" s="5" customFormat="1" ht="27">
      <c r="A145" s="45">
        <f t="shared" si="2"/>
        <v>140</v>
      </c>
      <c r="B145" s="23">
        <v>2</v>
      </c>
      <c r="C145" s="24" t="s">
        <v>164</v>
      </c>
      <c r="D145" s="23">
        <v>1</v>
      </c>
      <c r="E145" s="22">
        <v>4</v>
      </c>
      <c r="F145" s="51"/>
      <c r="G145" s="44"/>
      <c r="H145" s="44"/>
      <c r="I145" s="53" t="s">
        <v>182</v>
      </c>
      <c r="J145" s="27">
        <v>9780</v>
      </c>
      <c r="K145" s="26">
        <v>6724</v>
      </c>
      <c r="L145" s="26">
        <v>6724</v>
      </c>
      <c r="M145" s="25">
        <f t="shared" si="21"/>
        <v>0.6875255623721881</v>
      </c>
      <c r="N145" s="27">
        <v>2</v>
      </c>
      <c r="O145" s="26">
        <v>2</v>
      </c>
      <c r="P145" s="25">
        <f t="shared" si="22"/>
        <v>1</v>
      </c>
      <c r="Q145" s="15"/>
      <c r="R145" s="15"/>
    </row>
    <row r="146" spans="1:18" s="5" customFormat="1" ht="21" customHeight="1">
      <c r="A146" s="45">
        <f t="shared" si="2"/>
        <v>141</v>
      </c>
      <c r="B146" s="23">
        <v>2</v>
      </c>
      <c r="C146" s="24" t="s">
        <v>164</v>
      </c>
      <c r="D146" s="23">
        <v>1</v>
      </c>
      <c r="E146" s="22">
        <v>8</v>
      </c>
      <c r="F146" s="51" t="s">
        <v>32</v>
      </c>
      <c r="G146" s="44"/>
      <c r="H146" s="44"/>
      <c r="I146" s="53" t="s">
        <v>183</v>
      </c>
      <c r="J146" s="27">
        <v>10000</v>
      </c>
      <c r="K146" s="26">
        <v>6840</v>
      </c>
      <c r="L146" s="26">
        <v>6840</v>
      </c>
      <c r="M146" s="25">
        <f t="shared" si="21"/>
        <v>0.684</v>
      </c>
      <c r="N146" s="27">
        <v>2</v>
      </c>
      <c r="O146" s="26">
        <v>2</v>
      </c>
      <c r="P146" s="25">
        <f t="shared" si="22"/>
        <v>1</v>
      </c>
      <c r="Q146" s="15"/>
      <c r="R146" s="15"/>
    </row>
    <row r="147" spans="1:18" s="5" customFormat="1" ht="21" customHeight="1">
      <c r="A147" s="45">
        <f t="shared" si="2"/>
        <v>142</v>
      </c>
      <c r="B147" s="23">
        <v>2</v>
      </c>
      <c r="C147" s="24" t="s">
        <v>164</v>
      </c>
      <c r="D147" s="23">
        <v>1</v>
      </c>
      <c r="E147" s="22">
        <v>5</v>
      </c>
      <c r="F147" s="51"/>
      <c r="G147" s="44"/>
      <c r="H147" s="44"/>
      <c r="I147" s="53" t="s">
        <v>184</v>
      </c>
      <c r="J147" s="27">
        <v>1250</v>
      </c>
      <c r="K147" s="26">
        <v>900</v>
      </c>
      <c r="L147" s="26">
        <v>900</v>
      </c>
      <c r="M147" s="25">
        <f t="shared" si="21"/>
        <v>0.72</v>
      </c>
      <c r="N147" s="27">
        <v>1</v>
      </c>
      <c r="O147" s="26">
        <v>1</v>
      </c>
      <c r="P147" s="25">
        <f t="shared" si="22"/>
        <v>1</v>
      </c>
      <c r="Q147" s="15"/>
      <c r="R147" s="15"/>
    </row>
    <row r="148" spans="1:18" s="5" customFormat="1" ht="21" customHeight="1">
      <c r="A148" s="45">
        <f t="shared" si="2"/>
        <v>143</v>
      </c>
      <c r="B148" s="23">
        <v>2</v>
      </c>
      <c r="C148" s="24" t="s">
        <v>185</v>
      </c>
      <c r="D148" s="23">
        <v>2</v>
      </c>
      <c r="E148" s="22">
        <v>4</v>
      </c>
      <c r="F148" s="51"/>
      <c r="G148" s="44"/>
      <c r="H148" s="44"/>
      <c r="I148" s="53" t="s">
        <v>186</v>
      </c>
      <c r="J148" s="27">
        <v>2500</v>
      </c>
      <c r="K148" s="26">
        <v>2500</v>
      </c>
      <c r="L148" s="26">
        <v>2500</v>
      </c>
      <c r="M148" s="25">
        <f t="shared" si="21"/>
        <v>1</v>
      </c>
      <c r="N148" s="27">
        <v>1</v>
      </c>
      <c r="O148" s="26">
        <v>1</v>
      </c>
      <c r="P148" s="25">
        <f t="shared" si="22"/>
        <v>1</v>
      </c>
      <c r="Q148" s="15"/>
      <c r="R148" s="15"/>
    </row>
    <row r="149" spans="1:18" s="5" customFormat="1" ht="21" customHeight="1">
      <c r="A149" s="45">
        <f t="shared" si="2"/>
        <v>144</v>
      </c>
      <c r="B149" s="23">
        <v>2</v>
      </c>
      <c r="C149" s="24" t="s">
        <v>185</v>
      </c>
      <c r="D149" s="23">
        <v>1</v>
      </c>
      <c r="E149" s="22">
        <v>4</v>
      </c>
      <c r="F149" s="51"/>
      <c r="G149" s="44"/>
      <c r="H149" s="44"/>
      <c r="I149" s="53" t="s">
        <v>187</v>
      </c>
      <c r="J149" s="27">
        <v>3524</v>
      </c>
      <c r="K149" s="26">
        <v>3059</v>
      </c>
      <c r="L149" s="26">
        <v>1918</v>
      </c>
      <c r="M149" s="25">
        <f t="shared" si="21"/>
        <v>0.5442678774120318</v>
      </c>
      <c r="N149" s="27">
        <v>8</v>
      </c>
      <c r="O149" s="26">
        <v>5</v>
      </c>
      <c r="P149" s="25">
        <f t="shared" si="22"/>
        <v>0.625</v>
      </c>
      <c r="Q149" s="15"/>
      <c r="R149" s="15"/>
    </row>
    <row r="150" spans="1:18" s="5" customFormat="1" ht="21" customHeight="1">
      <c r="A150" s="45">
        <f t="shared" si="2"/>
        <v>145</v>
      </c>
      <c r="B150" s="23">
        <v>2</v>
      </c>
      <c r="C150" s="24" t="s">
        <v>185</v>
      </c>
      <c r="D150" s="23">
        <v>1</v>
      </c>
      <c r="E150" s="22">
        <v>10</v>
      </c>
      <c r="F150" s="51" t="s">
        <v>123</v>
      </c>
      <c r="G150" s="44"/>
      <c r="H150" s="44"/>
      <c r="I150" s="53" t="s">
        <v>188</v>
      </c>
      <c r="J150" s="27">
        <v>2223</v>
      </c>
      <c r="K150" s="26">
        <v>1841</v>
      </c>
      <c r="L150" s="26">
        <v>1841</v>
      </c>
      <c r="M150" s="25">
        <f aca="true" t="shared" si="23" ref="M150:M165">IF(E150&lt;13,IF(L150="","",L150/J150),"")</f>
        <v>0.8281601439496177</v>
      </c>
      <c r="N150" s="27">
        <v>2</v>
      </c>
      <c r="O150" s="26">
        <v>2</v>
      </c>
      <c r="P150" s="25">
        <f aca="true" t="shared" si="24" ref="P150:P165">IF(E150&lt;13,IF(O150="","",O150/N150),"")</f>
        <v>1</v>
      </c>
      <c r="Q150" s="15"/>
      <c r="R150" s="15"/>
    </row>
    <row r="151" spans="1:18" s="5" customFormat="1" ht="21" customHeight="1">
      <c r="A151" s="45">
        <f t="shared" si="2"/>
        <v>146</v>
      </c>
      <c r="B151" s="23">
        <v>2</v>
      </c>
      <c r="C151" s="24" t="s">
        <v>185</v>
      </c>
      <c r="D151" s="23">
        <v>1</v>
      </c>
      <c r="E151" s="22">
        <v>10</v>
      </c>
      <c r="F151" s="51" t="s">
        <v>123</v>
      </c>
      <c r="G151" s="44"/>
      <c r="H151" s="44"/>
      <c r="I151" s="53" t="s">
        <v>189</v>
      </c>
      <c r="J151" s="27">
        <v>1150</v>
      </c>
      <c r="K151" s="26">
        <v>932</v>
      </c>
      <c r="L151" s="26">
        <v>932</v>
      </c>
      <c r="M151" s="25">
        <f t="shared" si="23"/>
        <v>0.8104347826086956</v>
      </c>
      <c r="N151" s="27">
        <v>2</v>
      </c>
      <c r="O151" s="26">
        <v>2</v>
      </c>
      <c r="P151" s="25">
        <f t="shared" si="24"/>
        <v>1</v>
      </c>
      <c r="Q151" s="15"/>
      <c r="R151" s="15"/>
    </row>
    <row r="152" spans="1:18" s="5" customFormat="1" ht="21" customHeight="1">
      <c r="A152" s="45">
        <f t="shared" si="2"/>
        <v>147</v>
      </c>
      <c r="B152" s="23">
        <v>2</v>
      </c>
      <c r="C152" s="24" t="s">
        <v>185</v>
      </c>
      <c r="D152" s="23">
        <v>1</v>
      </c>
      <c r="E152" s="22">
        <v>10</v>
      </c>
      <c r="F152" s="51" t="s">
        <v>123</v>
      </c>
      <c r="G152" s="44"/>
      <c r="H152" s="44"/>
      <c r="I152" s="53" t="s">
        <v>190</v>
      </c>
      <c r="J152" s="27">
        <v>3084</v>
      </c>
      <c r="K152" s="26">
        <v>2882</v>
      </c>
      <c r="L152" s="26">
        <v>2882</v>
      </c>
      <c r="M152" s="25">
        <f t="shared" si="23"/>
        <v>0.9345006485084306</v>
      </c>
      <c r="N152" s="27">
        <v>8</v>
      </c>
      <c r="O152" s="26">
        <v>8</v>
      </c>
      <c r="P152" s="25">
        <f t="shared" si="24"/>
        <v>1</v>
      </c>
      <c r="Q152" s="15"/>
      <c r="R152" s="15"/>
    </row>
    <row r="153" spans="1:18" s="5" customFormat="1" ht="21" customHeight="1">
      <c r="A153" s="45">
        <f t="shared" si="2"/>
        <v>148</v>
      </c>
      <c r="B153" s="23">
        <v>2</v>
      </c>
      <c r="C153" s="24" t="s">
        <v>185</v>
      </c>
      <c r="D153" s="23">
        <v>2</v>
      </c>
      <c r="E153" s="22">
        <v>10</v>
      </c>
      <c r="F153" s="51" t="s">
        <v>123</v>
      </c>
      <c r="G153" s="44"/>
      <c r="H153" s="44"/>
      <c r="I153" s="53" t="s">
        <v>191</v>
      </c>
      <c r="J153" s="27">
        <v>1489</v>
      </c>
      <c r="K153" s="26">
        <v>1346</v>
      </c>
      <c r="L153" s="26">
        <v>1346</v>
      </c>
      <c r="M153" s="25">
        <f t="shared" si="23"/>
        <v>0.9039623908663532</v>
      </c>
      <c r="N153" s="27">
        <v>2</v>
      </c>
      <c r="O153" s="26">
        <v>2</v>
      </c>
      <c r="P153" s="25">
        <f t="shared" si="24"/>
        <v>1</v>
      </c>
      <c r="Q153" s="15"/>
      <c r="R153" s="15"/>
    </row>
    <row r="154" spans="1:18" s="5" customFormat="1" ht="27">
      <c r="A154" s="45">
        <f t="shared" si="2"/>
        <v>149</v>
      </c>
      <c r="B154" s="23">
        <v>2</v>
      </c>
      <c r="C154" s="24" t="s">
        <v>185</v>
      </c>
      <c r="D154" s="23">
        <v>2</v>
      </c>
      <c r="E154" s="22">
        <v>10</v>
      </c>
      <c r="F154" s="51" t="s">
        <v>123</v>
      </c>
      <c r="G154" s="44"/>
      <c r="H154" s="44"/>
      <c r="I154" s="53" t="s">
        <v>192</v>
      </c>
      <c r="J154" s="27">
        <v>2369</v>
      </c>
      <c r="K154" s="26">
        <v>1748</v>
      </c>
      <c r="L154" s="26">
        <v>1748</v>
      </c>
      <c r="M154" s="25">
        <f t="shared" si="23"/>
        <v>0.7378640776699029</v>
      </c>
      <c r="N154" s="27">
        <v>2</v>
      </c>
      <c r="O154" s="26">
        <v>2</v>
      </c>
      <c r="P154" s="25">
        <f t="shared" si="24"/>
        <v>1</v>
      </c>
      <c r="Q154" s="15"/>
      <c r="R154" s="15"/>
    </row>
    <row r="155" spans="1:18" s="5" customFormat="1" ht="21" customHeight="1">
      <c r="A155" s="45">
        <f t="shared" si="2"/>
        <v>150</v>
      </c>
      <c r="B155" s="23">
        <v>2</v>
      </c>
      <c r="C155" s="24" t="s">
        <v>185</v>
      </c>
      <c r="D155" s="23">
        <v>2</v>
      </c>
      <c r="E155" s="22">
        <v>5</v>
      </c>
      <c r="F155" s="51"/>
      <c r="G155" s="44"/>
      <c r="H155" s="44"/>
      <c r="I155" s="53" t="s">
        <v>193</v>
      </c>
      <c r="J155" s="27">
        <v>4407</v>
      </c>
      <c r="K155" s="26">
        <v>3168</v>
      </c>
      <c r="L155" s="26">
        <v>3168</v>
      </c>
      <c r="M155" s="25">
        <f t="shared" si="23"/>
        <v>0.718856364874064</v>
      </c>
      <c r="N155" s="27">
        <v>2</v>
      </c>
      <c r="O155" s="26">
        <v>2</v>
      </c>
      <c r="P155" s="25">
        <f t="shared" si="24"/>
        <v>1</v>
      </c>
      <c r="Q155" s="15"/>
      <c r="R155" s="15"/>
    </row>
    <row r="156" spans="1:18" s="5" customFormat="1" ht="21" customHeight="1">
      <c r="A156" s="45">
        <f t="shared" si="2"/>
        <v>151</v>
      </c>
      <c r="B156" s="23">
        <v>2</v>
      </c>
      <c r="C156" s="24" t="s">
        <v>185</v>
      </c>
      <c r="D156" s="23">
        <v>1</v>
      </c>
      <c r="E156" s="22">
        <v>3</v>
      </c>
      <c r="F156" s="51"/>
      <c r="G156" s="44"/>
      <c r="H156" s="44"/>
      <c r="I156" s="53" t="s">
        <v>194</v>
      </c>
      <c r="J156" s="27">
        <v>3838</v>
      </c>
      <c r="K156" s="26">
        <v>2686</v>
      </c>
      <c r="L156" s="26">
        <v>2686</v>
      </c>
      <c r="M156" s="25">
        <f t="shared" si="23"/>
        <v>0.699843668577384</v>
      </c>
      <c r="N156" s="27">
        <v>2</v>
      </c>
      <c r="O156" s="26">
        <v>2</v>
      </c>
      <c r="P156" s="25">
        <f t="shared" si="24"/>
        <v>1</v>
      </c>
      <c r="Q156" s="15"/>
      <c r="R156" s="15"/>
    </row>
    <row r="157" spans="1:18" s="5" customFormat="1" ht="21" customHeight="1">
      <c r="A157" s="45">
        <f t="shared" si="2"/>
        <v>152</v>
      </c>
      <c r="B157" s="23">
        <v>2</v>
      </c>
      <c r="C157" s="24" t="s">
        <v>185</v>
      </c>
      <c r="D157" s="23">
        <v>2</v>
      </c>
      <c r="E157" s="22">
        <v>3</v>
      </c>
      <c r="F157" s="51"/>
      <c r="G157" s="44"/>
      <c r="H157" s="44"/>
      <c r="I157" s="53" t="s">
        <v>195</v>
      </c>
      <c r="J157" s="27">
        <v>2104</v>
      </c>
      <c r="K157" s="26">
        <v>1704</v>
      </c>
      <c r="L157" s="26">
        <v>1704</v>
      </c>
      <c r="M157" s="25">
        <f t="shared" si="23"/>
        <v>0.8098859315589354</v>
      </c>
      <c r="N157" s="27">
        <v>4</v>
      </c>
      <c r="O157" s="26">
        <v>4</v>
      </c>
      <c r="P157" s="25">
        <f t="shared" si="24"/>
        <v>1</v>
      </c>
      <c r="Q157" s="15"/>
      <c r="R157" s="15"/>
    </row>
    <row r="158" spans="1:18" s="5" customFormat="1" ht="21" customHeight="1">
      <c r="A158" s="45">
        <f aca="true" t="shared" si="25" ref="A158:A163">IF(A157="","",A157+1)</f>
        <v>153</v>
      </c>
      <c r="B158" s="23">
        <v>2</v>
      </c>
      <c r="C158" s="24" t="s">
        <v>185</v>
      </c>
      <c r="D158" s="23">
        <v>2</v>
      </c>
      <c r="E158" s="22">
        <v>3</v>
      </c>
      <c r="F158" s="51"/>
      <c r="G158" s="44"/>
      <c r="H158" s="44"/>
      <c r="I158" s="53" t="s">
        <v>196</v>
      </c>
      <c r="J158" s="27">
        <v>1588</v>
      </c>
      <c r="K158" s="26">
        <v>1440</v>
      </c>
      <c r="L158" s="26">
        <v>1440</v>
      </c>
      <c r="M158" s="25">
        <f t="shared" si="23"/>
        <v>0.906801007556675</v>
      </c>
      <c r="N158" s="27">
        <v>2</v>
      </c>
      <c r="O158" s="26">
        <v>2</v>
      </c>
      <c r="P158" s="25">
        <f t="shared" si="24"/>
        <v>1</v>
      </c>
      <c r="Q158" s="15"/>
      <c r="R158" s="15"/>
    </row>
    <row r="159" spans="1:18" s="5" customFormat="1" ht="21" customHeight="1">
      <c r="A159" s="45">
        <f t="shared" si="25"/>
        <v>154</v>
      </c>
      <c r="B159" s="23">
        <v>2</v>
      </c>
      <c r="C159" s="24" t="s">
        <v>185</v>
      </c>
      <c r="D159" s="23">
        <v>1</v>
      </c>
      <c r="E159" s="22">
        <v>3</v>
      </c>
      <c r="F159" s="51"/>
      <c r="G159" s="44"/>
      <c r="H159" s="44"/>
      <c r="I159" s="53" t="s">
        <v>197</v>
      </c>
      <c r="J159" s="27">
        <v>20811</v>
      </c>
      <c r="K159" s="26">
        <v>17820</v>
      </c>
      <c r="L159" s="26">
        <v>17820</v>
      </c>
      <c r="M159" s="25">
        <f t="shared" si="23"/>
        <v>0.8562779299408967</v>
      </c>
      <c r="N159" s="27">
        <v>9</v>
      </c>
      <c r="O159" s="26">
        <v>9</v>
      </c>
      <c r="P159" s="25">
        <f t="shared" si="24"/>
        <v>1</v>
      </c>
      <c r="Q159" s="15"/>
      <c r="R159" s="15"/>
    </row>
    <row r="160" spans="1:18" s="5" customFormat="1" ht="21" customHeight="1">
      <c r="A160" s="45">
        <f t="shared" si="25"/>
        <v>155</v>
      </c>
      <c r="B160" s="23">
        <v>2</v>
      </c>
      <c r="C160" s="24" t="s">
        <v>185</v>
      </c>
      <c r="D160" s="23">
        <v>2</v>
      </c>
      <c r="E160" s="22">
        <v>10</v>
      </c>
      <c r="F160" s="51" t="s">
        <v>123</v>
      </c>
      <c r="G160" s="44"/>
      <c r="H160" s="44"/>
      <c r="I160" s="53" t="s">
        <v>198</v>
      </c>
      <c r="J160" s="27">
        <v>4949</v>
      </c>
      <c r="K160" s="26">
        <v>4949</v>
      </c>
      <c r="L160" s="26">
        <v>4949</v>
      </c>
      <c r="M160" s="25">
        <f t="shared" si="23"/>
        <v>1</v>
      </c>
      <c r="N160" s="27">
        <v>2</v>
      </c>
      <c r="O160" s="26">
        <v>2</v>
      </c>
      <c r="P160" s="25">
        <f t="shared" si="24"/>
        <v>1</v>
      </c>
      <c r="Q160" s="15"/>
      <c r="R160" s="15"/>
    </row>
    <row r="161" spans="1:18" s="5" customFormat="1" ht="27">
      <c r="A161" s="45">
        <f t="shared" si="25"/>
        <v>156</v>
      </c>
      <c r="B161" s="23">
        <v>2</v>
      </c>
      <c r="C161" s="24" t="s">
        <v>185</v>
      </c>
      <c r="D161" s="23">
        <v>1</v>
      </c>
      <c r="E161" s="22">
        <v>1</v>
      </c>
      <c r="F161" s="51"/>
      <c r="G161" s="44"/>
      <c r="H161" s="44"/>
      <c r="I161" s="53" t="s">
        <v>199</v>
      </c>
      <c r="J161" s="27">
        <v>8000</v>
      </c>
      <c r="K161" s="26">
        <v>8000</v>
      </c>
      <c r="L161" s="26">
        <v>8000</v>
      </c>
      <c r="M161" s="25">
        <f t="shared" si="23"/>
        <v>1</v>
      </c>
      <c r="N161" s="27">
        <v>2</v>
      </c>
      <c r="O161" s="26">
        <v>2</v>
      </c>
      <c r="P161" s="25">
        <f t="shared" si="24"/>
        <v>1</v>
      </c>
      <c r="Q161" s="15"/>
      <c r="R161" s="15"/>
    </row>
    <row r="162" spans="1:18" s="5" customFormat="1" ht="21" customHeight="1">
      <c r="A162" s="45">
        <f t="shared" si="25"/>
        <v>157</v>
      </c>
      <c r="B162" s="23">
        <v>2</v>
      </c>
      <c r="C162" s="24" t="s">
        <v>185</v>
      </c>
      <c r="D162" s="23">
        <v>1</v>
      </c>
      <c r="E162" s="22">
        <v>5</v>
      </c>
      <c r="F162" s="51"/>
      <c r="G162" s="44"/>
      <c r="H162" s="44"/>
      <c r="I162" s="53" t="s">
        <v>200</v>
      </c>
      <c r="J162" s="27">
        <v>2625</v>
      </c>
      <c r="K162" s="26">
        <v>2367</v>
      </c>
      <c r="L162" s="26">
        <v>2367</v>
      </c>
      <c r="M162" s="25">
        <f t="shared" si="23"/>
        <v>0.9017142857142857</v>
      </c>
      <c r="N162" s="27">
        <v>1</v>
      </c>
      <c r="O162" s="26">
        <v>1</v>
      </c>
      <c r="P162" s="25">
        <f t="shared" si="24"/>
        <v>1</v>
      </c>
      <c r="Q162" s="15"/>
      <c r="R162" s="15"/>
    </row>
    <row r="163" spans="1:18" s="5" customFormat="1" ht="27">
      <c r="A163" s="45">
        <f t="shared" si="25"/>
        <v>158</v>
      </c>
      <c r="B163" s="23">
        <v>2</v>
      </c>
      <c r="C163" s="24" t="s">
        <v>209</v>
      </c>
      <c r="D163" s="23">
        <v>1</v>
      </c>
      <c r="E163" s="22">
        <v>6</v>
      </c>
      <c r="F163" s="51"/>
      <c r="G163" s="44"/>
      <c r="H163" s="44"/>
      <c r="I163" s="53" t="s">
        <v>201</v>
      </c>
      <c r="J163" s="27">
        <v>5884</v>
      </c>
      <c r="K163" s="26">
        <v>4076</v>
      </c>
      <c r="L163" s="26">
        <v>4076</v>
      </c>
      <c r="M163" s="25">
        <f t="shared" si="23"/>
        <v>0.6927260367097213</v>
      </c>
      <c r="N163" s="27">
        <v>1</v>
      </c>
      <c r="O163" s="26">
        <v>1</v>
      </c>
      <c r="P163" s="25">
        <f t="shared" si="24"/>
        <v>1</v>
      </c>
      <c r="Q163" s="15"/>
      <c r="R163" s="15"/>
    </row>
    <row r="164" spans="1:18" s="5" customFormat="1" ht="27">
      <c r="A164" s="45">
        <f t="shared" si="2"/>
        <v>159</v>
      </c>
      <c r="B164" s="23">
        <v>2</v>
      </c>
      <c r="C164" s="24" t="s">
        <v>209</v>
      </c>
      <c r="D164" s="23">
        <v>1</v>
      </c>
      <c r="E164" s="22">
        <v>2</v>
      </c>
      <c r="F164" s="51"/>
      <c r="G164" s="44"/>
      <c r="H164" s="44"/>
      <c r="I164" s="53" t="s">
        <v>202</v>
      </c>
      <c r="J164" s="27">
        <v>8241</v>
      </c>
      <c r="K164" s="26">
        <v>4195</v>
      </c>
      <c r="L164" s="26">
        <v>4195</v>
      </c>
      <c r="M164" s="25">
        <f t="shared" si="23"/>
        <v>0.509040165028516</v>
      </c>
      <c r="N164" s="27">
        <v>1</v>
      </c>
      <c r="O164" s="26">
        <v>1</v>
      </c>
      <c r="P164" s="25">
        <f t="shared" si="24"/>
        <v>1</v>
      </c>
      <c r="Q164" s="15"/>
      <c r="R164" s="15"/>
    </row>
    <row r="165" spans="1:18" s="5" customFormat="1" ht="27">
      <c r="A165" s="45">
        <f t="shared" si="2"/>
        <v>160</v>
      </c>
      <c r="B165" s="23">
        <v>2</v>
      </c>
      <c r="C165" s="24" t="s">
        <v>209</v>
      </c>
      <c r="D165" s="23">
        <v>1</v>
      </c>
      <c r="E165" s="22">
        <v>6</v>
      </c>
      <c r="F165" s="51"/>
      <c r="G165" s="44"/>
      <c r="H165" s="44"/>
      <c r="I165" s="53" t="s">
        <v>203</v>
      </c>
      <c r="J165" s="27">
        <v>4921</v>
      </c>
      <c r="K165" s="26">
        <v>4549</v>
      </c>
      <c r="L165" s="26">
        <v>4549</v>
      </c>
      <c r="M165" s="25">
        <f t="shared" si="23"/>
        <v>0.924405608616135</v>
      </c>
      <c r="N165" s="27">
        <v>2</v>
      </c>
      <c r="O165" s="26">
        <v>2</v>
      </c>
      <c r="P165" s="25">
        <f t="shared" si="24"/>
        <v>1</v>
      </c>
      <c r="Q165" s="15"/>
      <c r="R165" s="15"/>
    </row>
    <row r="166" spans="1:18" s="5" customFormat="1" ht="27">
      <c r="A166" s="45">
        <f t="shared" si="2"/>
        <v>161</v>
      </c>
      <c r="B166" s="23">
        <v>2</v>
      </c>
      <c r="C166" s="24" t="s">
        <v>209</v>
      </c>
      <c r="D166" s="23">
        <v>1</v>
      </c>
      <c r="E166" s="22">
        <v>6</v>
      </c>
      <c r="F166" s="51"/>
      <c r="G166" s="44"/>
      <c r="H166" s="44"/>
      <c r="I166" s="53" t="s">
        <v>204</v>
      </c>
      <c r="J166" s="27">
        <v>6260</v>
      </c>
      <c r="K166" s="26">
        <v>4244</v>
      </c>
      <c r="L166" s="26">
        <v>4244</v>
      </c>
      <c r="M166" s="25">
        <f aca="true" t="shared" si="26" ref="M166:M176">IF(E166&lt;13,IF(L166="","",L166/J166),"")</f>
        <v>0.6779552715654952</v>
      </c>
      <c r="N166" s="27">
        <v>2</v>
      </c>
      <c r="O166" s="26">
        <v>2</v>
      </c>
      <c r="P166" s="25">
        <f aca="true" t="shared" si="27" ref="P166:P176">IF(E166&lt;13,IF(O166="","",O166/N166),"")</f>
        <v>1</v>
      </c>
      <c r="Q166" s="15"/>
      <c r="R166" s="15"/>
    </row>
    <row r="167" spans="1:18" s="5" customFormat="1" ht="27">
      <c r="A167" s="45">
        <f t="shared" si="2"/>
        <v>162</v>
      </c>
      <c r="B167" s="23">
        <v>2</v>
      </c>
      <c r="C167" s="24" t="s">
        <v>209</v>
      </c>
      <c r="D167" s="23">
        <v>1</v>
      </c>
      <c r="E167" s="22">
        <v>1</v>
      </c>
      <c r="F167" s="51"/>
      <c r="G167" s="44"/>
      <c r="H167" s="44"/>
      <c r="I167" s="53" t="s">
        <v>205</v>
      </c>
      <c r="J167" s="27">
        <v>3107</v>
      </c>
      <c r="K167" s="26">
        <v>2953</v>
      </c>
      <c r="L167" s="26">
        <v>2953</v>
      </c>
      <c r="M167" s="25">
        <f t="shared" si="26"/>
        <v>0.9504345027357579</v>
      </c>
      <c r="N167" s="27">
        <v>2</v>
      </c>
      <c r="O167" s="26">
        <v>2</v>
      </c>
      <c r="P167" s="25">
        <f t="shared" si="27"/>
        <v>1</v>
      </c>
      <c r="Q167" s="15"/>
      <c r="R167" s="15"/>
    </row>
    <row r="168" spans="1:18" s="5" customFormat="1" ht="21" customHeight="1">
      <c r="A168" s="45">
        <f t="shared" si="2"/>
        <v>163</v>
      </c>
      <c r="B168" s="23">
        <v>2</v>
      </c>
      <c r="C168" s="24" t="s">
        <v>209</v>
      </c>
      <c r="D168" s="23">
        <v>1</v>
      </c>
      <c r="E168" s="22">
        <v>4</v>
      </c>
      <c r="F168" s="51"/>
      <c r="G168" s="44"/>
      <c r="H168" s="44"/>
      <c r="I168" s="53" t="s">
        <v>208</v>
      </c>
      <c r="J168" s="27">
        <v>7263</v>
      </c>
      <c r="K168" s="26">
        <v>3500</v>
      </c>
      <c r="L168" s="26">
        <v>3500</v>
      </c>
      <c r="M168" s="25">
        <f t="shared" si="26"/>
        <v>0.4818945339391436</v>
      </c>
      <c r="N168" s="27">
        <v>2</v>
      </c>
      <c r="O168" s="26">
        <v>2</v>
      </c>
      <c r="P168" s="25">
        <f t="shared" si="27"/>
        <v>1</v>
      </c>
      <c r="Q168" s="15"/>
      <c r="R168" s="15"/>
    </row>
    <row r="169" spans="1:18" s="5" customFormat="1" ht="21" customHeight="1">
      <c r="A169" s="45">
        <f t="shared" si="2"/>
        <v>164</v>
      </c>
      <c r="B169" s="23">
        <v>2</v>
      </c>
      <c r="C169" s="24" t="s">
        <v>209</v>
      </c>
      <c r="D169" s="23">
        <v>1</v>
      </c>
      <c r="E169" s="22">
        <v>3</v>
      </c>
      <c r="F169" s="51"/>
      <c r="G169" s="44"/>
      <c r="H169" s="44"/>
      <c r="I169" s="53" t="s">
        <v>206</v>
      </c>
      <c r="J169" s="27">
        <v>3725</v>
      </c>
      <c r="K169" s="26">
        <v>2455</v>
      </c>
      <c r="L169" s="26">
        <v>2455</v>
      </c>
      <c r="M169" s="25">
        <f t="shared" si="26"/>
        <v>0.6590604026845638</v>
      </c>
      <c r="N169" s="27">
        <v>1</v>
      </c>
      <c r="O169" s="26">
        <v>1</v>
      </c>
      <c r="P169" s="25">
        <f t="shared" si="27"/>
        <v>1</v>
      </c>
      <c r="Q169" s="15"/>
      <c r="R169" s="15"/>
    </row>
    <row r="170" spans="1:18" s="5" customFormat="1" ht="27">
      <c r="A170" s="45">
        <f t="shared" si="2"/>
        <v>165</v>
      </c>
      <c r="B170" s="23">
        <v>2</v>
      </c>
      <c r="C170" s="24" t="s">
        <v>209</v>
      </c>
      <c r="D170" s="23">
        <v>1</v>
      </c>
      <c r="E170" s="22">
        <v>6</v>
      </c>
      <c r="F170" s="51"/>
      <c r="G170" s="44"/>
      <c r="H170" s="44"/>
      <c r="I170" s="53" t="s">
        <v>207</v>
      </c>
      <c r="J170" s="27">
        <v>7323</v>
      </c>
      <c r="K170" s="26">
        <v>4879</v>
      </c>
      <c r="L170" s="26">
        <v>4879</v>
      </c>
      <c r="M170" s="25">
        <f t="shared" si="26"/>
        <v>0.6662569984978833</v>
      </c>
      <c r="N170" s="27">
        <v>2</v>
      </c>
      <c r="O170" s="26">
        <v>2</v>
      </c>
      <c r="P170" s="25">
        <f t="shared" si="27"/>
        <v>1</v>
      </c>
      <c r="Q170" s="15"/>
      <c r="R170" s="15"/>
    </row>
    <row r="171" spans="1:18" s="5" customFormat="1" ht="21" customHeight="1">
      <c r="A171" s="45">
        <f t="shared" si="2"/>
        <v>166</v>
      </c>
      <c r="B171" s="23">
        <v>2</v>
      </c>
      <c r="C171" s="24" t="s">
        <v>210</v>
      </c>
      <c r="D171" s="23">
        <v>2</v>
      </c>
      <c r="E171" s="22">
        <v>2</v>
      </c>
      <c r="F171" s="51"/>
      <c r="G171" s="44"/>
      <c r="H171" s="44"/>
      <c r="I171" s="53" t="s">
        <v>211</v>
      </c>
      <c r="J171" s="27">
        <v>2135</v>
      </c>
      <c r="K171" s="26">
        <v>1083</v>
      </c>
      <c r="L171" s="26">
        <v>1083</v>
      </c>
      <c r="M171" s="25">
        <f t="shared" si="26"/>
        <v>0.5072599531615926</v>
      </c>
      <c r="N171" s="27">
        <v>1</v>
      </c>
      <c r="O171" s="26">
        <v>1</v>
      </c>
      <c r="P171" s="25">
        <f t="shared" si="27"/>
        <v>1</v>
      </c>
      <c r="Q171" s="15"/>
      <c r="R171" s="15"/>
    </row>
    <row r="172" spans="1:18" s="5" customFormat="1" ht="21" customHeight="1">
      <c r="A172" s="45">
        <f t="shared" si="2"/>
        <v>167</v>
      </c>
      <c r="B172" s="23">
        <v>2</v>
      </c>
      <c r="C172" s="24" t="s">
        <v>210</v>
      </c>
      <c r="D172" s="23">
        <v>2</v>
      </c>
      <c r="E172" s="22">
        <v>2</v>
      </c>
      <c r="F172" s="51"/>
      <c r="G172" s="44"/>
      <c r="H172" s="44"/>
      <c r="I172" s="53" t="s">
        <v>212</v>
      </c>
      <c r="J172" s="27">
        <v>1899</v>
      </c>
      <c r="K172" s="26">
        <v>1810</v>
      </c>
      <c r="L172" s="26">
        <v>1810</v>
      </c>
      <c r="M172" s="25">
        <f t="shared" si="26"/>
        <v>0.9531332280147446</v>
      </c>
      <c r="N172" s="27">
        <v>2</v>
      </c>
      <c r="O172" s="26">
        <v>2</v>
      </c>
      <c r="P172" s="25">
        <f t="shared" si="27"/>
        <v>1</v>
      </c>
      <c r="Q172" s="15"/>
      <c r="R172" s="15"/>
    </row>
    <row r="173" spans="1:18" s="5" customFormat="1" ht="27">
      <c r="A173" s="45">
        <f t="shared" si="2"/>
        <v>168</v>
      </c>
      <c r="B173" s="23">
        <v>2</v>
      </c>
      <c r="C173" s="24" t="s">
        <v>210</v>
      </c>
      <c r="D173" s="23">
        <v>2</v>
      </c>
      <c r="E173" s="22">
        <v>3</v>
      </c>
      <c r="F173" s="51"/>
      <c r="G173" s="44"/>
      <c r="H173" s="44"/>
      <c r="I173" s="53" t="s">
        <v>213</v>
      </c>
      <c r="J173" s="27">
        <v>1181</v>
      </c>
      <c r="K173" s="26">
        <v>1181</v>
      </c>
      <c r="L173" s="26">
        <v>1181</v>
      </c>
      <c r="M173" s="25">
        <f t="shared" si="26"/>
        <v>1</v>
      </c>
      <c r="N173" s="27">
        <v>1</v>
      </c>
      <c r="O173" s="26">
        <v>1</v>
      </c>
      <c r="P173" s="25">
        <f t="shared" si="27"/>
        <v>1</v>
      </c>
      <c r="Q173" s="15"/>
      <c r="R173" s="15"/>
    </row>
    <row r="174" spans="1:18" s="5" customFormat="1" ht="21" customHeight="1">
      <c r="A174" s="45">
        <f t="shared" si="2"/>
        <v>169</v>
      </c>
      <c r="B174" s="23">
        <v>2</v>
      </c>
      <c r="C174" s="24" t="s">
        <v>210</v>
      </c>
      <c r="D174" s="23">
        <v>1</v>
      </c>
      <c r="E174" s="22">
        <v>3</v>
      </c>
      <c r="F174" s="51"/>
      <c r="G174" s="44" t="s">
        <v>133</v>
      </c>
      <c r="H174" s="44"/>
      <c r="I174" s="53" t="s">
        <v>214</v>
      </c>
      <c r="J174" s="27">
        <v>3943</v>
      </c>
      <c r="K174" s="26">
        <v>3422</v>
      </c>
      <c r="L174" s="26">
        <v>1992</v>
      </c>
      <c r="M174" s="25">
        <f t="shared" si="26"/>
        <v>0.5051990869896018</v>
      </c>
      <c r="N174" s="27">
        <v>3</v>
      </c>
      <c r="O174" s="26">
        <v>1</v>
      </c>
      <c r="P174" s="25">
        <f t="shared" si="27"/>
        <v>0.3333333333333333</v>
      </c>
      <c r="Q174" s="15"/>
      <c r="R174" s="15"/>
    </row>
    <row r="175" spans="1:18" s="5" customFormat="1" ht="21" customHeight="1">
      <c r="A175" s="45">
        <f t="shared" si="2"/>
        <v>170</v>
      </c>
      <c r="B175" s="23">
        <v>2</v>
      </c>
      <c r="C175" s="24" t="s">
        <v>210</v>
      </c>
      <c r="D175" s="23">
        <v>2</v>
      </c>
      <c r="E175" s="22">
        <v>3</v>
      </c>
      <c r="F175" s="51"/>
      <c r="G175" s="44"/>
      <c r="H175" s="44"/>
      <c r="I175" s="53" t="s">
        <v>215</v>
      </c>
      <c r="J175" s="27">
        <v>991</v>
      </c>
      <c r="K175" s="26">
        <v>591</v>
      </c>
      <c r="L175" s="26">
        <v>591</v>
      </c>
      <c r="M175" s="25">
        <f t="shared" si="26"/>
        <v>0.5963673057517659</v>
      </c>
      <c r="N175" s="27">
        <v>1</v>
      </c>
      <c r="O175" s="26">
        <v>1</v>
      </c>
      <c r="P175" s="25">
        <f t="shared" si="27"/>
        <v>1</v>
      </c>
      <c r="Q175" s="15"/>
      <c r="R175" s="15"/>
    </row>
    <row r="176" spans="1:18" s="5" customFormat="1" ht="21" customHeight="1">
      <c r="A176" s="45">
        <f t="shared" si="2"/>
        <v>171</v>
      </c>
      <c r="B176" s="23">
        <v>2</v>
      </c>
      <c r="C176" s="24" t="s">
        <v>210</v>
      </c>
      <c r="D176" s="23">
        <v>1</v>
      </c>
      <c r="E176" s="22">
        <v>3</v>
      </c>
      <c r="F176" s="51"/>
      <c r="G176" s="44"/>
      <c r="H176" s="44"/>
      <c r="I176" s="53" t="s">
        <v>216</v>
      </c>
      <c r="J176" s="27">
        <v>15521</v>
      </c>
      <c r="K176" s="26">
        <v>11204</v>
      </c>
      <c r="L176" s="26">
        <v>8256</v>
      </c>
      <c r="M176" s="25">
        <f t="shared" si="26"/>
        <v>0.5319244894014561</v>
      </c>
      <c r="N176" s="27">
        <v>11</v>
      </c>
      <c r="O176" s="26">
        <v>10</v>
      </c>
      <c r="P176" s="25">
        <f t="shared" si="27"/>
        <v>0.9090909090909091</v>
      </c>
      <c r="Q176" s="15"/>
      <c r="R176" s="15"/>
    </row>
    <row r="177" spans="1:18" s="5" customFormat="1" ht="21" customHeight="1">
      <c r="A177" s="45">
        <f t="shared" si="2"/>
        <v>172</v>
      </c>
      <c r="B177" s="23">
        <v>2</v>
      </c>
      <c r="C177" s="24" t="s">
        <v>210</v>
      </c>
      <c r="D177" s="23">
        <v>1</v>
      </c>
      <c r="E177" s="22">
        <v>4</v>
      </c>
      <c r="F177" s="51"/>
      <c r="G177" s="44"/>
      <c r="H177" s="44"/>
      <c r="I177" s="53" t="s">
        <v>217</v>
      </c>
      <c r="J177" s="27">
        <v>2986</v>
      </c>
      <c r="K177" s="26">
        <v>1986</v>
      </c>
      <c r="L177" s="26">
        <v>1986</v>
      </c>
      <c r="M177" s="25">
        <f>IF(E177&lt;13,IF(L177="","",L177/J177),"")</f>
        <v>0.6651038178164769</v>
      </c>
      <c r="N177" s="27">
        <v>4</v>
      </c>
      <c r="O177" s="26">
        <v>4</v>
      </c>
      <c r="P177" s="25">
        <f>IF(E177&lt;13,IF(O177="","",O177/N177),"")</f>
        <v>1</v>
      </c>
      <c r="Q177" s="15"/>
      <c r="R177" s="15"/>
    </row>
    <row r="178" spans="1:18" s="5" customFormat="1" ht="21" customHeight="1">
      <c r="A178" s="45">
        <f t="shared" si="2"/>
        <v>173</v>
      </c>
      <c r="B178" s="23">
        <v>2</v>
      </c>
      <c r="C178" s="24" t="s">
        <v>210</v>
      </c>
      <c r="D178" s="23">
        <v>1</v>
      </c>
      <c r="E178" s="22">
        <v>4</v>
      </c>
      <c r="F178" s="51"/>
      <c r="G178" s="44"/>
      <c r="H178" s="44"/>
      <c r="I178" s="53" t="s">
        <v>218</v>
      </c>
      <c r="J178" s="27">
        <v>3200</v>
      </c>
      <c r="K178" s="26">
        <v>2880</v>
      </c>
      <c r="L178" s="26">
        <v>2160</v>
      </c>
      <c r="M178" s="25">
        <f>IF(E178&lt;13,IF(L178="","",L178/J178),"")</f>
        <v>0.675</v>
      </c>
      <c r="N178" s="27">
        <v>4</v>
      </c>
      <c r="O178" s="26">
        <v>3</v>
      </c>
      <c r="P178" s="25">
        <f>IF(E178&lt;13,IF(O178="","",O178/N178),"")</f>
        <v>0.75</v>
      </c>
      <c r="Q178" s="15"/>
      <c r="R178" s="15"/>
    </row>
    <row r="179" spans="1:18" s="5" customFormat="1" ht="21" customHeight="1">
      <c r="A179" s="45">
        <f t="shared" si="2"/>
        <v>174</v>
      </c>
      <c r="B179" s="23">
        <v>2</v>
      </c>
      <c r="C179" s="24" t="s">
        <v>210</v>
      </c>
      <c r="D179" s="23">
        <v>1</v>
      </c>
      <c r="E179" s="22">
        <v>5</v>
      </c>
      <c r="F179" s="51"/>
      <c r="G179" s="44"/>
      <c r="H179" s="44"/>
      <c r="I179" s="53" t="s">
        <v>219</v>
      </c>
      <c r="J179" s="27">
        <v>2209</v>
      </c>
      <c r="K179" s="26">
        <v>1309</v>
      </c>
      <c r="L179" s="26">
        <v>1309</v>
      </c>
      <c r="M179" s="25">
        <f>IF(E179&lt;13,IF(L179="","",L179/J179),"")</f>
        <v>0.5925758261656858</v>
      </c>
      <c r="N179" s="27">
        <v>1</v>
      </c>
      <c r="O179" s="26">
        <v>1</v>
      </c>
      <c r="P179" s="25">
        <f>IF(E179&lt;13,IF(O179="","",O179/N179),"")</f>
        <v>1</v>
      </c>
      <c r="Q179" s="15"/>
      <c r="R179" s="15"/>
    </row>
    <row r="180" spans="1:18" s="5" customFormat="1" ht="21" customHeight="1">
      <c r="A180" s="45">
        <f t="shared" si="2"/>
        <v>175</v>
      </c>
      <c r="B180" s="23">
        <v>2</v>
      </c>
      <c r="C180" s="24" t="s">
        <v>210</v>
      </c>
      <c r="D180" s="23">
        <v>1</v>
      </c>
      <c r="E180" s="22">
        <v>6</v>
      </c>
      <c r="F180" s="51"/>
      <c r="G180" s="44"/>
      <c r="H180" s="44"/>
      <c r="I180" s="53" t="s">
        <v>220</v>
      </c>
      <c r="J180" s="27">
        <v>20377</v>
      </c>
      <c r="K180" s="26">
        <v>14415</v>
      </c>
      <c r="L180" s="26">
        <v>11466</v>
      </c>
      <c r="M180" s="25">
        <f aca="true" t="shared" si="28" ref="M180:M190">IF(E180&lt;13,IF(L180="","",L180/J180),"")</f>
        <v>0.5626932325661285</v>
      </c>
      <c r="N180" s="27">
        <v>11</v>
      </c>
      <c r="O180" s="26">
        <v>10</v>
      </c>
      <c r="P180" s="25">
        <f aca="true" t="shared" si="29" ref="P180:P190">IF(E180&lt;13,IF(O180="","",O180/N180),"")</f>
        <v>0.9090909090909091</v>
      </c>
      <c r="Q180" s="15"/>
      <c r="R180" s="15"/>
    </row>
    <row r="181" spans="1:18" s="5" customFormat="1" ht="21" customHeight="1">
      <c r="A181" s="45">
        <f t="shared" si="2"/>
        <v>176</v>
      </c>
      <c r="B181" s="23">
        <v>2</v>
      </c>
      <c r="C181" s="24" t="s">
        <v>210</v>
      </c>
      <c r="D181" s="23">
        <v>2</v>
      </c>
      <c r="E181" s="22">
        <v>10</v>
      </c>
      <c r="F181" s="51" t="s">
        <v>123</v>
      </c>
      <c r="G181" s="44"/>
      <c r="H181" s="44"/>
      <c r="I181" s="53" t="s">
        <v>221</v>
      </c>
      <c r="J181" s="27">
        <v>1818</v>
      </c>
      <c r="K181" s="26">
        <v>1678</v>
      </c>
      <c r="L181" s="26">
        <v>1650</v>
      </c>
      <c r="M181" s="25">
        <f t="shared" si="28"/>
        <v>0.9075907590759076</v>
      </c>
      <c r="N181" s="27">
        <v>2</v>
      </c>
      <c r="O181" s="26">
        <v>2</v>
      </c>
      <c r="P181" s="25">
        <f t="shared" si="29"/>
        <v>1</v>
      </c>
      <c r="Q181" s="15"/>
      <c r="R181" s="15"/>
    </row>
    <row r="182" spans="1:18" s="5" customFormat="1" ht="21" customHeight="1">
      <c r="A182" s="45">
        <f t="shared" si="2"/>
        <v>177</v>
      </c>
      <c r="B182" s="23">
        <v>2</v>
      </c>
      <c r="C182" s="24" t="s">
        <v>210</v>
      </c>
      <c r="D182" s="23">
        <v>1</v>
      </c>
      <c r="E182" s="22">
        <v>12</v>
      </c>
      <c r="F182" s="51"/>
      <c r="G182" s="44"/>
      <c r="H182" s="44"/>
      <c r="I182" s="53" t="s">
        <v>222</v>
      </c>
      <c r="J182" s="27">
        <v>4320</v>
      </c>
      <c r="K182" s="26">
        <v>3114</v>
      </c>
      <c r="L182" s="26">
        <v>2328</v>
      </c>
      <c r="M182" s="25">
        <f t="shared" si="28"/>
        <v>0.5388888888888889</v>
      </c>
      <c r="N182" s="27">
        <v>3</v>
      </c>
      <c r="O182" s="26">
        <v>2</v>
      </c>
      <c r="P182" s="25">
        <f t="shared" si="29"/>
        <v>0.6666666666666666</v>
      </c>
      <c r="Q182" s="15"/>
      <c r="R182" s="15"/>
    </row>
    <row r="183" spans="1:18" s="5" customFormat="1" ht="27">
      <c r="A183" s="45">
        <f t="shared" si="2"/>
        <v>178</v>
      </c>
      <c r="B183" s="23">
        <v>2</v>
      </c>
      <c r="C183" s="24" t="s">
        <v>210</v>
      </c>
      <c r="D183" s="23">
        <v>1</v>
      </c>
      <c r="E183" s="22">
        <v>12</v>
      </c>
      <c r="F183" s="51"/>
      <c r="G183" s="44" t="s">
        <v>99</v>
      </c>
      <c r="H183" s="44"/>
      <c r="I183" s="53" t="s">
        <v>223</v>
      </c>
      <c r="J183" s="27">
        <v>6588</v>
      </c>
      <c r="K183" s="26">
        <v>4543</v>
      </c>
      <c r="L183" s="26">
        <v>3670</v>
      </c>
      <c r="M183" s="25">
        <f t="shared" si="28"/>
        <v>0.5570734669095325</v>
      </c>
      <c r="N183" s="27">
        <v>3</v>
      </c>
      <c r="O183" s="26">
        <v>2</v>
      </c>
      <c r="P183" s="25">
        <f t="shared" si="29"/>
        <v>0.6666666666666666</v>
      </c>
      <c r="Q183" s="15"/>
      <c r="R183" s="15"/>
    </row>
    <row r="184" spans="1:18" s="5" customFormat="1" ht="21" customHeight="1">
      <c r="A184" s="45">
        <f t="shared" si="2"/>
        <v>179</v>
      </c>
      <c r="B184" s="23">
        <v>2</v>
      </c>
      <c r="C184" s="24" t="s">
        <v>210</v>
      </c>
      <c r="D184" s="23">
        <v>1</v>
      </c>
      <c r="E184" s="22">
        <v>12</v>
      </c>
      <c r="F184" s="51"/>
      <c r="G184" s="44" t="s">
        <v>99</v>
      </c>
      <c r="H184" s="44"/>
      <c r="I184" s="53" t="s">
        <v>224</v>
      </c>
      <c r="J184" s="27">
        <v>2453</v>
      </c>
      <c r="K184" s="26">
        <v>1730</v>
      </c>
      <c r="L184" s="26">
        <v>1293</v>
      </c>
      <c r="M184" s="25">
        <f t="shared" si="28"/>
        <v>0.5271096616388096</v>
      </c>
      <c r="N184" s="27">
        <v>2</v>
      </c>
      <c r="O184" s="26">
        <v>1</v>
      </c>
      <c r="P184" s="25">
        <f t="shared" si="29"/>
        <v>0.5</v>
      </c>
      <c r="Q184" s="15"/>
      <c r="R184" s="15"/>
    </row>
    <row r="185" spans="1:18" s="5" customFormat="1" ht="21" customHeight="1">
      <c r="A185" s="45">
        <f t="shared" si="2"/>
        <v>180</v>
      </c>
      <c r="B185" s="23">
        <v>2</v>
      </c>
      <c r="C185" s="24" t="s">
        <v>210</v>
      </c>
      <c r="D185" s="23">
        <v>1</v>
      </c>
      <c r="E185" s="22">
        <v>12</v>
      </c>
      <c r="F185" s="51"/>
      <c r="G185" s="44"/>
      <c r="H185" s="44"/>
      <c r="I185" s="53" t="s">
        <v>225</v>
      </c>
      <c r="J185" s="27">
        <v>7210</v>
      </c>
      <c r="K185" s="26">
        <v>5231</v>
      </c>
      <c r="L185" s="26">
        <v>3784</v>
      </c>
      <c r="M185" s="25">
        <f t="shared" si="28"/>
        <v>0.5248266296809986</v>
      </c>
      <c r="N185" s="27">
        <v>5</v>
      </c>
      <c r="O185" s="26">
        <v>4</v>
      </c>
      <c r="P185" s="25">
        <f t="shared" si="29"/>
        <v>0.8</v>
      </c>
      <c r="Q185" s="15"/>
      <c r="R185" s="15"/>
    </row>
    <row r="186" spans="1:18" s="5" customFormat="1" ht="21" customHeight="1">
      <c r="A186" s="45">
        <f t="shared" si="2"/>
        <v>181</v>
      </c>
      <c r="B186" s="23">
        <v>2</v>
      </c>
      <c r="C186" s="24" t="s">
        <v>226</v>
      </c>
      <c r="D186" s="23">
        <v>1</v>
      </c>
      <c r="E186" s="22">
        <v>10</v>
      </c>
      <c r="F186" s="51" t="s">
        <v>123</v>
      </c>
      <c r="G186" s="44"/>
      <c r="H186" s="44"/>
      <c r="I186" s="53" t="s">
        <v>227</v>
      </c>
      <c r="J186" s="27">
        <v>1111</v>
      </c>
      <c r="K186" s="26">
        <v>1029</v>
      </c>
      <c r="L186" s="26">
        <v>1029</v>
      </c>
      <c r="M186" s="25">
        <f t="shared" si="28"/>
        <v>0.9261926192619262</v>
      </c>
      <c r="N186" s="27">
        <v>12</v>
      </c>
      <c r="O186" s="26">
        <v>12</v>
      </c>
      <c r="P186" s="25">
        <f t="shared" si="29"/>
        <v>1</v>
      </c>
      <c r="Q186" s="15"/>
      <c r="R186" s="15"/>
    </row>
    <row r="187" spans="1:18" s="5" customFormat="1" ht="21" customHeight="1">
      <c r="A187" s="45">
        <f t="shared" si="2"/>
        <v>182</v>
      </c>
      <c r="B187" s="23">
        <v>2</v>
      </c>
      <c r="C187" s="24" t="s">
        <v>226</v>
      </c>
      <c r="D187" s="23">
        <v>1</v>
      </c>
      <c r="E187" s="22">
        <v>10</v>
      </c>
      <c r="F187" s="51" t="s">
        <v>123</v>
      </c>
      <c r="G187" s="44"/>
      <c r="H187" s="44"/>
      <c r="I187" s="53" t="s">
        <v>228</v>
      </c>
      <c r="J187" s="27">
        <v>8143</v>
      </c>
      <c r="K187" s="26">
        <v>7540</v>
      </c>
      <c r="L187" s="26">
        <v>7540</v>
      </c>
      <c r="M187" s="25">
        <f t="shared" si="28"/>
        <v>0.9259486675672357</v>
      </c>
      <c r="N187" s="27">
        <v>40</v>
      </c>
      <c r="O187" s="26">
        <v>40</v>
      </c>
      <c r="P187" s="25">
        <f t="shared" si="29"/>
        <v>1</v>
      </c>
      <c r="Q187" s="15"/>
      <c r="R187" s="15"/>
    </row>
    <row r="188" spans="1:18" s="5" customFormat="1" ht="21" customHeight="1">
      <c r="A188" s="45">
        <f t="shared" si="2"/>
        <v>183</v>
      </c>
      <c r="B188" s="23">
        <v>2</v>
      </c>
      <c r="C188" s="24" t="s">
        <v>226</v>
      </c>
      <c r="D188" s="23">
        <v>2</v>
      </c>
      <c r="E188" s="22">
        <v>12</v>
      </c>
      <c r="F188" s="51"/>
      <c r="G188" s="44"/>
      <c r="H188" s="44"/>
      <c r="I188" s="53" t="s">
        <v>229</v>
      </c>
      <c r="J188" s="27">
        <v>2330</v>
      </c>
      <c r="K188" s="26">
        <v>2330</v>
      </c>
      <c r="L188" s="26">
        <v>2330</v>
      </c>
      <c r="M188" s="25">
        <f t="shared" si="28"/>
        <v>1</v>
      </c>
      <c r="N188" s="27">
        <v>4</v>
      </c>
      <c r="O188" s="26">
        <v>4</v>
      </c>
      <c r="P188" s="25">
        <f t="shared" si="29"/>
        <v>1</v>
      </c>
      <c r="Q188" s="15"/>
      <c r="R188" s="15"/>
    </row>
    <row r="189" spans="1:18" s="5" customFormat="1" ht="21" customHeight="1">
      <c r="A189" s="45">
        <f t="shared" si="2"/>
        <v>184</v>
      </c>
      <c r="B189" s="23">
        <v>2</v>
      </c>
      <c r="C189" s="24" t="s">
        <v>226</v>
      </c>
      <c r="D189" s="23">
        <v>2</v>
      </c>
      <c r="E189" s="22">
        <v>12</v>
      </c>
      <c r="F189" s="51"/>
      <c r="G189" s="44"/>
      <c r="H189" s="44"/>
      <c r="I189" s="53" t="s">
        <v>230</v>
      </c>
      <c r="J189" s="27">
        <v>5625</v>
      </c>
      <c r="K189" s="26">
        <v>5625</v>
      </c>
      <c r="L189" s="26">
        <v>5625</v>
      </c>
      <c r="M189" s="25">
        <f t="shared" si="28"/>
        <v>1</v>
      </c>
      <c r="N189" s="27">
        <v>10</v>
      </c>
      <c r="O189" s="26">
        <v>10</v>
      </c>
      <c r="P189" s="25">
        <f t="shared" si="29"/>
        <v>1</v>
      </c>
      <c r="Q189" s="15"/>
      <c r="R189" s="15"/>
    </row>
    <row r="190" spans="1:18" s="5" customFormat="1" ht="21" customHeight="1">
      <c r="A190" s="45">
        <f t="shared" si="2"/>
        <v>185</v>
      </c>
      <c r="B190" s="23">
        <v>2</v>
      </c>
      <c r="C190" s="24" t="s">
        <v>226</v>
      </c>
      <c r="D190" s="23">
        <v>2</v>
      </c>
      <c r="E190" s="22">
        <v>12</v>
      </c>
      <c r="F190" s="51"/>
      <c r="G190" s="44"/>
      <c r="H190" s="44"/>
      <c r="I190" s="53" t="s">
        <v>231</v>
      </c>
      <c r="J190" s="27">
        <v>5400</v>
      </c>
      <c r="K190" s="26">
        <v>5400</v>
      </c>
      <c r="L190" s="26">
        <v>5400</v>
      </c>
      <c r="M190" s="25">
        <f t="shared" si="28"/>
        <v>1</v>
      </c>
      <c r="N190" s="27">
        <v>8</v>
      </c>
      <c r="O190" s="26">
        <v>8</v>
      </c>
      <c r="P190" s="25">
        <f t="shared" si="29"/>
        <v>1</v>
      </c>
      <c r="Q190" s="15"/>
      <c r="R190" s="15"/>
    </row>
    <row r="191" spans="1:18" s="5" customFormat="1" ht="21" customHeight="1">
      <c r="A191" s="45">
        <f t="shared" si="2"/>
        <v>186</v>
      </c>
      <c r="B191" s="23">
        <v>2</v>
      </c>
      <c r="C191" s="24" t="s">
        <v>226</v>
      </c>
      <c r="D191" s="23">
        <v>1</v>
      </c>
      <c r="E191" s="22">
        <v>12</v>
      </c>
      <c r="F191" s="51"/>
      <c r="G191" s="44"/>
      <c r="H191" s="44"/>
      <c r="I191" s="53" t="s">
        <v>232</v>
      </c>
      <c r="J191" s="27">
        <v>4389</v>
      </c>
      <c r="K191" s="26">
        <v>3383</v>
      </c>
      <c r="L191" s="26">
        <v>2596</v>
      </c>
      <c r="M191" s="25">
        <f>IF(E191&lt;13,IF(L191="","",L191/J191),"")</f>
        <v>0.5914786967418546</v>
      </c>
      <c r="N191" s="27">
        <v>4</v>
      </c>
      <c r="O191" s="26">
        <v>3</v>
      </c>
      <c r="P191" s="25">
        <f>IF(E191&lt;13,IF(O191="","",O191/N191),"")</f>
        <v>0.75</v>
      </c>
      <c r="Q191" s="15"/>
      <c r="R191" s="15"/>
    </row>
    <row r="192" spans="1:18" s="5" customFormat="1" ht="21" customHeight="1">
      <c r="A192" s="45">
        <f t="shared" si="2"/>
        <v>187</v>
      </c>
      <c r="B192" s="23">
        <v>2</v>
      </c>
      <c r="C192" s="24" t="s">
        <v>226</v>
      </c>
      <c r="D192" s="23">
        <v>2</v>
      </c>
      <c r="E192" s="22">
        <v>3</v>
      </c>
      <c r="F192" s="51"/>
      <c r="G192" s="44"/>
      <c r="H192" s="44"/>
      <c r="I192" s="53" t="s">
        <v>233</v>
      </c>
      <c r="J192" s="27">
        <v>1933</v>
      </c>
      <c r="K192" s="26">
        <v>1933</v>
      </c>
      <c r="L192" s="26">
        <v>1933</v>
      </c>
      <c r="M192" s="25">
        <f>IF(E192&lt;13,IF(L192="","",L192/J192),"")</f>
        <v>1</v>
      </c>
      <c r="N192" s="27">
        <v>2</v>
      </c>
      <c r="O192" s="26">
        <v>2</v>
      </c>
      <c r="P192" s="25">
        <f>IF(E192&lt;13,IF(O192="","",O192/N192),"")</f>
        <v>1</v>
      </c>
      <c r="Q192" s="15"/>
      <c r="R192" s="15"/>
    </row>
    <row r="193" spans="1:18" s="5" customFormat="1" ht="21" customHeight="1">
      <c r="A193" s="45">
        <f t="shared" si="2"/>
        <v>188</v>
      </c>
      <c r="B193" s="23">
        <v>2</v>
      </c>
      <c r="C193" s="24" t="s">
        <v>226</v>
      </c>
      <c r="D193" s="23">
        <v>1</v>
      </c>
      <c r="E193" s="22">
        <v>3</v>
      </c>
      <c r="F193" s="51"/>
      <c r="G193" s="44"/>
      <c r="H193" s="44"/>
      <c r="I193" s="53" t="s">
        <v>234</v>
      </c>
      <c r="J193" s="27">
        <v>4304</v>
      </c>
      <c r="K193" s="26">
        <v>3274</v>
      </c>
      <c r="L193" s="26">
        <v>3274</v>
      </c>
      <c r="M193" s="25">
        <f>IF(E193&lt;13,IF(L193="","",L193/J193),"")</f>
        <v>0.7606877323420075</v>
      </c>
      <c r="N193" s="27">
        <v>6</v>
      </c>
      <c r="O193" s="26">
        <v>6</v>
      </c>
      <c r="P193" s="25">
        <f>IF(E193&lt;13,IF(O193="","",O193/N193),"")</f>
        <v>1</v>
      </c>
      <c r="Q193" s="15"/>
      <c r="R193" s="15"/>
    </row>
    <row r="194" spans="1:18" s="5" customFormat="1" ht="27">
      <c r="A194" s="45">
        <f t="shared" si="2"/>
        <v>189</v>
      </c>
      <c r="B194" s="23">
        <v>2</v>
      </c>
      <c r="C194" s="24" t="s">
        <v>226</v>
      </c>
      <c r="D194" s="23">
        <v>1</v>
      </c>
      <c r="E194" s="22">
        <v>5</v>
      </c>
      <c r="F194" s="51"/>
      <c r="G194" s="44"/>
      <c r="H194" s="44"/>
      <c r="I194" s="53" t="s">
        <v>235</v>
      </c>
      <c r="J194" s="27">
        <v>4200</v>
      </c>
      <c r="K194" s="26">
        <v>3312</v>
      </c>
      <c r="L194" s="26">
        <v>2520</v>
      </c>
      <c r="M194" s="25">
        <f aca="true" t="shared" si="30" ref="M194:M204">IF(E194&lt;13,IF(L194="","",L194/J194),"")</f>
        <v>0.6</v>
      </c>
      <c r="N194" s="27">
        <v>3</v>
      </c>
      <c r="O194" s="26">
        <v>2</v>
      </c>
      <c r="P194" s="25">
        <f aca="true" t="shared" si="31" ref="P194:P204">IF(E194&lt;13,IF(O194="","",O194/N194),"")</f>
        <v>0.6666666666666666</v>
      </c>
      <c r="Q194" s="15"/>
      <c r="R194" s="15"/>
    </row>
    <row r="195" spans="1:18" s="5" customFormat="1" ht="21" customHeight="1">
      <c r="A195" s="45">
        <f t="shared" si="2"/>
        <v>190</v>
      </c>
      <c r="B195" s="23">
        <v>2</v>
      </c>
      <c r="C195" s="24" t="s">
        <v>226</v>
      </c>
      <c r="D195" s="23">
        <v>1</v>
      </c>
      <c r="E195" s="22">
        <v>5</v>
      </c>
      <c r="F195" s="51"/>
      <c r="G195" s="44"/>
      <c r="H195" s="44"/>
      <c r="I195" s="53" t="s">
        <v>236</v>
      </c>
      <c r="J195" s="27">
        <v>5789</v>
      </c>
      <c r="K195" s="26">
        <v>4824</v>
      </c>
      <c r="L195" s="26">
        <v>3216</v>
      </c>
      <c r="M195" s="25">
        <f t="shared" si="30"/>
        <v>0.5555363620659872</v>
      </c>
      <c r="N195" s="27">
        <v>3</v>
      </c>
      <c r="O195" s="26">
        <v>2</v>
      </c>
      <c r="P195" s="25">
        <f t="shared" si="31"/>
        <v>0.6666666666666666</v>
      </c>
      <c r="Q195" s="15"/>
      <c r="R195" s="15"/>
    </row>
    <row r="196" spans="1:18" s="5" customFormat="1" ht="21" customHeight="1">
      <c r="A196" s="45">
        <f t="shared" si="2"/>
        <v>191</v>
      </c>
      <c r="B196" s="23">
        <v>2</v>
      </c>
      <c r="C196" s="24" t="s">
        <v>226</v>
      </c>
      <c r="D196" s="23">
        <v>2</v>
      </c>
      <c r="E196" s="22">
        <v>9</v>
      </c>
      <c r="F196" s="51" t="s">
        <v>156</v>
      </c>
      <c r="G196" s="44"/>
      <c r="H196" s="44"/>
      <c r="I196" s="53" t="s">
        <v>237</v>
      </c>
      <c r="J196" s="27">
        <v>631</v>
      </c>
      <c r="K196" s="26">
        <v>631</v>
      </c>
      <c r="L196" s="26">
        <v>631</v>
      </c>
      <c r="M196" s="25">
        <f t="shared" si="30"/>
        <v>1</v>
      </c>
      <c r="N196" s="27">
        <v>1</v>
      </c>
      <c r="O196" s="26">
        <v>1</v>
      </c>
      <c r="P196" s="25">
        <f t="shared" si="31"/>
        <v>1</v>
      </c>
      <c r="Q196" s="15"/>
      <c r="R196" s="15"/>
    </row>
    <row r="197" spans="1:18" s="5" customFormat="1" ht="21" customHeight="1">
      <c r="A197" s="45">
        <f t="shared" si="2"/>
        <v>192</v>
      </c>
      <c r="B197" s="23">
        <v>2</v>
      </c>
      <c r="C197" s="24" t="s">
        <v>238</v>
      </c>
      <c r="D197" s="23">
        <v>1</v>
      </c>
      <c r="E197" s="22">
        <v>6</v>
      </c>
      <c r="F197" s="51"/>
      <c r="G197" s="44"/>
      <c r="H197" s="44"/>
      <c r="I197" s="53" t="s">
        <v>239</v>
      </c>
      <c r="J197" s="27">
        <v>800</v>
      </c>
      <c r="K197" s="26">
        <v>800</v>
      </c>
      <c r="L197" s="26">
        <v>800</v>
      </c>
      <c r="M197" s="25">
        <f t="shared" si="30"/>
        <v>1</v>
      </c>
      <c r="N197" s="27">
        <v>1</v>
      </c>
      <c r="O197" s="26">
        <v>1</v>
      </c>
      <c r="P197" s="25">
        <f t="shared" si="31"/>
        <v>1</v>
      </c>
      <c r="Q197" s="15"/>
      <c r="R197" s="15"/>
    </row>
    <row r="198" spans="1:18" s="5" customFormat="1" ht="21" customHeight="1">
      <c r="A198" s="45">
        <f t="shared" si="2"/>
        <v>193</v>
      </c>
      <c r="B198" s="23">
        <v>2</v>
      </c>
      <c r="C198" s="24" t="s">
        <v>238</v>
      </c>
      <c r="D198" s="23">
        <v>2</v>
      </c>
      <c r="E198" s="22">
        <v>12</v>
      </c>
      <c r="F198" s="51"/>
      <c r="G198" s="44"/>
      <c r="H198" s="44"/>
      <c r="I198" s="53" t="s">
        <v>240</v>
      </c>
      <c r="J198" s="27">
        <v>1402</v>
      </c>
      <c r="K198" s="26">
        <v>1402</v>
      </c>
      <c r="L198" s="26">
        <v>1402</v>
      </c>
      <c r="M198" s="25">
        <f t="shared" si="30"/>
        <v>1</v>
      </c>
      <c r="N198" s="27">
        <v>1</v>
      </c>
      <c r="O198" s="26">
        <v>1</v>
      </c>
      <c r="P198" s="25">
        <f t="shared" si="31"/>
        <v>1</v>
      </c>
      <c r="Q198" s="15"/>
      <c r="R198" s="15"/>
    </row>
    <row r="199" spans="1:18" s="5" customFormat="1" ht="21" customHeight="1">
      <c r="A199" s="45">
        <f t="shared" si="2"/>
        <v>194</v>
      </c>
      <c r="B199" s="23">
        <v>2</v>
      </c>
      <c r="C199" s="24" t="s">
        <v>238</v>
      </c>
      <c r="D199" s="23">
        <v>2</v>
      </c>
      <c r="E199" s="22">
        <v>12</v>
      </c>
      <c r="F199" s="51"/>
      <c r="G199" s="44"/>
      <c r="H199" s="44"/>
      <c r="I199" s="53" t="s">
        <v>241</v>
      </c>
      <c r="J199" s="27">
        <v>10009</v>
      </c>
      <c r="K199" s="26">
        <v>10009</v>
      </c>
      <c r="L199" s="26">
        <v>10009</v>
      </c>
      <c r="M199" s="25">
        <f t="shared" si="30"/>
        <v>1</v>
      </c>
      <c r="N199" s="27">
        <v>6</v>
      </c>
      <c r="O199" s="26">
        <v>6</v>
      </c>
      <c r="P199" s="25">
        <f t="shared" si="31"/>
        <v>1</v>
      </c>
      <c r="Q199" s="15"/>
      <c r="R199" s="15"/>
    </row>
    <row r="200" spans="1:18" s="5" customFormat="1" ht="27">
      <c r="A200" s="45">
        <f t="shared" si="2"/>
        <v>195</v>
      </c>
      <c r="B200" s="23">
        <v>2</v>
      </c>
      <c r="C200" s="24" t="s">
        <v>238</v>
      </c>
      <c r="D200" s="23">
        <v>1</v>
      </c>
      <c r="E200" s="22">
        <v>12</v>
      </c>
      <c r="F200" s="51"/>
      <c r="G200" s="44"/>
      <c r="H200" s="44"/>
      <c r="I200" s="53" t="s">
        <v>242</v>
      </c>
      <c r="J200" s="27">
        <v>16320</v>
      </c>
      <c r="K200" s="26">
        <v>16320</v>
      </c>
      <c r="L200" s="26">
        <v>16320</v>
      </c>
      <c r="M200" s="25">
        <f t="shared" si="30"/>
        <v>1</v>
      </c>
      <c r="N200" s="27">
        <v>4</v>
      </c>
      <c r="O200" s="26">
        <v>4</v>
      </c>
      <c r="P200" s="25">
        <f t="shared" si="31"/>
        <v>1</v>
      </c>
      <c r="Q200" s="15"/>
      <c r="R200" s="15"/>
    </row>
    <row r="201" spans="1:18" s="5" customFormat="1" ht="21" customHeight="1">
      <c r="A201" s="45">
        <f t="shared" si="2"/>
        <v>196</v>
      </c>
      <c r="B201" s="23">
        <v>2</v>
      </c>
      <c r="C201" s="24" t="s">
        <v>238</v>
      </c>
      <c r="D201" s="23">
        <v>2</v>
      </c>
      <c r="E201" s="22">
        <v>1</v>
      </c>
      <c r="F201" s="51"/>
      <c r="G201" s="44"/>
      <c r="H201" s="44"/>
      <c r="I201" s="53" t="s">
        <v>243</v>
      </c>
      <c r="J201" s="27">
        <v>500</v>
      </c>
      <c r="K201" s="26">
        <v>500</v>
      </c>
      <c r="L201" s="26">
        <v>500</v>
      </c>
      <c r="M201" s="25">
        <f t="shared" si="30"/>
        <v>1</v>
      </c>
      <c r="N201" s="27">
        <v>1</v>
      </c>
      <c r="O201" s="26">
        <v>1</v>
      </c>
      <c r="P201" s="25">
        <f t="shared" si="31"/>
        <v>1</v>
      </c>
      <c r="Q201" s="15"/>
      <c r="R201" s="15"/>
    </row>
    <row r="202" spans="1:18" s="5" customFormat="1" ht="21" customHeight="1">
      <c r="A202" s="45">
        <f t="shared" si="2"/>
        <v>197</v>
      </c>
      <c r="B202" s="23">
        <v>2</v>
      </c>
      <c r="C202" s="24" t="s">
        <v>238</v>
      </c>
      <c r="D202" s="23">
        <v>1</v>
      </c>
      <c r="E202" s="22">
        <v>1</v>
      </c>
      <c r="F202" s="51"/>
      <c r="G202" s="44" t="s">
        <v>99</v>
      </c>
      <c r="H202" s="44"/>
      <c r="I202" s="53" t="s">
        <v>243</v>
      </c>
      <c r="J202" s="27">
        <v>3500</v>
      </c>
      <c r="K202" s="26">
        <v>3500</v>
      </c>
      <c r="L202" s="26">
        <v>3500</v>
      </c>
      <c r="M202" s="25">
        <f t="shared" si="30"/>
        <v>1</v>
      </c>
      <c r="N202" s="27">
        <v>2</v>
      </c>
      <c r="O202" s="26">
        <v>2</v>
      </c>
      <c r="P202" s="25">
        <f t="shared" si="31"/>
        <v>1</v>
      </c>
      <c r="Q202" s="15"/>
      <c r="R202" s="15"/>
    </row>
    <row r="203" spans="1:18" s="5" customFormat="1" ht="21" customHeight="1">
      <c r="A203" s="45">
        <f t="shared" si="2"/>
        <v>198</v>
      </c>
      <c r="B203" s="23">
        <v>2</v>
      </c>
      <c r="C203" s="24" t="s">
        <v>238</v>
      </c>
      <c r="D203" s="23">
        <v>1</v>
      </c>
      <c r="E203" s="22">
        <v>3</v>
      </c>
      <c r="F203" s="51"/>
      <c r="G203" s="44"/>
      <c r="H203" s="44"/>
      <c r="I203" s="53" t="s">
        <v>244</v>
      </c>
      <c r="J203" s="27">
        <v>2000</v>
      </c>
      <c r="K203" s="26">
        <v>1750</v>
      </c>
      <c r="L203" s="26">
        <v>1750</v>
      </c>
      <c r="M203" s="25">
        <f t="shared" si="30"/>
        <v>0.875</v>
      </c>
      <c r="N203" s="27">
        <v>1</v>
      </c>
      <c r="O203" s="26">
        <v>1</v>
      </c>
      <c r="P203" s="25">
        <f t="shared" si="31"/>
        <v>1</v>
      </c>
      <c r="Q203" s="15"/>
      <c r="R203" s="15"/>
    </row>
    <row r="204" spans="1:18" s="5" customFormat="1" ht="21" customHeight="1">
      <c r="A204" s="45">
        <f t="shared" si="2"/>
        <v>199</v>
      </c>
      <c r="B204" s="23">
        <v>2</v>
      </c>
      <c r="C204" s="24" t="s">
        <v>245</v>
      </c>
      <c r="D204" s="23">
        <v>2</v>
      </c>
      <c r="E204" s="22">
        <v>2</v>
      </c>
      <c r="F204" s="51"/>
      <c r="G204" s="44"/>
      <c r="H204" s="44"/>
      <c r="I204" s="53" t="s">
        <v>246</v>
      </c>
      <c r="J204" s="27">
        <v>2014</v>
      </c>
      <c r="K204" s="26">
        <v>2014</v>
      </c>
      <c r="L204" s="26">
        <v>2014</v>
      </c>
      <c r="M204" s="25">
        <f t="shared" si="30"/>
        <v>1</v>
      </c>
      <c r="N204" s="27">
        <v>1</v>
      </c>
      <c r="O204" s="26">
        <v>1</v>
      </c>
      <c r="P204" s="25">
        <f t="shared" si="31"/>
        <v>1</v>
      </c>
      <c r="Q204" s="15"/>
      <c r="R204" s="15"/>
    </row>
    <row r="205" spans="1:18" s="5" customFormat="1" ht="21" customHeight="1">
      <c r="A205" s="45">
        <f t="shared" si="2"/>
        <v>200</v>
      </c>
      <c r="B205" s="23">
        <v>2</v>
      </c>
      <c r="C205" s="24" t="s">
        <v>245</v>
      </c>
      <c r="D205" s="23">
        <v>2</v>
      </c>
      <c r="E205" s="22">
        <v>4</v>
      </c>
      <c r="F205" s="51"/>
      <c r="G205" s="44"/>
      <c r="H205" s="44"/>
      <c r="I205" s="53" t="s">
        <v>247</v>
      </c>
      <c r="J205" s="27">
        <v>5901</v>
      </c>
      <c r="K205" s="26">
        <v>4776</v>
      </c>
      <c r="L205" s="26">
        <v>4776</v>
      </c>
      <c r="M205" s="25">
        <f aca="true" t="shared" si="32" ref="M205:M220">IF(E205&lt;13,IF(L205="","",L205/J205),"")</f>
        <v>0.8093543467208948</v>
      </c>
      <c r="N205" s="27">
        <v>3</v>
      </c>
      <c r="O205" s="26">
        <v>3</v>
      </c>
      <c r="P205" s="25">
        <f aca="true" t="shared" si="33" ref="P205:P220">IF(E205&lt;13,IF(O205="","",O205/N205),"")</f>
        <v>1</v>
      </c>
      <c r="Q205" s="15"/>
      <c r="R205" s="15"/>
    </row>
    <row r="206" spans="1:18" s="5" customFormat="1" ht="21" customHeight="1">
      <c r="A206" s="45">
        <f t="shared" si="2"/>
        <v>201</v>
      </c>
      <c r="B206" s="23">
        <v>2</v>
      </c>
      <c r="C206" s="24" t="s">
        <v>245</v>
      </c>
      <c r="D206" s="23">
        <v>2</v>
      </c>
      <c r="E206" s="22">
        <v>4</v>
      </c>
      <c r="F206" s="51"/>
      <c r="G206" s="44"/>
      <c r="H206" s="44"/>
      <c r="I206" s="53" t="s">
        <v>248</v>
      </c>
      <c r="J206" s="27">
        <v>902</v>
      </c>
      <c r="K206" s="26">
        <v>902</v>
      </c>
      <c r="L206" s="26">
        <v>902</v>
      </c>
      <c r="M206" s="25">
        <f t="shared" si="32"/>
        <v>1</v>
      </c>
      <c r="N206" s="27">
        <v>1</v>
      </c>
      <c r="O206" s="26">
        <v>1</v>
      </c>
      <c r="P206" s="25">
        <f t="shared" si="33"/>
        <v>1</v>
      </c>
      <c r="Q206" s="15"/>
      <c r="R206" s="15"/>
    </row>
    <row r="207" spans="1:18" s="5" customFormat="1" ht="21" customHeight="1">
      <c r="A207" s="45">
        <f t="shared" si="2"/>
        <v>202</v>
      </c>
      <c r="B207" s="23">
        <v>2</v>
      </c>
      <c r="C207" s="24" t="s">
        <v>245</v>
      </c>
      <c r="D207" s="23">
        <v>1</v>
      </c>
      <c r="E207" s="22">
        <v>4</v>
      </c>
      <c r="F207" s="51"/>
      <c r="G207" s="44"/>
      <c r="H207" s="44"/>
      <c r="I207" s="53" t="s">
        <v>249</v>
      </c>
      <c r="J207" s="27">
        <v>1881</v>
      </c>
      <c r="K207" s="26">
        <v>1710</v>
      </c>
      <c r="L207" s="26">
        <v>1710</v>
      </c>
      <c r="M207" s="25">
        <f t="shared" si="32"/>
        <v>0.9090909090909091</v>
      </c>
      <c r="N207" s="27">
        <v>3</v>
      </c>
      <c r="O207" s="26">
        <v>3</v>
      </c>
      <c r="P207" s="25">
        <f t="shared" si="33"/>
        <v>1</v>
      </c>
      <c r="Q207" s="15"/>
      <c r="R207" s="15"/>
    </row>
    <row r="208" spans="1:18" s="5" customFormat="1" ht="21" customHeight="1">
      <c r="A208" s="45">
        <f t="shared" si="2"/>
        <v>203</v>
      </c>
      <c r="B208" s="23">
        <v>2</v>
      </c>
      <c r="C208" s="24" t="s">
        <v>245</v>
      </c>
      <c r="D208" s="23">
        <v>1</v>
      </c>
      <c r="E208" s="22">
        <v>10</v>
      </c>
      <c r="F208" s="51" t="s">
        <v>123</v>
      </c>
      <c r="G208" s="44"/>
      <c r="H208" s="44"/>
      <c r="I208" s="53" t="s">
        <v>250</v>
      </c>
      <c r="J208" s="27">
        <v>9000</v>
      </c>
      <c r="K208" s="26">
        <v>7359</v>
      </c>
      <c r="L208" s="26">
        <v>5136</v>
      </c>
      <c r="M208" s="25">
        <f t="shared" si="32"/>
        <v>0.5706666666666667</v>
      </c>
      <c r="N208" s="27">
        <v>5</v>
      </c>
      <c r="O208" s="26">
        <v>4</v>
      </c>
      <c r="P208" s="25">
        <f t="shared" si="33"/>
        <v>0.8</v>
      </c>
      <c r="Q208" s="15"/>
      <c r="R208" s="15"/>
    </row>
    <row r="209" spans="1:18" s="5" customFormat="1" ht="21" customHeight="1">
      <c r="A209" s="45">
        <f t="shared" si="2"/>
        <v>204</v>
      </c>
      <c r="B209" s="23">
        <v>2</v>
      </c>
      <c r="C209" s="24" t="s">
        <v>251</v>
      </c>
      <c r="D209" s="23">
        <v>2</v>
      </c>
      <c r="E209" s="22">
        <v>3</v>
      </c>
      <c r="F209" s="51"/>
      <c r="G209" s="44"/>
      <c r="H209" s="44"/>
      <c r="I209" s="53" t="s">
        <v>252</v>
      </c>
      <c r="J209" s="27">
        <v>2306</v>
      </c>
      <c r="K209" s="26">
        <v>2006</v>
      </c>
      <c r="L209" s="26">
        <v>2006</v>
      </c>
      <c r="M209" s="25">
        <f t="shared" si="32"/>
        <v>0.8699045967042498</v>
      </c>
      <c r="N209" s="27">
        <v>1</v>
      </c>
      <c r="O209" s="26">
        <v>1</v>
      </c>
      <c r="P209" s="25">
        <f t="shared" si="33"/>
        <v>1</v>
      </c>
      <c r="Q209" s="15"/>
      <c r="R209" s="15"/>
    </row>
    <row r="210" spans="1:18" s="5" customFormat="1" ht="21" customHeight="1">
      <c r="A210" s="45">
        <f t="shared" si="2"/>
        <v>205</v>
      </c>
      <c r="B210" s="23">
        <v>2</v>
      </c>
      <c r="C210" s="24" t="s">
        <v>251</v>
      </c>
      <c r="D210" s="23">
        <v>2</v>
      </c>
      <c r="E210" s="22">
        <v>3</v>
      </c>
      <c r="F210" s="51"/>
      <c r="G210" s="44"/>
      <c r="H210" s="44"/>
      <c r="I210" s="53" t="s">
        <v>253</v>
      </c>
      <c r="J210" s="27">
        <v>4477</v>
      </c>
      <c r="K210" s="26">
        <v>4362</v>
      </c>
      <c r="L210" s="26">
        <v>2181</v>
      </c>
      <c r="M210" s="25">
        <f t="shared" si="32"/>
        <v>0.487156578065669</v>
      </c>
      <c r="N210" s="27">
        <v>2</v>
      </c>
      <c r="O210" s="26">
        <v>1</v>
      </c>
      <c r="P210" s="25">
        <f t="shared" si="33"/>
        <v>0.5</v>
      </c>
      <c r="Q210" s="15"/>
      <c r="R210" s="15"/>
    </row>
    <row r="211" spans="1:18" s="5" customFormat="1" ht="21" customHeight="1">
      <c r="A211" s="45">
        <f t="shared" si="2"/>
        <v>206</v>
      </c>
      <c r="B211" s="23">
        <v>2</v>
      </c>
      <c r="C211" s="24" t="s">
        <v>251</v>
      </c>
      <c r="D211" s="23">
        <v>1</v>
      </c>
      <c r="E211" s="22">
        <v>3</v>
      </c>
      <c r="F211" s="51"/>
      <c r="G211" s="44"/>
      <c r="H211" s="44"/>
      <c r="I211" s="53" t="s">
        <v>254</v>
      </c>
      <c r="J211" s="27">
        <v>20285</v>
      </c>
      <c r="K211" s="26">
        <v>18519</v>
      </c>
      <c r="L211" s="26">
        <v>10358</v>
      </c>
      <c r="M211" s="25">
        <f t="shared" si="32"/>
        <v>0.5106236135075178</v>
      </c>
      <c r="N211" s="27">
        <v>5</v>
      </c>
      <c r="O211" s="26">
        <v>4</v>
      </c>
      <c r="P211" s="25">
        <f t="shared" si="33"/>
        <v>0.8</v>
      </c>
      <c r="Q211" s="15"/>
      <c r="R211" s="15"/>
    </row>
    <row r="212" spans="1:18" s="5" customFormat="1" ht="21" customHeight="1">
      <c r="A212" s="45">
        <f t="shared" si="2"/>
        <v>207</v>
      </c>
      <c r="B212" s="23">
        <v>2</v>
      </c>
      <c r="C212" s="24" t="s">
        <v>251</v>
      </c>
      <c r="D212" s="23">
        <v>1</v>
      </c>
      <c r="E212" s="22">
        <v>5</v>
      </c>
      <c r="F212" s="51"/>
      <c r="G212" s="44"/>
      <c r="H212" s="44"/>
      <c r="I212" s="53" t="s">
        <v>255</v>
      </c>
      <c r="J212" s="27">
        <v>29218</v>
      </c>
      <c r="K212" s="26">
        <v>26427</v>
      </c>
      <c r="L212" s="26">
        <v>26427</v>
      </c>
      <c r="M212" s="25">
        <f t="shared" si="32"/>
        <v>0.9044766924498596</v>
      </c>
      <c r="N212" s="27">
        <v>14</v>
      </c>
      <c r="O212" s="26">
        <v>14</v>
      </c>
      <c r="P212" s="25">
        <f t="shared" si="33"/>
        <v>1</v>
      </c>
      <c r="Q212" s="15"/>
      <c r="R212" s="15"/>
    </row>
    <row r="213" spans="1:18" s="5" customFormat="1" ht="21" customHeight="1">
      <c r="A213" s="45">
        <f aca="true" t="shared" si="34" ref="A213:A218">IF(A212="","",A212+1)</f>
        <v>208</v>
      </c>
      <c r="B213" s="23">
        <v>2</v>
      </c>
      <c r="C213" s="24" t="s">
        <v>251</v>
      </c>
      <c r="D213" s="23">
        <v>2</v>
      </c>
      <c r="E213" s="22">
        <v>2</v>
      </c>
      <c r="F213" s="51"/>
      <c r="G213" s="44"/>
      <c r="H213" s="44"/>
      <c r="I213" s="53" t="s">
        <v>256</v>
      </c>
      <c r="J213" s="27">
        <v>2239</v>
      </c>
      <c r="K213" s="26">
        <v>2181</v>
      </c>
      <c r="L213" s="26">
        <v>2181</v>
      </c>
      <c r="M213" s="25">
        <f t="shared" si="32"/>
        <v>0.9740955783832068</v>
      </c>
      <c r="N213" s="27">
        <v>2</v>
      </c>
      <c r="O213" s="26">
        <v>2</v>
      </c>
      <c r="P213" s="25">
        <f t="shared" si="33"/>
        <v>1</v>
      </c>
      <c r="Q213" s="15"/>
      <c r="R213" s="15"/>
    </row>
    <row r="214" spans="1:18" s="5" customFormat="1" ht="21" customHeight="1">
      <c r="A214" s="45">
        <f t="shared" si="34"/>
        <v>209</v>
      </c>
      <c r="B214" s="23">
        <v>2</v>
      </c>
      <c r="C214" s="24" t="s">
        <v>251</v>
      </c>
      <c r="D214" s="23">
        <v>2</v>
      </c>
      <c r="E214" s="22">
        <v>2</v>
      </c>
      <c r="F214" s="51"/>
      <c r="G214" s="44"/>
      <c r="H214" s="44"/>
      <c r="I214" s="53" t="s">
        <v>257</v>
      </c>
      <c r="J214" s="27">
        <v>2239</v>
      </c>
      <c r="K214" s="26">
        <v>2181</v>
      </c>
      <c r="L214" s="26">
        <v>2181</v>
      </c>
      <c r="M214" s="25">
        <f t="shared" si="32"/>
        <v>0.9740955783832068</v>
      </c>
      <c r="N214" s="27">
        <v>1</v>
      </c>
      <c r="O214" s="26">
        <v>1</v>
      </c>
      <c r="P214" s="25">
        <f t="shared" si="33"/>
        <v>1</v>
      </c>
      <c r="Q214" s="15"/>
      <c r="R214" s="15"/>
    </row>
    <row r="215" spans="1:18" s="5" customFormat="1" ht="21" customHeight="1">
      <c r="A215" s="45">
        <f t="shared" si="34"/>
        <v>210</v>
      </c>
      <c r="B215" s="23">
        <v>2</v>
      </c>
      <c r="C215" s="24" t="s">
        <v>251</v>
      </c>
      <c r="D215" s="23">
        <v>1</v>
      </c>
      <c r="E215" s="22">
        <v>4</v>
      </c>
      <c r="F215" s="51"/>
      <c r="G215" s="44"/>
      <c r="H215" s="44"/>
      <c r="I215" s="53" t="s">
        <v>258</v>
      </c>
      <c r="J215" s="27">
        <v>8681</v>
      </c>
      <c r="K215" s="26">
        <v>6042</v>
      </c>
      <c r="L215" s="26">
        <v>3360</v>
      </c>
      <c r="M215" s="25">
        <f t="shared" si="32"/>
        <v>0.38705218292823407</v>
      </c>
      <c r="N215" s="27">
        <v>6</v>
      </c>
      <c r="O215" s="26">
        <v>4</v>
      </c>
      <c r="P215" s="25">
        <f t="shared" si="33"/>
        <v>0.6666666666666666</v>
      </c>
      <c r="Q215" s="15"/>
      <c r="R215" s="15"/>
    </row>
    <row r="216" spans="1:18" s="5" customFormat="1" ht="21" customHeight="1">
      <c r="A216" s="45">
        <f t="shared" si="34"/>
        <v>211</v>
      </c>
      <c r="B216" s="23">
        <v>2</v>
      </c>
      <c r="C216" s="24" t="s">
        <v>251</v>
      </c>
      <c r="D216" s="23">
        <v>1</v>
      </c>
      <c r="E216" s="22">
        <v>5</v>
      </c>
      <c r="F216" s="51"/>
      <c r="G216" s="44"/>
      <c r="H216" s="44"/>
      <c r="I216" s="53" t="s">
        <v>259</v>
      </c>
      <c r="J216" s="27">
        <v>9506</v>
      </c>
      <c r="K216" s="26">
        <v>5424</v>
      </c>
      <c r="L216" s="26">
        <v>5424</v>
      </c>
      <c r="M216" s="25">
        <f t="shared" si="32"/>
        <v>0.5705869976856722</v>
      </c>
      <c r="N216" s="27">
        <v>2</v>
      </c>
      <c r="O216" s="26">
        <v>2</v>
      </c>
      <c r="P216" s="25">
        <f t="shared" si="33"/>
        <v>1</v>
      </c>
      <c r="Q216" s="15"/>
      <c r="R216" s="15"/>
    </row>
    <row r="217" spans="1:18" s="5" customFormat="1" ht="21" customHeight="1" thickBot="1">
      <c r="A217" s="45">
        <f t="shared" si="34"/>
        <v>212</v>
      </c>
      <c r="B217" s="23">
        <v>2</v>
      </c>
      <c r="C217" s="24" t="s">
        <v>251</v>
      </c>
      <c r="D217" s="23">
        <v>1</v>
      </c>
      <c r="E217" s="22">
        <v>3</v>
      </c>
      <c r="F217" s="51"/>
      <c r="G217" s="44"/>
      <c r="H217" s="44"/>
      <c r="I217" s="53" t="s">
        <v>260</v>
      </c>
      <c r="J217" s="27">
        <v>9232</v>
      </c>
      <c r="K217" s="26">
        <v>7853</v>
      </c>
      <c r="L217" s="26">
        <v>5870</v>
      </c>
      <c r="M217" s="25">
        <f t="shared" si="32"/>
        <v>0.6358318890814558</v>
      </c>
      <c r="N217" s="27">
        <v>4</v>
      </c>
      <c r="O217" s="26">
        <v>3</v>
      </c>
      <c r="P217" s="25">
        <f t="shared" si="33"/>
        <v>0.75</v>
      </c>
      <c r="Q217" s="15"/>
      <c r="R217" s="15"/>
    </row>
    <row r="218" spans="1:18" s="5" customFormat="1" ht="21" customHeight="1">
      <c r="A218" s="45">
        <f t="shared" si="34"/>
        <v>213</v>
      </c>
      <c r="B218" s="23">
        <v>2</v>
      </c>
      <c r="C218" s="24" t="s">
        <v>261</v>
      </c>
      <c r="D218" s="23">
        <v>1</v>
      </c>
      <c r="E218" s="22">
        <v>5</v>
      </c>
      <c r="F218" s="51"/>
      <c r="G218" s="44"/>
      <c r="H218" s="44"/>
      <c r="I218" s="53" t="s">
        <v>262</v>
      </c>
      <c r="J218" s="27">
        <v>2520</v>
      </c>
      <c r="K218" s="26">
        <v>2520</v>
      </c>
      <c r="L218" s="26">
        <v>2520</v>
      </c>
      <c r="M218" s="25">
        <f t="shared" si="32"/>
        <v>1</v>
      </c>
      <c r="N218" s="17">
        <v>1</v>
      </c>
      <c r="O218" s="29">
        <v>1</v>
      </c>
      <c r="P218" s="25">
        <f t="shared" si="33"/>
        <v>1</v>
      </c>
      <c r="Q218" s="15"/>
      <c r="R218" s="15"/>
    </row>
    <row r="219" spans="1:18" s="5" customFormat="1" ht="21" customHeight="1">
      <c r="A219" s="45">
        <f t="shared" si="2"/>
        <v>214</v>
      </c>
      <c r="B219" s="23">
        <v>2</v>
      </c>
      <c r="C219" s="24" t="s">
        <v>261</v>
      </c>
      <c r="D219" s="23">
        <v>1</v>
      </c>
      <c r="E219" s="22">
        <v>6</v>
      </c>
      <c r="F219" s="51"/>
      <c r="G219" s="44"/>
      <c r="H219" s="44"/>
      <c r="I219" s="53" t="s">
        <v>263</v>
      </c>
      <c r="J219" s="27">
        <v>8400</v>
      </c>
      <c r="K219" s="26">
        <v>6000</v>
      </c>
      <c r="L219" s="26">
        <v>6000</v>
      </c>
      <c r="M219" s="25">
        <f t="shared" si="32"/>
        <v>0.7142857142857143</v>
      </c>
      <c r="N219" s="27">
        <v>4</v>
      </c>
      <c r="O219" s="26">
        <v>4</v>
      </c>
      <c r="P219" s="25">
        <f t="shared" si="33"/>
        <v>1</v>
      </c>
      <c r="Q219" s="15"/>
      <c r="R219" s="15"/>
    </row>
    <row r="220" spans="1:18" s="5" customFormat="1" ht="21" customHeight="1">
      <c r="A220" s="45">
        <f t="shared" si="2"/>
        <v>215</v>
      </c>
      <c r="B220" s="23">
        <v>2</v>
      </c>
      <c r="C220" s="24" t="s">
        <v>261</v>
      </c>
      <c r="D220" s="23">
        <v>1</v>
      </c>
      <c r="E220" s="22">
        <v>8</v>
      </c>
      <c r="F220" s="51" t="s">
        <v>32</v>
      </c>
      <c r="G220" s="44"/>
      <c r="H220" s="44"/>
      <c r="I220" s="53" t="s">
        <v>264</v>
      </c>
      <c r="J220" s="27">
        <v>6000</v>
      </c>
      <c r="K220" s="26">
        <v>4500</v>
      </c>
      <c r="L220" s="26">
        <v>3000</v>
      </c>
      <c r="M220" s="25">
        <f t="shared" si="32"/>
        <v>0.5</v>
      </c>
      <c r="N220" s="27">
        <v>3</v>
      </c>
      <c r="O220" s="26">
        <v>2</v>
      </c>
      <c r="P220" s="25">
        <f t="shared" si="33"/>
        <v>0.6666666666666666</v>
      </c>
      <c r="Q220" s="15"/>
      <c r="R220" s="15"/>
    </row>
    <row r="221" spans="1:18" s="5" customFormat="1" ht="21" customHeight="1">
      <c r="A221" s="45">
        <f t="shared" si="2"/>
        <v>216</v>
      </c>
      <c r="B221" s="23">
        <v>2</v>
      </c>
      <c r="C221" s="24" t="s">
        <v>261</v>
      </c>
      <c r="D221" s="23">
        <v>1</v>
      </c>
      <c r="E221" s="22">
        <v>3</v>
      </c>
      <c r="F221" s="51"/>
      <c r="G221" s="44"/>
      <c r="H221" s="44"/>
      <c r="I221" s="53" t="s">
        <v>265</v>
      </c>
      <c r="J221" s="27">
        <v>2625</v>
      </c>
      <c r="K221" s="26">
        <v>1800</v>
      </c>
      <c r="L221" s="26">
        <v>1800</v>
      </c>
      <c r="M221" s="25">
        <f aca="true" t="shared" si="35" ref="M221:M231">IF(E221&lt;13,IF(L221="","",L221/J221),"")</f>
        <v>0.6857142857142857</v>
      </c>
      <c r="N221" s="27">
        <v>1</v>
      </c>
      <c r="O221" s="26">
        <v>1</v>
      </c>
      <c r="P221" s="25">
        <f aca="true" t="shared" si="36" ref="P221:P231">IF(E221&lt;13,IF(O221="","",O221/N221),"")</f>
        <v>1</v>
      </c>
      <c r="Q221" s="15"/>
      <c r="R221" s="15"/>
    </row>
    <row r="222" spans="1:18" s="5" customFormat="1" ht="21" customHeight="1">
      <c r="A222" s="45">
        <f t="shared" si="2"/>
        <v>217</v>
      </c>
      <c r="B222" s="23">
        <v>2</v>
      </c>
      <c r="C222" s="24" t="s">
        <v>261</v>
      </c>
      <c r="D222" s="23">
        <v>1</v>
      </c>
      <c r="E222" s="22">
        <v>3</v>
      </c>
      <c r="F222" s="51"/>
      <c r="G222" s="44"/>
      <c r="H222" s="44"/>
      <c r="I222" s="53" t="s">
        <v>266</v>
      </c>
      <c r="J222" s="27">
        <v>4200</v>
      </c>
      <c r="K222" s="26">
        <v>2100</v>
      </c>
      <c r="L222" s="26">
        <v>2100</v>
      </c>
      <c r="M222" s="25">
        <f t="shared" si="35"/>
        <v>0.5</v>
      </c>
      <c r="N222" s="27">
        <v>1</v>
      </c>
      <c r="O222" s="26">
        <v>1</v>
      </c>
      <c r="P222" s="25">
        <f t="shared" si="36"/>
        <v>1</v>
      </c>
      <c r="Q222" s="15"/>
      <c r="R222" s="15"/>
    </row>
    <row r="223" spans="1:18" s="5" customFormat="1" ht="21" customHeight="1">
      <c r="A223" s="45">
        <f t="shared" si="2"/>
        <v>218</v>
      </c>
      <c r="B223" s="23">
        <v>2</v>
      </c>
      <c r="C223" s="24" t="s">
        <v>261</v>
      </c>
      <c r="D223" s="23">
        <v>2</v>
      </c>
      <c r="E223" s="22">
        <v>12</v>
      </c>
      <c r="F223" s="51"/>
      <c r="G223" s="44"/>
      <c r="H223" s="44"/>
      <c r="I223" s="53" t="s">
        <v>267</v>
      </c>
      <c r="J223" s="27">
        <v>2250</v>
      </c>
      <c r="K223" s="26">
        <v>1888</v>
      </c>
      <c r="L223" s="26">
        <v>1888</v>
      </c>
      <c r="M223" s="25">
        <f t="shared" si="35"/>
        <v>0.8391111111111111</v>
      </c>
      <c r="N223" s="27">
        <v>1</v>
      </c>
      <c r="O223" s="26">
        <v>1</v>
      </c>
      <c r="P223" s="25">
        <f t="shared" si="36"/>
        <v>1</v>
      </c>
      <c r="Q223" s="15"/>
      <c r="R223" s="15"/>
    </row>
    <row r="224" spans="1:18" s="5" customFormat="1" ht="21" customHeight="1">
      <c r="A224" s="45">
        <f t="shared" si="2"/>
        <v>219</v>
      </c>
      <c r="B224" s="23">
        <v>2</v>
      </c>
      <c r="C224" s="24" t="s">
        <v>261</v>
      </c>
      <c r="D224" s="23">
        <v>2</v>
      </c>
      <c r="E224" s="22">
        <v>12</v>
      </c>
      <c r="F224" s="51"/>
      <c r="G224" s="44"/>
      <c r="H224" s="44"/>
      <c r="I224" s="53" t="s">
        <v>268</v>
      </c>
      <c r="J224" s="27">
        <v>2170</v>
      </c>
      <c r="K224" s="26">
        <v>2170</v>
      </c>
      <c r="L224" s="26">
        <v>2170</v>
      </c>
      <c r="M224" s="25">
        <f t="shared" si="35"/>
        <v>1</v>
      </c>
      <c r="N224" s="27">
        <v>1</v>
      </c>
      <c r="O224" s="26">
        <v>1</v>
      </c>
      <c r="P224" s="25">
        <f t="shared" si="36"/>
        <v>1</v>
      </c>
      <c r="Q224" s="15"/>
      <c r="R224" s="15"/>
    </row>
    <row r="225" spans="1:18" s="5" customFormat="1" ht="21" customHeight="1">
      <c r="A225" s="45">
        <f t="shared" si="2"/>
        <v>220</v>
      </c>
      <c r="B225" s="23">
        <v>2</v>
      </c>
      <c r="C225" s="24" t="s">
        <v>269</v>
      </c>
      <c r="D225" s="23">
        <v>2</v>
      </c>
      <c r="E225" s="22">
        <v>1</v>
      </c>
      <c r="F225" s="51"/>
      <c r="G225" s="44" t="s">
        <v>99</v>
      </c>
      <c r="H225" s="44"/>
      <c r="I225" s="53" t="s">
        <v>270</v>
      </c>
      <c r="J225" s="27">
        <v>6252</v>
      </c>
      <c r="K225" s="26">
        <v>6252</v>
      </c>
      <c r="L225" s="26">
        <v>6252</v>
      </c>
      <c r="M225" s="25">
        <f t="shared" si="35"/>
        <v>1</v>
      </c>
      <c r="N225" s="27">
        <v>4</v>
      </c>
      <c r="O225" s="26">
        <v>4</v>
      </c>
      <c r="P225" s="25">
        <f t="shared" si="36"/>
        <v>1</v>
      </c>
      <c r="Q225" s="15"/>
      <c r="R225" s="15"/>
    </row>
    <row r="226" spans="1:18" s="5" customFormat="1" ht="27">
      <c r="A226" s="45">
        <f t="shared" si="2"/>
        <v>221</v>
      </c>
      <c r="B226" s="23">
        <v>2</v>
      </c>
      <c r="C226" s="24" t="s">
        <v>269</v>
      </c>
      <c r="D226" s="23">
        <v>2</v>
      </c>
      <c r="E226" s="22">
        <v>5</v>
      </c>
      <c r="F226" s="51"/>
      <c r="G226" s="44" t="s">
        <v>99</v>
      </c>
      <c r="H226" s="44"/>
      <c r="I226" s="53" t="s">
        <v>271</v>
      </c>
      <c r="J226" s="27">
        <v>1802</v>
      </c>
      <c r="K226" s="26">
        <v>1802</v>
      </c>
      <c r="L226" s="26">
        <v>1802</v>
      </c>
      <c r="M226" s="25">
        <f t="shared" si="35"/>
        <v>1</v>
      </c>
      <c r="N226" s="27">
        <v>2</v>
      </c>
      <c r="O226" s="26">
        <v>2</v>
      </c>
      <c r="P226" s="25">
        <f t="shared" si="36"/>
        <v>1</v>
      </c>
      <c r="Q226" s="15"/>
      <c r="R226" s="15"/>
    </row>
    <row r="227" spans="1:18" s="5" customFormat="1" ht="21" customHeight="1">
      <c r="A227" s="45">
        <f t="shared" si="2"/>
        <v>222</v>
      </c>
      <c r="B227" s="23">
        <v>2</v>
      </c>
      <c r="C227" s="24" t="s">
        <v>269</v>
      </c>
      <c r="D227" s="23">
        <v>1</v>
      </c>
      <c r="E227" s="22">
        <v>5</v>
      </c>
      <c r="F227" s="51"/>
      <c r="G227" s="44" t="s">
        <v>99</v>
      </c>
      <c r="H227" s="44"/>
      <c r="I227" s="53" t="s">
        <v>272</v>
      </c>
      <c r="J227" s="27">
        <v>19700</v>
      </c>
      <c r="K227" s="26">
        <v>13315</v>
      </c>
      <c r="L227" s="26">
        <v>9900</v>
      </c>
      <c r="M227" s="25">
        <f t="shared" si="35"/>
        <v>0.5025380710659898</v>
      </c>
      <c r="N227" s="27">
        <v>12</v>
      </c>
      <c r="O227" s="26">
        <v>9</v>
      </c>
      <c r="P227" s="25">
        <f t="shared" si="36"/>
        <v>0.75</v>
      </c>
      <c r="Q227" s="15"/>
      <c r="R227" s="15"/>
    </row>
    <row r="228" spans="1:18" s="5" customFormat="1" ht="21" customHeight="1">
      <c r="A228" s="45">
        <f t="shared" si="2"/>
        <v>223</v>
      </c>
      <c r="B228" s="23">
        <v>2</v>
      </c>
      <c r="C228" s="24" t="s">
        <v>273</v>
      </c>
      <c r="D228" s="23">
        <v>1</v>
      </c>
      <c r="E228" s="22">
        <v>5</v>
      </c>
      <c r="F228" s="51"/>
      <c r="G228" s="44"/>
      <c r="H228" s="44"/>
      <c r="I228" s="53" t="s">
        <v>274</v>
      </c>
      <c r="J228" s="27">
        <v>4200</v>
      </c>
      <c r="K228" s="26">
        <v>2592</v>
      </c>
      <c r="L228" s="26">
        <v>2592</v>
      </c>
      <c r="M228" s="25">
        <f t="shared" si="35"/>
        <v>0.6171428571428571</v>
      </c>
      <c r="N228" s="27">
        <v>3</v>
      </c>
      <c r="O228" s="26">
        <v>3</v>
      </c>
      <c r="P228" s="25">
        <f t="shared" si="36"/>
        <v>1</v>
      </c>
      <c r="Q228" s="15"/>
      <c r="R228" s="15"/>
    </row>
    <row r="229" spans="1:18" s="5" customFormat="1" ht="21" customHeight="1">
      <c r="A229" s="45">
        <f t="shared" si="2"/>
        <v>224</v>
      </c>
      <c r="B229" s="23">
        <v>2</v>
      </c>
      <c r="C229" s="24" t="s">
        <v>273</v>
      </c>
      <c r="D229" s="23">
        <v>2</v>
      </c>
      <c r="E229" s="22">
        <v>2</v>
      </c>
      <c r="F229" s="51"/>
      <c r="G229" s="44"/>
      <c r="H229" s="44"/>
      <c r="I229" s="53" t="s">
        <v>275</v>
      </c>
      <c r="J229" s="27">
        <v>1746</v>
      </c>
      <c r="K229" s="26">
        <v>1746</v>
      </c>
      <c r="L229" s="26">
        <v>1746</v>
      </c>
      <c r="M229" s="25">
        <f t="shared" si="35"/>
        <v>1</v>
      </c>
      <c r="N229" s="27">
        <v>1</v>
      </c>
      <c r="O229" s="26">
        <v>1</v>
      </c>
      <c r="P229" s="25">
        <f t="shared" si="36"/>
        <v>1</v>
      </c>
      <c r="Q229" s="15"/>
      <c r="R229" s="15"/>
    </row>
    <row r="230" spans="1:18" s="5" customFormat="1" ht="21" customHeight="1">
      <c r="A230" s="45">
        <f t="shared" si="2"/>
        <v>225</v>
      </c>
      <c r="B230" s="23">
        <v>2</v>
      </c>
      <c r="C230" s="24" t="s">
        <v>273</v>
      </c>
      <c r="D230" s="23">
        <v>1</v>
      </c>
      <c r="E230" s="22">
        <v>1</v>
      </c>
      <c r="F230" s="51"/>
      <c r="G230" s="44"/>
      <c r="H230" s="44"/>
      <c r="I230" s="53" t="s">
        <v>276</v>
      </c>
      <c r="J230" s="27">
        <v>2120</v>
      </c>
      <c r="K230" s="26">
        <v>1344</v>
      </c>
      <c r="L230" s="26">
        <v>1200</v>
      </c>
      <c r="M230" s="25">
        <f t="shared" si="35"/>
        <v>0.5660377358490566</v>
      </c>
      <c r="N230" s="27">
        <v>7</v>
      </c>
      <c r="O230" s="26">
        <v>4</v>
      </c>
      <c r="P230" s="25">
        <f t="shared" si="36"/>
        <v>0.5714285714285714</v>
      </c>
      <c r="Q230" s="15"/>
      <c r="R230" s="15"/>
    </row>
    <row r="231" spans="1:18" s="5" customFormat="1" ht="21" customHeight="1">
      <c r="A231" s="45">
        <f t="shared" si="2"/>
        <v>226</v>
      </c>
      <c r="B231" s="23">
        <v>2</v>
      </c>
      <c r="C231" s="24" t="s">
        <v>273</v>
      </c>
      <c r="D231" s="23">
        <v>2</v>
      </c>
      <c r="E231" s="22">
        <v>12</v>
      </c>
      <c r="F231" s="51"/>
      <c r="G231" s="44"/>
      <c r="H231" s="44"/>
      <c r="I231" s="53" t="s">
        <v>277</v>
      </c>
      <c r="J231" s="27">
        <v>2757</v>
      </c>
      <c r="K231" s="26">
        <v>2757</v>
      </c>
      <c r="L231" s="26">
        <v>1838</v>
      </c>
      <c r="M231" s="25">
        <f t="shared" si="35"/>
        <v>0.6666666666666666</v>
      </c>
      <c r="N231" s="27">
        <v>3</v>
      </c>
      <c r="O231" s="26">
        <v>2</v>
      </c>
      <c r="P231" s="25">
        <f t="shared" si="36"/>
        <v>0.6666666666666666</v>
      </c>
      <c r="Q231" s="15"/>
      <c r="R231" s="15"/>
    </row>
    <row r="232" spans="1:18" s="5" customFormat="1" ht="21" customHeight="1">
      <c r="A232" s="45">
        <f t="shared" si="2"/>
        <v>227</v>
      </c>
      <c r="B232" s="23">
        <v>2</v>
      </c>
      <c r="C232" s="24" t="s">
        <v>273</v>
      </c>
      <c r="D232" s="23">
        <v>2</v>
      </c>
      <c r="E232" s="22">
        <v>1</v>
      </c>
      <c r="F232" s="51"/>
      <c r="G232" s="44"/>
      <c r="H232" s="44"/>
      <c r="I232" s="53" t="s">
        <v>278</v>
      </c>
      <c r="J232" s="27">
        <v>1020</v>
      </c>
      <c r="K232" s="26">
        <v>1020</v>
      </c>
      <c r="L232" s="26">
        <v>1020</v>
      </c>
      <c r="M232" s="25">
        <f aca="true" t="shared" si="37" ref="M232:M252">IF(E232&lt;13,IF(L232="","",L232/J232),"")</f>
        <v>1</v>
      </c>
      <c r="N232" s="27">
        <v>1</v>
      </c>
      <c r="O232" s="26">
        <v>1</v>
      </c>
      <c r="P232" s="25">
        <f aca="true" t="shared" si="38" ref="P232:P252">IF(E232&lt;13,IF(O232="","",O232/N232),"")</f>
        <v>1</v>
      </c>
      <c r="Q232" s="15"/>
      <c r="R232" s="15"/>
    </row>
    <row r="233" spans="1:18" s="5" customFormat="1" ht="21" customHeight="1">
      <c r="A233" s="45">
        <f t="shared" si="2"/>
        <v>228</v>
      </c>
      <c r="B233" s="23">
        <v>2</v>
      </c>
      <c r="C233" s="24" t="s">
        <v>279</v>
      </c>
      <c r="D233" s="23">
        <v>1</v>
      </c>
      <c r="E233" s="22">
        <v>3</v>
      </c>
      <c r="F233" s="51"/>
      <c r="G233" s="44"/>
      <c r="H233" s="44"/>
      <c r="I233" s="53" t="s">
        <v>280</v>
      </c>
      <c r="J233" s="27">
        <v>4320</v>
      </c>
      <c r="K233" s="26">
        <v>4320</v>
      </c>
      <c r="L233" s="26">
        <v>4320</v>
      </c>
      <c r="M233" s="25">
        <f t="shared" si="37"/>
        <v>1</v>
      </c>
      <c r="N233" s="27">
        <v>2</v>
      </c>
      <c r="O233" s="26">
        <v>2</v>
      </c>
      <c r="P233" s="25">
        <f t="shared" si="38"/>
        <v>1</v>
      </c>
      <c r="Q233" s="15"/>
      <c r="R233" s="15"/>
    </row>
    <row r="234" spans="1:18" s="5" customFormat="1" ht="21" customHeight="1">
      <c r="A234" s="45">
        <f t="shared" si="2"/>
        <v>229</v>
      </c>
      <c r="B234" s="23">
        <v>2</v>
      </c>
      <c r="C234" s="24" t="s">
        <v>279</v>
      </c>
      <c r="D234" s="23">
        <v>2</v>
      </c>
      <c r="E234" s="22">
        <v>10</v>
      </c>
      <c r="F234" s="51" t="s">
        <v>123</v>
      </c>
      <c r="G234" s="44"/>
      <c r="H234" s="44"/>
      <c r="I234" s="53" t="s">
        <v>281</v>
      </c>
      <c r="J234" s="27">
        <v>3293</v>
      </c>
      <c r="K234" s="26">
        <v>3293</v>
      </c>
      <c r="L234" s="26">
        <v>3293</v>
      </c>
      <c r="M234" s="25">
        <f t="shared" si="37"/>
        <v>1</v>
      </c>
      <c r="N234" s="27">
        <v>2</v>
      </c>
      <c r="O234" s="26">
        <v>2</v>
      </c>
      <c r="P234" s="25">
        <f t="shared" si="38"/>
        <v>1</v>
      </c>
      <c r="Q234" s="15"/>
      <c r="R234" s="15"/>
    </row>
    <row r="235" spans="1:18" s="5" customFormat="1" ht="21" customHeight="1">
      <c r="A235" s="45">
        <f t="shared" si="2"/>
        <v>230</v>
      </c>
      <c r="B235" s="23">
        <v>2</v>
      </c>
      <c r="C235" s="24" t="s">
        <v>279</v>
      </c>
      <c r="D235" s="23">
        <v>2</v>
      </c>
      <c r="E235" s="22">
        <v>10</v>
      </c>
      <c r="F235" s="51" t="s">
        <v>123</v>
      </c>
      <c r="G235" s="44"/>
      <c r="H235" s="44"/>
      <c r="I235" s="53" t="s">
        <v>282</v>
      </c>
      <c r="J235" s="27">
        <v>1535</v>
      </c>
      <c r="K235" s="26">
        <v>1535</v>
      </c>
      <c r="L235" s="26">
        <v>1535</v>
      </c>
      <c r="M235" s="25">
        <f t="shared" si="37"/>
        <v>1</v>
      </c>
      <c r="N235" s="27">
        <v>1</v>
      </c>
      <c r="O235" s="26">
        <v>1</v>
      </c>
      <c r="P235" s="25">
        <f t="shared" si="38"/>
        <v>1</v>
      </c>
      <c r="Q235" s="15"/>
      <c r="R235" s="15"/>
    </row>
    <row r="236" spans="1:18" s="5" customFormat="1" ht="21" customHeight="1">
      <c r="A236" s="45">
        <f t="shared" si="2"/>
        <v>231</v>
      </c>
      <c r="B236" s="23">
        <v>2</v>
      </c>
      <c r="C236" s="24" t="s">
        <v>279</v>
      </c>
      <c r="D236" s="23">
        <v>1</v>
      </c>
      <c r="E236" s="22">
        <v>10</v>
      </c>
      <c r="F236" s="51" t="s">
        <v>123</v>
      </c>
      <c r="G236" s="44" t="s">
        <v>99</v>
      </c>
      <c r="H236" s="44"/>
      <c r="I236" s="53" t="s">
        <v>283</v>
      </c>
      <c r="J236" s="27">
        <v>11955</v>
      </c>
      <c r="K236" s="26">
        <v>9975</v>
      </c>
      <c r="L236" s="26">
        <v>6000</v>
      </c>
      <c r="M236" s="25">
        <f t="shared" si="37"/>
        <v>0.5018820577164367</v>
      </c>
      <c r="N236" s="27">
        <v>9</v>
      </c>
      <c r="O236" s="26">
        <v>6</v>
      </c>
      <c r="P236" s="25">
        <f t="shared" si="38"/>
        <v>0.6666666666666666</v>
      </c>
      <c r="Q236" s="15"/>
      <c r="R236" s="15"/>
    </row>
    <row r="237" spans="1:18" s="5" customFormat="1" ht="21" customHeight="1">
      <c r="A237" s="45">
        <f t="shared" si="2"/>
        <v>232</v>
      </c>
      <c r="B237" s="23">
        <v>2</v>
      </c>
      <c r="C237" s="24" t="s">
        <v>284</v>
      </c>
      <c r="D237" s="23">
        <v>1</v>
      </c>
      <c r="E237" s="22">
        <v>9</v>
      </c>
      <c r="F237" s="51" t="s">
        <v>285</v>
      </c>
      <c r="G237" s="44"/>
      <c r="H237" s="44"/>
      <c r="I237" s="53" t="s">
        <v>286</v>
      </c>
      <c r="J237" s="27">
        <v>1481</v>
      </c>
      <c r="K237" s="26">
        <v>1329</v>
      </c>
      <c r="L237" s="26">
        <v>997</v>
      </c>
      <c r="M237" s="25">
        <f t="shared" si="37"/>
        <v>0.6731937879810939</v>
      </c>
      <c r="N237" s="27">
        <v>8</v>
      </c>
      <c r="O237" s="26">
        <v>6</v>
      </c>
      <c r="P237" s="25">
        <f t="shared" si="38"/>
        <v>0.75</v>
      </c>
      <c r="Q237" s="15"/>
      <c r="R237" s="15"/>
    </row>
    <row r="238" spans="1:18" s="5" customFormat="1" ht="21" customHeight="1">
      <c r="A238" s="45">
        <f t="shared" si="2"/>
        <v>233</v>
      </c>
      <c r="B238" s="23">
        <v>2</v>
      </c>
      <c r="C238" s="24" t="s">
        <v>284</v>
      </c>
      <c r="D238" s="23">
        <v>1</v>
      </c>
      <c r="E238" s="22">
        <v>4</v>
      </c>
      <c r="F238" s="51"/>
      <c r="G238" s="44"/>
      <c r="H238" s="44"/>
      <c r="I238" s="53" t="s">
        <v>287</v>
      </c>
      <c r="J238" s="27">
        <v>2930</v>
      </c>
      <c r="K238" s="26">
        <v>2066</v>
      </c>
      <c r="L238" s="26">
        <v>2066</v>
      </c>
      <c r="M238" s="25">
        <f t="shared" si="37"/>
        <v>0.7051194539249147</v>
      </c>
      <c r="N238" s="27">
        <v>12</v>
      </c>
      <c r="O238" s="26">
        <v>12</v>
      </c>
      <c r="P238" s="25">
        <f t="shared" si="38"/>
        <v>1</v>
      </c>
      <c r="Q238" s="15"/>
      <c r="R238" s="15"/>
    </row>
    <row r="239" spans="1:18" s="5" customFormat="1" ht="21" customHeight="1">
      <c r="A239" s="45">
        <f t="shared" si="2"/>
        <v>234</v>
      </c>
      <c r="B239" s="23">
        <v>2</v>
      </c>
      <c r="C239" s="24" t="s">
        <v>284</v>
      </c>
      <c r="D239" s="23">
        <v>1</v>
      </c>
      <c r="E239" s="22">
        <v>4</v>
      </c>
      <c r="F239" s="51"/>
      <c r="G239" s="44"/>
      <c r="H239" s="44"/>
      <c r="I239" s="53" t="s">
        <v>288</v>
      </c>
      <c r="J239" s="27">
        <v>418</v>
      </c>
      <c r="K239" s="26">
        <v>288</v>
      </c>
      <c r="L239" s="26">
        <v>288</v>
      </c>
      <c r="M239" s="25">
        <f t="shared" si="37"/>
        <v>0.6889952153110048</v>
      </c>
      <c r="N239" s="27">
        <v>1</v>
      </c>
      <c r="O239" s="26">
        <v>1</v>
      </c>
      <c r="P239" s="25">
        <f t="shared" si="38"/>
        <v>1</v>
      </c>
      <c r="Q239" s="15"/>
      <c r="R239" s="15"/>
    </row>
    <row r="240" spans="1:18" s="5" customFormat="1" ht="21" customHeight="1">
      <c r="A240" s="45">
        <f aca="true" t="shared" si="39" ref="A240:A246">IF(A239="","",A239+1)</f>
        <v>235</v>
      </c>
      <c r="B240" s="23">
        <v>2</v>
      </c>
      <c r="C240" s="24" t="s">
        <v>284</v>
      </c>
      <c r="D240" s="23">
        <v>2</v>
      </c>
      <c r="E240" s="22">
        <v>6</v>
      </c>
      <c r="F240" s="51"/>
      <c r="G240" s="44"/>
      <c r="H240" s="44"/>
      <c r="I240" s="53" t="s">
        <v>289</v>
      </c>
      <c r="J240" s="27">
        <v>1861</v>
      </c>
      <c r="K240" s="26">
        <v>1782</v>
      </c>
      <c r="L240" s="26">
        <v>1782</v>
      </c>
      <c r="M240" s="25">
        <f t="shared" si="37"/>
        <v>0.9575497044599678</v>
      </c>
      <c r="N240" s="27">
        <v>2</v>
      </c>
      <c r="O240" s="26">
        <v>2</v>
      </c>
      <c r="P240" s="25">
        <f t="shared" si="38"/>
        <v>1</v>
      </c>
      <c r="Q240" s="15"/>
      <c r="R240" s="15"/>
    </row>
    <row r="241" spans="1:18" s="5" customFormat="1" ht="21" customHeight="1">
      <c r="A241" s="45">
        <f t="shared" si="39"/>
        <v>236</v>
      </c>
      <c r="B241" s="23">
        <v>2</v>
      </c>
      <c r="C241" s="24" t="s">
        <v>284</v>
      </c>
      <c r="D241" s="23">
        <v>2</v>
      </c>
      <c r="E241" s="22">
        <v>10</v>
      </c>
      <c r="F241" s="51" t="s">
        <v>123</v>
      </c>
      <c r="G241" s="44"/>
      <c r="H241" s="44"/>
      <c r="I241" s="53" t="s">
        <v>290</v>
      </c>
      <c r="J241" s="27">
        <v>2897</v>
      </c>
      <c r="K241" s="26">
        <v>2897</v>
      </c>
      <c r="L241" s="26">
        <v>2897</v>
      </c>
      <c r="M241" s="25">
        <f t="shared" si="37"/>
        <v>1</v>
      </c>
      <c r="N241" s="27">
        <v>8</v>
      </c>
      <c r="O241" s="26">
        <v>8</v>
      </c>
      <c r="P241" s="25">
        <f t="shared" si="38"/>
        <v>1</v>
      </c>
      <c r="Q241" s="15"/>
      <c r="R241" s="15"/>
    </row>
    <row r="242" spans="1:18" s="5" customFormat="1" ht="21" customHeight="1">
      <c r="A242" s="45">
        <f t="shared" si="39"/>
        <v>237</v>
      </c>
      <c r="B242" s="23">
        <v>2</v>
      </c>
      <c r="C242" s="24" t="s">
        <v>284</v>
      </c>
      <c r="D242" s="23">
        <v>2</v>
      </c>
      <c r="E242" s="22">
        <v>10</v>
      </c>
      <c r="F242" s="51" t="s">
        <v>123</v>
      </c>
      <c r="G242" s="44"/>
      <c r="H242" s="44"/>
      <c r="I242" s="53" t="s">
        <v>291</v>
      </c>
      <c r="J242" s="27">
        <v>3210</v>
      </c>
      <c r="K242" s="26">
        <v>3210</v>
      </c>
      <c r="L242" s="26">
        <v>3210</v>
      </c>
      <c r="M242" s="25">
        <f t="shared" si="37"/>
        <v>1</v>
      </c>
      <c r="N242" s="27">
        <v>8</v>
      </c>
      <c r="O242" s="26">
        <v>8</v>
      </c>
      <c r="P242" s="25">
        <f t="shared" si="38"/>
        <v>1</v>
      </c>
      <c r="Q242" s="15"/>
      <c r="R242" s="15"/>
    </row>
    <row r="243" spans="1:18" s="5" customFormat="1" ht="21" customHeight="1">
      <c r="A243" s="45">
        <f t="shared" si="39"/>
        <v>238</v>
      </c>
      <c r="B243" s="23">
        <v>2</v>
      </c>
      <c r="C243" s="24" t="s">
        <v>292</v>
      </c>
      <c r="D243" s="23">
        <v>1</v>
      </c>
      <c r="E243" s="22">
        <v>3</v>
      </c>
      <c r="F243" s="51"/>
      <c r="G243" s="44"/>
      <c r="H243" s="44"/>
      <c r="I243" s="53" t="s">
        <v>293</v>
      </c>
      <c r="J243" s="27">
        <v>5000</v>
      </c>
      <c r="K243" s="26">
        <v>3200</v>
      </c>
      <c r="L243" s="26">
        <v>3200</v>
      </c>
      <c r="M243" s="25">
        <f t="shared" si="37"/>
        <v>0.64</v>
      </c>
      <c r="N243" s="27">
        <v>5</v>
      </c>
      <c r="O243" s="26">
        <v>5</v>
      </c>
      <c r="P243" s="25">
        <f t="shared" si="38"/>
        <v>1</v>
      </c>
      <c r="Q243" s="15"/>
      <c r="R243" s="15"/>
    </row>
    <row r="244" spans="1:18" s="5" customFormat="1" ht="21" customHeight="1">
      <c r="A244" s="45">
        <f t="shared" si="39"/>
        <v>239</v>
      </c>
      <c r="B244" s="23">
        <v>2</v>
      </c>
      <c r="C244" s="24" t="s">
        <v>292</v>
      </c>
      <c r="D244" s="23">
        <v>2</v>
      </c>
      <c r="E244" s="22">
        <v>5</v>
      </c>
      <c r="F244" s="51"/>
      <c r="G244" s="44"/>
      <c r="H244" s="44"/>
      <c r="I244" s="53" t="s">
        <v>294</v>
      </c>
      <c r="J244" s="27">
        <v>4000</v>
      </c>
      <c r="K244" s="26">
        <v>3624</v>
      </c>
      <c r="L244" s="26">
        <v>3624</v>
      </c>
      <c r="M244" s="25">
        <f t="shared" si="37"/>
        <v>0.906</v>
      </c>
      <c r="N244" s="27">
        <v>2</v>
      </c>
      <c r="O244" s="26">
        <v>2</v>
      </c>
      <c r="P244" s="25">
        <f t="shared" si="38"/>
        <v>1</v>
      </c>
      <c r="Q244" s="15"/>
      <c r="R244" s="15"/>
    </row>
    <row r="245" spans="1:18" s="5" customFormat="1" ht="21" customHeight="1">
      <c r="A245" s="45">
        <f t="shared" si="39"/>
        <v>240</v>
      </c>
      <c r="B245" s="23">
        <v>2</v>
      </c>
      <c r="C245" s="24" t="s">
        <v>292</v>
      </c>
      <c r="D245" s="23">
        <v>1</v>
      </c>
      <c r="E245" s="22">
        <v>3</v>
      </c>
      <c r="F245" s="51"/>
      <c r="G245" s="44"/>
      <c r="H245" s="44"/>
      <c r="I245" s="53" t="s">
        <v>295</v>
      </c>
      <c r="J245" s="27">
        <v>1500</v>
      </c>
      <c r="K245" s="26">
        <v>906</v>
      </c>
      <c r="L245" s="26">
        <v>906</v>
      </c>
      <c r="M245" s="25">
        <f t="shared" si="37"/>
        <v>0.604</v>
      </c>
      <c r="N245" s="27">
        <v>1</v>
      </c>
      <c r="O245" s="26">
        <v>1</v>
      </c>
      <c r="P245" s="25">
        <f t="shared" si="38"/>
        <v>1</v>
      </c>
      <c r="Q245" s="15"/>
      <c r="R245" s="15"/>
    </row>
    <row r="246" spans="1:18" s="5" customFormat="1" ht="21" customHeight="1">
      <c r="A246" s="45">
        <f t="shared" si="39"/>
        <v>241</v>
      </c>
      <c r="B246" s="23">
        <v>2</v>
      </c>
      <c r="C246" s="24" t="s">
        <v>292</v>
      </c>
      <c r="D246" s="23">
        <v>1</v>
      </c>
      <c r="E246" s="22">
        <v>4</v>
      </c>
      <c r="F246" s="51"/>
      <c r="G246" s="44"/>
      <c r="H246" s="44"/>
      <c r="I246" s="53" t="s">
        <v>296</v>
      </c>
      <c r="J246" s="27">
        <v>3500</v>
      </c>
      <c r="K246" s="26">
        <v>3000</v>
      </c>
      <c r="L246" s="26">
        <v>3000</v>
      </c>
      <c r="M246" s="25">
        <f t="shared" si="37"/>
        <v>0.8571428571428571</v>
      </c>
      <c r="N246" s="27">
        <v>3</v>
      </c>
      <c r="O246" s="26">
        <v>3</v>
      </c>
      <c r="P246" s="25">
        <f t="shared" si="38"/>
        <v>1</v>
      </c>
      <c r="Q246" s="15"/>
      <c r="R246" s="15"/>
    </row>
    <row r="247" spans="1:18" s="5" customFormat="1" ht="21" customHeight="1">
      <c r="A247" s="45">
        <f t="shared" si="2"/>
        <v>242</v>
      </c>
      <c r="B247" s="23">
        <v>2</v>
      </c>
      <c r="C247" s="24" t="s">
        <v>297</v>
      </c>
      <c r="D247" s="23">
        <v>2</v>
      </c>
      <c r="E247" s="22">
        <v>10</v>
      </c>
      <c r="F247" s="51" t="s">
        <v>123</v>
      </c>
      <c r="G247" s="44"/>
      <c r="H247" s="44"/>
      <c r="I247" s="53" t="s">
        <v>299</v>
      </c>
      <c r="J247" s="27">
        <v>7129</v>
      </c>
      <c r="K247" s="26">
        <v>7129</v>
      </c>
      <c r="L247" s="26">
        <v>7129</v>
      </c>
      <c r="M247" s="25">
        <f t="shared" si="37"/>
        <v>1</v>
      </c>
      <c r="N247" s="27">
        <v>4</v>
      </c>
      <c r="O247" s="26">
        <v>4</v>
      </c>
      <c r="P247" s="25">
        <f t="shared" si="38"/>
        <v>1</v>
      </c>
      <c r="Q247" s="15"/>
      <c r="R247" s="15"/>
    </row>
    <row r="248" spans="1:18" s="5" customFormat="1" ht="21" customHeight="1">
      <c r="A248" s="45">
        <f t="shared" si="2"/>
        <v>243</v>
      </c>
      <c r="B248" s="23">
        <v>2</v>
      </c>
      <c r="C248" s="24" t="s">
        <v>297</v>
      </c>
      <c r="D248" s="23">
        <v>2</v>
      </c>
      <c r="E248" s="22">
        <v>12</v>
      </c>
      <c r="F248" s="51"/>
      <c r="G248" s="44"/>
      <c r="H248" s="44"/>
      <c r="I248" s="53" t="s">
        <v>300</v>
      </c>
      <c r="J248" s="27">
        <v>2688</v>
      </c>
      <c r="K248" s="26">
        <v>1728</v>
      </c>
      <c r="L248" s="26">
        <v>1728</v>
      </c>
      <c r="M248" s="25">
        <f t="shared" si="37"/>
        <v>0.6428571428571429</v>
      </c>
      <c r="N248" s="27">
        <v>1</v>
      </c>
      <c r="O248" s="26">
        <v>1</v>
      </c>
      <c r="P248" s="25">
        <f t="shared" si="38"/>
        <v>1</v>
      </c>
      <c r="Q248" s="15"/>
      <c r="R248" s="15"/>
    </row>
    <row r="249" spans="1:18" s="5" customFormat="1" ht="21" customHeight="1">
      <c r="A249" s="45">
        <f t="shared" si="2"/>
        <v>244</v>
      </c>
      <c r="B249" s="23">
        <v>2</v>
      </c>
      <c r="C249" s="24" t="s">
        <v>297</v>
      </c>
      <c r="D249" s="23">
        <v>2</v>
      </c>
      <c r="E249" s="22">
        <v>9</v>
      </c>
      <c r="F249" s="51" t="s">
        <v>298</v>
      </c>
      <c r="G249" s="44"/>
      <c r="H249" s="44"/>
      <c r="I249" s="53" t="s">
        <v>301</v>
      </c>
      <c r="J249" s="27">
        <v>2448</v>
      </c>
      <c r="K249" s="26">
        <v>1968</v>
      </c>
      <c r="L249" s="26">
        <v>1968</v>
      </c>
      <c r="M249" s="25">
        <f t="shared" si="37"/>
        <v>0.803921568627451</v>
      </c>
      <c r="N249" s="27">
        <v>1</v>
      </c>
      <c r="O249" s="26">
        <v>1</v>
      </c>
      <c r="P249" s="25">
        <f t="shared" si="38"/>
        <v>1</v>
      </c>
      <c r="Q249" s="15"/>
      <c r="R249" s="15"/>
    </row>
    <row r="250" spans="1:18" s="5" customFormat="1" ht="21" customHeight="1">
      <c r="A250" s="45">
        <f t="shared" si="2"/>
        <v>245</v>
      </c>
      <c r="B250" s="23">
        <v>2</v>
      </c>
      <c r="C250" s="24" t="s">
        <v>297</v>
      </c>
      <c r="D250" s="23">
        <v>2</v>
      </c>
      <c r="E250" s="22">
        <v>3</v>
      </c>
      <c r="F250" s="51"/>
      <c r="G250" s="44"/>
      <c r="H250" s="44"/>
      <c r="I250" s="53" t="s">
        <v>302</v>
      </c>
      <c r="J250" s="27">
        <v>2647</v>
      </c>
      <c r="K250" s="26">
        <v>1622</v>
      </c>
      <c r="L250" s="26">
        <v>1622</v>
      </c>
      <c r="M250" s="25">
        <f t="shared" si="37"/>
        <v>0.6127691726482811</v>
      </c>
      <c r="N250" s="27">
        <v>1</v>
      </c>
      <c r="O250" s="26">
        <v>1</v>
      </c>
      <c r="P250" s="25">
        <f t="shared" si="38"/>
        <v>1</v>
      </c>
      <c r="Q250" s="15"/>
      <c r="R250" s="15"/>
    </row>
    <row r="251" spans="1:18" s="5" customFormat="1" ht="21" customHeight="1">
      <c r="A251" s="45">
        <f t="shared" si="2"/>
        <v>246</v>
      </c>
      <c r="B251" s="23">
        <v>2</v>
      </c>
      <c r="C251" s="24" t="s">
        <v>297</v>
      </c>
      <c r="D251" s="23">
        <v>2</v>
      </c>
      <c r="E251" s="22">
        <v>4</v>
      </c>
      <c r="F251" s="51"/>
      <c r="G251" s="44"/>
      <c r="H251" s="44"/>
      <c r="I251" s="53" t="s">
        <v>303</v>
      </c>
      <c r="J251" s="27">
        <v>2703</v>
      </c>
      <c r="K251" s="26">
        <v>2153</v>
      </c>
      <c r="L251" s="26">
        <v>2153</v>
      </c>
      <c r="M251" s="25">
        <f t="shared" si="37"/>
        <v>0.7965223825379208</v>
      </c>
      <c r="N251" s="27">
        <v>2</v>
      </c>
      <c r="O251" s="26">
        <v>2</v>
      </c>
      <c r="P251" s="25">
        <f t="shared" si="38"/>
        <v>1</v>
      </c>
      <c r="Q251" s="15"/>
      <c r="R251" s="15"/>
    </row>
    <row r="252" spans="1:18" s="5" customFormat="1" ht="21" customHeight="1">
      <c r="A252" s="45">
        <f t="shared" si="2"/>
        <v>247</v>
      </c>
      <c r="B252" s="23">
        <v>2</v>
      </c>
      <c r="C252" s="24" t="s">
        <v>297</v>
      </c>
      <c r="D252" s="23">
        <v>2</v>
      </c>
      <c r="E252" s="22">
        <v>6</v>
      </c>
      <c r="F252" s="51"/>
      <c r="G252" s="44"/>
      <c r="H252" s="44"/>
      <c r="I252" s="53" t="s">
        <v>304</v>
      </c>
      <c r="J252" s="27">
        <v>2835</v>
      </c>
      <c r="K252" s="26">
        <v>2788</v>
      </c>
      <c r="L252" s="26">
        <v>2788</v>
      </c>
      <c r="M252" s="25">
        <f t="shared" si="37"/>
        <v>0.9834215167548501</v>
      </c>
      <c r="N252" s="27">
        <v>2</v>
      </c>
      <c r="O252" s="26">
        <v>2</v>
      </c>
      <c r="P252" s="25">
        <f t="shared" si="38"/>
        <v>1</v>
      </c>
      <c r="Q252" s="15"/>
      <c r="R252" s="15"/>
    </row>
    <row r="253" spans="1:18" s="5" customFormat="1" ht="21" customHeight="1">
      <c r="A253" s="45">
        <f t="shared" si="2"/>
        <v>248</v>
      </c>
      <c r="B253" s="23">
        <v>2</v>
      </c>
      <c r="C253" s="24" t="s">
        <v>305</v>
      </c>
      <c r="D253" s="23">
        <v>2</v>
      </c>
      <c r="E253" s="22">
        <v>2</v>
      </c>
      <c r="F253" s="51"/>
      <c r="G253" s="44"/>
      <c r="H253" s="44"/>
      <c r="I253" s="53" t="s">
        <v>306</v>
      </c>
      <c r="J253" s="27">
        <v>5840</v>
      </c>
      <c r="K253" s="26">
        <v>5840</v>
      </c>
      <c r="L253" s="26">
        <v>5840</v>
      </c>
      <c r="M253" s="25">
        <f>IF(E253&lt;13,IF(L253="","",L253/J253),"")</f>
        <v>1</v>
      </c>
      <c r="N253" s="27">
        <v>4</v>
      </c>
      <c r="O253" s="26">
        <v>4</v>
      </c>
      <c r="P253" s="25">
        <f>IF(E253&lt;13,IF(O253="","",O253/N253),"")</f>
        <v>1</v>
      </c>
      <c r="Q253" s="15"/>
      <c r="R253" s="15"/>
    </row>
    <row r="254" spans="1:18" s="5" customFormat="1" ht="21" customHeight="1">
      <c r="A254" s="45">
        <f>IF(A253="","",A253+1)</f>
        <v>249</v>
      </c>
      <c r="B254" s="23">
        <v>2</v>
      </c>
      <c r="C254" s="24" t="s">
        <v>305</v>
      </c>
      <c r="D254" s="23">
        <v>2</v>
      </c>
      <c r="E254" s="22">
        <v>5</v>
      </c>
      <c r="F254" s="51"/>
      <c r="G254" s="44"/>
      <c r="H254" s="44"/>
      <c r="I254" s="53" t="s">
        <v>307</v>
      </c>
      <c r="J254" s="27">
        <v>1136</v>
      </c>
      <c r="K254" s="26">
        <v>1136</v>
      </c>
      <c r="L254" s="26">
        <v>1136</v>
      </c>
      <c r="M254" s="25">
        <f>IF(E254&lt;13,IF(L254="","",L254/J254),"")</f>
        <v>1</v>
      </c>
      <c r="N254" s="27">
        <v>1</v>
      </c>
      <c r="O254" s="26">
        <v>1</v>
      </c>
      <c r="P254" s="25">
        <f>IF(E254&lt;13,IF(O254="","",O254/N254),"")</f>
        <v>1</v>
      </c>
      <c r="Q254" s="15"/>
      <c r="R254" s="15"/>
    </row>
    <row r="255" spans="1:18" s="5" customFormat="1" ht="21" customHeight="1">
      <c r="A255" s="45">
        <f>IF(A254="","",A254+1)</f>
        <v>250</v>
      </c>
      <c r="B255" s="23">
        <v>2</v>
      </c>
      <c r="C255" s="24" t="s">
        <v>305</v>
      </c>
      <c r="D255" s="23">
        <v>2</v>
      </c>
      <c r="E255" s="22">
        <v>5</v>
      </c>
      <c r="F255" s="51"/>
      <c r="G255" s="44"/>
      <c r="H255" s="44"/>
      <c r="I255" s="53" t="s">
        <v>308</v>
      </c>
      <c r="J255" s="27">
        <v>4133</v>
      </c>
      <c r="K255" s="26">
        <v>2271</v>
      </c>
      <c r="L255" s="26">
        <v>2271</v>
      </c>
      <c r="M255" s="25">
        <f>IF(E255&lt;13,IF(L255="","",L255/J255),"")</f>
        <v>0.549479796757803</v>
      </c>
      <c r="N255" s="27">
        <v>2</v>
      </c>
      <c r="O255" s="26">
        <v>2</v>
      </c>
      <c r="P255" s="25">
        <f>IF(E255&lt;13,IF(O255="","",O255/N255),"")</f>
        <v>1</v>
      </c>
      <c r="Q255" s="15"/>
      <c r="R255" s="15"/>
    </row>
    <row r="256" spans="1:18" s="5" customFormat="1" ht="21" customHeight="1">
      <c r="A256" s="45">
        <f>IF(A255="","",A255+1)</f>
        <v>251</v>
      </c>
      <c r="B256" s="23">
        <v>2</v>
      </c>
      <c r="C256" s="24" t="s">
        <v>305</v>
      </c>
      <c r="D256" s="23">
        <v>2</v>
      </c>
      <c r="E256" s="22">
        <v>5</v>
      </c>
      <c r="F256" s="51"/>
      <c r="G256" s="44" t="s">
        <v>99</v>
      </c>
      <c r="H256" s="44"/>
      <c r="I256" s="53" t="s">
        <v>309</v>
      </c>
      <c r="J256" s="27">
        <v>1975</v>
      </c>
      <c r="K256" s="26">
        <v>1975</v>
      </c>
      <c r="L256" s="26">
        <v>1975</v>
      </c>
      <c r="M256" s="25">
        <f>IF(E256&lt;13,IF(L256="","",L256/J256),"")</f>
        <v>1</v>
      </c>
      <c r="N256" s="27">
        <v>1</v>
      </c>
      <c r="O256" s="26">
        <v>1</v>
      </c>
      <c r="P256" s="25">
        <f>IF(E256&lt;13,IF(O256="","",O256/N256),"")</f>
        <v>1</v>
      </c>
      <c r="Q256" s="15"/>
      <c r="R256" s="15"/>
    </row>
    <row r="257" spans="1:18" s="5" customFormat="1" ht="21" customHeight="1" thickBot="1">
      <c r="A257" s="45">
        <f>IF(A256="","",A256+1)</f>
        <v>252</v>
      </c>
      <c r="B257" s="23">
        <v>2</v>
      </c>
      <c r="C257" s="24" t="s">
        <v>305</v>
      </c>
      <c r="D257" s="23">
        <v>2</v>
      </c>
      <c r="E257" s="22">
        <v>4</v>
      </c>
      <c r="F257" s="51"/>
      <c r="G257" s="44" t="s">
        <v>99</v>
      </c>
      <c r="H257" s="44"/>
      <c r="I257" s="53" t="s">
        <v>310</v>
      </c>
      <c r="J257" s="27">
        <v>1008</v>
      </c>
      <c r="K257" s="26">
        <v>806</v>
      </c>
      <c r="L257" s="26">
        <v>806</v>
      </c>
      <c r="M257" s="25">
        <f>IF(E257&lt;13,IF(L257="","",L257/J257),"")</f>
        <v>0.7996031746031746</v>
      </c>
      <c r="N257" s="27">
        <v>4</v>
      </c>
      <c r="O257" s="26">
        <v>4</v>
      </c>
      <c r="P257" s="25">
        <f>IF(E257&lt;13,IF(O257="","",O257/N257),"")</f>
        <v>1</v>
      </c>
      <c r="Q257" s="15"/>
      <c r="R257" s="15"/>
    </row>
    <row r="258" spans="1:18" s="5" customFormat="1" ht="30" customHeight="1" thickBot="1" thickTop="1">
      <c r="A258" s="71" t="s">
        <v>9</v>
      </c>
      <c r="B258" s="72"/>
      <c r="C258" s="72"/>
      <c r="D258" s="72"/>
      <c r="E258" s="72"/>
      <c r="F258" s="72"/>
      <c r="G258" s="72"/>
      <c r="H258" s="72"/>
      <c r="I258" s="72"/>
      <c r="J258" s="19">
        <f>IF(SUM(J6:J257)=0,"",SUM(J6:J257))</f>
        <v>3192856</v>
      </c>
      <c r="K258" s="21">
        <f>IF(SUM(K6:K257)=0,"",SUM(K6:K257))</f>
        <v>2460679</v>
      </c>
      <c r="L258" s="13">
        <f>IF(SUM(L6:L257)=0,"",SUM(L6:L257))</f>
        <v>2205728</v>
      </c>
      <c r="M258" s="20">
        <f>IF(L258="","",L258/J258)</f>
        <v>0.6908322830719581</v>
      </c>
      <c r="N258" s="19">
        <f>IF(SUM(N6:N257)=0,"",SUM(N6:N257))</f>
        <v>1535</v>
      </c>
      <c r="O258" s="13">
        <f>IF(SUM(O6:O257)=0,"",SUM(O6:O257))</f>
        <v>1412</v>
      </c>
      <c r="P258" s="18">
        <f>IF(O258="","",O258/N258)</f>
        <v>0.9198697068403909</v>
      </c>
      <c r="Q258" s="8"/>
      <c r="R258" s="8"/>
    </row>
    <row r="259" spans="1:18" s="5" customFormat="1" ht="30" customHeight="1" thickBot="1">
      <c r="A259" s="64" t="s">
        <v>8</v>
      </c>
      <c r="B259" s="65"/>
      <c r="C259" s="65"/>
      <c r="D259" s="65"/>
      <c r="E259" s="65"/>
      <c r="F259" s="65"/>
      <c r="G259" s="65"/>
      <c r="H259" s="65"/>
      <c r="I259" s="65"/>
      <c r="J259" s="16">
        <v>142</v>
      </c>
      <c r="K259" s="76"/>
      <c r="L259" s="77"/>
      <c r="M259" s="77"/>
      <c r="N259" s="77"/>
      <c r="O259" s="77"/>
      <c r="P259" s="78"/>
      <c r="Q259" s="15"/>
      <c r="R259" s="15"/>
    </row>
    <row r="260" spans="1:18" s="5" customFormat="1" ht="30" customHeight="1" thickBot="1" thickTop="1">
      <c r="A260" s="71" t="s">
        <v>7</v>
      </c>
      <c r="B260" s="72"/>
      <c r="C260" s="72"/>
      <c r="D260" s="72"/>
      <c r="E260" s="72"/>
      <c r="F260" s="72"/>
      <c r="G260" s="72"/>
      <c r="H260" s="72"/>
      <c r="I260" s="72"/>
      <c r="J260" s="14">
        <f>IF(SUM(J258:J258,J259)=0,"",SUM(J258:J258,J259))</f>
        <v>3192998</v>
      </c>
      <c r="K260" s="79"/>
      <c r="L260" s="80"/>
      <c r="M260" s="80"/>
      <c r="N260" s="80"/>
      <c r="O260" s="80"/>
      <c r="P260" s="81"/>
      <c r="Q260" s="8"/>
      <c r="R260" s="8"/>
    </row>
    <row r="261" spans="1:18" s="5" customFormat="1" ht="6" customHeight="1">
      <c r="A261" s="11"/>
      <c r="B261" s="12"/>
      <c r="C261" s="11"/>
      <c r="D261" s="12"/>
      <c r="E261" s="12"/>
      <c r="F261" s="12"/>
      <c r="G261" s="12"/>
      <c r="H261" s="12"/>
      <c r="I261" s="11"/>
      <c r="J261" s="9"/>
      <c r="K261" s="9"/>
      <c r="L261" s="9"/>
      <c r="M261" s="10"/>
      <c r="N261" s="9"/>
      <c r="O261" s="9"/>
      <c r="P261" s="8"/>
      <c r="Q261" s="8"/>
      <c r="R261" s="8"/>
    </row>
    <row r="262" spans="1:13" s="5" customFormat="1" ht="15.75" customHeight="1">
      <c r="A262" s="5" t="s">
        <v>6</v>
      </c>
      <c r="B262" s="7"/>
      <c r="D262" s="7"/>
      <c r="E262" s="7"/>
      <c r="F262" s="7"/>
      <c r="G262" s="7"/>
      <c r="H262" s="7"/>
      <c r="M262" s="6"/>
    </row>
    <row r="263" spans="1:13" s="5" customFormat="1" ht="15.75" customHeight="1">
      <c r="A263" s="5" t="s">
        <v>5</v>
      </c>
      <c r="B263" s="7"/>
      <c r="D263" s="7"/>
      <c r="E263" s="7"/>
      <c r="F263" s="11"/>
      <c r="G263" s="11"/>
      <c r="H263" s="11"/>
      <c r="M263" s="6"/>
    </row>
    <row r="264" spans="1:13" s="5" customFormat="1" ht="15.75" customHeight="1">
      <c r="A264" s="5" t="s">
        <v>4</v>
      </c>
      <c r="B264" s="7"/>
      <c r="D264" s="7"/>
      <c r="E264" s="7"/>
      <c r="M264" s="6"/>
    </row>
    <row r="265" s="5" customFormat="1" ht="15.75" customHeight="1">
      <c r="A265" s="5" t="s">
        <v>3</v>
      </c>
    </row>
    <row r="266" spans="1:13" s="5" customFormat="1" ht="15.75" customHeight="1">
      <c r="A266" s="5" t="s">
        <v>2</v>
      </c>
      <c r="B266" s="7"/>
      <c r="D266" s="7"/>
      <c r="E266" s="7"/>
      <c r="M266" s="6"/>
    </row>
    <row r="267" spans="1:17" s="5" customFormat="1" ht="15.75" customHeight="1">
      <c r="A267" s="43" t="s">
        <v>30</v>
      </c>
      <c r="B267" s="43"/>
      <c r="C267" s="43"/>
      <c r="D267" s="43"/>
      <c r="E267" s="43"/>
      <c r="G267" s="43"/>
      <c r="H267" s="43"/>
      <c r="I267" s="43"/>
      <c r="J267" s="43"/>
      <c r="K267" s="43"/>
      <c r="L267" s="43"/>
      <c r="M267" s="43"/>
      <c r="N267" s="43"/>
      <c r="O267" s="43"/>
      <c r="P267" s="43"/>
      <c r="Q267" s="43"/>
    </row>
    <row r="268" spans="1:17" s="5" customFormat="1" ht="15.75" customHeight="1">
      <c r="A268" s="43" t="s">
        <v>31</v>
      </c>
      <c r="B268" s="43"/>
      <c r="C268" s="43"/>
      <c r="D268" s="43"/>
      <c r="E268" s="43"/>
      <c r="G268" s="43"/>
      <c r="H268" s="43"/>
      <c r="I268" s="43"/>
      <c r="J268" s="43"/>
      <c r="K268" s="43"/>
      <c r="L268" s="43"/>
      <c r="M268" s="43"/>
      <c r="N268" s="43"/>
      <c r="O268" s="43"/>
      <c r="P268" s="43"/>
      <c r="Q268" s="43"/>
    </row>
    <row r="269" s="5" customFormat="1" ht="15.75" customHeight="1">
      <c r="A269" s="5" t="s">
        <v>24</v>
      </c>
    </row>
    <row r="270" spans="1:6" s="5" customFormat="1" ht="15.75" customHeight="1">
      <c r="A270" s="5" t="s">
        <v>23</v>
      </c>
      <c r="F270" s="43"/>
    </row>
    <row r="271" spans="1:6" s="5" customFormat="1" ht="15.75" customHeight="1">
      <c r="A271" s="5" t="s">
        <v>22</v>
      </c>
      <c r="F271" s="43"/>
    </row>
    <row r="272" spans="1:13" s="5" customFormat="1" ht="15.75" customHeight="1">
      <c r="A272" s="5" t="s">
        <v>1</v>
      </c>
      <c r="B272" s="7"/>
      <c r="D272" s="7"/>
      <c r="E272" s="7"/>
      <c r="F272" s="43"/>
      <c r="M272" s="6"/>
    </row>
    <row r="273" spans="2:13" s="5" customFormat="1" ht="15.75" customHeight="1">
      <c r="B273" s="7"/>
      <c r="D273" s="7"/>
      <c r="E273" s="7"/>
      <c r="F273" s="43"/>
      <c r="M273" s="6"/>
    </row>
    <row r="274" spans="2:13" s="5" customFormat="1" ht="15.75" customHeight="1">
      <c r="B274" s="7"/>
      <c r="D274" s="7"/>
      <c r="E274" s="7"/>
      <c r="G274" s="43"/>
      <c r="H274" s="43"/>
      <c r="M274" s="6"/>
    </row>
    <row r="275" spans="2:13" s="5" customFormat="1" ht="15.75" customHeight="1">
      <c r="B275" s="7"/>
      <c r="D275" s="7"/>
      <c r="E275" s="7"/>
      <c r="G275" s="43"/>
      <c r="H275" s="43"/>
      <c r="M275" s="6"/>
    </row>
    <row r="276" spans="2:13" s="5" customFormat="1" ht="13.5">
      <c r="B276" s="7"/>
      <c r="D276" s="7"/>
      <c r="E276" s="7"/>
      <c r="M276" s="6"/>
    </row>
    <row r="277" spans="2:13" s="5" customFormat="1" ht="13.5">
      <c r="B277" s="7"/>
      <c r="D277" s="7"/>
      <c r="E277" s="7"/>
      <c r="M277" s="6"/>
    </row>
    <row r="278" spans="2:13" s="5" customFormat="1" ht="13.5">
      <c r="B278" s="7"/>
      <c r="D278" s="7"/>
      <c r="E278" s="7"/>
      <c r="M278" s="6"/>
    </row>
    <row r="279" spans="1:18" ht="13.5">
      <c r="A279" s="5"/>
      <c r="C279" s="5"/>
      <c r="E279" s="7"/>
      <c r="F279" s="5"/>
      <c r="G279" s="5"/>
      <c r="H279" s="5"/>
      <c r="I279" s="5"/>
      <c r="J279" s="5"/>
      <c r="K279" s="5"/>
      <c r="L279" s="5"/>
      <c r="M279" s="6"/>
      <c r="N279" s="5"/>
      <c r="O279" s="5"/>
      <c r="P279" s="5"/>
      <c r="Q279" s="5"/>
      <c r="R279" s="5"/>
    </row>
    <row r="280" spans="6:12" ht="13.5">
      <c r="F280" s="5"/>
      <c r="G280" s="5"/>
      <c r="H280" s="5"/>
      <c r="L280" s="5"/>
    </row>
    <row r="281" spans="6:8" ht="13.5">
      <c r="F281" s="5"/>
      <c r="G281" s="5"/>
      <c r="H281" s="5"/>
    </row>
    <row r="282" spans="6:8" ht="13.5">
      <c r="F282" s="5"/>
      <c r="G282" s="5"/>
      <c r="H282" s="5"/>
    </row>
    <row r="283" spans="6:8" ht="13.5">
      <c r="F283" s="5"/>
      <c r="G283" s="5"/>
      <c r="H283" s="5"/>
    </row>
    <row r="284" spans="7:8" ht="13.5">
      <c r="G284" s="5"/>
      <c r="H284" s="5"/>
    </row>
    <row r="285" spans="7:8" ht="13.5">
      <c r="G285" s="5"/>
      <c r="H285" s="5"/>
    </row>
  </sheetData>
  <sheetProtection/>
  <mergeCells count="20">
    <mergeCell ref="A260:I260"/>
    <mergeCell ref="A258:I258"/>
    <mergeCell ref="K4:K5"/>
    <mergeCell ref="A1:P1"/>
    <mergeCell ref="K259:P259"/>
    <mergeCell ref="K260:P260"/>
    <mergeCell ref="P4:P5"/>
    <mergeCell ref="G4:G5"/>
    <mergeCell ref="A3:A5"/>
    <mergeCell ref="B3:B5"/>
    <mergeCell ref="O4:O5"/>
    <mergeCell ref="I3:I5"/>
    <mergeCell ref="J3:J5"/>
    <mergeCell ref="N3:N5"/>
    <mergeCell ref="F4:F5"/>
    <mergeCell ref="A259:I259"/>
    <mergeCell ref="C3:C5"/>
    <mergeCell ref="D3:D5"/>
    <mergeCell ref="E3:E5"/>
    <mergeCell ref="H4:H5"/>
  </mergeCells>
  <dataValidations count="3">
    <dataValidation type="list" allowBlank="1" showInputMessage="1" showErrorMessage="1" sqref="D6:D257 B6:B257">
      <formula1>"1,2"</formula1>
    </dataValidation>
    <dataValidation type="list" allowBlank="1" showInputMessage="1" showErrorMessage="1" sqref="E6:E257">
      <formula1>"1,2,3,4,5,6,7,8,9,10,11,12"</formula1>
    </dataValidation>
    <dataValidation type="list" allowBlank="1" showInputMessage="1" showErrorMessage="1" sqref="G6:H259">
      <formula1>"○"</formula1>
    </dataValidation>
  </dataValidations>
  <printOptions horizontalCentered="1"/>
  <pageMargins left="0.1968503937007874" right="0.1968503937007874" top="0.7874015748031497" bottom="0" header="0.1968503937007874" footer="0.1968503937007874"/>
  <pageSetup horizontalDpi="600" verticalDpi="600" orientation="landscape" paperSize="9" scale="55" r:id="rId2"/>
  <headerFooter alignWithMargins="0">
    <oddFooter>&amp;C&amp;"ＪＳＰゴシック,標準"&amp;P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cp:lastModifiedBy>
  <cp:lastPrinted>2012-03-28T10:37:41Z</cp:lastPrinted>
  <dcterms:created xsi:type="dcterms:W3CDTF">2010-01-05T09:52:07Z</dcterms:created>
  <dcterms:modified xsi:type="dcterms:W3CDTF">2012-04-12T01:33:58Z</dcterms:modified>
  <cp:category/>
  <cp:version/>
  <cp:contentType/>
  <cp:contentStatus/>
</cp:coreProperties>
</file>