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4期）\04 要項（大規模）\HP掲載用\"/>
    </mc:Choice>
  </mc:AlternateContent>
  <xr:revisionPtr revIDLastSave="0" documentId="13_ncr:1_{E28F20F5-977A-4E34-AB55-A36E6E41EB1D}" xr6:coauthVersionLast="36" xr6:coauthVersionMax="36" xr10:uidLastSave="{00000000-0000-0000-0000-000000000000}"/>
  <bookViews>
    <workbookView xWindow="0" yWindow="0" windowWidth="20490" windowHeight="7455" xr2:uid="{DFFFEFA6-903C-439B-9BD0-16A620063657}"/>
  </bookViews>
  <sheets>
    <sheet name="記載例" sheetId="2" r:id="rId1"/>
    <sheet name="支給額計算書" sheetId="1" r:id="rId2"/>
  </sheets>
  <definedNames>
    <definedName name="_xlnm.Print_Area" localSheetId="0">記載例!$A$2:$AR$423</definedName>
    <definedName name="_xlnm.Print_Area" localSheetId="1">支給額計算書!$A$2:$AR$423</definedName>
    <definedName name="_xlnm.Print_Titles" localSheetId="0">記載例!$5:$9</definedName>
    <definedName name="_xlnm.Print_Titles" localSheetId="1">支給額計算書!$5:$8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16" i="1" l="1"/>
  <c r="AK420" i="1" s="1"/>
  <c r="AK416" i="2"/>
  <c r="K412" i="2"/>
  <c r="K408" i="2"/>
  <c r="K404" i="2"/>
  <c r="K400" i="2"/>
  <c r="K396" i="2"/>
  <c r="K392" i="2"/>
  <c r="K388" i="2"/>
  <c r="K384" i="2"/>
  <c r="K380" i="2"/>
  <c r="K376" i="2"/>
  <c r="K372" i="2"/>
  <c r="K368" i="2"/>
  <c r="AK412" i="2"/>
  <c r="AK408" i="2"/>
  <c r="AK404" i="2"/>
  <c r="AK400" i="2"/>
  <c r="AK396" i="2"/>
  <c r="AK392" i="2"/>
  <c r="AK388" i="2"/>
  <c r="AK384" i="2"/>
  <c r="AK380" i="2"/>
  <c r="AK376" i="2"/>
  <c r="AK372" i="2"/>
  <c r="AK368" i="2"/>
  <c r="P414" i="2"/>
  <c r="O412" i="2"/>
  <c r="P410" i="2"/>
  <c r="O408" i="2"/>
  <c r="P406" i="2"/>
  <c r="O404" i="2"/>
  <c r="P402" i="2"/>
  <c r="O400" i="2"/>
  <c r="P398" i="2"/>
  <c r="O396" i="2"/>
  <c r="P394" i="2"/>
  <c r="O392" i="2"/>
  <c r="P390" i="2"/>
  <c r="O388" i="2"/>
  <c r="P386" i="2"/>
  <c r="O384" i="2"/>
  <c r="P382" i="2"/>
  <c r="O380" i="2"/>
  <c r="P378" i="2"/>
  <c r="O376" i="2"/>
  <c r="P374" i="2"/>
  <c r="O372" i="2"/>
  <c r="P370" i="2"/>
  <c r="O368" i="2"/>
  <c r="AV412" i="2"/>
  <c r="AW412" i="2" s="1"/>
  <c r="AV312" i="2"/>
  <c r="AK416" i="1"/>
  <c r="AV312" i="1"/>
  <c r="AV408" i="1"/>
  <c r="AV404" i="1" s="1"/>
  <c r="AV400" i="1" s="1"/>
  <c r="AV396" i="1" s="1"/>
  <c r="AV392" i="1" s="1"/>
  <c r="AV388" i="1" s="1"/>
  <c r="AV384" i="1" s="1"/>
  <c r="AV380" i="1" s="1"/>
  <c r="AV376" i="1" s="1"/>
  <c r="AV372" i="1" s="1"/>
  <c r="AV368" i="1" s="1"/>
  <c r="AV364" i="1" s="1"/>
  <c r="AV412" i="1"/>
  <c r="P414" i="1"/>
  <c r="AW412" i="1"/>
  <c r="AN412" i="1"/>
  <c r="AA412" i="1"/>
  <c r="X412" i="1"/>
  <c r="U412" i="1"/>
  <c r="O412" i="1"/>
  <c r="K412" i="1"/>
  <c r="P410" i="1"/>
  <c r="AN408" i="1"/>
  <c r="O408" i="1"/>
  <c r="K408" i="1"/>
  <c r="P406" i="1"/>
  <c r="AN404" i="1"/>
  <c r="O404" i="1"/>
  <c r="K404" i="1"/>
  <c r="P402" i="1"/>
  <c r="AN400" i="1"/>
  <c r="O400" i="1"/>
  <c r="K400" i="1"/>
  <c r="P398" i="1"/>
  <c r="AN396" i="1"/>
  <c r="O396" i="1"/>
  <c r="K396" i="1"/>
  <c r="P394" i="1"/>
  <c r="AN392" i="1"/>
  <c r="O392" i="1"/>
  <c r="K392" i="1"/>
  <c r="P390" i="1"/>
  <c r="AN388" i="1"/>
  <c r="O388" i="1"/>
  <c r="K388" i="1"/>
  <c r="P386" i="1"/>
  <c r="AN384" i="1"/>
  <c r="O384" i="1"/>
  <c r="K384" i="1"/>
  <c r="P382" i="1"/>
  <c r="AN380" i="1"/>
  <c r="O380" i="1"/>
  <c r="K380" i="1"/>
  <c r="P378" i="1"/>
  <c r="AN376" i="1"/>
  <c r="O376" i="1"/>
  <c r="K376" i="1"/>
  <c r="P374" i="1"/>
  <c r="AN372" i="1"/>
  <c r="O372" i="1"/>
  <c r="K372" i="1"/>
  <c r="P370" i="1"/>
  <c r="AN368" i="1"/>
  <c r="O368" i="1"/>
  <c r="K368" i="1"/>
  <c r="X412" i="2" l="1"/>
  <c r="U412" i="2"/>
  <c r="AA412" i="2"/>
  <c r="AV408" i="2"/>
  <c r="AW408" i="1"/>
  <c r="U408" i="1"/>
  <c r="AA408" i="1"/>
  <c r="AD412" i="1"/>
  <c r="X408" i="1"/>
  <c r="AD412" i="2" l="1"/>
  <c r="AN412" i="2" s="1"/>
  <c r="AA408" i="2"/>
  <c r="U408" i="2"/>
  <c r="X408" i="2"/>
  <c r="AW408" i="2"/>
  <c r="AV404" i="2"/>
  <c r="AW404" i="2"/>
  <c r="AV400" i="2"/>
  <c r="AD408" i="1"/>
  <c r="AA404" i="1"/>
  <c r="U404" i="1"/>
  <c r="AW404" i="1"/>
  <c r="X404" i="1"/>
  <c r="P326" i="2"/>
  <c r="O324" i="2"/>
  <c r="K324" i="2"/>
  <c r="P322" i="2"/>
  <c r="O320" i="2"/>
  <c r="K320" i="2"/>
  <c r="P314" i="2"/>
  <c r="O312" i="2"/>
  <c r="K312" i="2"/>
  <c r="P310" i="2"/>
  <c r="O308" i="2"/>
  <c r="K308" i="2"/>
  <c r="P306" i="2"/>
  <c r="O304" i="2"/>
  <c r="K304" i="2"/>
  <c r="P302" i="2"/>
  <c r="O300" i="2"/>
  <c r="K300" i="2"/>
  <c r="P298" i="2"/>
  <c r="O296" i="2"/>
  <c r="K296" i="2"/>
  <c r="P294" i="2"/>
  <c r="O292" i="2"/>
  <c r="K292" i="2"/>
  <c r="P290" i="2"/>
  <c r="O288" i="2"/>
  <c r="K288" i="2"/>
  <c r="AA400" i="2" l="1"/>
  <c r="U400" i="2"/>
  <c r="AD400" i="2" s="1"/>
  <c r="AN400" i="2" s="1"/>
  <c r="X400" i="2"/>
  <c r="AA404" i="2"/>
  <c r="U404" i="2"/>
  <c r="X404" i="2"/>
  <c r="AD408" i="2"/>
  <c r="AN408" i="2" s="1"/>
  <c r="AW400" i="2"/>
  <c r="AV396" i="2"/>
  <c r="AD404" i="1"/>
  <c r="AW400" i="1"/>
  <c r="X400" i="1"/>
  <c r="AA400" i="1"/>
  <c r="U400" i="1"/>
  <c r="AV360" i="1"/>
  <c r="AV356" i="1" s="1"/>
  <c r="AV352" i="1" s="1"/>
  <c r="AV348" i="1" s="1"/>
  <c r="AV344" i="1" s="1"/>
  <c r="AV340" i="1" s="1"/>
  <c r="AV336" i="1" s="1"/>
  <c r="AV332" i="1" s="1"/>
  <c r="AV328" i="1" s="1"/>
  <c r="P330" i="1"/>
  <c r="AN328" i="1"/>
  <c r="O328" i="1"/>
  <c r="K328" i="1"/>
  <c r="P326" i="1"/>
  <c r="AN324" i="1"/>
  <c r="O324" i="1"/>
  <c r="K324" i="1"/>
  <c r="P322" i="1"/>
  <c r="AN320" i="1"/>
  <c r="O320" i="1"/>
  <c r="K320" i="1"/>
  <c r="P314" i="1"/>
  <c r="AN312" i="1"/>
  <c r="O312" i="1"/>
  <c r="K312" i="1"/>
  <c r="P310" i="1"/>
  <c r="AN308" i="1"/>
  <c r="O308" i="1"/>
  <c r="K308" i="1"/>
  <c r="P306" i="1"/>
  <c r="AN304" i="1"/>
  <c r="O304" i="1"/>
  <c r="K304" i="1"/>
  <c r="P302" i="1"/>
  <c r="AN300" i="1"/>
  <c r="O300" i="1"/>
  <c r="K300" i="1"/>
  <c r="P298" i="1"/>
  <c r="AN296" i="1"/>
  <c r="O296" i="1"/>
  <c r="K296" i="1"/>
  <c r="P294" i="1"/>
  <c r="AN292" i="1"/>
  <c r="O292" i="1"/>
  <c r="K292" i="1"/>
  <c r="AA396" i="2" l="1"/>
  <c r="U396" i="2"/>
  <c r="AD396" i="2" s="1"/>
  <c r="AN396" i="2" s="1"/>
  <c r="X396" i="2"/>
  <c r="AD404" i="2"/>
  <c r="AN404" i="2" s="1"/>
  <c r="AW396" i="2"/>
  <c r="AV392" i="2"/>
  <c r="AD400" i="1"/>
  <c r="AA396" i="1"/>
  <c r="U396" i="1"/>
  <c r="AW396" i="1"/>
  <c r="X396" i="1"/>
  <c r="AV308" i="2"/>
  <c r="AV304" i="2" s="1"/>
  <c r="AA312" i="2"/>
  <c r="U312" i="2"/>
  <c r="AW312" i="2"/>
  <c r="X312" i="2"/>
  <c r="AV324" i="1"/>
  <c r="X324" i="1" s="1"/>
  <c r="AW328" i="1"/>
  <c r="X328" i="1"/>
  <c r="AA328" i="1"/>
  <c r="U328" i="1"/>
  <c r="AA392" i="2" l="1"/>
  <c r="U392" i="2"/>
  <c r="AD392" i="2" s="1"/>
  <c r="AN392" i="2" s="1"/>
  <c r="X392" i="2"/>
  <c r="AW392" i="2"/>
  <c r="AV388" i="2"/>
  <c r="AV300" i="2"/>
  <c r="AV296" i="2" s="1"/>
  <c r="AV292" i="2" s="1"/>
  <c r="AV288" i="2" s="1"/>
  <c r="AV284" i="2" s="1"/>
  <c r="AD396" i="1"/>
  <c r="AW392" i="1"/>
  <c r="X392" i="1"/>
  <c r="AA392" i="1"/>
  <c r="U392" i="1"/>
  <c r="AD312" i="2"/>
  <c r="AW308" i="2"/>
  <c r="X308" i="2"/>
  <c r="AA308" i="2"/>
  <c r="U308" i="2"/>
  <c r="AD328" i="1"/>
  <c r="AA324" i="1"/>
  <c r="AV320" i="1"/>
  <c r="AV308" i="1" s="1"/>
  <c r="AV304" i="1" s="1"/>
  <c r="AW324" i="1"/>
  <c r="U324" i="1"/>
  <c r="P366" i="2"/>
  <c r="O364" i="2"/>
  <c r="K364" i="2"/>
  <c r="P362" i="2"/>
  <c r="O360" i="2"/>
  <c r="K360" i="2"/>
  <c r="P358" i="2"/>
  <c r="O356" i="2"/>
  <c r="K356" i="2"/>
  <c r="P354" i="2"/>
  <c r="O352" i="2"/>
  <c r="K352" i="2"/>
  <c r="P350" i="2"/>
  <c r="O348" i="2"/>
  <c r="K348" i="2"/>
  <c r="P346" i="2"/>
  <c r="O344" i="2"/>
  <c r="K344" i="2"/>
  <c r="P342" i="2"/>
  <c r="O340" i="2"/>
  <c r="K340" i="2"/>
  <c r="P338" i="2"/>
  <c r="O336" i="2"/>
  <c r="K336" i="2"/>
  <c r="P334" i="2"/>
  <c r="O332" i="2"/>
  <c r="K332" i="2"/>
  <c r="P330" i="2"/>
  <c r="O328" i="2"/>
  <c r="K328" i="2"/>
  <c r="P286" i="2"/>
  <c r="O284" i="2"/>
  <c r="K284" i="2"/>
  <c r="P282" i="2"/>
  <c r="O280" i="2"/>
  <c r="K280" i="2"/>
  <c r="P278" i="2"/>
  <c r="O276" i="2"/>
  <c r="K276" i="2"/>
  <c r="P274" i="2"/>
  <c r="O272" i="2"/>
  <c r="K272" i="2"/>
  <c r="P270" i="2"/>
  <c r="O268" i="2"/>
  <c r="K268" i="2"/>
  <c r="P266" i="2"/>
  <c r="O264" i="2"/>
  <c r="K264" i="2"/>
  <c r="P262" i="2"/>
  <c r="O260" i="2"/>
  <c r="K260" i="2"/>
  <c r="P258" i="2"/>
  <c r="O256" i="2"/>
  <c r="K256" i="2"/>
  <c r="P254" i="2"/>
  <c r="O252" i="2"/>
  <c r="K252" i="2"/>
  <c r="P250" i="2"/>
  <c r="O248" i="2"/>
  <c r="K248" i="2"/>
  <c r="P246" i="2"/>
  <c r="O244" i="2"/>
  <c r="K244" i="2"/>
  <c r="P212" i="2"/>
  <c r="BC196" i="2"/>
  <c r="AZ196" i="2"/>
  <c r="AW196" i="2" s="1"/>
  <c r="AZ191" i="2"/>
  <c r="AL201" i="2" s="1"/>
  <c r="AW191" i="2"/>
  <c r="AJ191" i="2"/>
  <c r="AN191" i="2" s="1"/>
  <c r="BC178" i="2"/>
  <c r="AZ178" i="2"/>
  <c r="AZ173" i="2"/>
  <c r="AJ173" i="2" s="1"/>
  <c r="AW173" i="2"/>
  <c r="AN173" i="2"/>
  <c r="BC160" i="2"/>
  <c r="AZ160" i="2"/>
  <c r="AZ155" i="2"/>
  <c r="AL165" i="2" s="1"/>
  <c r="AW155" i="2"/>
  <c r="AJ155" i="2"/>
  <c r="AN155" i="2" s="1"/>
  <c r="BC141" i="2"/>
  <c r="AZ141" i="2"/>
  <c r="AW141" i="2" s="1"/>
  <c r="AZ136" i="2"/>
  <c r="AL146" i="2" s="1"/>
  <c r="AW136" i="2"/>
  <c r="AJ136" i="2"/>
  <c r="AN136" i="2" s="1"/>
  <c r="BC123" i="2"/>
  <c r="AZ123" i="2"/>
  <c r="AZ118" i="2"/>
  <c r="AJ118" i="2" s="1"/>
  <c r="AN118" i="2" s="1"/>
  <c r="AW118" i="2"/>
  <c r="BC104" i="2"/>
  <c r="AZ104" i="2"/>
  <c r="AZ99" i="2"/>
  <c r="AL109" i="2" s="1"/>
  <c r="AW99" i="2"/>
  <c r="AJ99" i="2"/>
  <c r="AN99" i="2" s="1"/>
  <c r="BC86" i="2"/>
  <c r="AZ86" i="2"/>
  <c r="AW86" i="2" s="1"/>
  <c r="AZ81" i="2"/>
  <c r="AJ81" i="2" s="1"/>
  <c r="AN81" i="2" s="1"/>
  <c r="AW81" i="2"/>
  <c r="AW91" i="2" s="1"/>
  <c r="BC68" i="2"/>
  <c r="AZ68" i="2"/>
  <c r="AW68" i="2" s="1"/>
  <c r="AZ63" i="2"/>
  <c r="AL73" i="2" s="1"/>
  <c r="AW63" i="2"/>
  <c r="AJ63" i="2"/>
  <c r="AN63" i="2" s="1"/>
  <c r="BC49" i="2"/>
  <c r="AZ49" i="2"/>
  <c r="AZ44" i="2"/>
  <c r="AJ44" i="2" s="1"/>
  <c r="AN44" i="2" s="1"/>
  <c r="AW44" i="2"/>
  <c r="BC31" i="2"/>
  <c r="AZ31" i="2"/>
  <c r="AZ26" i="2"/>
  <c r="AW26" i="2"/>
  <c r="AJ26" i="2"/>
  <c r="AN26" i="2" s="1"/>
  <c r="AA388" i="2" l="1"/>
  <c r="U388" i="2"/>
  <c r="AD388" i="2" s="1"/>
  <c r="AN388" i="2" s="1"/>
  <c r="X388" i="2"/>
  <c r="AW31" i="2"/>
  <c r="AW49" i="2"/>
  <c r="AW54" i="2" s="1"/>
  <c r="AW104" i="2"/>
  <c r="AW128" i="2"/>
  <c r="AJ123" i="2" s="1"/>
  <c r="AN123" i="2" s="1"/>
  <c r="AW123" i="2"/>
  <c r="AW160" i="2"/>
  <c r="AW165" i="2" s="1"/>
  <c r="AJ160" i="2" s="1"/>
  <c r="AN160" i="2" s="1"/>
  <c r="AW201" i="2"/>
  <c r="AW73" i="2"/>
  <c r="AJ68" i="2" s="1"/>
  <c r="AN68" i="2" s="1"/>
  <c r="AW109" i="2"/>
  <c r="AJ104" i="2" s="1"/>
  <c r="AN104" i="2" s="1"/>
  <c r="AW146" i="2"/>
  <c r="AJ141" i="2" s="1"/>
  <c r="AN141" i="2" s="1"/>
  <c r="AW178" i="2"/>
  <c r="AW183" i="2" s="1"/>
  <c r="AW388" i="2"/>
  <c r="AV384" i="2"/>
  <c r="X320" i="1"/>
  <c r="AD324" i="1"/>
  <c r="U320" i="1"/>
  <c r="AD392" i="1"/>
  <c r="AA388" i="1"/>
  <c r="U388" i="1"/>
  <c r="AW388" i="1"/>
  <c r="X388" i="1"/>
  <c r="AV300" i="1"/>
  <c r="AV296" i="1" s="1"/>
  <c r="AV292" i="1" s="1"/>
  <c r="AV288" i="1" s="1"/>
  <c r="AV284" i="1" s="1"/>
  <c r="AV280" i="1" s="1"/>
  <c r="AV276" i="1" s="1"/>
  <c r="AV272" i="1" s="1"/>
  <c r="AV268" i="1" s="1"/>
  <c r="AD308" i="2"/>
  <c r="AA304" i="2"/>
  <c r="U304" i="2"/>
  <c r="AW304" i="2"/>
  <c r="X304" i="2"/>
  <c r="AW320" i="1"/>
  <c r="AA320" i="1"/>
  <c r="AD320" i="1" s="1"/>
  <c r="AW312" i="1"/>
  <c r="X312" i="1"/>
  <c r="AA312" i="1"/>
  <c r="U312" i="1"/>
  <c r="AW36" i="2"/>
  <c r="AL36" i="2" s="1"/>
  <c r="AJ86" i="2"/>
  <c r="AN86" i="2" s="1"/>
  <c r="AJ196" i="2"/>
  <c r="AN196" i="2" s="1"/>
  <c r="AL91" i="2"/>
  <c r="AL128" i="2"/>
  <c r="AL183" i="2"/>
  <c r="BC196" i="1"/>
  <c r="AZ196" i="1"/>
  <c r="AZ191" i="1"/>
  <c r="AJ191" i="1" s="1"/>
  <c r="AN191" i="1" s="1"/>
  <c r="AW191" i="1"/>
  <c r="BC178" i="1"/>
  <c r="AZ178" i="1"/>
  <c r="AZ173" i="1"/>
  <c r="AJ173" i="1" s="1"/>
  <c r="AN173" i="1" s="1"/>
  <c r="AW173" i="1"/>
  <c r="BC160" i="1"/>
  <c r="AZ160" i="1"/>
  <c r="AZ155" i="1"/>
  <c r="AJ155" i="1" s="1"/>
  <c r="AN155" i="1" s="1"/>
  <c r="AW155" i="1"/>
  <c r="BC141" i="1"/>
  <c r="AZ141" i="1"/>
  <c r="AZ136" i="1"/>
  <c r="AJ136" i="1" s="1"/>
  <c r="AN136" i="1" s="1"/>
  <c r="AW136" i="1"/>
  <c r="BC123" i="1"/>
  <c r="AZ123" i="1"/>
  <c r="AZ118" i="1"/>
  <c r="AJ118" i="1" s="1"/>
  <c r="AN118" i="1" s="1"/>
  <c r="AW118" i="1"/>
  <c r="BC104" i="1"/>
  <c r="AZ104" i="1"/>
  <c r="AZ99" i="1"/>
  <c r="AJ99" i="1" s="1"/>
  <c r="AN99" i="1" s="1"/>
  <c r="AW99" i="1"/>
  <c r="BC86" i="1"/>
  <c r="AZ86" i="1"/>
  <c r="AZ81" i="1"/>
  <c r="AJ81" i="1" s="1"/>
  <c r="AN81" i="1" s="1"/>
  <c r="AW81" i="1"/>
  <c r="BC68" i="1"/>
  <c r="AZ68" i="1"/>
  <c r="AZ63" i="1"/>
  <c r="AJ63" i="1" s="1"/>
  <c r="AN63" i="1" s="1"/>
  <c r="AW63" i="1"/>
  <c r="BC49" i="1"/>
  <c r="AZ49" i="1"/>
  <c r="AZ44" i="1"/>
  <c r="AJ44" i="1" s="1"/>
  <c r="AN44" i="1" s="1"/>
  <c r="AW44" i="1"/>
  <c r="BC31" i="1"/>
  <c r="AZ31" i="1"/>
  <c r="AZ26" i="1"/>
  <c r="AJ26" i="1" s="1"/>
  <c r="AN26" i="1" s="1"/>
  <c r="AW26" i="1"/>
  <c r="AA384" i="2" l="1"/>
  <c r="U384" i="2"/>
  <c r="AD384" i="2" s="1"/>
  <c r="AN384" i="2" s="1"/>
  <c r="X384" i="2"/>
  <c r="AL54" i="2"/>
  <c r="AJ49" i="2"/>
  <c r="AN49" i="2" s="1"/>
  <c r="AJ31" i="2"/>
  <c r="AK324" i="2"/>
  <c r="AK292" i="2"/>
  <c r="AK320" i="2"/>
  <c r="AK312" i="2"/>
  <c r="AN312" i="2" s="1"/>
  <c r="AK308" i="2"/>
  <c r="AN308" i="2" s="1"/>
  <c r="AK304" i="2"/>
  <c r="AK300" i="2"/>
  <c r="AK296" i="2"/>
  <c r="AK288" i="2"/>
  <c r="AW384" i="2"/>
  <c r="AV380" i="2"/>
  <c r="AW31" i="1"/>
  <c r="AW36" i="1" s="1"/>
  <c r="AJ31" i="1" s="1"/>
  <c r="AN31" i="1" s="1"/>
  <c r="AW49" i="1"/>
  <c r="AW54" i="1" s="1"/>
  <c r="AJ49" i="1" s="1"/>
  <c r="AN49" i="1" s="1"/>
  <c r="AW68" i="1"/>
  <c r="AW73" i="1" s="1"/>
  <c r="AJ68" i="1" s="1"/>
  <c r="AN68" i="1" s="1"/>
  <c r="AW86" i="1"/>
  <c r="AW91" i="1" s="1"/>
  <c r="AJ86" i="1" s="1"/>
  <c r="AN86" i="1" s="1"/>
  <c r="AW104" i="1"/>
  <c r="AW123" i="1"/>
  <c r="AW128" i="1" s="1"/>
  <c r="AJ123" i="1" s="1"/>
  <c r="AN123" i="1" s="1"/>
  <c r="AW141" i="1"/>
  <c r="AW146" i="1" s="1"/>
  <c r="AJ141" i="1" s="1"/>
  <c r="AN141" i="1" s="1"/>
  <c r="AW160" i="1"/>
  <c r="AW165" i="1" s="1"/>
  <c r="AJ160" i="1" s="1"/>
  <c r="AN160" i="1" s="1"/>
  <c r="AW178" i="1"/>
  <c r="AW183" i="1" s="1"/>
  <c r="AJ178" i="1" s="1"/>
  <c r="AN178" i="1" s="1"/>
  <c r="AW109" i="1"/>
  <c r="AJ104" i="1" s="1"/>
  <c r="AN104" i="1" s="1"/>
  <c r="AD388" i="1"/>
  <c r="AW384" i="1"/>
  <c r="X384" i="1"/>
  <c r="AA384" i="1"/>
  <c r="U384" i="1"/>
  <c r="AD304" i="2"/>
  <c r="AN304" i="2" s="1"/>
  <c r="AW300" i="2"/>
  <c r="X300" i="2"/>
  <c r="AA300" i="2"/>
  <c r="U300" i="2"/>
  <c r="AD312" i="1"/>
  <c r="AA308" i="1"/>
  <c r="U308" i="1"/>
  <c r="AW308" i="1"/>
  <c r="X308" i="1"/>
  <c r="AK360" i="2"/>
  <c r="AK344" i="2"/>
  <c r="AK328" i="2"/>
  <c r="AK272" i="2"/>
  <c r="AK256" i="2"/>
  <c r="AK356" i="2"/>
  <c r="AK284" i="2"/>
  <c r="AK252" i="2"/>
  <c r="AK348" i="2"/>
  <c r="AK276" i="2"/>
  <c r="AK244" i="2"/>
  <c r="AK352" i="2"/>
  <c r="AK336" i="2"/>
  <c r="AK280" i="2"/>
  <c r="AK264" i="2"/>
  <c r="AK248" i="2"/>
  <c r="AK340" i="2"/>
  <c r="AK268" i="2"/>
  <c r="AK364" i="2"/>
  <c r="AK332" i="2"/>
  <c r="AK260" i="2"/>
  <c r="AN31" i="2"/>
  <c r="AJ178" i="2"/>
  <c r="AN178" i="2" s="1"/>
  <c r="AW196" i="1"/>
  <c r="AW201" i="1" s="1"/>
  <c r="AL183" i="1"/>
  <c r="AL165" i="1"/>
  <c r="AL146" i="1"/>
  <c r="AL128" i="1"/>
  <c r="AL109" i="1"/>
  <c r="AL91" i="1"/>
  <c r="AL73" i="1"/>
  <c r="AL54" i="1"/>
  <c r="AL36" i="1"/>
  <c r="AA380" i="2" l="1"/>
  <c r="U380" i="2"/>
  <c r="AD380" i="2" s="1"/>
  <c r="AN380" i="2" s="1"/>
  <c r="X380" i="2"/>
  <c r="AW380" i="2"/>
  <c r="AV376" i="2"/>
  <c r="AK412" i="1"/>
  <c r="AK400" i="1"/>
  <c r="AK392" i="1"/>
  <c r="AK384" i="1"/>
  <c r="AK376" i="1"/>
  <c r="AK368" i="1"/>
  <c r="AK408" i="1"/>
  <c r="AK404" i="1"/>
  <c r="AK396" i="1"/>
  <c r="AK388" i="1"/>
  <c r="AK380" i="1"/>
  <c r="AK372" i="1"/>
  <c r="AK324" i="1"/>
  <c r="AK312" i="1"/>
  <c r="AK304" i="1"/>
  <c r="AK296" i="1"/>
  <c r="AK328" i="1"/>
  <c r="AK320" i="1"/>
  <c r="AK308" i="1"/>
  <c r="AK300" i="1"/>
  <c r="AK292" i="1"/>
  <c r="AD384" i="1"/>
  <c r="AA380" i="1"/>
  <c r="U380" i="1"/>
  <c r="AW380" i="1"/>
  <c r="X380" i="1"/>
  <c r="AD300" i="2"/>
  <c r="AN300" i="2" s="1"/>
  <c r="AA296" i="2"/>
  <c r="U296" i="2"/>
  <c r="AW296" i="2"/>
  <c r="X296" i="2"/>
  <c r="AD308" i="1"/>
  <c r="AW304" i="1"/>
  <c r="X304" i="1"/>
  <c r="AA304" i="1"/>
  <c r="U304" i="1"/>
  <c r="AL201" i="1"/>
  <c r="AJ196" i="1"/>
  <c r="AN196" i="1" s="1"/>
  <c r="AA376" i="2" l="1"/>
  <c r="U376" i="2"/>
  <c r="X376" i="2"/>
  <c r="AW376" i="2"/>
  <c r="AV372" i="2"/>
  <c r="AW376" i="1"/>
  <c r="X376" i="1"/>
  <c r="AA376" i="1"/>
  <c r="U376" i="1"/>
  <c r="AD380" i="1"/>
  <c r="AD296" i="2"/>
  <c r="AN296" i="2" s="1"/>
  <c r="AW292" i="2"/>
  <c r="X292" i="2"/>
  <c r="AA292" i="2"/>
  <c r="U292" i="2"/>
  <c r="AD304" i="1"/>
  <c r="AA300" i="1"/>
  <c r="U300" i="1"/>
  <c r="AW300" i="1"/>
  <c r="X300" i="1"/>
  <c r="AN364" i="1"/>
  <c r="AN356" i="1"/>
  <c r="AN352" i="1"/>
  <c r="AN348" i="1"/>
  <c r="AN344" i="1"/>
  <c r="AN340" i="1"/>
  <c r="AN336" i="1"/>
  <c r="AN332" i="1"/>
  <c r="AN288" i="1"/>
  <c r="AN284" i="1"/>
  <c r="AN280" i="1"/>
  <c r="AN276" i="1"/>
  <c r="AN272" i="1"/>
  <c r="AN268" i="1"/>
  <c r="AN264" i="1"/>
  <c r="AN260" i="1"/>
  <c r="AN256" i="1"/>
  <c r="AN252" i="1"/>
  <c r="P346" i="1"/>
  <c r="O344" i="1"/>
  <c r="K344" i="1"/>
  <c r="P342" i="1"/>
  <c r="O340" i="1"/>
  <c r="K340" i="1"/>
  <c r="P338" i="1"/>
  <c r="O336" i="1"/>
  <c r="K336" i="1"/>
  <c r="P334" i="1"/>
  <c r="O332" i="1"/>
  <c r="K332" i="1"/>
  <c r="AD376" i="2" l="1"/>
  <c r="AN376" i="2" s="1"/>
  <c r="AV368" i="2"/>
  <c r="AA372" i="2"/>
  <c r="U372" i="2"/>
  <c r="AD372" i="2" s="1"/>
  <c r="AN372" i="2" s="1"/>
  <c r="X372" i="2"/>
  <c r="AW372" i="2"/>
  <c r="AD376" i="1"/>
  <c r="AA372" i="1"/>
  <c r="U372" i="1"/>
  <c r="AW372" i="1"/>
  <c r="X372" i="1"/>
  <c r="AD292" i="2"/>
  <c r="AN292" i="2" s="1"/>
  <c r="AA288" i="2"/>
  <c r="U288" i="2"/>
  <c r="AW288" i="2"/>
  <c r="X288" i="2"/>
  <c r="AD300" i="1"/>
  <c r="AW296" i="1"/>
  <c r="X296" i="1"/>
  <c r="AA296" i="1"/>
  <c r="U296" i="1"/>
  <c r="K244" i="1"/>
  <c r="AV364" i="2" l="1"/>
  <c r="AA368" i="2"/>
  <c r="U368" i="2"/>
  <c r="AD368" i="2" s="1"/>
  <c r="AN368" i="2" s="1"/>
  <c r="X368" i="2"/>
  <c r="AW368" i="2"/>
  <c r="AD372" i="1"/>
  <c r="AW368" i="1"/>
  <c r="X368" i="1"/>
  <c r="AA368" i="1"/>
  <c r="U368" i="1"/>
  <c r="AD288" i="2"/>
  <c r="AN288" i="2" s="1"/>
  <c r="AD296" i="1"/>
  <c r="AA292" i="1"/>
  <c r="U292" i="1"/>
  <c r="AW292" i="1"/>
  <c r="X292" i="1"/>
  <c r="P366" i="1"/>
  <c r="O364" i="1"/>
  <c r="K364" i="1"/>
  <c r="P362" i="1"/>
  <c r="O360" i="1"/>
  <c r="K360" i="1"/>
  <c r="P358" i="1"/>
  <c r="O356" i="1"/>
  <c r="K356" i="1"/>
  <c r="P354" i="1"/>
  <c r="O352" i="1"/>
  <c r="K352" i="1"/>
  <c r="P350" i="1"/>
  <c r="O348" i="1"/>
  <c r="K348" i="1"/>
  <c r="P290" i="1"/>
  <c r="O288" i="1"/>
  <c r="K288" i="1"/>
  <c r="P286" i="1"/>
  <c r="O284" i="1"/>
  <c r="K284" i="1"/>
  <c r="P282" i="1"/>
  <c r="O280" i="1"/>
  <c r="K280" i="1"/>
  <c r="P278" i="1"/>
  <c r="O276" i="1"/>
  <c r="K276" i="1"/>
  <c r="P274" i="1"/>
  <c r="O272" i="1"/>
  <c r="K272" i="1"/>
  <c r="P270" i="1"/>
  <c r="O268" i="1"/>
  <c r="K268" i="1"/>
  <c r="P266" i="1"/>
  <c r="O264" i="1"/>
  <c r="K264" i="1"/>
  <c r="P262" i="1"/>
  <c r="O260" i="1"/>
  <c r="K260" i="1"/>
  <c r="P258" i="1"/>
  <c r="O256" i="1"/>
  <c r="K256" i="1"/>
  <c r="P254" i="1"/>
  <c r="O252" i="1"/>
  <c r="K252" i="1"/>
  <c r="P250" i="1"/>
  <c r="O248" i="1"/>
  <c r="K248" i="1"/>
  <c r="P246" i="1"/>
  <c r="O244" i="1"/>
  <c r="P212" i="1"/>
  <c r="U364" i="2" l="1"/>
  <c r="AA364" i="2"/>
  <c r="X364" i="2"/>
  <c r="AV360" i="2"/>
  <c r="AW364" i="2"/>
  <c r="AD368" i="1"/>
  <c r="AD292" i="1"/>
  <c r="AW284" i="2"/>
  <c r="X284" i="2"/>
  <c r="AV280" i="2"/>
  <c r="U284" i="2"/>
  <c r="AA284" i="2"/>
  <c r="AA364" i="1"/>
  <c r="U364" i="1"/>
  <c r="X364" i="1"/>
  <c r="AW364" i="1"/>
  <c r="AA360" i="2" l="1"/>
  <c r="AW360" i="2"/>
  <c r="AV356" i="2"/>
  <c r="X360" i="2"/>
  <c r="U360" i="2"/>
  <c r="AD360" i="2" s="1"/>
  <c r="AN360" i="2" s="1"/>
  <c r="AD364" i="2"/>
  <c r="AN364" i="2" s="1"/>
  <c r="AD284" i="2"/>
  <c r="AN284" i="2" s="1"/>
  <c r="AA280" i="2"/>
  <c r="U280" i="2"/>
  <c r="AW280" i="2"/>
  <c r="X280" i="2"/>
  <c r="AV276" i="2"/>
  <c r="AD364" i="1"/>
  <c r="AA360" i="1"/>
  <c r="U360" i="1"/>
  <c r="X360" i="1"/>
  <c r="AK352" i="1"/>
  <c r="AK364" i="1"/>
  <c r="AK356" i="1"/>
  <c r="AK348" i="1"/>
  <c r="AK340" i="1"/>
  <c r="AK332" i="1"/>
  <c r="AK284" i="1"/>
  <c r="AK276" i="1"/>
  <c r="AK268" i="1"/>
  <c r="AK260" i="1"/>
  <c r="AK252" i="1"/>
  <c r="AK244" i="1"/>
  <c r="AK360" i="1"/>
  <c r="AK344" i="1"/>
  <c r="AK336" i="1"/>
  <c r="AK288" i="1"/>
  <c r="AK280" i="1"/>
  <c r="AK272" i="1"/>
  <c r="AK264" i="1"/>
  <c r="AK256" i="1"/>
  <c r="AK248" i="1"/>
  <c r="AW360" i="1"/>
  <c r="AV352" i="2" l="1"/>
  <c r="AW356" i="2"/>
  <c r="X356" i="2"/>
  <c r="U356" i="2"/>
  <c r="AA356" i="2"/>
  <c r="AD280" i="2"/>
  <c r="AN280" i="2" s="1"/>
  <c r="AW276" i="2"/>
  <c r="X276" i="2"/>
  <c r="AV272" i="2"/>
  <c r="AA276" i="2"/>
  <c r="U276" i="2"/>
  <c r="AD360" i="1"/>
  <c r="AN360" i="1"/>
  <c r="X356" i="1"/>
  <c r="AA356" i="1"/>
  <c r="U356" i="1"/>
  <c r="AW356" i="1"/>
  <c r="AD356" i="2" l="1"/>
  <c r="AN356" i="2" s="1"/>
  <c r="AV348" i="2"/>
  <c r="AW352" i="2"/>
  <c r="X352" i="2"/>
  <c r="AA352" i="2"/>
  <c r="U352" i="2"/>
  <c r="AD276" i="2"/>
  <c r="AN276" i="2" s="1"/>
  <c r="AA272" i="2"/>
  <c r="U272" i="2"/>
  <c r="X272" i="2"/>
  <c r="AV268" i="2"/>
  <c r="AW272" i="2"/>
  <c r="AD356" i="1"/>
  <c r="AA352" i="1"/>
  <c r="U352" i="1"/>
  <c r="X352" i="1"/>
  <c r="AW352" i="1"/>
  <c r="AD352" i="2" l="1"/>
  <c r="AN352" i="2" s="1"/>
  <c r="AV344" i="2"/>
  <c r="X348" i="2"/>
  <c r="AW348" i="2"/>
  <c r="U348" i="2"/>
  <c r="AD348" i="2" s="1"/>
  <c r="AN348" i="2" s="1"/>
  <c r="AA348" i="2"/>
  <c r="AD272" i="2"/>
  <c r="AN272" i="2" s="1"/>
  <c r="AW268" i="2"/>
  <c r="X268" i="2"/>
  <c r="AV264" i="2"/>
  <c r="U268" i="2"/>
  <c r="AA268" i="2"/>
  <c r="AD352" i="1"/>
  <c r="X348" i="1"/>
  <c r="AA348" i="1"/>
  <c r="U348" i="1"/>
  <c r="AW348" i="1"/>
  <c r="AV340" i="2" l="1"/>
  <c r="AW344" i="2"/>
  <c r="X344" i="2"/>
  <c r="U344" i="2"/>
  <c r="AD344" i="2" s="1"/>
  <c r="AN344" i="2" s="1"/>
  <c r="AA344" i="2"/>
  <c r="AD268" i="2"/>
  <c r="AN268" i="2" s="1"/>
  <c r="AA264" i="2"/>
  <c r="U264" i="2"/>
  <c r="AW264" i="2"/>
  <c r="X264" i="2"/>
  <c r="AV260" i="2"/>
  <c r="AW344" i="1"/>
  <c r="AA288" i="1"/>
  <c r="U288" i="1"/>
  <c r="X288" i="1"/>
  <c r="AA344" i="1"/>
  <c r="U344" i="1"/>
  <c r="X344" i="1"/>
  <c r="X340" i="1"/>
  <c r="AA340" i="1"/>
  <c r="U340" i="1"/>
  <c r="AD348" i="1"/>
  <c r="AW340" i="1"/>
  <c r="AW288" i="1"/>
  <c r="U340" i="2" l="1"/>
  <c r="AV336" i="2"/>
  <c r="AW340" i="2"/>
  <c r="AA340" i="2"/>
  <c r="X340" i="2"/>
  <c r="AD264" i="2"/>
  <c r="AN264" i="2" s="1"/>
  <c r="AW260" i="2"/>
  <c r="X260" i="2"/>
  <c r="AV256" i="2"/>
  <c r="AA260" i="2"/>
  <c r="U260" i="2"/>
  <c r="AD288" i="1"/>
  <c r="AA336" i="1"/>
  <c r="U336" i="1"/>
  <c r="X336" i="1"/>
  <c r="X284" i="1"/>
  <c r="AA284" i="1"/>
  <c r="U284" i="1"/>
  <c r="AD340" i="1"/>
  <c r="AD344" i="1"/>
  <c r="AW336" i="1"/>
  <c r="AW284" i="1"/>
  <c r="AA336" i="2" l="1"/>
  <c r="U336" i="2"/>
  <c r="AV332" i="2"/>
  <c r="AW336" i="2"/>
  <c r="X336" i="2"/>
  <c r="AD340" i="2"/>
  <c r="AN340" i="2" s="1"/>
  <c r="AD260" i="2"/>
  <c r="AN260" i="2" s="1"/>
  <c r="AA256" i="2"/>
  <c r="U256" i="2"/>
  <c r="X256" i="2"/>
  <c r="AV252" i="2"/>
  <c r="AW256" i="2"/>
  <c r="AD284" i="1"/>
  <c r="AD336" i="1"/>
  <c r="X332" i="1"/>
  <c r="AA332" i="1"/>
  <c r="U332" i="1"/>
  <c r="AA280" i="1"/>
  <c r="U280" i="1"/>
  <c r="X280" i="1"/>
  <c r="AW332" i="1"/>
  <c r="AW280" i="1"/>
  <c r="AD336" i="2" l="1"/>
  <c r="AN336" i="2" s="1"/>
  <c r="AV328" i="2"/>
  <c r="AA332" i="2"/>
  <c r="U332" i="2"/>
  <c r="AW332" i="2"/>
  <c r="X332" i="2"/>
  <c r="AD256" i="2"/>
  <c r="AN256" i="2" s="1"/>
  <c r="AW252" i="2"/>
  <c r="X252" i="2"/>
  <c r="AV248" i="2"/>
  <c r="U252" i="2"/>
  <c r="AA252" i="2"/>
  <c r="X276" i="1"/>
  <c r="AA276" i="1"/>
  <c r="U276" i="1"/>
  <c r="AD280" i="1"/>
  <c r="AD332" i="1"/>
  <c r="AW276" i="1"/>
  <c r="AD332" i="2" l="1"/>
  <c r="AN332" i="2" s="1"/>
  <c r="AA328" i="2"/>
  <c r="U328" i="2"/>
  <c r="AV324" i="2"/>
  <c r="X328" i="2"/>
  <c r="AW328" i="2"/>
  <c r="AD252" i="2"/>
  <c r="AN252" i="2" s="1"/>
  <c r="AA248" i="2"/>
  <c r="U248" i="2"/>
  <c r="AW248" i="2"/>
  <c r="X248" i="2"/>
  <c r="AV244" i="2"/>
  <c r="AA272" i="1"/>
  <c r="U272" i="1"/>
  <c r="X272" i="1"/>
  <c r="AD276" i="1"/>
  <c r="AW272" i="1"/>
  <c r="U324" i="2" l="1"/>
  <c r="X324" i="2"/>
  <c r="AW324" i="2"/>
  <c r="AV320" i="2"/>
  <c r="AA324" i="2"/>
  <c r="AD328" i="2"/>
  <c r="AN328" i="2" s="1"/>
  <c r="AD248" i="2"/>
  <c r="AN248" i="2" s="1"/>
  <c r="AW244" i="2"/>
  <c r="X244" i="2"/>
  <c r="AA244" i="2"/>
  <c r="U244" i="2"/>
  <c r="AD272" i="1"/>
  <c r="X268" i="1"/>
  <c r="AA268" i="1"/>
  <c r="U268" i="1"/>
  <c r="AW268" i="1"/>
  <c r="AV264" i="1"/>
  <c r="AA320" i="2" l="1"/>
  <c r="X320" i="2"/>
  <c r="AW320" i="2"/>
  <c r="U320" i="2"/>
  <c r="AD320" i="2" s="1"/>
  <c r="AN320" i="2" s="1"/>
  <c r="AD324" i="2"/>
  <c r="AN324" i="2" s="1"/>
  <c r="AD244" i="2"/>
  <c r="AN244" i="2" s="1"/>
  <c r="AK316" i="2" s="1"/>
  <c r="AA264" i="1"/>
  <c r="U264" i="1"/>
  <c r="X264" i="1"/>
  <c r="AD268" i="1"/>
  <c r="AW264" i="1"/>
  <c r="AV260" i="1"/>
  <c r="AK420" i="2" l="1"/>
  <c r="AD264" i="1"/>
  <c r="X260" i="1"/>
  <c r="AA260" i="1"/>
  <c r="U260" i="1"/>
  <c r="AV256" i="1"/>
  <c r="AW260" i="1"/>
  <c r="AD260" i="1" l="1"/>
  <c r="AA256" i="1"/>
  <c r="U256" i="1"/>
  <c r="X256" i="1"/>
  <c r="AW256" i="1"/>
  <c r="AV252" i="1"/>
  <c r="AD256" i="1" l="1"/>
  <c r="X252" i="1"/>
  <c r="AA252" i="1"/>
  <c r="U252" i="1"/>
  <c r="AW252" i="1"/>
  <c r="AV248" i="1"/>
  <c r="AD252" i="1" l="1"/>
  <c r="X248" i="1"/>
  <c r="AA248" i="1"/>
  <c r="U248" i="1"/>
  <c r="AW248" i="1"/>
  <c r="AV244" i="1"/>
  <c r="AD248" i="1" l="1"/>
  <c r="AN248" i="1" s="1"/>
  <c r="X244" i="1"/>
  <c r="AA244" i="1"/>
  <c r="U244" i="1"/>
  <c r="AW244" i="1"/>
  <c r="AD244" i="1" l="1"/>
  <c r="AN244" i="1" l="1"/>
</calcChain>
</file>

<file path=xl/sharedStrings.xml><?xml version="1.0" encoding="utf-8"?>
<sst xmlns="http://schemas.openxmlformats.org/spreadsheetml/2006/main" count="1626" uniqueCount="152">
  <si>
    <t>・通常時及び時短要請期間中の営業時間を記入してください。</t>
    <rPh sb="1" eb="3">
      <t>ツウジョウ</t>
    </rPh>
    <rPh sb="3" eb="4">
      <t>ジ</t>
    </rPh>
    <rPh sb="4" eb="5">
      <t>オヨ</t>
    </rPh>
    <rPh sb="6" eb="8">
      <t>ジタン</t>
    </rPh>
    <rPh sb="8" eb="10">
      <t>ヨウセイ</t>
    </rPh>
    <rPh sb="10" eb="13">
      <t>キカンチュウ</t>
    </rPh>
    <rPh sb="14" eb="16">
      <t>エイギョウ</t>
    </rPh>
    <rPh sb="16" eb="18">
      <t>ジカン</t>
    </rPh>
    <rPh sb="19" eb="21">
      <t>キニュウ</t>
    </rPh>
    <phoneticPr fontId="3"/>
  </si>
  <si>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3"/>
  </si>
  <si>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3"/>
  </si>
  <si>
    <t>パターン1</t>
    <phoneticPr fontId="3"/>
  </si>
  <si>
    <t>＜計算用分数換算＞※入力しないでください</t>
    <rPh sb="1" eb="4">
      <t>ケイサンヨウ</t>
    </rPh>
    <rPh sb="10" eb="12">
      <t>ニュウリョク</t>
    </rPh>
    <phoneticPr fontId="3"/>
  </si>
  <si>
    <t>[通常時]　</t>
    <rPh sb="1" eb="3">
      <t>ツウジョウ</t>
    </rPh>
    <rPh sb="3" eb="4">
      <t>ジ</t>
    </rPh>
    <phoneticPr fontId="3"/>
  </si>
  <si>
    <t>[通常時の営業時間数]　</t>
    <rPh sb="1" eb="3">
      <t>ツウジョウ</t>
    </rPh>
    <rPh sb="3" eb="4">
      <t>ジ</t>
    </rPh>
    <rPh sb="5" eb="7">
      <t>エイギョウ</t>
    </rPh>
    <rPh sb="7" eb="10">
      <t>ジカンスウ</t>
    </rPh>
    <phoneticPr fontId="3"/>
  </si>
  <si>
    <t>営業終了時間</t>
    <rPh sb="0" eb="2">
      <t>エイギョウ</t>
    </rPh>
    <rPh sb="2" eb="4">
      <t>シュウリョウ</t>
    </rPh>
    <rPh sb="4" eb="6">
      <t>ジカン</t>
    </rPh>
    <phoneticPr fontId="3"/>
  </si>
  <si>
    <t>営業時間</t>
    <rPh sb="0" eb="2">
      <t>エイギョウ</t>
    </rPh>
    <rPh sb="2" eb="4">
      <t>ジカン</t>
    </rPh>
    <phoneticPr fontId="3"/>
  </si>
  <si>
    <t>開始</t>
    <rPh sb="0" eb="2">
      <t>カイシ</t>
    </rPh>
    <phoneticPr fontId="3"/>
  </si>
  <si>
    <t>時</t>
    <rPh sb="0" eb="1">
      <t>ジ</t>
    </rPh>
    <phoneticPr fontId="3"/>
  </si>
  <si>
    <t>分</t>
    <rPh sb="0" eb="1">
      <t>フン</t>
    </rPh>
    <phoneticPr fontId="3"/>
  </si>
  <si>
    <t>～</t>
    <phoneticPr fontId="3"/>
  </si>
  <si>
    <t>終了</t>
    <rPh sb="0" eb="2">
      <t>シュウリョウ</t>
    </rPh>
    <phoneticPr fontId="3"/>
  </si>
  <si>
    <t>営業時間数
Ｘⅰ</t>
    <rPh sb="0" eb="2">
      <t>エイギョウ</t>
    </rPh>
    <rPh sb="2" eb="4">
      <t>ジカン</t>
    </rPh>
    <rPh sb="4" eb="5">
      <t>カズ</t>
    </rPh>
    <phoneticPr fontId="3"/>
  </si>
  <si>
    <t>時間</t>
    <rPh sb="0" eb="1">
      <t>ジ</t>
    </rPh>
    <rPh sb="1" eb="2">
      <t>アイダ</t>
    </rPh>
    <phoneticPr fontId="3"/>
  </si>
  <si>
    <t>①</t>
    <phoneticPr fontId="3"/>
  </si>
  <si>
    <t>Ａ</t>
    <phoneticPr fontId="3"/>
  </si>
  <si>
    <t>※自動入力</t>
    <rPh sb="1" eb="3">
      <t>ジドウ</t>
    </rPh>
    <rPh sb="3" eb="5">
      <t>ニュウリョク</t>
    </rPh>
    <phoneticPr fontId="3"/>
  </si>
  <si>
    <t>計算上の</t>
    <rPh sb="0" eb="3">
      <t>ケイサンジョウ</t>
    </rPh>
    <phoneticPr fontId="3"/>
  </si>
  <si>
    <t>実際の</t>
    <phoneticPr fontId="3"/>
  </si>
  <si>
    <t>[終了時間の短縮]　</t>
    <rPh sb="1" eb="3">
      <t>シュウリョウ</t>
    </rPh>
    <rPh sb="3" eb="5">
      <t>ジカン</t>
    </rPh>
    <rPh sb="6" eb="8">
      <t>タンシュク</t>
    </rPh>
    <phoneticPr fontId="3"/>
  </si>
  <si>
    <t>終了時間</t>
    <phoneticPr fontId="3"/>
  </si>
  <si>
    <t>終了時間</t>
    <rPh sb="0" eb="2">
      <t>シュウリョウ</t>
    </rPh>
    <rPh sb="2" eb="4">
      <t>ジカン</t>
    </rPh>
    <phoneticPr fontId="3"/>
  </si>
  <si>
    <t>短縮時間
Ｙⅰ（*2）</t>
    <rPh sb="0" eb="2">
      <t>タンシュク</t>
    </rPh>
    <rPh sb="2" eb="4">
      <t>ジカン</t>
    </rPh>
    <phoneticPr fontId="3"/>
  </si>
  <si>
    <t>②</t>
    <phoneticPr fontId="3"/>
  </si>
  <si>
    <t>②'</t>
    <phoneticPr fontId="3"/>
  </si>
  <si>
    <t>②"</t>
    <phoneticPr fontId="3"/>
  </si>
  <si>
    <t>※②'と②"いずれか大きい方</t>
    <rPh sb="10" eb="11">
      <t>オオ</t>
    </rPh>
    <rPh sb="13" eb="14">
      <t>ホウ</t>
    </rPh>
    <phoneticPr fontId="3"/>
  </si>
  <si>
    <t>※20時又は21時を超える場合は</t>
    <rPh sb="3" eb="4">
      <t>ジ</t>
    </rPh>
    <rPh sb="4" eb="5">
      <t>マタ</t>
    </rPh>
    <rPh sb="8" eb="9">
      <t>ジ</t>
    </rPh>
    <rPh sb="10" eb="11">
      <t>コ</t>
    </rPh>
    <rPh sb="13" eb="15">
      <t>バアイ</t>
    </rPh>
    <phoneticPr fontId="3"/>
  </si>
  <si>
    <t>[時短比率]　</t>
    <rPh sb="1" eb="3">
      <t>ジタン</t>
    </rPh>
    <rPh sb="3" eb="5">
      <t>ヒリツ</t>
    </rPh>
    <phoneticPr fontId="3"/>
  </si>
  <si>
    <t>短縮時間</t>
    <rPh sb="0" eb="2">
      <t>タンシュク</t>
    </rPh>
    <rPh sb="2" eb="4">
      <t>ジカン</t>
    </rPh>
    <phoneticPr fontId="3"/>
  </si>
  <si>
    <t>　短縮時間なし</t>
    <rPh sb="1" eb="3">
      <t>タンシュク</t>
    </rPh>
    <rPh sb="3" eb="5">
      <t>ジカン</t>
    </rPh>
    <phoneticPr fontId="3"/>
  </si>
  <si>
    <t>時短比率
Ｚⅰ＝Ｙⅰ/Ｘⅰ</t>
    <rPh sb="0" eb="2">
      <t>ジタン</t>
    </rPh>
    <rPh sb="2" eb="4">
      <t>ヒリツ</t>
    </rPh>
    <phoneticPr fontId="3"/>
  </si>
  <si>
    <t>Ｂ</t>
    <phoneticPr fontId="3"/>
  </si>
  <si>
    <t>①－②</t>
    <phoneticPr fontId="3"/>
  </si>
  <si>
    <t>※少数点第４位切上</t>
    <rPh sb="1" eb="3">
      <t>ショウスウ</t>
    </rPh>
    <rPh sb="3" eb="4">
      <t>テン</t>
    </rPh>
    <rPh sb="4" eb="5">
      <t>ダイ</t>
    </rPh>
    <rPh sb="6" eb="7">
      <t>イ</t>
    </rPh>
    <rPh sb="7" eb="8">
      <t>キ</t>
    </rPh>
    <rPh sb="8" eb="9">
      <t>ア</t>
    </rPh>
    <phoneticPr fontId="3"/>
  </si>
  <si>
    <t>パターン2</t>
    <phoneticPr fontId="3"/>
  </si>
  <si>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3"/>
  </si>
  <si>
    <t>パターン3</t>
    <phoneticPr fontId="3"/>
  </si>
  <si>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3"/>
  </si>
  <si>
    <t>パターン4</t>
    <phoneticPr fontId="3"/>
  </si>
  <si>
    <t>パターン5</t>
    <phoneticPr fontId="3"/>
  </si>
  <si>
    <t>パターン6</t>
    <phoneticPr fontId="3"/>
  </si>
  <si>
    <t>パターン7</t>
    <phoneticPr fontId="3"/>
  </si>
  <si>
    <t>パターン8</t>
    <phoneticPr fontId="3"/>
  </si>
  <si>
    <t>パターン9</t>
    <phoneticPr fontId="3"/>
  </si>
  <si>
    <t>パターン10</t>
    <phoneticPr fontId="3"/>
  </si>
  <si>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3"/>
  </si>
  <si>
    <t>＜協力金の考え方＞</t>
    <rPh sb="1" eb="4">
      <t>キョウリョクキン</t>
    </rPh>
    <rPh sb="5" eb="6">
      <t>カンガ</t>
    </rPh>
    <rPh sb="7" eb="8">
      <t>カタ</t>
    </rPh>
    <phoneticPr fontId="3"/>
  </si>
  <si>
    <t>区　分</t>
    <rPh sb="0" eb="1">
      <t>ク</t>
    </rPh>
    <rPh sb="2" eb="3">
      <t>ブン</t>
    </rPh>
    <phoneticPr fontId="3"/>
  </si>
  <si>
    <t>計算方法</t>
    <rPh sb="0" eb="2">
      <t>ケイサン</t>
    </rPh>
    <rPh sb="2" eb="4">
      <t>ホウホウ</t>
    </rPh>
    <phoneticPr fontId="3"/>
  </si>
  <si>
    <t>一日あたり支給額</t>
    <rPh sb="0" eb="2">
      <t>イチニチ</t>
    </rPh>
    <rPh sb="5" eb="7">
      <t>シキュウ</t>
    </rPh>
    <rPh sb="7" eb="8">
      <t>ガク</t>
    </rPh>
    <phoneticPr fontId="3"/>
  </si>
  <si>
    <t>自己利用部分の
休業面積</t>
    <rPh sb="0" eb="2">
      <t>ジコ</t>
    </rPh>
    <rPh sb="2" eb="4">
      <t>リヨウ</t>
    </rPh>
    <rPh sb="4" eb="6">
      <t>ブブン</t>
    </rPh>
    <rPh sb="8" eb="9">
      <t>キュウ</t>
    </rPh>
    <rPh sb="9" eb="10">
      <t>ゴウ</t>
    </rPh>
    <rPh sb="10" eb="11">
      <t>メン</t>
    </rPh>
    <rPh sb="11" eb="12">
      <t>セキ</t>
    </rPh>
    <phoneticPr fontId="3"/>
  </si>
  <si>
    <t>（</t>
    <phoneticPr fontId="3"/>
  </si>
  <si>
    <t>休業面積</t>
    <rPh sb="0" eb="2">
      <t>キュウギョウ</t>
    </rPh>
    <rPh sb="2" eb="4">
      <t>メンセキ</t>
    </rPh>
    <phoneticPr fontId="3"/>
  </si>
  <si>
    <t>－</t>
    <phoneticPr fontId="3"/>
  </si>
  <si>
    <t>㎡）</t>
    <phoneticPr fontId="3"/>
  </si>
  <si>
    <t>÷</t>
    <phoneticPr fontId="3"/>
  </si>
  <si>
    <t>㎡＝</t>
    <phoneticPr fontId="3"/>
  </si>
  <si>
    <r>
      <t>加算</t>
    </r>
    <r>
      <rPr>
        <sz val="16"/>
        <rFont val="ＭＳ ゴシック"/>
        <family val="3"/>
        <charset val="128"/>
      </rPr>
      <t>単位</t>
    </r>
    <rPh sb="0" eb="2">
      <t>カサン</t>
    </rPh>
    <rPh sb="2" eb="4">
      <t>タンイ</t>
    </rPh>
    <phoneticPr fontId="3"/>
  </si>
  <si>
    <t>※少数点以下切捨</t>
    <rPh sb="1" eb="3">
      <t>ショウスウ</t>
    </rPh>
    <rPh sb="3" eb="4">
      <t>テン</t>
    </rPh>
    <rPh sb="4" eb="6">
      <t>イカ</t>
    </rPh>
    <rPh sb="6" eb="7">
      <t>キ</t>
    </rPh>
    <rPh sb="7" eb="8">
      <t>ス</t>
    </rPh>
    <phoneticPr fontId="3"/>
  </si>
  <si>
    <t>万円＋</t>
    <rPh sb="0" eb="1">
      <t>マン</t>
    </rPh>
    <rPh sb="1" eb="2">
      <t>エン</t>
    </rPh>
    <phoneticPr fontId="3"/>
  </si>
  <si>
    <t>×</t>
    <phoneticPr fontId="3"/>
  </si>
  <si>
    <t>万円＝</t>
    <rPh sb="0" eb="1">
      <t>マン</t>
    </rPh>
    <rPh sb="1" eb="2">
      <t>エン</t>
    </rPh>
    <phoneticPr fontId="3"/>
  </si>
  <si>
    <t>万円</t>
    <rPh sb="0" eb="2">
      <t>マンエン</t>
    </rPh>
    <phoneticPr fontId="3"/>
  </si>
  <si>
    <t>※基礎額</t>
    <rPh sb="1" eb="3">
      <t>キソ</t>
    </rPh>
    <rPh sb="3" eb="4">
      <t>ガク</t>
    </rPh>
    <phoneticPr fontId="3"/>
  </si>
  <si>
    <t>テナント等数</t>
    <rPh sb="4" eb="5">
      <t>トウ</t>
    </rPh>
    <rPh sb="5" eb="6">
      <t>スウ</t>
    </rPh>
    <phoneticPr fontId="3"/>
  </si>
  <si>
    <t>Ａ＋Ｂ＋Ｃ</t>
    <phoneticPr fontId="3"/>
  </si>
  <si>
    <t>テナント等店舗数</t>
    <rPh sb="4" eb="5">
      <t>トウ</t>
    </rPh>
    <rPh sb="5" eb="7">
      <t>テンポ</t>
    </rPh>
    <rPh sb="7" eb="8">
      <t>スウ</t>
    </rPh>
    <phoneticPr fontId="3"/>
  </si>
  <si>
    <t>※10店舗以上の場合のみ</t>
    <rPh sb="3" eb="5">
      <t>テンポ</t>
    </rPh>
    <rPh sb="5" eb="7">
      <t>イジョウ</t>
    </rPh>
    <rPh sb="8" eb="10">
      <t>バアイ</t>
    </rPh>
    <phoneticPr fontId="3"/>
  </si>
  <si>
    <t>特定百貨店等店舗数</t>
    <rPh sb="0" eb="2">
      <t>トクテイ</t>
    </rPh>
    <rPh sb="2" eb="5">
      <t>ヒャッカテン</t>
    </rPh>
    <rPh sb="5" eb="6">
      <t>トウ</t>
    </rPh>
    <rPh sb="6" eb="9">
      <t>テンポスウ</t>
    </rPh>
    <phoneticPr fontId="3"/>
  </si>
  <si>
    <t>特定百貨店店舗数</t>
    <rPh sb="0" eb="2">
      <t>トクテイ</t>
    </rPh>
    <rPh sb="2" eb="5">
      <t>ヒャッカテン</t>
    </rPh>
    <rPh sb="5" eb="7">
      <t>テンポ</t>
    </rPh>
    <rPh sb="7" eb="8">
      <t>スウ</t>
    </rPh>
    <phoneticPr fontId="3"/>
  </si>
  <si>
    <t>Ｃ</t>
    <phoneticPr fontId="3"/>
  </si>
  <si>
    <t>※時短要請対象期間は時短比率を乗じる</t>
    <rPh sb="1" eb="3">
      <t>ジタン</t>
    </rPh>
    <rPh sb="3" eb="5">
      <t>ヨウセイ</t>
    </rPh>
    <rPh sb="5" eb="7">
      <t>タイショウ</t>
    </rPh>
    <rPh sb="7" eb="9">
      <t>キカン</t>
    </rPh>
    <rPh sb="10" eb="12">
      <t>ジタン</t>
    </rPh>
    <rPh sb="12" eb="14">
      <t>ヒリツ</t>
    </rPh>
    <rPh sb="15" eb="16">
      <t>ジョウ</t>
    </rPh>
    <phoneticPr fontId="3"/>
  </si>
  <si>
    <t>〔計算変数入力項目〕</t>
    <rPh sb="1" eb="3">
      <t>ケイサン</t>
    </rPh>
    <rPh sb="3" eb="5">
      <t>ヘンスウ</t>
    </rPh>
    <rPh sb="5" eb="7">
      <t>ニュウリョク</t>
    </rPh>
    <rPh sb="7" eb="9">
      <t>コウモク</t>
    </rPh>
    <phoneticPr fontId="3"/>
  </si>
  <si>
    <t>㎡</t>
    <phoneticPr fontId="3"/>
  </si>
  <si>
    <t>自己利用部分（施設運営事業者自らが一般消費者向けに直接サービスを提供している部分）のうち、要請に応じて休業または時短営業を行っている部分の面積
（テナント店舗、特定百貨店店舗、飲食店として協力金の支給を受ける店舗の面積などは含みません。）</t>
    <rPh sb="0" eb="6">
      <t>ジコリヨウブブン</t>
    </rPh>
    <rPh sb="7" eb="9">
      <t>シセツ</t>
    </rPh>
    <rPh sb="9" eb="11">
      <t>ウンエイ</t>
    </rPh>
    <rPh sb="11" eb="14">
      <t>ジギョウシャ</t>
    </rPh>
    <rPh sb="14" eb="15">
      <t>ミズカ</t>
    </rPh>
    <rPh sb="17" eb="19">
      <t>イッパン</t>
    </rPh>
    <rPh sb="19" eb="22">
      <t>ショウヒシャ</t>
    </rPh>
    <rPh sb="22" eb="23">
      <t>ム</t>
    </rPh>
    <rPh sb="25" eb="27">
      <t>チョクセツ</t>
    </rPh>
    <rPh sb="32" eb="34">
      <t>テイキョウ</t>
    </rPh>
    <rPh sb="33" eb="34">
      <t>キョウ</t>
    </rPh>
    <rPh sb="38" eb="40">
      <t>ブブン</t>
    </rPh>
    <rPh sb="77" eb="79">
      <t>テンポ</t>
    </rPh>
    <rPh sb="80" eb="87">
      <t>トクテイヒャッカテンテンポ</t>
    </rPh>
    <rPh sb="88" eb="91">
      <t>インショクテン</t>
    </rPh>
    <rPh sb="94" eb="97">
      <t>キョウリョクキン</t>
    </rPh>
    <rPh sb="98" eb="100">
      <t>シキュウ</t>
    </rPh>
    <rPh sb="101" eb="102">
      <t>ウ</t>
    </rPh>
    <rPh sb="104" eb="106">
      <t>テンポ</t>
    </rPh>
    <rPh sb="107" eb="109">
      <t>メンセキ</t>
    </rPh>
    <rPh sb="112" eb="113">
      <t>フク</t>
    </rPh>
    <phoneticPr fontId="3"/>
  </si>
  <si>
    <t>テナント店舗等の数</t>
    <rPh sb="4" eb="6">
      <t>テンポ</t>
    </rPh>
    <rPh sb="6" eb="7">
      <t>トウ</t>
    </rPh>
    <rPh sb="8" eb="9">
      <t>スウ</t>
    </rPh>
    <phoneticPr fontId="3"/>
  </si>
  <si>
    <t>店舗</t>
    <rPh sb="0" eb="2">
      <t>テンポ</t>
    </rPh>
    <phoneticPr fontId="3"/>
  </si>
  <si>
    <t>店舗数が日によって異なる場合は、下表の「テナント等店舗数」欄に直接店舗数を入力してください。</t>
    <rPh sb="0" eb="2">
      <t>テンポ</t>
    </rPh>
    <rPh sb="2" eb="3">
      <t>スウ</t>
    </rPh>
    <rPh sb="4" eb="5">
      <t>ヒ</t>
    </rPh>
    <rPh sb="9" eb="10">
      <t>コト</t>
    </rPh>
    <rPh sb="12" eb="14">
      <t>バアイ</t>
    </rPh>
    <rPh sb="16" eb="18">
      <t>カヒョウ</t>
    </rPh>
    <rPh sb="24" eb="25">
      <t>トウ</t>
    </rPh>
    <rPh sb="25" eb="28">
      <t>テンポスウ</t>
    </rPh>
    <rPh sb="29" eb="30">
      <t>ラン</t>
    </rPh>
    <rPh sb="31" eb="33">
      <t>チョクセツ</t>
    </rPh>
    <rPh sb="33" eb="36">
      <t>テンポスウ</t>
    </rPh>
    <rPh sb="37" eb="39">
      <t>ニュウリョク</t>
    </rPh>
    <phoneticPr fontId="3"/>
  </si>
  <si>
    <t>うち特定百貨店店舗数</t>
    <rPh sb="2" eb="9">
      <t>トクテイヒャッカテンテンポ</t>
    </rPh>
    <rPh sb="9" eb="10">
      <t>スウ</t>
    </rPh>
    <phoneticPr fontId="3"/>
  </si>
  <si>
    <t>＜協力金額＞</t>
    <rPh sb="1" eb="3">
      <t>キョウリョク</t>
    </rPh>
    <rPh sb="3" eb="5">
      <t>キンガク</t>
    </rPh>
    <phoneticPr fontId="3"/>
  </si>
  <si>
    <t>・</t>
    <phoneticPr fontId="3"/>
  </si>
  <si>
    <t>下表の太枠部分に必要事項を記入してください。</t>
    <rPh sb="0" eb="2">
      <t>カヒョウ</t>
    </rPh>
    <rPh sb="3" eb="5">
      <t>フトワク</t>
    </rPh>
    <rPh sb="5" eb="7">
      <t>ブブン</t>
    </rPh>
    <rPh sb="8" eb="10">
      <t>ヒツヨウ</t>
    </rPh>
    <rPh sb="10" eb="12">
      <t>ジコウ</t>
    </rPh>
    <rPh sb="13" eb="15">
      <t>キニュウ</t>
    </rPh>
    <phoneticPr fontId="3"/>
  </si>
  <si>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3"/>
  </si>
  <si>
    <t>※入力しないでください</t>
    <rPh sb="1" eb="3">
      <t>ニュウリョク</t>
    </rPh>
    <phoneticPr fontId="3"/>
  </si>
  <si>
    <t>月日</t>
    <rPh sb="0" eb="2">
      <t>ツキヒ</t>
    </rPh>
    <phoneticPr fontId="3"/>
  </si>
  <si>
    <r>
      <t>テナント</t>
    </r>
    <r>
      <rPr>
        <sz val="16"/>
        <rFont val="ＭＳ ゴシック"/>
        <family val="3"/>
        <charset val="128"/>
      </rPr>
      <t>等</t>
    </r>
    <r>
      <rPr>
        <sz val="16"/>
        <rFont val="ＭＳ ゴシック"/>
        <family val="2"/>
        <charset val="128"/>
      </rPr>
      <t>数</t>
    </r>
    <rPh sb="4" eb="5">
      <t>トウ</t>
    </rPh>
    <rPh sb="5" eb="6">
      <t>スウ</t>
    </rPh>
    <phoneticPr fontId="3"/>
  </si>
  <si>
    <t>区分別支給額</t>
    <rPh sb="0" eb="2">
      <t>クブン</t>
    </rPh>
    <rPh sb="2" eb="3">
      <t>ベツ</t>
    </rPh>
    <rPh sb="3" eb="6">
      <t>シキュウガク</t>
    </rPh>
    <phoneticPr fontId="3"/>
  </si>
  <si>
    <t>時短状況</t>
    <rPh sb="0" eb="2">
      <t>ジタン</t>
    </rPh>
    <rPh sb="2" eb="4">
      <t>ジョウキョウ</t>
    </rPh>
    <phoneticPr fontId="3"/>
  </si>
  <si>
    <r>
      <t xml:space="preserve">一日あたり
支給額
</t>
    </r>
    <r>
      <rPr>
        <sz val="16"/>
        <rFont val="ＭＳ ゴシック"/>
        <family val="3"/>
        <charset val="128"/>
      </rPr>
      <t>(γ＝α×β)</t>
    </r>
    <rPh sb="0" eb="2">
      <t>イチニチ</t>
    </rPh>
    <rPh sb="6" eb="9">
      <t>シキュウガク</t>
    </rPh>
    <phoneticPr fontId="3"/>
  </si>
  <si>
    <t>継続性
ﾁｪｯｸ</t>
    <rPh sb="0" eb="3">
      <t>ケイゾクセイ</t>
    </rPh>
    <phoneticPr fontId="3"/>
  </si>
  <si>
    <t>計算対象ﾁｪｯｸ</t>
    <rPh sb="0" eb="2">
      <t>ケイサン</t>
    </rPh>
    <rPh sb="2" eb="4">
      <t>タイショウ</t>
    </rPh>
    <phoneticPr fontId="3"/>
  </si>
  <si>
    <t>面積（A）</t>
    <rPh sb="0" eb="2">
      <t>メンセキ</t>
    </rPh>
    <phoneticPr fontId="3"/>
  </si>
  <si>
    <t>テナント等数（B）</t>
    <rPh sb="4" eb="5">
      <t>トウ</t>
    </rPh>
    <rPh sb="5" eb="6">
      <t>スウ</t>
    </rPh>
    <phoneticPr fontId="3"/>
  </si>
  <si>
    <t>特定百貨店等店舗数（C）</t>
    <rPh sb="0" eb="2">
      <t>トクテイ</t>
    </rPh>
    <rPh sb="2" eb="5">
      <t>ヒャッカテン</t>
    </rPh>
    <rPh sb="5" eb="6">
      <t>トウ</t>
    </rPh>
    <rPh sb="6" eb="9">
      <t>テンポスウ</t>
    </rPh>
    <phoneticPr fontId="3"/>
  </si>
  <si>
    <t>小計(α＝
A＋B＋C)</t>
    <rPh sb="0" eb="2">
      <t>ショウケイ</t>
    </rPh>
    <phoneticPr fontId="3"/>
  </si>
  <si>
    <t>パターン</t>
    <phoneticPr fontId="3"/>
  </si>
  <si>
    <t>時短
比率
（β）</t>
    <rPh sb="0" eb="2">
      <t>ジタン</t>
    </rPh>
    <rPh sb="3" eb="5">
      <t>ヒリツ</t>
    </rPh>
    <phoneticPr fontId="3"/>
  </si>
  <si>
    <r>
      <t>うち特定百貨店</t>
    </r>
    <r>
      <rPr>
        <sz val="16"/>
        <rFont val="ＭＳ ゴシック"/>
        <family val="3"/>
        <charset val="128"/>
      </rPr>
      <t>等</t>
    </r>
    <r>
      <rPr>
        <sz val="16"/>
        <rFont val="ＭＳ ゴシック"/>
        <family val="2"/>
        <charset val="128"/>
      </rPr>
      <t>店舗数</t>
    </r>
    <rPh sb="2" eb="4">
      <t>トクテイ</t>
    </rPh>
    <rPh sb="4" eb="7">
      <t>ヒャッカテン</t>
    </rPh>
    <rPh sb="7" eb="8">
      <t>トウ</t>
    </rPh>
    <rPh sb="8" eb="11">
      <t>テンポスウ</t>
    </rPh>
    <phoneticPr fontId="3"/>
  </si>
  <si>
    <t>月</t>
    <rPh sb="0" eb="1">
      <t>ガツ</t>
    </rPh>
    <phoneticPr fontId="3"/>
  </si>
  <si>
    <t>日</t>
    <rPh sb="0" eb="1">
      <t>ニチ</t>
    </rPh>
    <phoneticPr fontId="3"/>
  </si>
  <si>
    <t>月</t>
    <rPh sb="0" eb="1">
      <t>ゲツ</t>
    </rPh>
    <phoneticPr fontId="3"/>
  </si>
  <si>
    <t>火</t>
    <rPh sb="0" eb="1">
      <t>カ</t>
    </rPh>
    <phoneticPr fontId="3"/>
  </si>
  <si>
    <t>水</t>
  </si>
  <si>
    <t>木</t>
  </si>
  <si>
    <t>金</t>
  </si>
  <si>
    <t>土</t>
  </si>
  <si>
    <t>日</t>
  </si>
  <si>
    <t>月</t>
  </si>
  <si>
    <t>火</t>
  </si>
  <si>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3"/>
  </si>
  <si>
    <t>　協力金額</t>
    <rPh sb="1" eb="3">
      <t>キョウリョク</t>
    </rPh>
    <rPh sb="3" eb="5">
      <t>キンガク</t>
    </rPh>
    <phoneticPr fontId="3"/>
  </si>
  <si>
    <t>支給額計算書</t>
    <rPh sb="0" eb="3">
      <t>シキュウガク</t>
    </rPh>
    <rPh sb="3" eb="6">
      <t>ケイサンショ</t>
    </rPh>
    <phoneticPr fontId="3"/>
  </si>
  <si>
    <t>特定大規模施設運営事業者</t>
    <rPh sb="0" eb="2">
      <t>トクテイ</t>
    </rPh>
    <rPh sb="2" eb="5">
      <t>ダイキボ</t>
    </rPh>
    <rPh sb="5" eb="7">
      <t>シセツ</t>
    </rPh>
    <rPh sb="7" eb="9">
      <t>ウンエイ</t>
    </rPh>
    <rPh sb="9" eb="12">
      <t>ジギョウシャ</t>
    </rPh>
    <phoneticPr fontId="3"/>
  </si>
  <si>
    <t>（様式Ａ）</t>
    <rPh sb="1" eb="3">
      <t>ヨウシキ</t>
    </rPh>
    <phoneticPr fontId="3"/>
  </si>
  <si>
    <t>施設名称</t>
    <rPh sb="0" eb="4">
      <t>シセツメイショウ</t>
    </rPh>
    <phoneticPr fontId="3"/>
  </si>
  <si>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3"/>
  </si>
  <si>
    <t>自己利用部分の協力面積</t>
    <rPh sb="0" eb="6">
      <t>ジコリヨウブブン</t>
    </rPh>
    <rPh sb="7" eb="9">
      <t>キョウリョク</t>
    </rPh>
    <rPh sb="9" eb="11">
      <t>メンセキ</t>
    </rPh>
    <phoneticPr fontId="3"/>
  </si>
  <si>
    <t>対応</t>
    <rPh sb="0" eb="2">
      <t>タイオウ</t>
    </rPh>
    <phoneticPr fontId="3"/>
  </si>
  <si>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3"/>
  </si>
  <si>
    <t>「定」を、要請に応じなかった日に「×」を記入してください。</t>
    <rPh sb="5" eb="7">
      <t>ヨウセイ</t>
    </rPh>
    <rPh sb="8" eb="9">
      <t>オウ</t>
    </rPh>
    <phoneticPr fontId="3"/>
  </si>
  <si>
    <t>要請の対象とならない日（通常の営業終了時間が20時以前の場合など）がある場合は「－」を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3"/>
  </si>
  <si>
    <t>記入してください。</t>
    <phoneticPr fontId="3"/>
  </si>
  <si>
    <t>[時短要請期間中]　</t>
    <rPh sb="1" eb="3">
      <t>ジタン</t>
    </rPh>
    <rPh sb="3" eb="5">
      <t>ヨウセイ</t>
    </rPh>
    <rPh sb="5" eb="7">
      <t>キカン</t>
    </rPh>
    <rPh sb="7" eb="8">
      <t>チュウ</t>
    </rPh>
    <phoneticPr fontId="3"/>
  </si>
  <si>
    <t>20時又は</t>
    <phoneticPr fontId="3"/>
  </si>
  <si>
    <t>21時まで</t>
    <rPh sb="2" eb="3">
      <t>ジ</t>
    </rPh>
    <phoneticPr fontId="3"/>
  </si>
  <si>
    <t>□</t>
  </si>
  <si>
    <t>イベント開催時の営業パターンである</t>
    <rPh sb="4" eb="6">
      <t>カイサイ</t>
    </rPh>
    <rPh sb="6" eb="7">
      <t>ジ</t>
    </rPh>
    <rPh sb="8" eb="10">
      <t>エイギョウ</t>
    </rPh>
    <phoneticPr fontId="3"/>
  </si>
  <si>
    <t>※　24時間表記で記入してください。
※　24時間営業の場合は「5時00分～29時00分」と記入してください。
※　特措法に基づく要請分(20時までの時短)が協力金の対象のため、
　20時以前に営業を終了した場合でも、通常の営業終了時間から20時
　までに短縮した時間となります。
※　屋内運動施設で大会等のイベント開催時は、20時を21時に読み替え
　ますので、下のボックスにチェック☑してください。</t>
    <rPh sb="58" eb="61">
      <t>トクソホウ</t>
    </rPh>
    <rPh sb="62" eb="63">
      <t>モト</t>
    </rPh>
    <rPh sb="143" eb="149">
      <t>オクナイウンドウシセツ</t>
    </rPh>
    <rPh sb="150" eb="153">
      <t>タイカイトウ</t>
    </rPh>
    <phoneticPr fontId="3"/>
  </si>
  <si>
    <t>営業時間
（*）</t>
    <rPh sb="0" eb="2">
      <t>エイギョウ</t>
    </rPh>
    <rPh sb="2" eb="4">
      <t>ジカン</t>
    </rPh>
    <phoneticPr fontId="3"/>
  </si>
  <si>
    <t>株式会社〇〇物産</t>
    <rPh sb="0" eb="4">
      <t>カブシキガイシャ</t>
    </rPh>
    <rPh sb="6" eb="8">
      <t>ブッサン</t>
    </rPh>
    <phoneticPr fontId="3"/>
  </si>
  <si>
    <t>△△モール　京都五条店</t>
    <rPh sb="6" eb="8">
      <t>キョウト</t>
    </rPh>
    <rPh sb="8" eb="11">
      <t>ゴジョウテン</t>
    </rPh>
    <phoneticPr fontId="3"/>
  </si>
  <si>
    <t>☑</t>
  </si>
  <si>
    <t>○</t>
  </si>
  <si>
    <t>月</t>
    <phoneticPr fontId="3"/>
  </si>
  <si>
    <t>火</t>
    <rPh sb="0" eb="1">
      <t>ヒ</t>
    </rPh>
    <phoneticPr fontId="3"/>
  </si>
  <si>
    <t>日</t>
    <phoneticPr fontId="3"/>
  </si>
  <si>
    <t>月</t>
    <phoneticPr fontId="3"/>
  </si>
  <si>
    <t>京都市</t>
    <rPh sb="0" eb="3">
      <t>キョウトシ</t>
    </rPh>
    <phoneticPr fontId="3"/>
  </si>
  <si>
    <t>宇治市、城陽市、向日市、長岡京市、八幡市、京田辺市、木津川市</t>
    <rPh sb="0" eb="3">
      <t>ウジシ</t>
    </rPh>
    <rPh sb="4" eb="7">
      <t>ジョウヨウシ</t>
    </rPh>
    <rPh sb="8" eb="11">
      <t>ムコウシ</t>
    </rPh>
    <rPh sb="12" eb="16">
      <t>ナガオカキョウシ</t>
    </rPh>
    <rPh sb="17" eb="20">
      <t>ヤハタシ</t>
    </rPh>
    <rPh sb="21" eb="25">
      <t>キョウタナベシ</t>
    </rPh>
    <rPh sb="26" eb="30">
      <t>キヅガワシ</t>
    </rPh>
    <phoneticPr fontId="3"/>
  </si>
  <si>
    <t>施設の所在地（いずれかを選択してください）</t>
    <rPh sb="0" eb="2">
      <t>シセツ</t>
    </rPh>
    <rPh sb="3" eb="6">
      <t>ショザイチ</t>
    </rPh>
    <rPh sb="12" eb="14">
      <t>センタク</t>
    </rPh>
    <phoneticPr fontId="3"/>
  </si>
  <si>
    <t>水</t>
    <phoneticPr fontId="3"/>
  </si>
  <si>
    <t>木</t>
    <phoneticPr fontId="3"/>
  </si>
  <si>
    <t>金</t>
    <phoneticPr fontId="3"/>
  </si>
  <si>
    <t>土</t>
    <phoneticPr fontId="3"/>
  </si>
  <si>
    <t>その他の市町村</t>
    <rPh sb="2" eb="3">
      <t>タ</t>
    </rPh>
    <rPh sb="4" eb="7">
      <t>シチョウソン</t>
    </rPh>
    <phoneticPr fontId="3"/>
  </si>
  <si>
    <t>協力
面積</t>
    <rPh sb="0" eb="2">
      <t>キョウリョク</t>
    </rPh>
    <rPh sb="3" eb="5">
      <t>メンセキ</t>
    </rPh>
    <phoneticPr fontId="3"/>
  </si>
  <si>
    <t>小計（8/2～8/19）</t>
    <rPh sb="0" eb="2">
      <t>ショウケイ</t>
    </rPh>
    <phoneticPr fontId="3"/>
  </si>
  <si>
    <t>合　　　　　計</t>
    <rPh sb="0" eb="1">
      <t>ゴウ</t>
    </rPh>
    <rPh sb="6" eb="7">
      <t>ケイ</t>
    </rPh>
    <phoneticPr fontId="3"/>
  </si>
  <si>
    <t>小計（8/20～9/12）</t>
    <rPh sb="0" eb="2">
      <t>ショウケイ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</si>
</sst>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00"/>
    <numFmt numFmtId="177" formatCode="#,##0.000;[Red]\-#,##0.000;0.000"/>
    <numFmt numFmtId="178" formatCode="General;;0"/>
    <numFmt numFmtId="179" formatCode="General&quot;㎡&quot;"/>
    <numFmt numFmtId="180" formatCode="General&quot;店&quot;&quot;舗&quot;"/>
    <numFmt numFmtId="181" formatCode="0.0"/>
    <numFmt numFmtId="182" formatCode="0.0&quot;万&quot;&quot;円&quot;"/>
    <numFmt numFmtId="183" formatCode="#,##0.0;[Red]\-#,##0.0"/>
    <numFmt numFmtId="184" formatCode="0.000;;"/>
  </numFmts>
  <fonts count="41" x14ac:knownFonts="1">
    <font>
      <sz val="12"/>
      <color theme="1"/>
      <name val="ＭＳ ゴシック"/>
      <family val="2"/>
      <charset val="128"/>
    </font>
    <font>
      <sz val="12"/>
      <color theme="1"/>
      <name val="ＭＳ ゴシック"/>
      <family val="2"/>
      <charset val="128"/>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b/>
      <sz val="20"/>
      <name val="HGS創英角ｺﾞｼｯｸUB"/>
      <family val="3"/>
      <charset val="128"/>
    </font>
    <font>
      <b/>
      <sz val="18"/>
      <name val="HGS創英角ｺﾞｼｯｸUB"/>
      <family val="3"/>
      <charset val="128"/>
    </font>
    <font>
      <b/>
      <sz val="16"/>
      <name val="ＭＳ ゴシック"/>
      <family val="3"/>
      <charset val="128"/>
    </font>
    <font>
      <sz val="18"/>
      <name val="HGS創英角ｺﾞｼｯｸUB"/>
      <family val="3"/>
      <charset val="128"/>
    </font>
    <font>
      <sz val="18"/>
      <name val="ＭＳ ゴシック"/>
      <family val="3"/>
      <charset val="128"/>
    </font>
    <font>
      <u/>
      <sz val="16"/>
      <name val="ＭＳ ゴシック"/>
      <family val="3"/>
      <charset val="128"/>
    </font>
    <font>
      <sz val="16"/>
      <color rgb="FFFF0000"/>
      <name val="ＭＳ ゴシック"/>
      <family val="3"/>
      <charset val="128"/>
    </font>
    <font>
      <sz val="14"/>
      <name val="ＭＳ ゴシック"/>
      <family val="3"/>
      <charset val="128"/>
    </font>
    <font>
      <sz val="24"/>
      <name val="ＭＳ ゴシック"/>
      <family val="2"/>
      <charset val="128"/>
    </font>
    <font>
      <sz val="18"/>
      <name val="ＭＳ ゴシック"/>
      <family val="2"/>
      <charset val="128"/>
    </font>
    <font>
      <sz val="14"/>
      <name val="ＭＳ ゴシック"/>
      <family val="2"/>
      <charset val="128"/>
    </font>
    <font>
      <u/>
      <sz val="16"/>
      <name val="ＭＳ ゴシック"/>
      <family val="2"/>
      <charset val="128"/>
    </font>
    <font>
      <sz val="12"/>
      <name val="ＭＳ ゴシック"/>
      <family val="3"/>
      <charset val="128"/>
    </font>
    <font>
      <sz val="24"/>
      <name val="ＭＳ ゴシック"/>
      <family val="3"/>
      <charset val="128"/>
    </font>
    <font>
      <sz val="16"/>
      <name val="HGS創英角ｺﾞｼｯｸUB"/>
      <family val="3"/>
      <charset val="128"/>
    </font>
    <font>
      <u/>
      <sz val="18"/>
      <name val="ＭＳ ゴシック"/>
      <family val="2"/>
      <charset val="128"/>
    </font>
    <font>
      <b/>
      <sz val="22"/>
      <name val="ＭＳ ゴシック"/>
      <family val="3"/>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18"/>
      <color theme="0" tint="-0.34998626667073579"/>
      <name val="HGS創英角ｺﾞｼｯｸUB"/>
      <family val="3"/>
      <charset val="128"/>
    </font>
    <font>
      <sz val="16"/>
      <color theme="0" tint="-0.34998626667073579"/>
      <name val="ＭＳ ゴシック"/>
      <family val="2"/>
      <charset val="128"/>
    </font>
    <font>
      <sz val="18"/>
      <color theme="0" tint="-0.34998626667073579"/>
      <name val="ＭＳ ゴシック"/>
      <family val="2"/>
      <charset val="128"/>
    </font>
    <font>
      <b/>
      <sz val="28"/>
      <color theme="4" tint="-0.249977111117893"/>
      <name val="ＭＳ ゴシック"/>
      <family val="3"/>
      <charset val="128"/>
    </font>
    <font>
      <b/>
      <sz val="18"/>
      <color theme="8" tint="-0.249977111117893"/>
      <name val="ＭＳ ゴシック"/>
      <family val="3"/>
      <charset val="128"/>
    </font>
    <font>
      <b/>
      <sz val="24"/>
      <color theme="8" tint="-0.249977111117893"/>
      <name val="ＭＳ ゴシック"/>
      <family val="3"/>
      <charset val="128"/>
    </font>
    <font>
      <b/>
      <sz val="16"/>
      <color theme="8" tint="-0.249977111117893"/>
      <name val="ＭＳ ゴシック"/>
      <family val="3"/>
      <charset val="128"/>
    </font>
    <font>
      <b/>
      <sz val="16"/>
      <color rgb="FF305496"/>
      <name val="ＭＳ ゴシック"/>
      <family val="3"/>
      <charset val="128"/>
    </font>
    <font>
      <b/>
      <sz val="24"/>
      <color theme="4" tint="-0.249977111117893"/>
      <name val="ＭＳ ゴシック"/>
      <family val="3"/>
      <charset val="128"/>
    </font>
    <font>
      <sz val="36"/>
      <name val="ＭＳ Ｐゴシック"/>
      <family val="3"/>
      <charset val="128"/>
    </font>
    <font>
      <sz val="36"/>
      <name val="ＭＳ ゴシック"/>
      <family val="3"/>
      <charset val="128"/>
    </font>
    <font>
      <sz val="16"/>
      <color rgb="FFFF0000"/>
      <name val="ＭＳ ゴシック"/>
      <family val="2"/>
      <charset val="128"/>
    </font>
    <font>
      <sz val="36"/>
      <color theme="4" tint="-0.249977111117893"/>
      <name val="ＭＳ ゴシック"/>
      <family val="3"/>
      <charset val="128"/>
    </font>
    <font>
      <sz val="16"/>
      <color theme="4"/>
      <name val="ＭＳ ゴシック"/>
      <family val="2"/>
      <charset val="128"/>
    </font>
  </fonts>
  <fills count="8">
    <fill>
      <patternFill patternType="none"/>
    </fill>
    <fill>
      <patternFill patternType="gray125"/>
    </fill>
    <fill>
      <patternFill patternType="solid">
        <fgColor rgb="FF66CCFF"/>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8CBAD"/>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diagonal/>
    </border>
    <border>
      <left style="hair">
        <color auto="1"/>
      </left>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rgb="FFFF0000"/>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n">
        <color indexed="64"/>
      </left>
      <right/>
      <top/>
      <bottom style="double">
        <color indexed="64"/>
      </bottom>
      <diagonal/>
    </border>
    <border>
      <left/>
      <right/>
      <top/>
      <bottom style="double">
        <color indexed="64"/>
      </bottom>
      <diagonal/>
    </border>
    <border>
      <left/>
      <right style="thick">
        <color rgb="FFFF0000"/>
      </right>
      <top/>
      <bottom style="double">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1">
    <xf numFmtId="0" fontId="0" fillId="0" borderId="0" xfId="0">
      <alignment vertical="center"/>
    </xf>
    <xf numFmtId="0" fontId="2" fillId="0" borderId="0" xfId="0" applyFont="1" applyProtection="1">
      <alignment vertical="center"/>
      <protection hidden="1"/>
    </xf>
    <xf numFmtId="0" fontId="4" fillId="0" borderId="0" xfId="0" applyFont="1" applyAlignment="1" applyProtection="1">
      <alignment horizontal="right" vertical="center" shrinkToFit="1"/>
      <protection hidden="1"/>
    </xf>
    <xf numFmtId="0" fontId="2" fillId="0" borderId="0" xfId="0" applyFont="1" applyFill="1" applyProtection="1">
      <alignment vertical="center"/>
      <protection hidden="1"/>
    </xf>
    <xf numFmtId="0" fontId="6" fillId="2" borderId="0" xfId="0" applyFont="1" applyFill="1" applyProtection="1">
      <alignmen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vertical="center" shrinkToFit="1"/>
      <protection hidden="1"/>
    </xf>
    <xf numFmtId="0" fontId="8" fillId="2" borderId="0" xfId="0" applyFont="1" applyFill="1" applyBorder="1" applyAlignment="1" applyProtection="1">
      <alignment vertical="center"/>
      <protection hidden="1"/>
    </xf>
    <xf numFmtId="0" fontId="7" fillId="0" borderId="0" xfId="0" applyFont="1" applyFill="1" applyProtection="1">
      <alignment vertical="center"/>
      <protection hidden="1"/>
    </xf>
    <xf numFmtId="0" fontId="7" fillId="0" borderId="0" xfId="0" applyFont="1" applyProtection="1">
      <alignment vertical="center"/>
      <protection hidden="1"/>
    </xf>
    <xf numFmtId="0" fontId="9" fillId="0" borderId="0" xfId="0" applyFont="1" applyProtection="1">
      <alignment vertical="center"/>
      <protection hidden="1"/>
    </xf>
    <xf numFmtId="0" fontId="9" fillId="0" borderId="0" xfId="0" applyFont="1" applyAlignment="1" applyProtection="1">
      <alignment vertical="center" shrinkToFit="1"/>
      <protection hidden="1"/>
    </xf>
    <xf numFmtId="0" fontId="8" fillId="0" borderId="0" xfId="0" applyFont="1" applyBorder="1" applyAlignment="1" applyProtection="1">
      <alignment vertical="center"/>
      <protection hidden="1"/>
    </xf>
    <xf numFmtId="0" fontId="9" fillId="0" borderId="0" xfId="0" applyFont="1" applyFill="1" applyProtection="1">
      <alignment vertical="center"/>
      <protection hidden="1"/>
    </xf>
    <xf numFmtId="0" fontId="10"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hidden="1"/>
    </xf>
    <xf numFmtId="0" fontId="6" fillId="0" borderId="0" xfId="0" applyFont="1" applyProtection="1">
      <alignment vertical="center"/>
      <protection hidden="1"/>
    </xf>
    <xf numFmtId="0" fontId="4" fillId="0" borderId="0" xfId="0" applyFont="1" applyBorder="1" applyAlignment="1" applyProtection="1">
      <alignment vertical="center"/>
      <protection hidden="1"/>
    </xf>
    <xf numFmtId="0" fontId="7" fillId="0" borderId="0" xfId="0" applyFont="1" applyAlignment="1" applyProtection="1">
      <alignment vertical="center" shrinkToFit="1"/>
      <protection hidden="1"/>
    </xf>
    <xf numFmtId="0" fontId="4" fillId="0" borderId="0" xfId="0" applyFont="1" applyProtection="1">
      <alignment vertical="center"/>
      <protection hidden="1"/>
    </xf>
    <xf numFmtId="0" fontId="8" fillId="0" borderId="0" xfId="0" applyFont="1" applyProtection="1">
      <alignment vertical="center"/>
      <protection hidden="1"/>
    </xf>
    <xf numFmtId="0" fontId="8" fillId="0" borderId="0" xfId="0" applyFont="1" applyBorder="1" applyProtection="1">
      <alignment vertical="center"/>
      <protection hidden="1"/>
    </xf>
    <xf numFmtId="0" fontId="4" fillId="0" borderId="0" xfId="0" applyFont="1" applyBorder="1" applyProtection="1">
      <alignment vertical="center"/>
      <protection hidden="1"/>
    </xf>
    <xf numFmtId="0" fontId="8" fillId="0" borderId="0" xfId="0" applyFont="1" applyFill="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0" borderId="0" xfId="0" applyFont="1" applyBorder="1" applyProtection="1">
      <alignment vertical="center"/>
      <protection hidden="1"/>
    </xf>
    <xf numFmtId="0" fontId="12" fillId="0" borderId="0" xfId="0" applyFont="1" applyBorder="1" applyAlignment="1" applyProtection="1">
      <alignment vertical="center"/>
      <protection hidden="1"/>
    </xf>
    <xf numFmtId="0" fontId="12" fillId="0" borderId="0" xfId="0" applyFont="1" applyAlignment="1" applyProtection="1">
      <alignment horizontal="right" vertical="center"/>
      <protection hidden="1"/>
    </xf>
    <xf numFmtId="0" fontId="10" fillId="0" borderId="0" xfId="0" applyFont="1" applyBorder="1" applyAlignment="1" applyProtection="1">
      <alignment horizontal="left" vertical="center"/>
      <protection hidden="1"/>
    </xf>
    <xf numFmtId="0" fontId="2" fillId="0" borderId="0" xfId="0" applyFont="1" applyBorder="1" applyProtection="1">
      <alignment vertical="center"/>
      <protection hidden="1"/>
    </xf>
    <xf numFmtId="0" fontId="2" fillId="0" borderId="11" xfId="0" applyFont="1" applyBorder="1" applyAlignment="1" applyProtection="1">
      <alignment vertical="center" wrapText="1" shrinkToFit="1"/>
      <protection hidden="1"/>
    </xf>
    <xf numFmtId="0" fontId="7" fillId="0" borderId="11" xfId="0" applyFont="1" applyBorder="1" applyProtection="1">
      <alignment vertical="center"/>
      <protection hidden="1"/>
    </xf>
    <xf numFmtId="0" fontId="13" fillId="0" borderId="11" xfId="0" applyFont="1" applyBorder="1" applyProtection="1">
      <alignment vertical="center"/>
      <protection hidden="1"/>
    </xf>
    <xf numFmtId="0" fontId="2" fillId="0" borderId="11" xfId="0" applyFont="1" applyBorder="1" applyProtection="1">
      <alignment vertical="center"/>
      <protection hidden="1"/>
    </xf>
    <xf numFmtId="0" fontId="2" fillId="0" borderId="12"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shrinkToFit="1"/>
      <protection hidden="1"/>
    </xf>
    <xf numFmtId="0" fontId="7" fillId="0" borderId="0" xfId="0" applyFont="1" applyBorder="1" applyProtection="1">
      <alignment vertical="center"/>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4" fillId="0" borderId="0" xfId="0" applyFont="1" applyFill="1" applyBorder="1" applyAlignment="1" applyProtection="1">
      <alignment horizontal="left" vertical="center"/>
      <protection hidden="1"/>
    </xf>
    <xf numFmtId="0" fontId="13" fillId="0" borderId="0" xfId="0" applyFont="1" applyBorder="1" applyProtection="1">
      <alignment vertical="center"/>
      <protection hidden="1"/>
    </xf>
    <xf numFmtId="0" fontId="15" fillId="4" borderId="12" xfId="0" applyFont="1" applyFill="1" applyBorder="1" applyProtection="1">
      <alignment vertical="center"/>
      <protection hidden="1"/>
    </xf>
    <xf numFmtId="0" fontId="9" fillId="4" borderId="0" xfId="0" applyFont="1" applyFill="1" applyBorder="1" applyAlignment="1" applyProtection="1">
      <alignment vertical="center"/>
      <protection hidden="1"/>
    </xf>
    <xf numFmtId="0" fontId="15" fillId="4" borderId="0" xfId="0" applyFont="1" applyFill="1" applyBorder="1" applyProtection="1">
      <alignment vertical="center"/>
      <protection hidden="1"/>
    </xf>
    <xf numFmtId="0" fontId="15" fillId="4" borderId="0" xfId="0" applyFont="1" applyFill="1" applyProtection="1">
      <alignment vertical="center"/>
      <protection hidden="1"/>
    </xf>
    <xf numFmtId="0" fontId="13" fillId="0" borderId="0" xfId="0" applyFont="1" applyBorder="1" applyAlignment="1" applyProtection="1">
      <alignment vertical="center" wrapText="1"/>
      <protection hidden="1"/>
    </xf>
    <xf numFmtId="0" fontId="2" fillId="0" borderId="12" xfId="0" applyFont="1" applyBorder="1" applyAlignment="1" applyProtection="1">
      <alignment vertical="center" wrapText="1" shrinkToFit="1"/>
      <protection hidden="1"/>
    </xf>
    <xf numFmtId="0" fontId="2" fillId="0" borderId="4" xfId="0" applyFont="1" applyBorder="1" applyAlignment="1" applyProtection="1">
      <alignment vertical="center"/>
      <protection hidden="1"/>
    </xf>
    <xf numFmtId="0" fontId="16" fillId="0" borderId="0" xfId="0" applyFont="1" applyBorder="1" applyAlignment="1" applyProtection="1">
      <alignment vertical="top"/>
      <protection hidden="1"/>
    </xf>
    <xf numFmtId="0" fontId="2" fillId="0" borderId="22" xfId="0" applyFont="1" applyBorder="1" applyAlignment="1" applyProtection="1">
      <alignment vertical="center" wrapText="1" shrinkToFit="1"/>
      <protection hidden="1"/>
    </xf>
    <xf numFmtId="0" fontId="2" fillId="0" borderId="23" xfId="0" applyFont="1" applyBorder="1" applyAlignment="1" applyProtection="1">
      <alignment vertical="center" wrapText="1" shrinkToFit="1"/>
      <protection hidden="1"/>
    </xf>
    <xf numFmtId="0" fontId="2" fillId="0" borderId="23" xfId="0" applyFont="1" applyBorder="1" applyAlignment="1" applyProtection="1">
      <alignment vertical="center"/>
      <protection hidden="1"/>
    </xf>
    <xf numFmtId="0" fontId="2" fillId="0" borderId="23" xfId="0" applyFont="1" applyBorder="1" applyProtection="1">
      <alignment vertical="center"/>
      <protection hidden="1"/>
    </xf>
    <xf numFmtId="0" fontId="16" fillId="0" borderId="23" xfId="0" applyFont="1" applyBorder="1" applyAlignment="1" applyProtection="1">
      <alignment vertical="top"/>
      <protection hidden="1"/>
    </xf>
    <xf numFmtId="0" fontId="7" fillId="0" borderId="23" xfId="0" applyFont="1" applyBorder="1" applyProtection="1">
      <alignment vertical="center"/>
      <protection hidden="1"/>
    </xf>
    <xf numFmtId="0" fontId="10" fillId="5" borderId="0" xfId="0" applyFont="1" applyFill="1" applyBorder="1" applyAlignment="1" applyProtection="1">
      <alignment horizontal="left" vertical="center"/>
      <protection hidden="1"/>
    </xf>
    <xf numFmtId="0" fontId="2" fillId="0" borderId="7" xfId="0" applyFont="1" applyBorder="1" applyProtection="1">
      <alignment vertical="center"/>
      <protection hidden="1"/>
    </xf>
    <xf numFmtId="0" fontId="2" fillId="0" borderId="4" xfId="0" applyFont="1" applyBorder="1" applyProtection="1">
      <alignment vertical="center"/>
      <protection hidden="1"/>
    </xf>
    <xf numFmtId="0" fontId="2" fillId="0" borderId="5" xfId="0" applyFont="1" applyBorder="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vertical="center" wrapText="1"/>
      <protection hidden="1"/>
    </xf>
    <xf numFmtId="0" fontId="18" fillId="2" borderId="0" xfId="0" applyFont="1" applyFill="1" applyBorder="1" applyAlignment="1" applyProtection="1">
      <alignment horizontal="left" vertical="center"/>
      <protection hidden="1"/>
    </xf>
    <xf numFmtId="0" fontId="2" fillId="2" borderId="0" xfId="0" applyFont="1" applyFill="1" applyProtection="1">
      <alignment vertical="center"/>
      <protection hidden="1"/>
    </xf>
    <xf numFmtId="0" fontId="7" fillId="0" borderId="0" xfId="0" applyFont="1" applyFill="1" applyBorder="1" applyAlignment="1" applyProtection="1">
      <alignment vertical="center"/>
      <protection hidden="1"/>
    </xf>
    <xf numFmtId="0" fontId="2" fillId="0" borderId="2" xfId="0" applyFont="1" applyFill="1" applyBorder="1" applyProtection="1">
      <alignment vertical="center"/>
      <protection hidden="1"/>
    </xf>
    <xf numFmtId="38" fontId="4" fillId="0" borderId="4" xfId="1" applyFont="1" applyFill="1" applyBorder="1" applyAlignment="1" applyProtection="1">
      <alignment vertical="center"/>
      <protection hidden="1"/>
    </xf>
    <xf numFmtId="0" fontId="4" fillId="0" borderId="4" xfId="0" applyFont="1" applyFill="1" applyBorder="1" applyAlignment="1" applyProtection="1">
      <alignment horizontal="left" vertical="center"/>
      <protection hidden="1"/>
    </xf>
    <xf numFmtId="0" fontId="2" fillId="0" borderId="4"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2" xfId="0" applyFont="1" applyBorder="1" applyProtection="1">
      <alignment vertical="center"/>
      <protection hidden="1"/>
    </xf>
    <xf numFmtId="0" fontId="13" fillId="0" borderId="6" xfId="0" applyFont="1" applyFill="1" applyBorder="1" applyAlignment="1" applyProtection="1">
      <alignment horizontal="left" vertical="top"/>
      <protection hidden="1"/>
    </xf>
    <xf numFmtId="0" fontId="13" fillId="0" borderId="0" xfId="0" applyFont="1" applyFill="1" applyBorder="1" applyAlignment="1" applyProtection="1">
      <alignment vertical="center"/>
      <protection hidden="1"/>
    </xf>
    <xf numFmtId="0" fontId="2" fillId="0" borderId="0" xfId="0" applyFont="1" applyFill="1" applyBorder="1" applyProtection="1">
      <alignment vertical="center"/>
      <protection hidden="1"/>
    </xf>
    <xf numFmtId="0" fontId="2" fillId="0" borderId="0" xfId="0" applyFont="1" applyFill="1" applyBorder="1" applyAlignment="1" applyProtection="1">
      <alignment vertical="top"/>
      <protection hidden="1"/>
    </xf>
    <xf numFmtId="0" fontId="13" fillId="0" borderId="7" xfId="0" applyFont="1" applyFill="1" applyBorder="1" applyAlignment="1" applyProtection="1">
      <alignment horizontal="right" vertical="top"/>
      <protection hidden="1"/>
    </xf>
    <xf numFmtId="0" fontId="2" fillId="0" borderId="6" xfId="0" applyFont="1" applyBorder="1" applyProtection="1">
      <alignment vertical="center"/>
      <protection hidden="1"/>
    </xf>
    <xf numFmtId="0" fontId="2" fillId="0" borderId="6" xfId="0" applyFont="1" applyFill="1" applyBorder="1" applyProtection="1">
      <alignment vertical="center"/>
      <protection hidden="1"/>
    </xf>
    <xf numFmtId="0" fontId="2"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38" fontId="2" fillId="0" borderId="0" xfId="1" applyFont="1" applyFill="1" applyBorder="1" applyAlignment="1" applyProtection="1">
      <alignment vertical="center"/>
      <protection hidden="1"/>
    </xf>
    <xf numFmtId="0" fontId="2" fillId="0" borderId="7" xfId="0" applyFont="1" applyFill="1" applyBorder="1" applyProtection="1">
      <alignment vertical="center"/>
      <protection hidden="1"/>
    </xf>
    <xf numFmtId="0" fontId="13" fillId="0" borderId="8" xfId="0" applyFont="1" applyFill="1" applyBorder="1" applyAlignment="1" applyProtection="1">
      <alignment horizontal="left" vertical="center"/>
      <protection hidden="1"/>
    </xf>
    <xf numFmtId="0" fontId="16" fillId="0" borderId="9" xfId="0" applyFont="1" applyFill="1" applyBorder="1" applyProtection="1">
      <alignment vertical="center"/>
      <protection hidden="1"/>
    </xf>
    <xf numFmtId="0" fontId="2" fillId="0" borderId="9" xfId="0" applyFont="1" applyFill="1" applyBorder="1" applyProtection="1">
      <alignment vertical="center"/>
      <protection hidden="1"/>
    </xf>
    <xf numFmtId="0" fontId="13" fillId="0" borderId="9" xfId="0" applyFont="1" applyFill="1" applyBorder="1" applyAlignment="1" applyProtection="1">
      <alignment vertical="top"/>
      <protection hidden="1"/>
    </xf>
    <xf numFmtId="0" fontId="2" fillId="0" borderId="9" xfId="0" applyFont="1" applyFill="1" applyBorder="1" applyAlignment="1" applyProtection="1">
      <alignment vertical="top"/>
      <protection hidden="1"/>
    </xf>
    <xf numFmtId="0" fontId="13" fillId="0" borderId="9" xfId="0" applyFont="1" applyFill="1" applyBorder="1" applyAlignment="1" applyProtection="1">
      <alignment vertical="center"/>
      <protection hidden="1"/>
    </xf>
    <xf numFmtId="0" fontId="2" fillId="0" borderId="10" xfId="0" applyFont="1" applyFill="1" applyBorder="1" applyProtection="1">
      <alignment vertical="center"/>
      <protection hidden="1"/>
    </xf>
    <xf numFmtId="0" fontId="13" fillId="0" borderId="2" xfId="0" applyFont="1" applyFill="1" applyBorder="1" applyAlignment="1" applyProtection="1">
      <alignment horizontal="left" vertical="center"/>
      <protection hidden="1"/>
    </xf>
    <xf numFmtId="0" fontId="13" fillId="0" borderId="4" xfId="0" applyFont="1" applyFill="1" applyBorder="1" applyAlignment="1" applyProtection="1">
      <alignment vertical="top"/>
      <protection hidden="1"/>
    </xf>
    <xf numFmtId="0" fontId="2" fillId="0" borderId="4" xfId="0" applyFont="1" applyFill="1" applyBorder="1" applyAlignment="1" applyProtection="1">
      <alignment vertical="top"/>
      <protection hidden="1"/>
    </xf>
    <xf numFmtId="0" fontId="13" fillId="0" borderId="4" xfId="0" applyFont="1" applyFill="1" applyBorder="1" applyAlignment="1" applyProtection="1">
      <alignment vertical="center"/>
      <protection hidden="1"/>
    </xf>
    <xf numFmtId="0" fontId="2" fillId="0" borderId="5" xfId="0" applyFont="1" applyFill="1" applyBorder="1" applyProtection="1">
      <alignment vertical="center"/>
      <protection hidden="1"/>
    </xf>
    <xf numFmtId="38" fontId="4" fillId="0" borderId="6" xfId="0" applyNumberFormat="1"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4" fillId="0" borderId="9" xfId="0" applyFont="1" applyFill="1" applyBorder="1" applyAlignment="1" applyProtection="1">
      <alignment horizontal="left" vertical="center"/>
      <protection hidden="1"/>
    </xf>
    <xf numFmtId="0" fontId="4" fillId="0" borderId="9"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4" fillId="0" borderId="0" xfId="0" applyFont="1" applyAlignment="1" applyProtection="1">
      <alignment vertical="center" shrinkToFit="1"/>
      <protection hidden="1"/>
    </xf>
    <xf numFmtId="0" fontId="2" fillId="0" borderId="9" xfId="0" applyFont="1" applyBorder="1" applyAlignment="1" applyProtection="1">
      <alignment vertical="center"/>
      <protection hidden="1"/>
    </xf>
    <xf numFmtId="0" fontId="15" fillId="0" borderId="0" xfId="0" applyFont="1" applyProtection="1">
      <alignment vertical="center"/>
      <protection hidden="1"/>
    </xf>
    <xf numFmtId="0" fontId="10" fillId="0" borderId="0" xfId="0" applyFont="1" applyProtection="1">
      <alignment vertical="center"/>
      <protection hidden="1"/>
    </xf>
    <xf numFmtId="0" fontId="15" fillId="0" borderId="0" xfId="0" applyFont="1" applyAlignment="1" applyProtection="1">
      <alignment vertical="center" shrinkToFit="1"/>
      <protection hidden="1"/>
    </xf>
    <xf numFmtId="0" fontId="2" fillId="0" borderId="0" xfId="0" applyFont="1" applyAlignment="1" applyProtection="1">
      <alignment vertical="center" shrinkToFit="1"/>
      <protection hidden="1"/>
    </xf>
    <xf numFmtId="0" fontId="15" fillId="0" borderId="0" xfId="0" applyFont="1" applyAlignment="1" applyProtection="1">
      <alignment vertical="center"/>
      <protection hidden="1"/>
    </xf>
    <xf numFmtId="0" fontId="15" fillId="0" borderId="0" xfId="0" applyFont="1" applyBorder="1" applyAlignment="1" applyProtection="1">
      <alignment vertical="center" shrinkToFit="1"/>
      <protection hidden="1"/>
    </xf>
    <xf numFmtId="0" fontId="10" fillId="0" borderId="0" xfId="0" applyFont="1" applyBorder="1" applyProtection="1">
      <alignment vertical="center"/>
      <protection hidden="1"/>
    </xf>
    <xf numFmtId="0" fontId="20" fillId="0" borderId="0" xfId="0" applyFont="1" applyProtection="1">
      <alignment vertical="center"/>
      <protection hidden="1"/>
    </xf>
    <xf numFmtId="0" fontId="4" fillId="0" borderId="0" xfId="0" applyFont="1" applyAlignment="1" applyProtection="1">
      <alignment horizontal="right" vertical="center"/>
      <protection hidden="1"/>
    </xf>
    <xf numFmtId="0" fontId="8" fillId="0" borderId="0" xfId="0" applyFont="1" applyFill="1" applyBorder="1" applyAlignment="1" applyProtection="1">
      <alignment vertical="center" shrinkToFit="1"/>
      <protection hidden="1"/>
    </xf>
    <xf numFmtId="0" fontId="2"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4" fillId="0" borderId="0" xfId="0" applyFont="1" applyAlignment="1" applyProtection="1">
      <alignment vertical="top"/>
      <protection hidden="1"/>
    </xf>
    <xf numFmtId="0" fontId="9" fillId="0" borderId="24" xfId="0" applyFont="1" applyBorder="1" applyProtection="1">
      <alignment vertical="center"/>
      <protection hidden="1"/>
    </xf>
    <xf numFmtId="0" fontId="2" fillId="0" borderId="35" xfId="0" applyFont="1" applyBorder="1" applyProtection="1">
      <alignment vertical="center"/>
      <protection hidden="1"/>
    </xf>
    <xf numFmtId="0" fontId="2" fillId="0" borderId="38" xfId="0" applyFont="1" applyBorder="1" applyProtection="1">
      <alignment vertical="center"/>
      <protection hidden="1"/>
    </xf>
    <xf numFmtId="0" fontId="7" fillId="0" borderId="0" xfId="0" applyFont="1" applyFill="1" applyBorder="1" applyProtection="1">
      <alignment vertical="center"/>
      <protection hidden="1"/>
    </xf>
    <xf numFmtId="0" fontId="13" fillId="0" borderId="0" xfId="0" applyFont="1" applyFill="1" applyBorder="1" applyProtection="1">
      <alignment vertical="center"/>
      <protection hidden="1"/>
    </xf>
    <xf numFmtId="0" fontId="2" fillId="0" borderId="0" xfId="0" applyFont="1" applyFill="1" applyBorder="1" applyAlignment="1" applyProtection="1">
      <alignment vertical="center" wrapText="1" shrinkToFit="1"/>
      <protection hidden="1"/>
    </xf>
    <xf numFmtId="0" fontId="5" fillId="0" borderId="0" xfId="0" applyFont="1" applyAlignment="1" applyProtection="1">
      <alignment vertical="center" shrinkToFit="1"/>
      <protection hidden="1"/>
    </xf>
    <xf numFmtId="0" fontId="5" fillId="0" borderId="0" xfId="0" applyFont="1" applyAlignment="1" applyProtection="1">
      <alignment horizontal="center" vertical="center" shrinkToFit="1"/>
      <protection hidden="1"/>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2" fillId="0" borderId="0" xfId="0" applyFont="1" applyBorder="1" applyAlignment="1" applyProtection="1">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7" fillId="0" borderId="0" xfId="0" applyFont="1" applyBorder="1" applyProtection="1">
      <alignment vertical="center"/>
      <protection hidden="1"/>
    </xf>
    <xf numFmtId="0" fontId="28" fillId="0" borderId="0" xfId="0" applyFont="1" applyBorder="1" applyProtection="1">
      <alignment vertical="center"/>
      <protection hidden="1"/>
    </xf>
    <xf numFmtId="0" fontId="29" fillId="4" borderId="0" xfId="0" applyFont="1" applyFill="1" applyBorder="1" applyProtection="1">
      <alignment vertical="center"/>
      <protection hidden="1"/>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23" fillId="0" borderId="0" xfId="0" applyFont="1" applyBorder="1" applyAlignment="1" applyProtection="1">
      <alignment horizontal="center" vertical="center" shrinkToFit="1"/>
      <protection hidden="1"/>
    </xf>
    <xf numFmtId="0" fontId="26" fillId="0" borderId="0"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0" borderId="6" xfId="0" applyFont="1" applyBorder="1" applyAlignment="1" applyProtection="1">
      <alignment vertical="center"/>
      <protection hidden="1"/>
    </xf>
    <xf numFmtId="0" fontId="2" fillId="0" borderId="8"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3" borderId="39" xfId="0" applyFont="1" applyFill="1" applyBorder="1" applyAlignment="1" applyProtection="1">
      <alignment horizontal="right" vertical="center" indent="1"/>
      <protection locked="0"/>
    </xf>
    <xf numFmtId="0" fontId="4" fillId="3" borderId="40" xfId="0" applyFont="1" applyFill="1" applyBorder="1" applyAlignment="1" applyProtection="1">
      <alignment horizontal="right" vertical="center" indent="1"/>
      <protection locked="0"/>
    </xf>
    <xf numFmtId="180" fontId="4" fillId="3" borderId="2" xfId="0" applyNumberFormat="1" applyFont="1" applyFill="1" applyBorder="1" applyAlignment="1" applyProtection="1">
      <alignment horizontal="right" vertical="center" wrapText="1" indent="1"/>
      <protection locked="0"/>
    </xf>
    <xf numFmtId="180" fontId="4" fillId="3" borderId="4" xfId="0" applyNumberFormat="1" applyFont="1" applyFill="1" applyBorder="1" applyAlignment="1" applyProtection="1">
      <alignment horizontal="right" vertical="center" wrapText="1" indent="1"/>
      <protection locked="0"/>
    </xf>
    <xf numFmtId="180" fontId="4" fillId="3" borderId="25" xfId="0" applyNumberFormat="1" applyFont="1" applyFill="1" applyBorder="1" applyAlignment="1" applyProtection="1">
      <alignment horizontal="right" vertical="center" wrapText="1" indent="1"/>
      <protection locked="0"/>
    </xf>
    <xf numFmtId="180" fontId="4" fillId="3" borderId="8" xfId="0" applyNumberFormat="1" applyFont="1" applyFill="1" applyBorder="1" applyAlignment="1" applyProtection="1">
      <alignment horizontal="right" vertical="center" wrapText="1" indent="1"/>
      <protection locked="0"/>
    </xf>
    <xf numFmtId="180" fontId="4" fillId="3" borderId="9" xfId="0" applyNumberFormat="1" applyFont="1" applyFill="1" applyBorder="1" applyAlignment="1" applyProtection="1">
      <alignment horizontal="right" vertical="center" wrapText="1" indent="1"/>
      <protection locked="0"/>
    </xf>
    <xf numFmtId="180" fontId="4" fillId="3" borderId="37" xfId="0" applyNumberFormat="1" applyFont="1" applyFill="1" applyBorder="1" applyAlignment="1" applyProtection="1">
      <alignment horizontal="right" vertical="center" wrapText="1" indent="1"/>
      <protection locked="0"/>
    </xf>
    <xf numFmtId="0" fontId="2" fillId="0" borderId="0" xfId="0" applyFont="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8" xfId="0" applyFont="1" applyFill="1" applyBorder="1" applyAlignment="1" applyProtection="1">
      <alignment horizontal="center" vertical="center"/>
      <protection hidden="1"/>
    </xf>
    <xf numFmtId="0" fontId="2" fillId="6" borderId="4" xfId="0" applyFont="1" applyFill="1" applyBorder="1" applyAlignment="1" applyProtection="1">
      <alignment horizontal="center" vertical="center" shrinkToFit="1"/>
      <protection hidden="1"/>
    </xf>
    <xf numFmtId="0" fontId="4" fillId="6" borderId="0" xfId="0" applyFont="1" applyFill="1" applyBorder="1" applyAlignment="1" applyProtection="1">
      <alignment horizontal="center" vertical="center" shrinkToFit="1"/>
      <protection hidden="1"/>
    </xf>
    <xf numFmtId="0" fontId="4" fillId="6" borderId="9" xfId="0" applyFont="1" applyFill="1" applyBorder="1" applyAlignment="1" applyProtection="1">
      <alignment horizontal="center" vertical="center" shrinkToFit="1"/>
      <protection hidden="1"/>
    </xf>
    <xf numFmtId="0" fontId="4" fillId="6" borderId="4"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protection hidden="1"/>
    </xf>
    <xf numFmtId="0" fontId="33" fillId="3" borderId="36"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0" fontId="33" fillId="3" borderId="3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3" borderId="10" xfId="0" applyFont="1" applyFill="1" applyBorder="1" applyAlignment="1" applyProtection="1">
      <alignment horizontal="center" vertical="center"/>
      <protection locked="0"/>
    </xf>
    <xf numFmtId="179" fontId="4" fillId="3" borderId="36" xfId="0" applyNumberFormat="1" applyFont="1" applyFill="1" applyBorder="1" applyAlignment="1" applyProtection="1">
      <alignment horizontal="center" vertical="center"/>
      <protection locked="0"/>
    </xf>
    <xf numFmtId="179" fontId="4" fillId="3" borderId="4" xfId="0" applyNumberFormat="1" applyFont="1" applyFill="1" applyBorder="1" applyAlignment="1" applyProtection="1">
      <alignment horizontal="center" vertical="center"/>
      <protection locked="0"/>
    </xf>
    <xf numFmtId="179" fontId="4" fillId="3" borderId="35" xfId="0" applyNumberFormat="1" applyFont="1" applyFill="1" applyBorder="1" applyAlignment="1" applyProtection="1">
      <alignment horizontal="center" vertical="center"/>
      <protection locked="0"/>
    </xf>
    <xf numFmtId="179" fontId="4" fillId="3" borderId="0" xfId="0" applyNumberFormat="1" applyFont="1" applyFill="1" applyBorder="1" applyAlignment="1" applyProtection="1">
      <alignment horizontal="center" vertical="center"/>
      <protection locked="0"/>
    </xf>
    <xf numFmtId="179" fontId="4" fillId="3" borderId="38" xfId="0" applyNumberFormat="1" applyFont="1" applyFill="1" applyBorder="1" applyAlignment="1" applyProtection="1">
      <alignment horizontal="center" vertical="center"/>
      <protection locked="0"/>
    </xf>
    <xf numFmtId="179" fontId="4" fillId="3" borderId="9" xfId="0" applyNumberFormat="1" applyFont="1" applyFill="1" applyBorder="1" applyAlignment="1" applyProtection="1">
      <alignment horizontal="center" vertical="center"/>
      <protection locked="0"/>
    </xf>
    <xf numFmtId="180" fontId="4" fillId="3" borderId="36" xfId="0" applyNumberFormat="1" applyFont="1" applyFill="1" applyBorder="1" applyAlignment="1" applyProtection="1">
      <alignment horizontal="right" vertical="center" indent="1"/>
      <protection locked="0"/>
    </xf>
    <xf numFmtId="180" fontId="4" fillId="3" borderId="4" xfId="0" applyNumberFormat="1" applyFont="1" applyFill="1" applyBorder="1" applyAlignment="1" applyProtection="1">
      <alignment horizontal="right" vertical="center" indent="1"/>
      <protection locked="0"/>
    </xf>
    <xf numFmtId="180" fontId="4" fillId="3" borderId="25" xfId="0" applyNumberFormat="1" applyFont="1" applyFill="1" applyBorder="1" applyAlignment="1" applyProtection="1">
      <alignment horizontal="right" vertical="center" indent="1"/>
      <protection locked="0"/>
    </xf>
    <xf numFmtId="180" fontId="4" fillId="3" borderId="35" xfId="0" applyNumberFormat="1" applyFont="1" applyFill="1" applyBorder="1" applyAlignment="1" applyProtection="1">
      <alignment horizontal="right" vertical="center" indent="1"/>
      <protection locked="0"/>
    </xf>
    <xf numFmtId="180" fontId="4" fillId="3" borderId="0" xfId="0" applyNumberFormat="1" applyFont="1" applyFill="1" applyBorder="1" applyAlignment="1" applyProtection="1">
      <alignment horizontal="right" vertical="center" indent="1"/>
      <protection locked="0"/>
    </xf>
    <xf numFmtId="180" fontId="4" fillId="3" borderId="34" xfId="0" applyNumberFormat="1" applyFont="1" applyFill="1" applyBorder="1" applyAlignment="1" applyProtection="1">
      <alignment horizontal="right" vertical="center" indent="1"/>
      <protection locked="0"/>
    </xf>
    <xf numFmtId="0" fontId="2" fillId="0" borderId="4" xfId="0" applyNumberFormat="1" applyFont="1" applyBorder="1" applyAlignment="1" applyProtection="1">
      <alignment horizontal="center" vertical="center"/>
      <protection hidden="1"/>
    </xf>
    <xf numFmtId="0" fontId="2" fillId="0" borderId="5" xfId="0" applyNumberFormat="1" applyFont="1" applyBorder="1" applyAlignment="1" applyProtection="1">
      <alignment horizontal="center" vertical="center"/>
      <protection hidden="1"/>
    </xf>
    <xf numFmtId="0" fontId="2" fillId="0" borderId="0" xfId="0" applyNumberFormat="1" applyFont="1" applyBorder="1" applyAlignment="1" applyProtection="1">
      <alignment horizontal="center" vertical="center"/>
      <protection hidden="1"/>
    </xf>
    <xf numFmtId="0" fontId="2" fillId="0" borderId="7" xfId="0" applyNumberFormat="1" applyFont="1" applyBorder="1" applyAlignment="1" applyProtection="1">
      <alignment horizontal="center" vertical="center"/>
      <protection hidden="1"/>
    </xf>
    <xf numFmtId="0" fontId="2" fillId="0" borderId="9"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protection hidden="1"/>
    </xf>
    <xf numFmtId="181" fontId="2" fillId="0" borderId="2" xfId="0" applyNumberFormat="1" applyFont="1" applyBorder="1" applyAlignment="1" applyProtection="1">
      <alignment horizontal="center" vertical="center"/>
      <protection hidden="1"/>
    </xf>
    <xf numFmtId="181" fontId="2" fillId="0" borderId="4" xfId="0" applyNumberFormat="1" applyFont="1" applyBorder="1" applyAlignment="1" applyProtection="1">
      <alignment horizontal="center" vertical="center"/>
      <protection hidden="1"/>
    </xf>
    <xf numFmtId="181" fontId="2" fillId="0" borderId="5" xfId="0" applyNumberFormat="1" applyFont="1" applyBorder="1" applyAlignment="1" applyProtection="1">
      <alignment horizontal="center" vertical="center"/>
      <protection hidden="1"/>
    </xf>
    <xf numFmtId="181" fontId="2" fillId="0" borderId="6" xfId="0" applyNumberFormat="1" applyFont="1" applyBorder="1" applyAlignment="1" applyProtection="1">
      <alignment horizontal="center" vertical="center"/>
      <protection hidden="1"/>
    </xf>
    <xf numFmtId="181" fontId="2" fillId="0" borderId="0" xfId="0" applyNumberFormat="1" applyFont="1" applyBorder="1" applyAlignment="1" applyProtection="1">
      <alignment horizontal="center" vertical="center"/>
      <protection hidden="1"/>
    </xf>
    <xf numFmtId="181" fontId="2" fillId="0" borderId="7" xfId="0" applyNumberFormat="1" applyFont="1" applyBorder="1" applyAlignment="1" applyProtection="1">
      <alignment horizontal="center" vertical="center"/>
      <protection hidden="1"/>
    </xf>
    <xf numFmtId="181" fontId="2" fillId="0" borderId="8" xfId="0" applyNumberFormat="1" applyFont="1" applyBorder="1" applyAlignment="1" applyProtection="1">
      <alignment horizontal="center" vertical="center"/>
      <protection hidden="1"/>
    </xf>
    <xf numFmtId="181" fontId="2" fillId="0" borderId="9" xfId="0" applyNumberFormat="1" applyFont="1" applyBorder="1" applyAlignment="1" applyProtection="1">
      <alignment horizontal="center" vertical="center"/>
      <protection hidden="1"/>
    </xf>
    <xf numFmtId="181" fontId="2" fillId="0" borderId="10" xfId="0" applyNumberFormat="1" applyFont="1" applyBorder="1" applyAlignment="1" applyProtection="1">
      <alignment horizontal="center" vertical="center"/>
      <protection hidden="1"/>
    </xf>
    <xf numFmtId="0" fontId="2" fillId="0" borderId="2" xfId="0" applyNumberFormat="1" applyFont="1" applyBorder="1" applyAlignment="1" applyProtection="1">
      <alignment horizontal="center" vertical="center"/>
      <protection hidden="1"/>
    </xf>
    <xf numFmtId="0" fontId="2" fillId="0" borderId="6" xfId="0" applyNumberFormat="1" applyFont="1" applyBorder="1" applyAlignment="1" applyProtection="1">
      <alignment horizontal="center" vertical="center"/>
      <protection hidden="1"/>
    </xf>
    <xf numFmtId="0" fontId="2" fillId="0" borderId="8" xfId="0" applyNumberFormat="1" applyFont="1" applyBorder="1" applyAlignment="1" applyProtection="1">
      <alignment horizontal="center" vertical="center"/>
      <protection hidden="1"/>
    </xf>
    <xf numFmtId="182" fontId="2" fillId="0" borderId="2" xfId="0" applyNumberFormat="1" applyFont="1" applyBorder="1" applyAlignment="1" applyProtection="1">
      <alignment horizontal="center" vertical="center" shrinkToFit="1"/>
      <protection hidden="1"/>
    </xf>
    <xf numFmtId="182" fontId="2" fillId="0" borderId="4" xfId="0" applyNumberFormat="1" applyFont="1" applyBorder="1" applyAlignment="1" applyProtection="1">
      <alignment horizontal="center" vertical="center" shrinkToFit="1"/>
      <protection hidden="1"/>
    </xf>
    <xf numFmtId="182" fontId="2" fillId="0" borderId="25" xfId="0" applyNumberFormat="1" applyFont="1" applyBorder="1" applyAlignment="1" applyProtection="1">
      <alignment horizontal="center" vertical="center" shrinkToFit="1"/>
      <protection hidden="1"/>
    </xf>
    <xf numFmtId="182" fontId="2" fillId="0" borderId="6" xfId="0" applyNumberFormat="1" applyFont="1" applyBorder="1" applyAlignment="1" applyProtection="1">
      <alignment horizontal="center" vertical="center" shrinkToFit="1"/>
      <protection hidden="1"/>
    </xf>
    <xf numFmtId="182" fontId="2" fillId="0" borderId="0" xfId="0" applyNumberFormat="1" applyFont="1" applyBorder="1" applyAlignment="1" applyProtection="1">
      <alignment horizontal="center" vertical="center" shrinkToFit="1"/>
      <protection hidden="1"/>
    </xf>
    <xf numFmtId="182" fontId="2" fillId="0" borderId="34" xfId="0" applyNumberFormat="1" applyFont="1" applyBorder="1" applyAlignment="1" applyProtection="1">
      <alignment horizontal="center" vertical="center" shrinkToFit="1"/>
      <protection hidden="1"/>
    </xf>
    <xf numFmtId="182" fontId="2" fillId="0" borderId="8" xfId="0" applyNumberFormat="1" applyFont="1" applyBorder="1" applyAlignment="1" applyProtection="1">
      <alignment horizontal="center" vertical="center" shrinkToFit="1"/>
      <protection hidden="1"/>
    </xf>
    <xf numFmtId="182" fontId="2" fillId="0" borderId="9" xfId="0" applyNumberFormat="1" applyFont="1" applyBorder="1" applyAlignment="1" applyProtection="1">
      <alignment horizontal="center" vertical="center" shrinkToFit="1"/>
      <protection hidden="1"/>
    </xf>
    <xf numFmtId="182" fontId="2" fillId="0" borderId="37" xfId="0" applyNumberFormat="1" applyFont="1" applyBorder="1" applyAlignment="1" applyProtection="1">
      <alignment horizontal="center" vertical="center" shrinkToFit="1"/>
      <protection hidden="1"/>
    </xf>
    <xf numFmtId="0" fontId="34" fillId="3" borderId="3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7"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184" fontId="2" fillId="0" borderId="13" xfId="0" applyNumberFormat="1" applyFont="1" applyFill="1" applyBorder="1" applyAlignment="1" applyProtection="1">
      <alignment horizontal="center" vertical="center" wrapText="1"/>
      <protection hidden="1"/>
    </xf>
    <xf numFmtId="184" fontId="2" fillId="0" borderId="13" xfId="0" applyNumberFormat="1" applyFont="1" applyFill="1" applyBorder="1" applyAlignment="1" applyProtection="1">
      <alignment horizontal="center" vertical="center"/>
      <protection hidden="1"/>
    </xf>
    <xf numFmtId="184" fontId="2" fillId="0" borderId="53" xfId="0" applyNumberFormat="1" applyFont="1" applyFill="1" applyBorder="1" applyAlignment="1" applyProtection="1">
      <alignment horizontal="center" vertical="center"/>
      <protection hidden="1"/>
    </xf>
    <xf numFmtId="184" fontId="2" fillId="0" borderId="1" xfId="0" applyNumberFormat="1" applyFont="1" applyFill="1" applyBorder="1" applyAlignment="1" applyProtection="1">
      <alignment horizontal="center" vertical="center"/>
      <protection hidden="1"/>
    </xf>
    <xf numFmtId="184" fontId="2" fillId="0" borderId="54" xfId="0" applyNumberFormat="1" applyFont="1" applyFill="1" applyBorder="1" applyAlignment="1" applyProtection="1">
      <alignment horizontal="center" vertical="center"/>
      <protection hidden="1"/>
    </xf>
    <xf numFmtId="182" fontId="2" fillId="0" borderId="4" xfId="0" applyNumberFormat="1" applyFont="1" applyBorder="1" applyAlignment="1" applyProtection="1">
      <alignment horizontal="right" vertical="center"/>
      <protection hidden="1"/>
    </xf>
    <xf numFmtId="182" fontId="2" fillId="0" borderId="5" xfId="0" applyNumberFormat="1" applyFont="1" applyBorder="1" applyAlignment="1" applyProtection="1">
      <alignment horizontal="right" vertical="center"/>
      <protection hidden="1"/>
    </xf>
    <xf numFmtId="182" fontId="2" fillId="0" borderId="0" xfId="0" applyNumberFormat="1" applyFont="1" applyBorder="1" applyAlignment="1" applyProtection="1">
      <alignment horizontal="right" vertical="center"/>
      <protection hidden="1"/>
    </xf>
    <xf numFmtId="182" fontId="2" fillId="0" borderId="7" xfId="0" applyNumberFormat="1" applyFont="1" applyBorder="1" applyAlignment="1" applyProtection="1">
      <alignment horizontal="right" vertical="center"/>
      <protection hidden="1"/>
    </xf>
    <xf numFmtId="182" fontId="2" fillId="0" borderId="9" xfId="0" applyNumberFormat="1" applyFont="1" applyBorder="1" applyAlignment="1" applyProtection="1">
      <alignment horizontal="right" vertical="center"/>
      <protection hidden="1"/>
    </xf>
    <xf numFmtId="182" fontId="2" fillId="0" borderId="10" xfId="0" applyNumberFormat="1" applyFont="1" applyBorder="1" applyAlignment="1" applyProtection="1">
      <alignment horizontal="right" vertical="center"/>
      <protection hidden="1"/>
    </xf>
    <xf numFmtId="0" fontId="2" fillId="3" borderId="35"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19" fillId="5" borderId="41" xfId="0" applyFont="1" applyFill="1" applyBorder="1" applyAlignment="1" applyProtection="1">
      <alignment horizontal="center" vertical="center"/>
      <protection hidden="1"/>
    </xf>
    <xf numFmtId="0" fontId="19" fillId="5" borderId="6" xfId="0" applyFont="1" applyFill="1" applyBorder="1" applyAlignment="1" applyProtection="1">
      <alignment horizontal="center" vertical="center"/>
      <protection hidden="1"/>
    </xf>
    <xf numFmtId="0" fontId="19" fillId="5" borderId="0" xfId="0" applyFont="1" applyFill="1" applyBorder="1" applyAlignment="1" applyProtection="1">
      <alignment horizontal="center" vertical="center"/>
      <protection hidden="1"/>
    </xf>
    <xf numFmtId="0" fontId="19" fillId="5" borderId="45" xfId="0" applyFont="1" applyFill="1" applyBorder="1" applyAlignment="1" applyProtection="1">
      <alignment horizontal="center" vertical="center"/>
      <protection hidden="1"/>
    </xf>
    <xf numFmtId="0" fontId="19" fillId="5" borderId="47" xfId="0" applyFont="1" applyFill="1" applyBorder="1" applyAlignment="1" applyProtection="1">
      <alignment horizontal="center" vertical="center"/>
      <protection hidden="1"/>
    </xf>
    <xf numFmtId="0" fontId="19" fillId="5" borderId="48" xfId="0" applyFont="1" applyFill="1" applyBorder="1" applyAlignment="1" applyProtection="1">
      <alignment horizontal="center" vertical="center"/>
      <protection hidden="1"/>
    </xf>
    <xf numFmtId="0" fontId="19" fillId="5" borderId="49" xfId="0" applyFont="1" applyFill="1" applyBorder="1" applyAlignment="1" applyProtection="1">
      <alignment horizontal="center" vertical="center"/>
      <protection hidden="1"/>
    </xf>
    <xf numFmtId="183" fontId="22" fillId="5" borderId="42" xfId="1" applyNumberFormat="1" applyFont="1" applyFill="1" applyBorder="1" applyAlignment="1" applyProtection="1">
      <alignment horizontal="right" vertical="center"/>
      <protection hidden="1"/>
    </xf>
    <xf numFmtId="183" fontId="22" fillId="5" borderId="43" xfId="1" applyNumberFormat="1" applyFont="1" applyFill="1" applyBorder="1" applyAlignment="1" applyProtection="1">
      <alignment horizontal="right" vertical="center"/>
      <protection hidden="1"/>
    </xf>
    <xf numFmtId="183" fontId="22" fillId="5" borderId="46" xfId="1" applyNumberFormat="1" applyFont="1" applyFill="1" applyBorder="1" applyAlignment="1" applyProtection="1">
      <alignment horizontal="right" vertical="center"/>
      <protection hidden="1"/>
    </xf>
    <xf numFmtId="183" fontId="22" fillId="5" borderId="0" xfId="1" applyNumberFormat="1" applyFont="1" applyFill="1" applyBorder="1" applyAlignment="1" applyProtection="1">
      <alignment horizontal="right" vertical="center"/>
      <protection hidden="1"/>
    </xf>
    <xf numFmtId="183" fontId="22" fillId="5" borderId="50" xfId="1" applyNumberFormat="1" applyFont="1" applyFill="1" applyBorder="1" applyAlignment="1" applyProtection="1">
      <alignment horizontal="right" vertical="center"/>
      <protection hidden="1"/>
    </xf>
    <xf numFmtId="183" fontId="22" fillId="5" borderId="51" xfId="1" applyNumberFormat="1" applyFont="1" applyFill="1" applyBorder="1" applyAlignment="1" applyProtection="1">
      <alignment horizontal="right" vertical="center"/>
      <protection hidden="1"/>
    </xf>
    <xf numFmtId="38" fontId="2" fillId="5" borderId="43" xfId="1" applyFont="1" applyFill="1" applyBorder="1" applyAlignment="1" applyProtection="1">
      <alignment horizontal="center" vertical="center"/>
      <protection hidden="1"/>
    </xf>
    <xf numFmtId="38" fontId="2" fillId="5" borderId="44" xfId="1" applyFont="1" applyFill="1" applyBorder="1" applyAlignment="1" applyProtection="1">
      <alignment horizontal="center" vertical="center"/>
      <protection hidden="1"/>
    </xf>
    <xf numFmtId="38" fontId="2" fillId="5" borderId="0" xfId="1" applyFont="1" applyFill="1" applyBorder="1" applyAlignment="1" applyProtection="1">
      <alignment horizontal="center" vertical="center"/>
      <protection hidden="1"/>
    </xf>
    <xf numFmtId="38" fontId="2" fillId="5" borderId="45" xfId="1" applyFont="1" applyFill="1" applyBorder="1" applyAlignment="1" applyProtection="1">
      <alignment horizontal="center" vertical="center"/>
      <protection hidden="1"/>
    </xf>
    <xf numFmtId="38" fontId="2" fillId="5" borderId="51" xfId="1" applyFont="1" applyFill="1" applyBorder="1" applyAlignment="1" applyProtection="1">
      <alignment horizontal="center" vertical="center"/>
      <protection hidden="1"/>
    </xf>
    <xf numFmtId="38" fontId="2" fillId="5" borderId="52" xfId="1" applyFont="1" applyFill="1" applyBorder="1" applyAlignment="1" applyProtection="1">
      <alignment horizontal="center" vertical="center"/>
      <protection hidden="1"/>
    </xf>
    <xf numFmtId="0" fontId="4" fillId="3" borderId="35"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32" fillId="3" borderId="4" xfId="1" applyFont="1" applyFill="1" applyBorder="1" applyAlignment="1" applyProtection="1">
      <alignment horizontal="center" vertical="center" shrinkToFit="1"/>
      <protection locked="0"/>
    </xf>
    <xf numFmtId="38" fontId="32" fillId="3" borderId="9" xfId="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hidden="1"/>
    </xf>
    <xf numFmtId="0" fontId="4" fillId="0" borderId="9" xfId="0" applyFont="1" applyFill="1" applyBorder="1" applyAlignment="1" applyProtection="1">
      <alignment horizontal="center" vertical="center" shrinkToFit="1"/>
      <protection hidden="1"/>
    </xf>
    <xf numFmtId="0" fontId="4" fillId="0" borderId="2" xfId="0" applyFont="1" applyBorder="1" applyAlignment="1" applyProtection="1">
      <alignment horizontal="center" vertical="center" wrapText="1" shrinkToFit="1"/>
      <protection hidden="1"/>
    </xf>
    <xf numFmtId="0" fontId="4" fillId="0" borderId="4" xfId="0" applyFont="1" applyBorder="1" applyAlignment="1" applyProtection="1">
      <alignment horizontal="center" vertical="center" wrapText="1" shrinkToFit="1"/>
      <protection hidden="1"/>
    </xf>
    <xf numFmtId="0" fontId="4" fillId="0" borderId="8" xfId="0" applyFont="1" applyBorder="1" applyAlignment="1" applyProtection="1">
      <alignment horizontal="center" vertical="center" wrapText="1" shrinkToFit="1"/>
      <protection hidden="1"/>
    </xf>
    <xf numFmtId="0" fontId="4" fillId="0" borderId="9" xfId="0" applyFont="1" applyBorder="1" applyAlignment="1" applyProtection="1">
      <alignment horizontal="center" vertical="center" wrapText="1" shrinkToFit="1"/>
      <protection hidden="1"/>
    </xf>
    <xf numFmtId="0" fontId="4" fillId="0" borderId="2"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49" fontId="2" fillId="0" borderId="6" xfId="0" applyNumberFormat="1" applyFont="1" applyBorder="1" applyAlignment="1" applyProtection="1">
      <alignment horizontal="left" vertical="center" wrapText="1"/>
      <protection hidden="1"/>
    </xf>
    <xf numFmtId="49" fontId="2" fillId="0" borderId="0" xfId="0" applyNumberFormat="1" applyFont="1" applyBorder="1" applyAlignment="1" applyProtection="1">
      <alignment horizontal="left" vertical="center" wrapText="1"/>
      <protection hidden="1"/>
    </xf>
    <xf numFmtId="49" fontId="2" fillId="0" borderId="7" xfId="0" applyNumberFormat="1" applyFont="1" applyBorder="1" applyAlignment="1" applyProtection="1">
      <alignment horizontal="left" vertical="center" wrapText="1"/>
      <protection hidden="1"/>
    </xf>
    <xf numFmtId="49" fontId="2" fillId="0" borderId="8" xfId="0" applyNumberFormat="1" applyFont="1" applyBorder="1" applyAlignment="1" applyProtection="1">
      <alignment horizontal="left" vertical="center" wrapText="1"/>
      <protection hidden="1"/>
    </xf>
    <xf numFmtId="49" fontId="2" fillId="0" borderId="9" xfId="0" applyNumberFormat="1" applyFont="1" applyBorder="1" applyAlignment="1" applyProtection="1">
      <alignment horizontal="left" vertical="center" wrapText="1"/>
      <protection hidden="1"/>
    </xf>
    <xf numFmtId="49" fontId="2" fillId="0" borderId="10" xfId="0" applyNumberFormat="1"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0" fontId="17" fillId="0" borderId="6"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7" xfId="0" applyFont="1" applyBorder="1" applyAlignment="1" applyProtection="1">
      <alignment horizontal="left" vertical="center" wrapText="1"/>
      <protection hidden="1"/>
    </xf>
    <xf numFmtId="0" fontId="17" fillId="0" borderId="8" xfId="0" applyFont="1" applyBorder="1" applyAlignment="1" applyProtection="1">
      <alignment horizontal="left" vertical="center" wrapText="1"/>
      <protection hidden="1"/>
    </xf>
    <xf numFmtId="0" fontId="17" fillId="0" borderId="9" xfId="0" applyFont="1" applyBorder="1" applyAlignment="1" applyProtection="1">
      <alignment horizontal="left" vertical="center" wrapText="1"/>
      <protection hidden="1"/>
    </xf>
    <xf numFmtId="0" fontId="17" fillId="0" borderId="10" xfId="0" applyFont="1" applyBorder="1" applyAlignment="1" applyProtection="1">
      <alignment horizontal="left" vertical="center" wrapText="1"/>
      <protection hidden="1"/>
    </xf>
    <xf numFmtId="0" fontId="2" fillId="0" borderId="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shrinkToFit="1"/>
      <protection hidden="1"/>
    </xf>
    <xf numFmtId="0" fontId="2" fillId="0" borderId="4"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35"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38" xfId="0" applyFont="1" applyBorder="1" applyAlignment="1" applyProtection="1">
      <alignment horizontal="center" vertical="center" shrinkToFit="1"/>
      <protection hidden="1"/>
    </xf>
    <xf numFmtId="0" fontId="2" fillId="0" borderId="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wrapText="1" shrinkToFit="1"/>
      <protection hidden="1"/>
    </xf>
    <xf numFmtId="0" fontId="2" fillId="0" borderId="25"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34"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37" xfId="0" applyFont="1" applyBorder="1" applyAlignment="1" applyProtection="1">
      <alignment horizontal="center" vertical="center" shrinkToFit="1"/>
      <protection hidden="1"/>
    </xf>
    <xf numFmtId="0" fontId="15" fillId="0" borderId="0" xfId="0" applyFont="1" applyAlignment="1" applyProtection="1">
      <alignment horizontal="left" vertical="center"/>
      <protection hidden="1"/>
    </xf>
    <xf numFmtId="0" fontId="2" fillId="0" borderId="2"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14" fillId="4" borderId="6" xfId="0"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protection hidden="1"/>
    </xf>
    <xf numFmtId="0" fontId="4" fillId="0" borderId="2" xfId="0" applyFont="1" applyFill="1" applyBorder="1" applyAlignment="1" applyProtection="1">
      <alignment horizontal="center" vertical="center" wrapText="1" shrinkToFit="1"/>
      <protection hidden="1"/>
    </xf>
    <xf numFmtId="0" fontId="4" fillId="0" borderId="4" xfId="0" applyFont="1" applyFill="1" applyBorder="1" applyAlignment="1" applyProtection="1">
      <alignment horizontal="center" vertical="center" wrapText="1" shrinkToFit="1"/>
      <protection hidden="1"/>
    </xf>
    <xf numFmtId="0" fontId="4" fillId="0" borderId="5" xfId="0" applyFont="1" applyFill="1" applyBorder="1" applyAlignment="1" applyProtection="1">
      <alignment horizontal="center" vertical="center" wrapText="1" shrinkToFit="1"/>
      <protection hidden="1"/>
    </xf>
    <xf numFmtId="0" fontId="4" fillId="0" borderId="6"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7" xfId="0" applyFont="1" applyFill="1" applyBorder="1" applyAlignment="1" applyProtection="1">
      <alignment horizontal="center" vertical="center" wrapText="1" shrinkToFit="1"/>
      <protection hidden="1"/>
    </xf>
    <xf numFmtId="0" fontId="4" fillId="0" borderId="8" xfId="0" applyFont="1" applyFill="1" applyBorder="1" applyAlignment="1" applyProtection="1">
      <alignment horizontal="center" vertical="center" wrapText="1" shrinkToFit="1"/>
      <protection hidden="1"/>
    </xf>
    <xf numFmtId="0" fontId="4" fillId="0" borderId="9" xfId="0" applyFont="1" applyFill="1" applyBorder="1" applyAlignment="1" applyProtection="1">
      <alignment horizontal="center" vertical="center" wrapText="1" shrinkToFit="1"/>
      <protection hidden="1"/>
    </xf>
    <xf numFmtId="0" fontId="4" fillId="0" borderId="10" xfId="0" applyFont="1" applyFill="1" applyBorder="1" applyAlignment="1" applyProtection="1">
      <alignment horizontal="center" vertical="center" wrapText="1" shrinkToFit="1"/>
      <protection hidden="1"/>
    </xf>
    <xf numFmtId="38" fontId="2" fillId="0" borderId="4" xfId="1" applyFont="1" applyFill="1" applyBorder="1" applyAlignment="1" applyProtection="1">
      <alignment horizontal="center" vertical="center"/>
      <protection hidden="1"/>
    </xf>
    <xf numFmtId="0" fontId="10" fillId="3" borderId="19" xfId="0" applyFont="1" applyFill="1" applyBorder="1" applyAlignment="1" applyProtection="1">
      <alignment horizontal="center" vertical="center" shrinkToFit="1"/>
      <protection locked="0" hidden="1"/>
    </xf>
    <xf numFmtId="0" fontId="10" fillId="3" borderId="20" xfId="0" applyFont="1" applyFill="1" applyBorder="1" applyAlignment="1" applyProtection="1">
      <alignment horizontal="center" vertical="center" shrinkToFit="1"/>
      <protection locked="0" hidden="1"/>
    </xf>
    <xf numFmtId="0" fontId="4" fillId="0" borderId="20" xfId="0" applyFont="1" applyFill="1" applyBorder="1" applyAlignment="1" applyProtection="1">
      <alignment horizontal="left" vertical="top" shrinkToFit="1"/>
      <protection hidden="1"/>
    </xf>
    <xf numFmtId="0" fontId="4" fillId="0" borderId="21" xfId="0" applyFont="1" applyFill="1" applyBorder="1" applyAlignment="1" applyProtection="1">
      <alignment horizontal="left" vertical="top" shrinkToFit="1"/>
      <protection hidden="1"/>
    </xf>
    <xf numFmtId="0" fontId="17" fillId="0" borderId="23"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4" fillId="0" borderId="14"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8" xfId="0" applyFont="1" applyFill="1" applyBorder="1" applyAlignment="1" applyProtection="1">
      <alignment horizontal="left" vertical="top" wrapText="1"/>
      <protection hidden="1"/>
    </xf>
    <xf numFmtId="0" fontId="2" fillId="0" borderId="4" xfId="0" applyFont="1" applyBorder="1" applyAlignment="1" applyProtection="1">
      <alignment horizontal="center" vertical="center" wrapText="1" shrinkToFit="1"/>
      <protection hidden="1"/>
    </xf>
    <xf numFmtId="0" fontId="2" fillId="0" borderId="5"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2" fillId="0" borderId="9" xfId="0" applyFont="1" applyBorder="1" applyAlignment="1" applyProtection="1">
      <alignment horizontal="center" vertical="center" wrapText="1" shrinkToFit="1"/>
      <protection hidden="1"/>
    </xf>
    <xf numFmtId="0" fontId="2" fillId="0" borderId="10" xfId="0" applyFont="1" applyBorder="1" applyAlignment="1" applyProtection="1">
      <alignment horizontal="center" vertical="center" wrapText="1" shrinkToFit="1"/>
      <protection hidden="1"/>
    </xf>
    <xf numFmtId="177" fontId="14" fillId="0" borderId="2" xfId="1" applyNumberFormat="1" applyFont="1" applyFill="1" applyBorder="1" applyAlignment="1" applyProtection="1">
      <alignment horizontal="center" vertical="center"/>
      <protection hidden="1"/>
    </xf>
    <xf numFmtId="177" fontId="14" fillId="0" borderId="4" xfId="1" applyNumberFormat="1" applyFont="1" applyFill="1" applyBorder="1" applyAlignment="1" applyProtection="1">
      <alignment horizontal="center" vertical="center"/>
      <protection hidden="1"/>
    </xf>
    <xf numFmtId="177" fontId="14" fillId="0" borderId="5" xfId="1" applyNumberFormat="1" applyFont="1" applyFill="1" applyBorder="1" applyAlignment="1" applyProtection="1">
      <alignment horizontal="center" vertical="center"/>
      <protection hidden="1"/>
    </xf>
    <xf numFmtId="177" fontId="14" fillId="0" borderId="8" xfId="1" applyNumberFormat="1" applyFont="1" applyFill="1" applyBorder="1" applyAlignment="1" applyProtection="1">
      <alignment horizontal="center" vertical="center"/>
      <protection hidden="1"/>
    </xf>
    <xf numFmtId="177" fontId="14" fillId="0" borderId="9" xfId="1" applyNumberFormat="1" applyFont="1" applyFill="1" applyBorder="1" applyAlignment="1" applyProtection="1">
      <alignment horizontal="center" vertical="center"/>
      <protection hidden="1"/>
    </xf>
    <xf numFmtId="177" fontId="14" fillId="0" borderId="10" xfId="1" applyNumberFormat="1" applyFont="1" applyFill="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178" fontId="15" fillId="0" borderId="0" xfId="1" applyNumberFormat="1" applyFont="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176" fontId="14" fillId="0" borderId="2" xfId="0" applyNumberFormat="1" applyFont="1" applyFill="1" applyBorder="1" applyAlignment="1" applyProtection="1">
      <alignment horizontal="center" vertical="center" shrinkToFit="1"/>
      <protection hidden="1"/>
    </xf>
    <xf numFmtId="176" fontId="14" fillId="0" borderId="4" xfId="0" applyNumberFormat="1" applyFont="1" applyFill="1" applyBorder="1" applyAlignment="1" applyProtection="1">
      <alignment horizontal="center" vertical="center" shrinkToFit="1"/>
      <protection hidden="1"/>
    </xf>
    <xf numFmtId="176" fontId="14" fillId="0" borderId="8" xfId="0" applyNumberFormat="1" applyFont="1" applyFill="1" applyBorder="1" applyAlignment="1" applyProtection="1">
      <alignment horizontal="center" vertical="center" shrinkToFit="1"/>
      <protection hidden="1"/>
    </xf>
    <xf numFmtId="176" fontId="14" fillId="0" borderId="9" xfId="0" applyNumberFormat="1" applyFont="1" applyFill="1" applyBorder="1" applyAlignment="1" applyProtection="1">
      <alignment horizontal="center" vertical="center" shrinkToFit="1"/>
      <protection hidden="1"/>
    </xf>
    <xf numFmtId="0" fontId="2" fillId="0" borderId="4"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textRotation="255"/>
      <protection hidden="1"/>
    </xf>
    <xf numFmtId="0" fontId="2" fillId="0" borderId="9" xfId="0" applyFont="1" applyFill="1" applyBorder="1" applyAlignment="1" applyProtection="1">
      <alignment horizontal="center" vertical="center" textRotation="255"/>
      <protection hidden="1"/>
    </xf>
    <xf numFmtId="176" fontId="14" fillId="3" borderId="2" xfId="0" applyNumberFormat="1" applyFont="1" applyFill="1" applyBorder="1" applyAlignment="1" applyProtection="1">
      <alignment horizontal="center" vertical="center" shrinkToFit="1"/>
      <protection locked="0" hidden="1"/>
    </xf>
    <xf numFmtId="176" fontId="14" fillId="3" borderId="4" xfId="0" applyNumberFormat="1" applyFont="1" applyFill="1" applyBorder="1" applyAlignment="1" applyProtection="1">
      <alignment horizontal="center" vertical="center" shrinkToFit="1"/>
      <protection locked="0" hidden="1"/>
    </xf>
    <xf numFmtId="176" fontId="14" fillId="3" borderId="8" xfId="0" applyNumberFormat="1" applyFont="1" applyFill="1" applyBorder="1" applyAlignment="1" applyProtection="1">
      <alignment horizontal="center" vertical="center" shrinkToFit="1"/>
      <protection locked="0" hidden="1"/>
    </xf>
    <xf numFmtId="176" fontId="14" fillId="3" borderId="9" xfId="0" applyNumberFormat="1" applyFont="1" applyFill="1" applyBorder="1" applyAlignment="1" applyProtection="1">
      <alignment horizontal="center" vertical="center" shrinkToFit="1"/>
      <protection locked="0" hidden="1"/>
    </xf>
    <xf numFmtId="0" fontId="2" fillId="0" borderId="2"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textRotation="255"/>
      <protection hidden="1"/>
    </xf>
    <xf numFmtId="0" fontId="2" fillId="0" borderId="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shrinkToFit="1"/>
      <protection hidden="1"/>
    </xf>
    <xf numFmtId="0" fontId="2" fillId="0" borderId="9" xfId="0" applyFont="1" applyFill="1" applyBorder="1" applyAlignment="1" applyProtection="1">
      <alignment horizontal="center" vertical="center" shrinkToFit="1"/>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176" fontId="35" fillId="3" borderId="2" xfId="0" applyNumberFormat="1" applyFont="1" applyFill="1" applyBorder="1" applyAlignment="1" applyProtection="1">
      <alignment horizontal="center" vertical="center" shrinkToFit="1"/>
      <protection hidden="1"/>
    </xf>
    <xf numFmtId="176" fontId="35" fillId="3" borderId="4" xfId="0" applyNumberFormat="1" applyFont="1" applyFill="1" applyBorder="1" applyAlignment="1" applyProtection="1">
      <alignment horizontal="center" vertical="center" shrinkToFit="1"/>
      <protection hidden="1"/>
    </xf>
    <xf numFmtId="176" fontId="35" fillId="3" borderId="8" xfId="0" applyNumberFormat="1" applyFont="1" applyFill="1" applyBorder="1" applyAlignment="1" applyProtection="1">
      <alignment horizontal="center" vertical="center" shrinkToFit="1"/>
      <protection hidden="1"/>
    </xf>
    <xf numFmtId="176" fontId="35" fillId="3" borderId="9" xfId="0" applyNumberFormat="1" applyFont="1" applyFill="1" applyBorder="1" applyAlignment="1" applyProtection="1">
      <alignment horizontal="center" vertical="center" shrinkToFit="1"/>
      <protection hidden="1"/>
    </xf>
    <xf numFmtId="0" fontId="31" fillId="3" borderId="19" xfId="0" applyFont="1" applyFill="1" applyBorder="1" applyAlignment="1" applyProtection="1">
      <alignment horizontal="center" vertical="center" shrinkToFit="1"/>
      <protection locked="0" hidden="1"/>
    </xf>
    <xf numFmtId="0" fontId="31" fillId="3" borderId="20" xfId="0" applyFont="1" applyFill="1" applyBorder="1" applyAlignment="1" applyProtection="1">
      <alignment horizontal="center" vertical="center" shrinkToFit="1"/>
      <protection locked="0" hidden="1"/>
    </xf>
    <xf numFmtId="176" fontId="35" fillId="7" borderId="4" xfId="0" applyNumberFormat="1" applyFont="1" applyFill="1" applyBorder="1" applyAlignment="1" applyProtection="1">
      <alignment horizontal="center" vertical="center" shrinkToFit="1"/>
      <protection hidden="1"/>
    </xf>
    <xf numFmtId="176" fontId="35" fillId="7" borderId="9" xfId="0" applyNumberFormat="1" applyFont="1" applyFill="1" applyBorder="1" applyAlignment="1" applyProtection="1">
      <alignment horizontal="center" vertical="center" shrinkToFit="1"/>
      <protection hidden="1"/>
    </xf>
    <xf numFmtId="0" fontId="24" fillId="0" borderId="57" xfId="0" applyFont="1" applyBorder="1" applyAlignment="1" applyProtection="1">
      <alignment horizontal="center" vertical="center" shrinkToFit="1"/>
      <protection hidden="1"/>
    </xf>
    <xf numFmtId="0" fontId="23" fillId="0" borderId="1" xfId="0" applyFont="1" applyBorder="1" applyAlignment="1" applyProtection="1">
      <alignment horizontal="center" vertical="center" shrinkToFit="1"/>
      <protection hidden="1"/>
    </xf>
    <xf numFmtId="0" fontId="23" fillId="0" borderId="58" xfId="0" applyFont="1" applyBorder="1" applyAlignment="1" applyProtection="1">
      <alignment horizontal="center" vertical="center" shrinkToFit="1"/>
      <protection hidden="1"/>
    </xf>
    <xf numFmtId="0" fontId="23" fillId="0" borderId="61" xfId="0" applyFont="1" applyBorder="1" applyAlignment="1" applyProtection="1">
      <alignment horizontal="center" vertical="center" shrinkToFit="1"/>
      <protection hidden="1"/>
    </xf>
    <xf numFmtId="0" fontId="30" fillId="7" borderId="1" xfId="0" applyFont="1" applyFill="1" applyBorder="1" applyAlignment="1" applyProtection="1">
      <alignment horizontal="center" vertical="center" shrinkToFit="1"/>
      <protection hidden="1"/>
    </xf>
    <xf numFmtId="0" fontId="30" fillId="7" borderId="54" xfId="0" applyFont="1" applyFill="1" applyBorder="1" applyAlignment="1" applyProtection="1">
      <alignment horizontal="center" vertical="center" shrinkToFit="1"/>
      <protection hidden="1"/>
    </xf>
    <xf numFmtId="0" fontId="30" fillId="7" borderId="61" xfId="0" applyFont="1" applyFill="1" applyBorder="1" applyAlignment="1" applyProtection="1">
      <alignment horizontal="center" vertical="center" shrinkToFit="1"/>
      <protection hidden="1"/>
    </xf>
    <xf numFmtId="0" fontId="30" fillId="7" borderId="59"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23" fillId="0" borderId="55" xfId="0" applyFont="1" applyBorder="1" applyAlignment="1" applyProtection="1">
      <alignment horizontal="center" vertical="center" wrapText="1" shrinkToFit="1"/>
      <protection hidden="1"/>
    </xf>
    <xf numFmtId="0" fontId="23" fillId="0" borderId="60" xfId="0" applyFont="1" applyBorder="1" applyAlignment="1" applyProtection="1">
      <alignment horizontal="center" vertical="center" shrinkToFit="1"/>
      <protection hidden="1"/>
    </xf>
    <xf numFmtId="0" fontId="23" fillId="0" borderId="57" xfId="0" applyFont="1" applyBorder="1" applyAlignment="1" applyProtection="1">
      <alignment horizontal="center" vertical="center" shrinkToFit="1"/>
      <protection hidden="1"/>
    </xf>
    <xf numFmtId="0" fontId="30" fillId="7" borderId="60" xfId="0" applyFont="1" applyFill="1" applyBorder="1" applyAlignment="1" applyProtection="1">
      <alignment horizontal="center" vertical="center" shrinkToFit="1"/>
      <protection hidden="1"/>
    </xf>
    <xf numFmtId="0" fontId="30" fillId="7" borderId="56" xfId="0" applyFont="1" applyFill="1" applyBorder="1" applyAlignment="1" applyProtection="1">
      <alignment horizontal="center" vertical="center" shrinkToFit="1"/>
      <protection hidden="1"/>
    </xf>
    <xf numFmtId="0" fontId="36" fillId="0" borderId="55" xfId="0" applyFont="1" applyBorder="1" applyAlignment="1" applyProtection="1">
      <alignment horizontal="center" vertical="center" shrinkToFit="1"/>
      <protection hidden="1"/>
    </xf>
    <xf numFmtId="0" fontId="36" fillId="0" borderId="60" xfId="0" applyFont="1" applyBorder="1" applyAlignment="1" applyProtection="1">
      <alignment horizontal="center" vertical="center" shrinkToFit="1"/>
      <protection hidden="1"/>
    </xf>
    <xf numFmtId="0" fontId="36" fillId="0" borderId="56" xfId="0" applyFont="1" applyBorder="1" applyAlignment="1" applyProtection="1">
      <alignment horizontal="center" vertical="center" shrinkToFit="1"/>
      <protection hidden="1"/>
    </xf>
    <xf numFmtId="0" fontId="39" fillId="3" borderId="57" xfId="0" applyFont="1" applyFill="1" applyBorder="1" applyAlignment="1" applyProtection="1">
      <alignment horizontal="center" vertical="center" shrinkToFit="1"/>
      <protection locked="0" hidden="1"/>
    </xf>
    <xf numFmtId="0" fontId="39" fillId="3" borderId="1" xfId="0" applyFont="1" applyFill="1" applyBorder="1" applyAlignment="1" applyProtection="1">
      <alignment horizontal="center" vertical="center" shrinkToFit="1"/>
      <protection locked="0" hidden="1"/>
    </xf>
    <xf numFmtId="0" fontId="24" fillId="0" borderId="1" xfId="0" applyFont="1" applyBorder="1" applyAlignment="1" applyProtection="1">
      <alignment horizontal="left" vertical="center" shrinkToFit="1"/>
      <protection hidden="1"/>
    </xf>
    <xf numFmtId="0" fontId="24" fillId="0" borderId="54" xfId="0" applyFont="1" applyBorder="1" applyAlignment="1" applyProtection="1">
      <alignment horizontal="left" vertical="center" shrinkToFit="1"/>
      <protection hidden="1"/>
    </xf>
    <xf numFmtId="0" fontId="37" fillId="3" borderId="57" xfId="0" applyFont="1" applyFill="1" applyBorder="1" applyAlignment="1" applyProtection="1">
      <alignment horizontal="center" vertical="center" shrinkToFit="1"/>
      <protection locked="0" hidden="1"/>
    </xf>
    <xf numFmtId="0" fontId="37" fillId="3" borderId="1" xfId="0" applyFont="1" applyFill="1" applyBorder="1" applyAlignment="1" applyProtection="1">
      <alignment horizontal="center" vertical="center" shrinkToFit="1"/>
      <protection locked="0" hidden="1"/>
    </xf>
    <xf numFmtId="0" fontId="37" fillId="3" borderId="62" xfId="0" applyFont="1" applyFill="1" applyBorder="1" applyAlignment="1" applyProtection="1">
      <alignment horizontal="center" vertical="center" shrinkToFit="1"/>
      <protection locked="0" hidden="1"/>
    </xf>
    <xf numFmtId="0" fontId="37" fillId="3" borderId="63" xfId="0" applyFont="1" applyFill="1" applyBorder="1" applyAlignment="1" applyProtection="1">
      <alignment horizontal="center" vertical="center" shrinkToFit="1"/>
      <protection locked="0" hidden="1"/>
    </xf>
    <xf numFmtId="0" fontId="24" fillId="0" borderId="63" xfId="0" applyFont="1" applyBorder="1" applyAlignment="1" applyProtection="1">
      <alignment horizontal="left" vertical="center" shrinkToFit="1"/>
      <protection hidden="1"/>
    </xf>
    <xf numFmtId="0" fontId="24" fillId="0" borderId="64" xfId="0" applyFont="1" applyBorder="1" applyAlignment="1" applyProtection="1">
      <alignment horizontal="left" vertical="center" shrinkToFit="1"/>
      <protection hidden="1"/>
    </xf>
    <xf numFmtId="0" fontId="2" fillId="3" borderId="39" xfId="0" applyFont="1" applyFill="1" applyBorder="1" applyAlignment="1" applyProtection="1">
      <alignment horizontal="right" vertical="center" indent="1"/>
      <protection locked="0"/>
    </xf>
    <xf numFmtId="0" fontId="2" fillId="3" borderId="40" xfId="0" applyFont="1" applyFill="1" applyBorder="1" applyAlignment="1" applyProtection="1">
      <alignment horizontal="right" vertical="center" indent="1"/>
      <protection locked="0"/>
    </xf>
    <xf numFmtId="180" fontId="2" fillId="3" borderId="2" xfId="0" applyNumberFormat="1" applyFont="1" applyFill="1" applyBorder="1" applyAlignment="1" applyProtection="1">
      <alignment horizontal="right" vertical="center" wrapText="1" indent="1"/>
      <protection locked="0"/>
    </xf>
    <xf numFmtId="180" fontId="2" fillId="3" borderId="4" xfId="0" applyNumberFormat="1" applyFont="1" applyFill="1" applyBorder="1" applyAlignment="1" applyProtection="1">
      <alignment horizontal="right" vertical="center" wrapText="1" indent="1"/>
      <protection locked="0"/>
    </xf>
    <xf numFmtId="180" fontId="2" fillId="3" borderId="25" xfId="0" applyNumberFormat="1" applyFont="1" applyFill="1" applyBorder="1" applyAlignment="1" applyProtection="1">
      <alignment horizontal="right" vertical="center" wrapText="1" indent="1"/>
      <protection locked="0"/>
    </xf>
    <xf numFmtId="180" fontId="2" fillId="3" borderId="8" xfId="0" applyNumberFormat="1" applyFont="1" applyFill="1" applyBorder="1" applyAlignment="1" applyProtection="1">
      <alignment horizontal="right" vertical="center" wrapText="1" indent="1"/>
      <protection locked="0"/>
    </xf>
    <xf numFmtId="180" fontId="2" fillId="3" borderId="9" xfId="0" applyNumberFormat="1" applyFont="1" applyFill="1" applyBorder="1" applyAlignment="1" applyProtection="1">
      <alignment horizontal="right" vertical="center" wrapText="1" indent="1"/>
      <protection locked="0"/>
    </xf>
    <xf numFmtId="180" fontId="2" fillId="3" borderId="37" xfId="0" applyNumberFormat="1" applyFont="1" applyFill="1" applyBorder="1" applyAlignment="1" applyProtection="1">
      <alignment horizontal="right" vertical="center" wrapText="1" indent="1"/>
      <protection locked="0"/>
    </xf>
    <xf numFmtId="179" fontId="2" fillId="3" borderId="36" xfId="0" applyNumberFormat="1" applyFont="1" applyFill="1" applyBorder="1" applyAlignment="1" applyProtection="1">
      <alignment horizontal="center" vertical="center"/>
      <protection locked="0"/>
    </xf>
    <xf numFmtId="179" fontId="2" fillId="3" borderId="4" xfId="0" applyNumberFormat="1" applyFont="1" applyFill="1" applyBorder="1" applyAlignment="1" applyProtection="1">
      <alignment horizontal="center" vertical="center"/>
      <protection locked="0"/>
    </xf>
    <xf numFmtId="179" fontId="2" fillId="3" borderId="35" xfId="0" applyNumberFormat="1" applyFont="1" applyFill="1" applyBorder="1" applyAlignment="1" applyProtection="1">
      <alignment horizontal="center" vertical="center"/>
      <protection locked="0"/>
    </xf>
    <xf numFmtId="179" fontId="2" fillId="3" borderId="0" xfId="0" applyNumberFormat="1" applyFont="1" applyFill="1" applyBorder="1" applyAlignment="1" applyProtection="1">
      <alignment horizontal="center" vertical="center"/>
      <protection locked="0"/>
    </xf>
    <xf numFmtId="179" fontId="2" fillId="3" borderId="38" xfId="0" applyNumberFormat="1" applyFont="1" applyFill="1" applyBorder="1" applyAlignment="1" applyProtection="1">
      <alignment horizontal="center" vertical="center"/>
      <protection locked="0"/>
    </xf>
    <xf numFmtId="179" fontId="2" fillId="3" borderId="9" xfId="0" applyNumberFormat="1" applyFont="1" applyFill="1" applyBorder="1" applyAlignment="1" applyProtection="1">
      <alignment horizontal="center" vertical="center"/>
      <protection locked="0"/>
    </xf>
    <xf numFmtId="180" fontId="2" fillId="3" borderId="36" xfId="0" applyNumberFormat="1" applyFont="1" applyFill="1" applyBorder="1" applyAlignment="1" applyProtection="1">
      <alignment horizontal="right" vertical="center" indent="1"/>
      <protection locked="0"/>
    </xf>
    <xf numFmtId="180" fontId="2" fillId="3" borderId="4" xfId="0" applyNumberFormat="1" applyFont="1" applyFill="1" applyBorder="1" applyAlignment="1" applyProtection="1">
      <alignment horizontal="right" vertical="center" indent="1"/>
      <protection locked="0"/>
    </xf>
    <xf numFmtId="180" fontId="2" fillId="3" borderId="25" xfId="0" applyNumberFormat="1" applyFont="1" applyFill="1" applyBorder="1" applyAlignment="1" applyProtection="1">
      <alignment horizontal="right" vertical="center" indent="1"/>
      <protection locked="0"/>
    </xf>
    <xf numFmtId="180" fontId="2" fillId="3" borderId="35" xfId="0" applyNumberFormat="1" applyFont="1" applyFill="1" applyBorder="1" applyAlignment="1" applyProtection="1">
      <alignment horizontal="right" vertical="center" indent="1"/>
      <protection locked="0"/>
    </xf>
    <xf numFmtId="180" fontId="2" fillId="3" borderId="0" xfId="0" applyNumberFormat="1" applyFont="1" applyFill="1" applyBorder="1" applyAlignment="1" applyProtection="1">
      <alignment horizontal="right" vertical="center" indent="1"/>
      <protection locked="0"/>
    </xf>
    <xf numFmtId="180" fontId="2" fillId="3" borderId="34" xfId="0" applyNumberFormat="1" applyFont="1" applyFill="1" applyBorder="1" applyAlignment="1" applyProtection="1">
      <alignment horizontal="right" vertical="center" indent="1"/>
      <protection locked="0"/>
    </xf>
    <xf numFmtId="0" fontId="19" fillId="0" borderId="2" xfId="0" applyFont="1" applyFill="1" applyBorder="1" applyAlignment="1" applyProtection="1">
      <alignment horizontal="center" vertical="center"/>
      <protection hidden="1"/>
    </xf>
    <xf numFmtId="0" fontId="19" fillId="0" borderId="4" xfId="0" applyFont="1" applyFill="1" applyBorder="1" applyAlignment="1" applyProtection="1">
      <alignment horizontal="center" vertical="center"/>
      <protection hidden="1"/>
    </xf>
    <xf numFmtId="0" fontId="19" fillId="0" borderId="6"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47" xfId="0" applyFont="1" applyFill="1" applyBorder="1" applyAlignment="1" applyProtection="1">
      <alignment horizontal="center" vertical="center"/>
      <protection hidden="1"/>
    </xf>
    <xf numFmtId="0" fontId="19" fillId="0" borderId="48" xfId="0" applyFont="1" applyFill="1" applyBorder="1" applyAlignment="1" applyProtection="1">
      <alignment horizontal="center" vertical="center"/>
      <protection hidden="1"/>
    </xf>
    <xf numFmtId="183" fontId="22" fillId="0" borderId="35" xfId="1" applyNumberFormat="1" applyFont="1" applyFill="1" applyBorder="1" applyAlignment="1" applyProtection="1">
      <alignment horizontal="right" vertical="center"/>
      <protection hidden="1"/>
    </xf>
    <xf numFmtId="183" fontId="22" fillId="0" borderId="0" xfId="1" applyNumberFormat="1" applyFont="1" applyFill="1" applyBorder="1" applyAlignment="1" applyProtection="1">
      <alignment horizontal="right" vertical="center"/>
      <protection hidden="1"/>
    </xf>
    <xf numFmtId="183" fontId="22" fillId="0" borderId="65" xfId="1" applyNumberFormat="1" applyFont="1" applyFill="1" applyBorder="1" applyAlignment="1" applyProtection="1">
      <alignment horizontal="right" vertical="center"/>
      <protection hidden="1"/>
    </xf>
    <xf numFmtId="183" fontId="22" fillId="0" borderId="24" xfId="1" applyNumberFormat="1" applyFont="1" applyFill="1" applyBorder="1" applyAlignment="1" applyProtection="1">
      <alignment horizontal="right" vertical="center"/>
      <protection hidden="1"/>
    </xf>
    <xf numFmtId="38" fontId="2" fillId="0" borderId="0" xfId="1" applyFont="1" applyFill="1" applyBorder="1" applyAlignment="1" applyProtection="1">
      <alignment horizontal="center" vertical="center"/>
      <protection hidden="1"/>
    </xf>
    <xf numFmtId="38" fontId="2" fillId="0" borderId="34" xfId="1" applyFont="1" applyFill="1" applyBorder="1" applyAlignment="1" applyProtection="1">
      <alignment horizontal="center" vertical="center"/>
      <protection hidden="1"/>
    </xf>
    <xf numFmtId="38" fontId="2" fillId="0" borderId="24" xfId="1" applyFont="1" applyFill="1" applyBorder="1" applyAlignment="1" applyProtection="1">
      <alignment horizontal="center" vertical="center"/>
      <protection hidden="1"/>
    </xf>
    <xf numFmtId="38" fontId="2" fillId="0" borderId="66" xfId="1" applyFont="1" applyFill="1" applyBorder="1" applyAlignment="1" applyProtection="1">
      <alignment horizontal="center" vertical="center"/>
      <protection hidden="1"/>
    </xf>
    <xf numFmtId="0" fontId="2" fillId="3" borderId="36"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6" fillId="7" borderId="60" xfId="0" applyFont="1" applyFill="1" applyBorder="1" applyAlignment="1" applyProtection="1">
      <alignment horizontal="center" vertical="center" shrinkToFit="1"/>
      <protection locked="0"/>
    </xf>
    <xf numFmtId="0" fontId="26" fillId="7" borderId="56" xfId="0" applyFont="1" applyFill="1" applyBorder="1" applyAlignment="1" applyProtection="1">
      <alignment horizontal="center" vertical="center" shrinkToFit="1"/>
      <protection locked="0"/>
    </xf>
    <xf numFmtId="0" fontId="26" fillId="7" borderId="1" xfId="0" applyFont="1" applyFill="1" applyBorder="1" applyAlignment="1" applyProtection="1">
      <alignment horizontal="center" vertical="center" shrinkToFit="1"/>
      <protection locked="0"/>
    </xf>
    <xf numFmtId="0" fontId="26" fillId="7" borderId="54" xfId="0" applyFont="1" applyFill="1" applyBorder="1" applyAlignment="1" applyProtection="1">
      <alignment horizontal="center" vertical="center" shrinkToFit="1"/>
      <protection locked="0"/>
    </xf>
    <xf numFmtId="0" fontId="26" fillId="7" borderId="61" xfId="0" applyFont="1" applyFill="1" applyBorder="1" applyAlignment="1" applyProtection="1">
      <alignment horizontal="center" vertical="center" shrinkToFit="1"/>
      <protection locked="0"/>
    </xf>
    <xf numFmtId="0" fontId="26" fillId="7" borderId="59" xfId="0" applyFont="1" applyFill="1" applyBorder="1" applyAlignment="1" applyProtection="1">
      <alignment horizontal="center" vertical="center" shrinkToFit="1"/>
      <protection locked="0"/>
    </xf>
    <xf numFmtId="0" fontId="5" fillId="0" borderId="0" xfId="0" applyFont="1" applyAlignment="1" applyProtection="1">
      <alignment horizontal="right" vertical="center" shrinkToFit="1"/>
      <protection hidden="1"/>
    </xf>
    <xf numFmtId="38" fontId="19" fillId="3" borderId="4" xfId="1" applyFont="1" applyFill="1" applyBorder="1" applyAlignment="1" applyProtection="1">
      <alignment horizontal="center" vertical="center" shrinkToFit="1"/>
      <protection locked="0"/>
    </xf>
    <xf numFmtId="38" fontId="19" fillId="3" borderId="9" xfId="1" applyFont="1" applyFill="1" applyBorder="1" applyAlignment="1" applyProtection="1">
      <alignment horizontal="center" vertical="center" shrinkToFit="1"/>
      <protection locked="0"/>
    </xf>
  </cellXfs>
  <cellStyles count="2">
    <cellStyle name="桁区切り" xfId="1" builtinId="6"/>
    <cellStyle name="標準" xfId="0" builtinId="0"/>
  </cellStyles>
  <dxfs count="97">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83344</xdr:colOff>
      <xdr:row>28</xdr:row>
      <xdr:rowOff>57150</xdr:rowOff>
    </xdr:from>
    <xdr:to>
      <xdr:col>22</xdr:col>
      <xdr:colOff>202407</xdr:colOff>
      <xdr:row>29</xdr:row>
      <xdr:rowOff>188799</xdr:rowOff>
    </xdr:to>
    <xdr:sp macro="" textlink="">
      <xdr:nvSpPr>
        <xdr:cNvPr id="2" name="下矢印 1">
          <a:extLst>
            <a:ext uri="{FF2B5EF4-FFF2-40B4-BE49-F238E27FC236}">
              <a16:creationId xmlns:a16="http://schemas.microsoft.com/office/drawing/2014/main" id="{4781A28B-7563-417B-BCDD-9659E544E726}"/>
            </a:ext>
          </a:extLst>
        </xdr:cNvPr>
        <xdr:cNvSpPr/>
      </xdr:nvSpPr>
      <xdr:spPr>
        <a:xfrm>
          <a:off x="5769769" y="74295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3" name="下矢印 1">
          <a:extLst>
            <a:ext uri="{FF2B5EF4-FFF2-40B4-BE49-F238E27FC236}">
              <a16:creationId xmlns:a16="http://schemas.microsoft.com/office/drawing/2014/main" id="{74B25E11-DB52-4F7F-B56B-FA354AA10742}"/>
            </a:ext>
          </a:extLst>
        </xdr:cNvPr>
        <xdr:cNvSpPr/>
      </xdr:nvSpPr>
      <xdr:spPr>
        <a:xfrm>
          <a:off x="5769769" y="13354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4" name="下矢印 1">
          <a:extLst>
            <a:ext uri="{FF2B5EF4-FFF2-40B4-BE49-F238E27FC236}">
              <a16:creationId xmlns:a16="http://schemas.microsoft.com/office/drawing/2014/main" id="{D357FE10-BE1C-4F29-B305-A411EB065E3D}"/>
            </a:ext>
          </a:extLst>
        </xdr:cNvPr>
        <xdr:cNvSpPr/>
      </xdr:nvSpPr>
      <xdr:spPr>
        <a:xfrm>
          <a:off x="5769769" y="191833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28</xdr:row>
      <xdr:rowOff>57150</xdr:rowOff>
    </xdr:from>
    <xdr:to>
      <xdr:col>22</xdr:col>
      <xdr:colOff>202407</xdr:colOff>
      <xdr:row>29</xdr:row>
      <xdr:rowOff>188799</xdr:rowOff>
    </xdr:to>
    <xdr:sp macro="" textlink="">
      <xdr:nvSpPr>
        <xdr:cNvPr id="5" name="下矢印 1">
          <a:extLst>
            <a:ext uri="{FF2B5EF4-FFF2-40B4-BE49-F238E27FC236}">
              <a16:creationId xmlns:a16="http://schemas.microsoft.com/office/drawing/2014/main" id="{2C417268-EB22-4200-9C18-05EDB838666E}"/>
            </a:ext>
          </a:extLst>
        </xdr:cNvPr>
        <xdr:cNvSpPr/>
      </xdr:nvSpPr>
      <xdr:spPr>
        <a:xfrm>
          <a:off x="5769769" y="74295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6" name="下矢印 1">
          <a:extLst>
            <a:ext uri="{FF2B5EF4-FFF2-40B4-BE49-F238E27FC236}">
              <a16:creationId xmlns:a16="http://schemas.microsoft.com/office/drawing/2014/main" id="{64EC5F3F-E7E4-4318-BA0D-5E87635EAB90}"/>
            </a:ext>
          </a:extLst>
        </xdr:cNvPr>
        <xdr:cNvSpPr/>
      </xdr:nvSpPr>
      <xdr:spPr>
        <a:xfrm>
          <a:off x="5769769" y="13354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8" name="下矢印 1">
          <a:extLst>
            <a:ext uri="{FF2B5EF4-FFF2-40B4-BE49-F238E27FC236}">
              <a16:creationId xmlns:a16="http://schemas.microsoft.com/office/drawing/2014/main" id="{DF1ADF11-624E-46E2-87B7-7D617686207E}"/>
            </a:ext>
          </a:extLst>
        </xdr:cNvPr>
        <xdr:cNvSpPr/>
      </xdr:nvSpPr>
      <xdr:spPr>
        <a:xfrm>
          <a:off x="5769769" y="191833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9" name="下矢印 1">
          <a:extLst>
            <a:ext uri="{FF2B5EF4-FFF2-40B4-BE49-F238E27FC236}">
              <a16:creationId xmlns:a16="http://schemas.microsoft.com/office/drawing/2014/main" id="{D625FE0E-9E63-46E0-885F-EEE1BD673C46}"/>
            </a:ext>
          </a:extLst>
        </xdr:cNvPr>
        <xdr:cNvSpPr/>
      </xdr:nvSpPr>
      <xdr:spPr>
        <a:xfrm>
          <a:off x="5769769" y="191833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83</xdr:row>
      <xdr:rowOff>57150</xdr:rowOff>
    </xdr:from>
    <xdr:to>
      <xdr:col>22</xdr:col>
      <xdr:colOff>202407</xdr:colOff>
      <xdr:row>84</xdr:row>
      <xdr:rowOff>188799</xdr:rowOff>
    </xdr:to>
    <xdr:sp macro="" textlink="">
      <xdr:nvSpPr>
        <xdr:cNvPr id="10" name="下矢印 1">
          <a:extLst>
            <a:ext uri="{FF2B5EF4-FFF2-40B4-BE49-F238E27FC236}">
              <a16:creationId xmlns:a16="http://schemas.microsoft.com/office/drawing/2014/main" id="{C50F8C56-D141-4E27-88EC-6D854B287730}"/>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83</xdr:row>
      <xdr:rowOff>57150</xdr:rowOff>
    </xdr:from>
    <xdr:to>
      <xdr:col>22</xdr:col>
      <xdr:colOff>202407</xdr:colOff>
      <xdr:row>84</xdr:row>
      <xdr:rowOff>188799</xdr:rowOff>
    </xdr:to>
    <xdr:sp macro="" textlink="">
      <xdr:nvSpPr>
        <xdr:cNvPr id="11" name="下矢印 1">
          <a:extLst>
            <a:ext uri="{FF2B5EF4-FFF2-40B4-BE49-F238E27FC236}">
              <a16:creationId xmlns:a16="http://schemas.microsoft.com/office/drawing/2014/main" id="{B67193ED-92D8-41B2-AF9A-2B7695DB0B74}"/>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101</xdr:row>
      <xdr:rowOff>57150</xdr:rowOff>
    </xdr:from>
    <xdr:to>
      <xdr:col>22</xdr:col>
      <xdr:colOff>202407</xdr:colOff>
      <xdr:row>102</xdr:row>
      <xdr:rowOff>188799</xdr:rowOff>
    </xdr:to>
    <xdr:sp macro="" textlink="">
      <xdr:nvSpPr>
        <xdr:cNvPr id="12" name="下矢印 1">
          <a:extLst>
            <a:ext uri="{FF2B5EF4-FFF2-40B4-BE49-F238E27FC236}">
              <a16:creationId xmlns:a16="http://schemas.microsoft.com/office/drawing/2014/main" id="{24D9407A-2CD5-4C67-A14A-45D54A089F26}"/>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101</xdr:row>
      <xdr:rowOff>57150</xdr:rowOff>
    </xdr:from>
    <xdr:to>
      <xdr:col>22</xdr:col>
      <xdr:colOff>202407</xdr:colOff>
      <xdr:row>102</xdr:row>
      <xdr:rowOff>188799</xdr:rowOff>
    </xdr:to>
    <xdr:sp macro="" textlink="">
      <xdr:nvSpPr>
        <xdr:cNvPr id="13" name="下矢印 1">
          <a:extLst>
            <a:ext uri="{FF2B5EF4-FFF2-40B4-BE49-F238E27FC236}">
              <a16:creationId xmlns:a16="http://schemas.microsoft.com/office/drawing/2014/main" id="{4D1424F1-AC17-4D73-9B22-84D444854AB9}"/>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120</xdr:row>
      <xdr:rowOff>57150</xdr:rowOff>
    </xdr:from>
    <xdr:to>
      <xdr:col>22</xdr:col>
      <xdr:colOff>202407</xdr:colOff>
      <xdr:row>121</xdr:row>
      <xdr:rowOff>188799</xdr:rowOff>
    </xdr:to>
    <xdr:sp macro="" textlink="">
      <xdr:nvSpPr>
        <xdr:cNvPr id="14" name="下矢印 1">
          <a:extLst>
            <a:ext uri="{FF2B5EF4-FFF2-40B4-BE49-F238E27FC236}">
              <a16:creationId xmlns:a16="http://schemas.microsoft.com/office/drawing/2014/main" id="{CB71177D-45D6-4DD5-9C4E-28DE589740C5}"/>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120</xdr:row>
      <xdr:rowOff>57150</xdr:rowOff>
    </xdr:from>
    <xdr:to>
      <xdr:col>22</xdr:col>
      <xdr:colOff>202407</xdr:colOff>
      <xdr:row>121</xdr:row>
      <xdr:rowOff>188799</xdr:rowOff>
    </xdr:to>
    <xdr:sp macro="" textlink="">
      <xdr:nvSpPr>
        <xdr:cNvPr id="15" name="下矢印 1">
          <a:extLst>
            <a:ext uri="{FF2B5EF4-FFF2-40B4-BE49-F238E27FC236}">
              <a16:creationId xmlns:a16="http://schemas.microsoft.com/office/drawing/2014/main" id="{1E4B6C7A-FFF6-4F1C-A2C7-FE273BB8380C}"/>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138</xdr:row>
      <xdr:rowOff>57150</xdr:rowOff>
    </xdr:from>
    <xdr:to>
      <xdr:col>22</xdr:col>
      <xdr:colOff>202407</xdr:colOff>
      <xdr:row>139</xdr:row>
      <xdr:rowOff>188799</xdr:rowOff>
    </xdr:to>
    <xdr:sp macro="" textlink="">
      <xdr:nvSpPr>
        <xdr:cNvPr id="16" name="下矢印 1">
          <a:extLst>
            <a:ext uri="{FF2B5EF4-FFF2-40B4-BE49-F238E27FC236}">
              <a16:creationId xmlns:a16="http://schemas.microsoft.com/office/drawing/2014/main" id="{F93CDE38-93DD-4348-B336-BBDB6C30FC24}"/>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138</xdr:row>
      <xdr:rowOff>57150</xdr:rowOff>
    </xdr:from>
    <xdr:to>
      <xdr:col>22</xdr:col>
      <xdr:colOff>202407</xdr:colOff>
      <xdr:row>139</xdr:row>
      <xdr:rowOff>188799</xdr:rowOff>
    </xdr:to>
    <xdr:sp macro="" textlink="">
      <xdr:nvSpPr>
        <xdr:cNvPr id="17" name="下矢印 1">
          <a:extLst>
            <a:ext uri="{FF2B5EF4-FFF2-40B4-BE49-F238E27FC236}">
              <a16:creationId xmlns:a16="http://schemas.microsoft.com/office/drawing/2014/main" id="{7CA25F93-465D-41A4-B471-26C7210B53DA}"/>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157</xdr:row>
      <xdr:rowOff>57150</xdr:rowOff>
    </xdr:from>
    <xdr:to>
      <xdr:col>22</xdr:col>
      <xdr:colOff>202407</xdr:colOff>
      <xdr:row>158</xdr:row>
      <xdr:rowOff>188799</xdr:rowOff>
    </xdr:to>
    <xdr:sp macro="" textlink="">
      <xdr:nvSpPr>
        <xdr:cNvPr id="18" name="下矢印 1">
          <a:extLst>
            <a:ext uri="{FF2B5EF4-FFF2-40B4-BE49-F238E27FC236}">
              <a16:creationId xmlns:a16="http://schemas.microsoft.com/office/drawing/2014/main" id="{07066B38-6DF9-4A97-A713-E117F9D61273}"/>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157</xdr:row>
      <xdr:rowOff>57150</xdr:rowOff>
    </xdr:from>
    <xdr:to>
      <xdr:col>22</xdr:col>
      <xdr:colOff>202407</xdr:colOff>
      <xdr:row>158</xdr:row>
      <xdr:rowOff>188799</xdr:rowOff>
    </xdr:to>
    <xdr:sp macro="" textlink="">
      <xdr:nvSpPr>
        <xdr:cNvPr id="19" name="下矢印 1">
          <a:extLst>
            <a:ext uri="{FF2B5EF4-FFF2-40B4-BE49-F238E27FC236}">
              <a16:creationId xmlns:a16="http://schemas.microsoft.com/office/drawing/2014/main" id="{DAA23968-6BA3-43D3-9390-4A36208D841C}"/>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175</xdr:row>
      <xdr:rowOff>57150</xdr:rowOff>
    </xdr:from>
    <xdr:to>
      <xdr:col>22</xdr:col>
      <xdr:colOff>202407</xdr:colOff>
      <xdr:row>176</xdr:row>
      <xdr:rowOff>188799</xdr:rowOff>
    </xdr:to>
    <xdr:sp macro="" textlink="">
      <xdr:nvSpPr>
        <xdr:cNvPr id="20" name="下矢印 1">
          <a:extLst>
            <a:ext uri="{FF2B5EF4-FFF2-40B4-BE49-F238E27FC236}">
              <a16:creationId xmlns:a16="http://schemas.microsoft.com/office/drawing/2014/main" id="{4702733E-9AD1-4896-9047-BB9C2EE5B82B}"/>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175</xdr:row>
      <xdr:rowOff>57150</xdr:rowOff>
    </xdr:from>
    <xdr:to>
      <xdr:col>22</xdr:col>
      <xdr:colOff>202407</xdr:colOff>
      <xdr:row>176</xdr:row>
      <xdr:rowOff>188799</xdr:rowOff>
    </xdr:to>
    <xdr:sp macro="" textlink="">
      <xdr:nvSpPr>
        <xdr:cNvPr id="21" name="下矢印 1">
          <a:extLst>
            <a:ext uri="{FF2B5EF4-FFF2-40B4-BE49-F238E27FC236}">
              <a16:creationId xmlns:a16="http://schemas.microsoft.com/office/drawing/2014/main" id="{B53A4791-D7AB-453B-B6EB-CF6F0E23578A}"/>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193</xdr:row>
      <xdr:rowOff>57150</xdr:rowOff>
    </xdr:from>
    <xdr:to>
      <xdr:col>22</xdr:col>
      <xdr:colOff>202407</xdr:colOff>
      <xdr:row>194</xdr:row>
      <xdr:rowOff>188799</xdr:rowOff>
    </xdr:to>
    <xdr:sp macro="" textlink="">
      <xdr:nvSpPr>
        <xdr:cNvPr id="22" name="下矢印 1">
          <a:extLst>
            <a:ext uri="{FF2B5EF4-FFF2-40B4-BE49-F238E27FC236}">
              <a16:creationId xmlns:a16="http://schemas.microsoft.com/office/drawing/2014/main" id="{5AA56635-69B3-4831-B112-D4617C5511F7}"/>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193</xdr:row>
      <xdr:rowOff>57150</xdr:rowOff>
    </xdr:from>
    <xdr:to>
      <xdr:col>22</xdr:col>
      <xdr:colOff>202407</xdr:colOff>
      <xdr:row>194</xdr:row>
      <xdr:rowOff>188799</xdr:rowOff>
    </xdr:to>
    <xdr:sp macro="" textlink="">
      <xdr:nvSpPr>
        <xdr:cNvPr id="23" name="下矢印 1">
          <a:extLst>
            <a:ext uri="{FF2B5EF4-FFF2-40B4-BE49-F238E27FC236}">
              <a16:creationId xmlns:a16="http://schemas.microsoft.com/office/drawing/2014/main" id="{DA593CEA-9AC5-4353-8637-D349C250A0AD}"/>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225138</xdr:colOff>
      <xdr:row>14</xdr:row>
      <xdr:rowOff>38966</xdr:rowOff>
    </xdr:from>
    <xdr:to>
      <xdr:col>43</xdr:col>
      <xdr:colOff>176069</xdr:colOff>
      <xdr:row>17</xdr:row>
      <xdr:rowOff>350693</xdr:rowOff>
    </xdr:to>
    <xdr:sp macro="" textlink="">
      <xdr:nvSpPr>
        <xdr:cNvPr id="24" name="正方形/長方形 23">
          <a:extLst>
            <a:ext uri="{FF2B5EF4-FFF2-40B4-BE49-F238E27FC236}">
              <a16:creationId xmlns:a16="http://schemas.microsoft.com/office/drawing/2014/main" id="{687333D9-4FAA-4A40-83B3-DA8E79BFAECA}"/>
            </a:ext>
          </a:extLst>
        </xdr:cNvPr>
        <xdr:cNvSpPr/>
      </xdr:nvSpPr>
      <xdr:spPr>
        <a:xfrm>
          <a:off x="5940138" y="5511511"/>
          <a:ext cx="5873749" cy="91786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います。それ以外の欄は入力できません。</a:t>
          </a:r>
        </a:p>
      </xdr:txBody>
    </xdr:sp>
    <xdr:clientData/>
  </xdr:twoCellAnchor>
  <xdr:twoCellAnchor>
    <xdr:from>
      <xdr:col>23</xdr:col>
      <xdr:colOff>11470</xdr:colOff>
      <xdr:row>14</xdr:row>
      <xdr:rowOff>210704</xdr:rowOff>
    </xdr:from>
    <xdr:to>
      <xdr:col>26</xdr:col>
      <xdr:colOff>69276</xdr:colOff>
      <xdr:row>17</xdr:row>
      <xdr:rowOff>176068</xdr:rowOff>
    </xdr:to>
    <xdr:sp macro="" textlink="">
      <xdr:nvSpPr>
        <xdr:cNvPr id="25" name="正方形/長方形 24">
          <a:extLst>
            <a:ext uri="{FF2B5EF4-FFF2-40B4-BE49-F238E27FC236}">
              <a16:creationId xmlns:a16="http://schemas.microsoft.com/office/drawing/2014/main" id="{DE40970E-9E0E-4591-808C-C8549C5E6529}"/>
            </a:ext>
          </a:extLst>
        </xdr:cNvPr>
        <xdr:cNvSpPr/>
      </xdr:nvSpPr>
      <xdr:spPr>
        <a:xfrm>
          <a:off x="6246015" y="5683249"/>
          <a:ext cx="837125" cy="571501"/>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36</xdr:col>
      <xdr:colOff>191943</xdr:colOff>
      <xdr:row>1</xdr:row>
      <xdr:rowOff>121228</xdr:rowOff>
    </xdr:from>
    <xdr:to>
      <xdr:col>43</xdr:col>
      <xdr:colOff>157307</xdr:colOff>
      <xdr:row>3</xdr:row>
      <xdr:rowOff>259773</xdr:rowOff>
    </xdr:to>
    <xdr:sp macro="" textlink="">
      <xdr:nvSpPr>
        <xdr:cNvPr id="26" name="テキスト ボックス 25">
          <a:extLst>
            <a:ext uri="{FF2B5EF4-FFF2-40B4-BE49-F238E27FC236}">
              <a16:creationId xmlns:a16="http://schemas.microsoft.com/office/drawing/2014/main" id="{DEBA073E-7610-44AC-9059-3C4D5EF837F8}"/>
            </a:ext>
          </a:extLst>
        </xdr:cNvPr>
        <xdr:cNvSpPr txBox="1"/>
      </xdr:nvSpPr>
      <xdr:spPr>
        <a:xfrm>
          <a:off x="9890125" y="484910"/>
          <a:ext cx="1905000" cy="10044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16</xdr:col>
      <xdr:colOff>34637</xdr:colOff>
      <xdr:row>252</xdr:row>
      <xdr:rowOff>86592</xdr:rowOff>
    </xdr:from>
    <xdr:to>
      <xdr:col>33</xdr:col>
      <xdr:colOff>51953</xdr:colOff>
      <xdr:row>260</xdr:row>
      <xdr:rowOff>103912</xdr:rowOff>
    </xdr:to>
    <xdr:sp macro="" textlink="">
      <xdr:nvSpPr>
        <xdr:cNvPr id="29" name="吹き出し: 四角形 28">
          <a:extLst>
            <a:ext uri="{FF2B5EF4-FFF2-40B4-BE49-F238E27FC236}">
              <a16:creationId xmlns:a16="http://schemas.microsoft.com/office/drawing/2014/main" id="{4F35AEB2-31F3-48F1-BA77-6479CD5C8FFC}"/>
            </a:ext>
          </a:extLst>
        </xdr:cNvPr>
        <xdr:cNvSpPr/>
      </xdr:nvSpPr>
      <xdr:spPr>
        <a:xfrm>
          <a:off x="4450773" y="36887728"/>
          <a:ext cx="4468089" cy="1402775"/>
        </a:xfrm>
        <a:prstGeom prst="wedgeRectCallout">
          <a:avLst>
            <a:gd name="adj1" fmla="val -53518"/>
            <a:gd name="adj2" fmla="val -1339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休業等面積、テナント等数、うち特定百貨店等店舗は、前ページで入力した数値が自動入力されます。日によって変更がある場合は、ここに直接入力して変更してください。</a:t>
          </a:r>
        </a:p>
      </xdr:txBody>
    </xdr:sp>
    <xdr:clientData/>
  </xdr:twoCellAnchor>
  <xdr:twoCellAnchor>
    <xdr:from>
      <xdr:col>28</xdr:col>
      <xdr:colOff>0</xdr:colOff>
      <xdr:row>410</xdr:row>
      <xdr:rowOff>173180</xdr:rowOff>
    </xdr:from>
    <xdr:to>
      <xdr:col>44</xdr:col>
      <xdr:colOff>42428</xdr:colOff>
      <xdr:row>414</xdr:row>
      <xdr:rowOff>34635</xdr:rowOff>
    </xdr:to>
    <xdr:sp macro="" textlink="">
      <xdr:nvSpPr>
        <xdr:cNvPr id="30" name="吹き出し: 四角形 29">
          <a:extLst>
            <a:ext uri="{FF2B5EF4-FFF2-40B4-BE49-F238E27FC236}">
              <a16:creationId xmlns:a16="http://schemas.microsoft.com/office/drawing/2014/main" id="{8EE40E65-12AA-4163-80D4-FCEF5FC898DE}"/>
            </a:ext>
          </a:extLst>
        </xdr:cNvPr>
        <xdr:cNvSpPr/>
      </xdr:nvSpPr>
      <xdr:spPr>
        <a:xfrm>
          <a:off x="7533409" y="67107953"/>
          <a:ext cx="4458564" cy="554182"/>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26</xdr:col>
      <xdr:colOff>207817</xdr:colOff>
      <xdr:row>216</xdr:row>
      <xdr:rowOff>121228</xdr:rowOff>
    </xdr:from>
    <xdr:to>
      <xdr:col>43</xdr:col>
      <xdr:colOff>86590</xdr:colOff>
      <xdr:row>222</xdr:row>
      <xdr:rowOff>34637</xdr:rowOff>
    </xdr:to>
    <xdr:sp macro="" textlink="">
      <xdr:nvSpPr>
        <xdr:cNvPr id="31" name="吹き出し: 四角形 30">
          <a:extLst>
            <a:ext uri="{FF2B5EF4-FFF2-40B4-BE49-F238E27FC236}">
              <a16:creationId xmlns:a16="http://schemas.microsoft.com/office/drawing/2014/main" id="{7281404D-6E6F-4FEA-8EB5-2BCA60C7EF74}"/>
            </a:ext>
          </a:extLst>
        </xdr:cNvPr>
        <xdr:cNvSpPr/>
      </xdr:nvSpPr>
      <xdr:spPr>
        <a:xfrm>
          <a:off x="7221681" y="27016364"/>
          <a:ext cx="4502727" cy="1368137"/>
        </a:xfrm>
        <a:prstGeom prst="wedgeRectCallout">
          <a:avLst>
            <a:gd name="adj1" fmla="val -28381"/>
            <a:gd name="adj2" fmla="val 7013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chemeClr val="tx1"/>
              </a:solidFill>
              <a:latin typeface="ＭＳ ゴシック" panose="020B0609070205080204" pitchFamily="49" charset="-128"/>
              <a:ea typeface="ＭＳ ゴシック" panose="020B0609070205080204" pitchFamily="49" charset="-128"/>
            </a:rPr>
            <a:t>各期間の途中から、自己利用部分にテナント店舗を出店させたなど、特別な事情により期間内で自己利用面積が変わる場合は、下表の休業等面積を直接編集してください。</a:t>
          </a:r>
        </a:p>
      </xdr:txBody>
    </xdr:sp>
    <xdr:clientData/>
  </xdr:twoCellAnchor>
  <xdr:twoCellAnchor>
    <xdr:from>
      <xdr:col>25</xdr:col>
      <xdr:colOff>103909</xdr:colOff>
      <xdr:row>229</xdr:row>
      <xdr:rowOff>155863</xdr:rowOff>
    </xdr:from>
    <xdr:to>
      <xdr:col>41</xdr:col>
      <xdr:colOff>138546</xdr:colOff>
      <xdr:row>232</xdr:row>
      <xdr:rowOff>86592</xdr:rowOff>
    </xdr:to>
    <xdr:sp macro="" textlink="">
      <xdr:nvSpPr>
        <xdr:cNvPr id="32" name="吹き出し: 四角形 31">
          <a:extLst>
            <a:ext uri="{FF2B5EF4-FFF2-40B4-BE49-F238E27FC236}">
              <a16:creationId xmlns:a16="http://schemas.microsoft.com/office/drawing/2014/main" id="{B3A75B31-3F5B-4D22-8418-338DE622167D}"/>
            </a:ext>
          </a:extLst>
        </xdr:cNvPr>
        <xdr:cNvSpPr/>
      </xdr:nvSpPr>
      <xdr:spPr>
        <a:xfrm>
          <a:off x="6858000" y="31467136"/>
          <a:ext cx="4364182" cy="831274"/>
        </a:xfrm>
        <a:prstGeom prst="wedgeRectCallout">
          <a:avLst>
            <a:gd name="adj1" fmla="val -49919"/>
            <a:gd name="adj2" fmla="val -792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ＭＳ ゴシック" panose="020B0609070205080204" pitchFamily="49" charset="-128"/>
              <a:ea typeface="ＭＳ ゴシック" panose="020B0609070205080204" pitchFamily="49" charset="-128"/>
            </a:rPr>
            <a:t>日によって店舗数が異なる場合は、一番稼働パターンが多い店舗数を記入してください。</a:t>
          </a:r>
        </a:p>
      </xdr:txBody>
    </xdr:sp>
    <xdr:clientData/>
  </xdr:twoCellAnchor>
  <xdr:twoCellAnchor>
    <xdr:from>
      <xdr:col>5</xdr:col>
      <xdr:colOff>69274</xdr:colOff>
      <xdr:row>52</xdr:row>
      <xdr:rowOff>34636</xdr:rowOff>
    </xdr:from>
    <xdr:to>
      <xdr:col>21</xdr:col>
      <xdr:colOff>62057</xdr:colOff>
      <xdr:row>56</xdr:row>
      <xdr:rowOff>131473</xdr:rowOff>
    </xdr:to>
    <xdr:sp macro="" textlink="">
      <xdr:nvSpPr>
        <xdr:cNvPr id="33" name="吹き出し: 四角形 32">
          <a:extLst>
            <a:ext uri="{FF2B5EF4-FFF2-40B4-BE49-F238E27FC236}">
              <a16:creationId xmlns:a16="http://schemas.microsoft.com/office/drawing/2014/main" id="{1FDE65D9-DCFB-4B7E-9E1C-799568F8BE55}"/>
            </a:ext>
          </a:extLst>
        </xdr:cNvPr>
        <xdr:cNvSpPr/>
      </xdr:nvSpPr>
      <xdr:spPr>
        <a:xfrm>
          <a:off x="1627910" y="15378545"/>
          <a:ext cx="4149147" cy="1534246"/>
        </a:xfrm>
        <a:prstGeom prst="wedgeRectCallout">
          <a:avLst>
            <a:gd name="adj1" fmla="val -59686"/>
            <a:gd name="adj2" fmla="val 476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屋内運動施設で大会等</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イベント開催時の営業</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パターンとなる場合、</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チェックを入れて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ください。</a:t>
          </a:r>
        </a:p>
      </xdr:txBody>
    </xdr:sp>
    <xdr:clientData/>
  </xdr:twoCellAnchor>
  <xdr:twoCellAnchor editAs="oneCell">
    <xdr:from>
      <xdr:col>14</xdr:col>
      <xdr:colOff>147494</xdr:colOff>
      <xdr:row>52</xdr:row>
      <xdr:rowOff>218786</xdr:rowOff>
    </xdr:from>
    <xdr:to>
      <xdr:col>20</xdr:col>
      <xdr:colOff>181499</xdr:colOff>
      <xdr:row>55</xdr:row>
      <xdr:rowOff>215322</xdr:rowOff>
    </xdr:to>
    <xdr:pic>
      <xdr:nvPicPr>
        <xdr:cNvPr id="34" name="図 33">
          <a:extLst>
            <a:ext uri="{FF2B5EF4-FFF2-40B4-BE49-F238E27FC236}">
              <a16:creationId xmlns:a16="http://schemas.microsoft.com/office/drawing/2014/main" id="{615EFB31-069A-426F-A996-63FFBA81AEC8}"/>
            </a:ext>
          </a:extLst>
        </xdr:cNvPr>
        <xdr:cNvPicPr>
          <a:picLocks noChangeAspect="1"/>
        </xdr:cNvPicPr>
      </xdr:nvPicPr>
      <xdr:blipFill>
        <a:blip xmlns:r="http://schemas.openxmlformats.org/officeDocument/2006/relationships" r:embed="rId1"/>
        <a:stretch>
          <a:fillRect/>
        </a:stretch>
      </xdr:blipFill>
      <xdr:spPr>
        <a:xfrm>
          <a:off x="4044085" y="15562695"/>
          <a:ext cx="1592641" cy="1104900"/>
        </a:xfrm>
        <a:prstGeom prst="rect">
          <a:avLst/>
        </a:prstGeom>
      </xdr:spPr>
    </xdr:pic>
    <xdr:clientData/>
  </xdr:twoCellAnchor>
  <xdr:twoCellAnchor>
    <xdr:from>
      <xdr:col>25</xdr:col>
      <xdr:colOff>225136</xdr:colOff>
      <xdr:row>268</xdr:row>
      <xdr:rowOff>138546</xdr:rowOff>
    </xdr:from>
    <xdr:to>
      <xdr:col>42</xdr:col>
      <xdr:colOff>9482</xdr:colOff>
      <xdr:row>272</xdr:row>
      <xdr:rowOff>153389</xdr:rowOff>
    </xdr:to>
    <xdr:sp macro="" textlink="">
      <xdr:nvSpPr>
        <xdr:cNvPr id="35" name="吹き出し: 四角形 34">
          <a:extLst>
            <a:ext uri="{FF2B5EF4-FFF2-40B4-BE49-F238E27FC236}">
              <a16:creationId xmlns:a16="http://schemas.microsoft.com/office/drawing/2014/main" id="{2BEEFE15-0468-4A72-8989-D498D9238211}"/>
            </a:ext>
          </a:extLst>
        </xdr:cNvPr>
        <xdr:cNvSpPr/>
      </xdr:nvSpPr>
      <xdr:spPr>
        <a:xfrm>
          <a:off x="6979227" y="39710591"/>
          <a:ext cx="4390982" cy="707571"/>
        </a:xfrm>
        <a:prstGeom prst="wedgeRectCallout">
          <a:avLst>
            <a:gd name="adj1" fmla="val 8634"/>
            <a:gd name="adj2" fmla="val -10472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26</xdr:col>
      <xdr:colOff>242454</xdr:colOff>
      <xdr:row>311</xdr:row>
      <xdr:rowOff>17318</xdr:rowOff>
    </xdr:from>
    <xdr:to>
      <xdr:col>43</xdr:col>
      <xdr:colOff>77064</xdr:colOff>
      <xdr:row>314</xdr:row>
      <xdr:rowOff>51955</xdr:rowOff>
    </xdr:to>
    <xdr:sp macro="" textlink="">
      <xdr:nvSpPr>
        <xdr:cNvPr id="36" name="吹き出し: 四角形 35">
          <a:extLst>
            <a:ext uri="{FF2B5EF4-FFF2-40B4-BE49-F238E27FC236}">
              <a16:creationId xmlns:a16="http://schemas.microsoft.com/office/drawing/2014/main" id="{D03BD7A6-243A-4735-9608-7D67E24C186F}"/>
            </a:ext>
          </a:extLst>
        </xdr:cNvPr>
        <xdr:cNvSpPr/>
      </xdr:nvSpPr>
      <xdr:spPr>
        <a:xfrm>
          <a:off x="7256318" y="49807091"/>
          <a:ext cx="4458564" cy="554182"/>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83344</xdr:colOff>
      <xdr:row>28</xdr:row>
      <xdr:rowOff>57150</xdr:rowOff>
    </xdr:from>
    <xdr:to>
      <xdr:col>22</xdr:col>
      <xdr:colOff>202407</xdr:colOff>
      <xdr:row>29</xdr:row>
      <xdr:rowOff>188799</xdr:rowOff>
    </xdr:to>
    <xdr:sp macro="" textlink="">
      <xdr:nvSpPr>
        <xdr:cNvPr id="2" name="下矢印 1">
          <a:extLst>
            <a:ext uri="{FF2B5EF4-FFF2-40B4-BE49-F238E27FC236}">
              <a16:creationId xmlns:a16="http://schemas.microsoft.com/office/drawing/2014/main" id="{0F8F1372-D0B9-4928-B43F-68218D5BCB97}"/>
            </a:ext>
          </a:extLst>
        </xdr:cNvPr>
        <xdr:cNvSpPr/>
      </xdr:nvSpPr>
      <xdr:spPr>
        <a:xfrm>
          <a:off x="5769769" y="71247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3" name="下矢印 1">
          <a:extLst>
            <a:ext uri="{FF2B5EF4-FFF2-40B4-BE49-F238E27FC236}">
              <a16:creationId xmlns:a16="http://schemas.microsoft.com/office/drawing/2014/main" id="{D9D8F2E5-61C9-4B0C-84DD-AC04237C3F12}"/>
            </a:ext>
          </a:extLst>
        </xdr:cNvPr>
        <xdr:cNvSpPr/>
      </xdr:nvSpPr>
      <xdr:spPr>
        <a:xfrm>
          <a:off x="5769769" y="129444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4" name="下矢印 1">
          <a:extLst>
            <a:ext uri="{FF2B5EF4-FFF2-40B4-BE49-F238E27FC236}">
              <a16:creationId xmlns:a16="http://schemas.microsoft.com/office/drawing/2014/main" id="{BFB76178-ECB6-4B8D-B32F-EB58439D71F0}"/>
            </a:ext>
          </a:extLst>
        </xdr:cNvPr>
        <xdr:cNvSpPr/>
      </xdr:nvSpPr>
      <xdr:spPr>
        <a:xfrm>
          <a:off x="5769769" y="187737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28</xdr:row>
      <xdr:rowOff>57150</xdr:rowOff>
    </xdr:from>
    <xdr:to>
      <xdr:col>22</xdr:col>
      <xdr:colOff>202407</xdr:colOff>
      <xdr:row>29</xdr:row>
      <xdr:rowOff>188799</xdr:rowOff>
    </xdr:to>
    <xdr:sp macro="" textlink="">
      <xdr:nvSpPr>
        <xdr:cNvPr id="6" name="下矢印 1">
          <a:extLst>
            <a:ext uri="{FF2B5EF4-FFF2-40B4-BE49-F238E27FC236}">
              <a16:creationId xmlns:a16="http://schemas.microsoft.com/office/drawing/2014/main" id="{1E05D2B2-148F-4FA8-8343-5FAEA3D32B83}"/>
            </a:ext>
          </a:extLst>
        </xdr:cNvPr>
        <xdr:cNvSpPr/>
      </xdr:nvSpPr>
      <xdr:spPr>
        <a:xfrm>
          <a:off x="5769769" y="96012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12" name="下矢印 1">
          <a:extLst>
            <a:ext uri="{FF2B5EF4-FFF2-40B4-BE49-F238E27FC236}">
              <a16:creationId xmlns:a16="http://schemas.microsoft.com/office/drawing/2014/main" id="{735DA601-FB10-440E-8E01-F2C56B6C40C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13" name="下矢印 1">
          <a:extLst>
            <a:ext uri="{FF2B5EF4-FFF2-40B4-BE49-F238E27FC236}">
              <a16:creationId xmlns:a16="http://schemas.microsoft.com/office/drawing/2014/main" id="{6FA190F5-CFFF-4270-B56C-ECF622505FF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14" name="下矢印 1">
          <a:extLst>
            <a:ext uri="{FF2B5EF4-FFF2-40B4-BE49-F238E27FC236}">
              <a16:creationId xmlns:a16="http://schemas.microsoft.com/office/drawing/2014/main" id="{EFB616BE-8612-4907-852C-DA6A0BCBBA0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15" name="下矢印 1">
          <a:extLst>
            <a:ext uri="{FF2B5EF4-FFF2-40B4-BE49-F238E27FC236}">
              <a16:creationId xmlns:a16="http://schemas.microsoft.com/office/drawing/2014/main" id="{68047F6A-431A-4991-AC23-52BD6163323A}"/>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83</xdr:row>
      <xdr:rowOff>57150</xdr:rowOff>
    </xdr:from>
    <xdr:to>
      <xdr:col>22</xdr:col>
      <xdr:colOff>202407</xdr:colOff>
      <xdr:row>84</xdr:row>
      <xdr:rowOff>188799</xdr:rowOff>
    </xdr:to>
    <xdr:sp macro="" textlink="">
      <xdr:nvSpPr>
        <xdr:cNvPr id="16" name="下矢印 1">
          <a:extLst>
            <a:ext uri="{FF2B5EF4-FFF2-40B4-BE49-F238E27FC236}">
              <a16:creationId xmlns:a16="http://schemas.microsoft.com/office/drawing/2014/main" id="{B1F64169-61A7-426C-A79E-FA5FE61E09B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83</xdr:row>
      <xdr:rowOff>57150</xdr:rowOff>
    </xdr:from>
    <xdr:to>
      <xdr:col>22</xdr:col>
      <xdr:colOff>202407</xdr:colOff>
      <xdr:row>84</xdr:row>
      <xdr:rowOff>188799</xdr:rowOff>
    </xdr:to>
    <xdr:sp macro="" textlink="">
      <xdr:nvSpPr>
        <xdr:cNvPr id="17" name="下矢印 1">
          <a:extLst>
            <a:ext uri="{FF2B5EF4-FFF2-40B4-BE49-F238E27FC236}">
              <a16:creationId xmlns:a16="http://schemas.microsoft.com/office/drawing/2014/main" id="{B42F9B2E-8D7B-4A17-8EB3-A509149B648C}"/>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101</xdr:row>
      <xdr:rowOff>57150</xdr:rowOff>
    </xdr:from>
    <xdr:to>
      <xdr:col>22</xdr:col>
      <xdr:colOff>202407</xdr:colOff>
      <xdr:row>102</xdr:row>
      <xdr:rowOff>188799</xdr:rowOff>
    </xdr:to>
    <xdr:sp macro="" textlink="">
      <xdr:nvSpPr>
        <xdr:cNvPr id="18" name="下矢印 1">
          <a:extLst>
            <a:ext uri="{FF2B5EF4-FFF2-40B4-BE49-F238E27FC236}">
              <a16:creationId xmlns:a16="http://schemas.microsoft.com/office/drawing/2014/main" id="{2223F3EA-B870-4615-B722-21FBB4CA6750}"/>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101</xdr:row>
      <xdr:rowOff>57150</xdr:rowOff>
    </xdr:from>
    <xdr:to>
      <xdr:col>22</xdr:col>
      <xdr:colOff>202407</xdr:colOff>
      <xdr:row>102</xdr:row>
      <xdr:rowOff>188799</xdr:rowOff>
    </xdr:to>
    <xdr:sp macro="" textlink="">
      <xdr:nvSpPr>
        <xdr:cNvPr id="19" name="下矢印 1">
          <a:extLst>
            <a:ext uri="{FF2B5EF4-FFF2-40B4-BE49-F238E27FC236}">
              <a16:creationId xmlns:a16="http://schemas.microsoft.com/office/drawing/2014/main" id="{55005369-163D-4CF7-8E15-7AD0DDD6CC7D}"/>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120</xdr:row>
      <xdr:rowOff>57150</xdr:rowOff>
    </xdr:from>
    <xdr:to>
      <xdr:col>22</xdr:col>
      <xdr:colOff>202407</xdr:colOff>
      <xdr:row>121</xdr:row>
      <xdr:rowOff>188799</xdr:rowOff>
    </xdr:to>
    <xdr:sp macro="" textlink="">
      <xdr:nvSpPr>
        <xdr:cNvPr id="20" name="下矢印 1">
          <a:extLst>
            <a:ext uri="{FF2B5EF4-FFF2-40B4-BE49-F238E27FC236}">
              <a16:creationId xmlns:a16="http://schemas.microsoft.com/office/drawing/2014/main" id="{F827F769-3BDE-4D1E-A0B6-C67DB4F4FF4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120</xdr:row>
      <xdr:rowOff>57150</xdr:rowOff>
    </xdr:from>
    <xdr:to>
      <xdr:col>22</xdr:col>
      <xdr:colOff>202407</xdr:colOff>
      <xdr:row>121</xdr:row>
      <xdr:rowOff>188799</xdr:rowOff>
    </xdr:to>
    <xdr:sp macro="" textlink="">
      <xdr:nvSpPr>
        <xdr:cNvPr id="21" name="下矢印 1">
          <a:extLst>
            <a:ext uri="{FF2B5EF4-FFF2-40B4-BE49-F238E27FC236}">
              <a16:creationId xmlns:a16="http://schemas.microsoft.com/office/drawing/2014/main" id="{2D450D4B-7685-4483-8ED4-EF01309C5035}"/>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138</xdr:row>
      <xdr:rowOff>57150</xdr:rowOff>
    </xdr:from>
    <xdr:to>
      <xdr:col>22</xdr:col>
      <xdr:colOff>202407</xdr:colOff>
      <xdr:row>139</xdr:row>
      <xdr:rowOff>188799</xdr:rowOff>
    </xdr:to>
    <xdr:sp macro="" textlink="">
      <xdr:nvSpPr>
        <xdr:cNvPr id="22" name="下矢印 1">
          <a:extLst>
            <a:ext uri="{FF2B5EF4-FFF2-40B4-BE49-F238E27FC236}">
              <a16:creationId xmlns:a16="http://schemas.microsoft.com/office/drawing/2014/main" id="{FC48D921-89E8-4C86-BEE5-93BF2D7E43B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138</xdr:row>
      <xdr:rowOff>57150</xdr:rowOff>
    </xdr:from>
    <xdr:to>
      <xdr:col>22</xdr:col>
      <xdr:colOff>202407</xdr:colOff>
      <xdr:row>139</xdr:row>
      <xdr:rowOff>188799</xdr:rowOff>
    </xdr:to>
    <xdr:sp macro="" textlink="">
      <xdr:nvSpPr>
        <xdr:cNvPr id="23" name="下矢印 1">
          <a:extLst>
            <a:ext uri="{FF2B5EF4-FFF2-40B4-BE49-F238E27FC236}">
              <a16:creationId xmlns:a16="http://schemas.microsoft.com/office/drawing/2014/main" id="{94FEAEFC-DBC3-4567-B62F-5E61F1EF6244}"/>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157</xdr:row>
      <xdr:rowOff>57150</xdr:rowOff>
    </xdr:from>
    <xdr:to>
      <xdr:col>22</xdr:col>
      <xdr:colOff>202407</xdr:colOff>
      <xdr:row>158</xdr:row>
      <xdr:rowOff>188799</xdr:rowOff>
    </xdr:to>
    <xdr:sp macro="" textlink="">
      <xdr:nvSpPr>
        <xdr:cNvPr id="24" name="下矢印 1">
          <a:extLst>
            <a:ext uri="{FF2B5EF4-FFF2-40B4-BE49-F238E27FC236}">
              <a16:creationId xmlns:a16="http://schemas.microsoft.com/office/drawing/2014/main" id="{22892E13-5BFD-43AF-BD12-C2EB4A3F078C}"/>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157</xdr:row>
      <xdr:rowOff>57150</xdr:rowOff>
    </xdr:from>
    <xdr:to>
      <xdr:col>22</xdr:col>
      <xdr:colOff>202407</xdr:colOff>
      <xdr:row>158</xdr:row>
      <xdr:rowOff>188799</xdr:rowOff>
    </xdr:to>
    <xdr:sp macro="" textlink="">
      <xdr:nvSpPr>
        <xdr:cNvPr id="25" name="下矢印 1">
          <a:extLst>
            <a:ext uri="{FF2B5EF4-FFF2-40B4-BE49-F238E27FC236}">
              <a16:creationId xmlns:a16="http://schemas.microsoft.com/office/drawing/2014/main" id="{940D88FA-DAE2-4240-B416-17FF6114C61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175</xdr:row>
      <xdr:rowOff>57150</xdr:rowOff>
    </xdr:from>
    <xdr:to>
      <xdr:col>22</xdr:col>
      <xdr:colOff>202407</xdr:colOff>
      <xdr:row>176</xdr:row>
      <xdr:rowOff>188799</xdr:rowOff>
    </xdr:to>
    <xdr:sp macro="" textlink="">
      <xdr:nvSpPr>
        <xdr:cNvPr id="26" name="下矢印 1">
          <a:extLst>
            <a:ext uri="{FF2B5EF4-FFF2-40B4-BE49-F238E27FC236}">
              <a16:creationId xmlns:a16="http://schemas.microsoft.com/office/drawing/2014/main" id="{A46DCA0D-3188-434D-8DAF-C64AA29B6D5B}"/>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175</xdr:row>
      <xdr:rowOff>57150</xdr:rowOff>
    </xdr:from>
    <xdr:to>
      <xdr:col>22</xdr:col>
      <xdr:colOff>202407</xdr:colOff>
      <xdr:row>176</xdr:row>
      <xdr:rowOff>188799</xdr:rowOff>
    </xdr:to>
    <xdr:sp macro="" textlink="">
      <xdr:nvSpPr>
        <xdr:cNvPr id="27" name="下矢印 1">
          <a:extLst>
            <a:ext uri="{FF2B5EF4-FFF2-40B4-BE49-F238E27FC236}">
              <a16:creationId xmlns:a16="http://schemas.microsoft.com/office/drawing/2014/main" id="{F379AD59-AAA0-440E-8EDF-D2828ED396C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193</xdr:row>
      <xdr:rowOff>57150</xdr:rowOff>
    </xdr:from>
    <xdr:to>
      <xdr:col>22</xdr:col>
      <xdr:colOff>202407</xdr:colOff>
      <xdr:row>194</xdr:row>
      <xdr:rowOff>188799</xdr:rowOff>
    </xdr:to>
    <xdr:sp macro="" textlink="">
      <xdr:nvSpPr>
        <xdr:cNvPr id="28" name="下矢印 1">
          <a:extLst>
            <a:ext uri="{FF2B5EF4-FFF2-40B4-BE49-F238E27FC236}">
              <a16:creationId xmlns:a16="http://schemas.microsoft.com/office/drawing/2014/main" id="{24E26AEA-C4BF-4EB6-A034-5BB72953A30B}"/>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193</xdr:row>
      <xdr:rowOff>57150</xdr:rowOff>
    </xdr:from>
    <xdr:to>
      <xdr:col>22</xdr:col>
      <xdr:colOff>202407</xdr:colOff>
      <xdr:row>194</xdr:row>
      <xdr:rowOff>188799</xdr:rowOff>
    </xdr:to>
    <xdr:sp macro="" textlink="">
      <xdr:nvSpPr>
        <xdr:cNvPr id="29" name="下矢印 1">
          <a:extLst>
            <a:ext uri="{FF2B5EF4-FFF2-40B4-BE49-F238E27FC236}">
              <a16:creationId xmlns:a16="http://schemas.microsoft.com/office/drawing/2014/main" id="{4DAD2E77-85BC-461F-86DA-D07AAF82E62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E3E7-8D4A-415C-8478-E05656C77FD6}">
  <sheetPr>
    <pageSetUpPr fitToPage="1"/>
  </sheetPr>
  <dimension ref="A1:BH424"/>
  <sheetViews>
    <sheetView tabSelected="1" view="pageBreakPreview" zoomScale="55" zoomScaleNormal="100" zoomScaleSheetLayoutView="55" zoomScalePageLayoutView="25" workbookViewId="0">
      <selection activeCell="A2" sqref="A2:H2"/>
    </sheetView>
  </sheetViews>
  <sheetFormatPr defaultColWidth="9" defaultRowHeight="18.75" x14ac:dyDescent="0.15"/>
  <cols>
    <col min="1" max="3" width="4.125" style="1" customWidth="1"/>
    <col min="4" max="4" width="4.125" style="103"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56" width="9" style="1" customWidth="1"/>
    <col min="57" max="16384" width="9" style="1"/>
  </cols>
  <sheetData>
    <row r="1" spans="1:59" ht="29.25" customHeight="1" x14ac:dyDescent="0.15">
      <c r="D1" s="2"/>
    </row>
    <row r="2" spans="1:59" ht="35.1" customHeight="1" x14ac:dyDescent="0.15">
      <c r="A2" s="445" t="s">
        <v>116</v>
      </c>
      <c r="B2" s="445"/>
      <c r="C2" s="445"/>
      <c r="D2" s="445"/>
      <c r="E2" s="445"/>
      <c r="F2" s="445"/>
      <c r="G2" s="445"/>
      <c r="H2" s="445"/>
      <c r="I2" s="446" t="s">
        <v>114</v>
      </c>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124"/>
      <c r="AT2" s="137"/>
      <c r="AU2" s="3"/>
      <c r="AV2" s="3"/>
      <c r="AW2" s="3"/>
      <c r="AX2" s="3"/>
      <c r="AY2" s="3"/>
      <c r="AZ2" s="3"/>
      <c r="BA2" s="3"/>
      <c r="BB2" s="3"/>
      <c r="BC2" s="3"/>
      <c r="BD2" s="3"/>
      <c r="BE2" s="3"/>
      <c r="BF2" s="3"/>
      <c r="BG2" s="3"/>
    </row>
    <row r="3" spans="1:59" ht="35.1" customHeight="1" x14ac:dyDescent="0.15">
      <c r="A3" s="446" t="s">
        <v>115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124"/>
      <c r="AT3" s="137"/>
      <c r="AU3" s="3"/>
      <c r="AV3" s="3"/>
      <c r="AW3" s="3"/>
      <c r="AX3" s="3"/>
      <c r="AY3" s="3"/>
      <c r="AZ3" s="3"/>
      <c r="BA3" s="3"/>
      <c r="BB3" s="3"/>
      <c r="BC3" s="3"/>
      <c r="BD3" s="3"/>
      <c r="BE3" s="3"/>
      <c r="BF3" s="3"/>
      <c r="BG3" s="3"/>
    </row>
    <row r="4" spans="1:59" ht="27.75" customHeight="1" thickBo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24"/>
      <c r="AT4" s="137"/>
      <c r="AU4" s="3"/>
      <c r="AV4" s="3"/>
      <c r="AW4" s="3"/>
      <c r="AX4" s="3"/>
      <c r="AY4" s="3"/>
      <c r="AZ4" s="3"/>
      <c r="BA4" s="3"/>
      <c r="BB4" s="3"/>
      <c r="BC4" s="3"/>
      <c r="BD4" s="3"/>
      <c r="BE4" s="3"/>
      <c r="BF4" s="3"/>
      <c r="BG4" s="3"/>
    </row>
    <row r="5" spans="1:59" ht="27.75" customHeight="1" x14ac:dyDescent="0.15">
      <c r="A5" s="137"/>
      <c r="B5" s="124"/>
      <c r="C5" s="447" t="s">
        <v>118</v>
      </c>
      <c r="D5" s="448"/>
      <c r="E5" s="448"/>
      <c r="F5" s="448"/>
      <c r="G5" s="448"/>
      <c r="H5" s="448"/>
      <c r="I5" s="448"/>
      <c r="J5" s="448"/>
      <c r="K5" s="448"/>
      <c r="L5" s="450" t="s">
        <v>132</v>
      </c>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1"/>
      <c r="AQ5" s="137"/>
      <c r="AR5" s="137"/>
      <c r="AS5" s="124"/>
      <c r="AT5" s="137"/>
      <c r="AU5" s="3"/>
      <c r="AV5" s="3"/>
      <c r="AW5" s="3"/>
      <c r="AX5" s="3"/>
      <c r="AY5" s="3"/>
      <c r="AZ5" s="3"/>
      <c r="BA5" s="3"/>
      <c r="BB5" s="3"/>
      <c r="BC5" s="3"/>
      <c r="BD5" s="3"/>
      <c r="BE5" s="3"/>
      <c r="BF5" s="3"/>
      <c r="BG5" s="3"/>
    </row>
    <row r="6" spans="1:59" ht="27.75" customHeight="1" x14ac:dyDescent="0.15">
      <c r="A6" s="137"/>
      <c r="B6" s="124"/>
      <c r="C6" s="449"/>
      <c r="D6" s="438"/>
      <c r="E6" s="438"/>
      <c r="F6" s="438"/>
      <c r="G6" s="438"/>
      <c r="H6" s="438"/>
      <c r="I6" s="438"/>
      <c r="J6" s="438"/>
      <c r="K6" s="438"/>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2"/>
      <c r="AQ6" s="137"/>
      <c r="AR6" s="137"/>
      <c r="AS6" s="124"/>
      <c r="AT6" s="137"/>
      <c r="AU6" s="3"/>
      <c r="AV6" s="3"/>
      <c r="AW6" s="3"/>
      <c r="AX6" s="3"/>
      <c r="AY6" s="3"/>
      <c r="AZ6" s="3"/>
      <c r="BA6" s="3"/>
      <c r="BB6" s="3"/>
      <c r="BC6" s="3"/>
      <c r="BD6" s="3"/>
      <c r="BE6" s="3"/>
      <c r="BF6" s="3"/>
      <c r="BG6" s="3"/>
    </row>
    <row r="7" spans="1:59" ht="27.75" customHeight="1" x14ac:dyDescent="0.15">
      <c r="A7" s="137"/>
      <c r="B7" s="137"/>
      <c r="C7" s="437" t="s">
        <v>117</v>
      </c>
      <c r="D7" s="438"/>
      <c r="E7" s="438"/>
      <c r="F7" s="438"/>
      <c r="G7" s="438"/>
      <c r="H7" s="438"/>
      <c r="I7" s="438"/>
      <c r="J7" s="438"/>
      <c r="K7" s="438"/>
      <c r="L7" s="441" t="s">
        <v>133</v>
      </c>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2"/>
      <c r="AQ7" s="137"/>
      <c r="AR7" s="137"/>
      <c r="AS7" s="124"/>
      <c r="AT7" s="137"/>
      <c r="AU7" s="3"/>
      <c r="AV7" s="3"/>
      <c r="AW7" s="3"/>
      <c r="AX7" s="3"/>
      <c r="AY7" s="3"/>
      <c r="AZ7" s="3"/>
      <c r="BA7" s="3"/>
      <c r="BB7" s="3"/>
      <c r="BC7" s="3"/>
      <c r="BD7" s="3"/>
      <c r="BE7" s="3"/>
      <c r="BF7" s="3"/>
      <c r="BG7" s="3"/>
    </row>
    <row r="8" spans="1:59" ht="27.75" customHeight="1" thickBot="1" x14ac:dyDescent="0.2">
      <c r="A8" s="137"/>
      <c r="B8" s="137"/>
      <c r="C8" s="439"/>
      <c r="D8" s="440"/>
      <c r="E8" s="440"/>
      <c r="F8" s="440"/>
      <c r="G8" s="440"/>
      <c r="H8" s="440"/>
      <c r="I8" s="440"/>
      <c r="J8" s="440"/>
      <c r="K8" s="440"/>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4"/>
      <c r="AQ8" s="137"/>
      <c r="AR8" s="137"/>
      <c r="AS8" s="124"/>
      <c r="AT8" s="137"/>
      <c r="AU8" s="3"/>
      <c r="AV8" s="3"/>
      <c r="AW8" s="3"/>
      <c r="AX8" s="3"/>
      <c r="AY8" s="3"/>
      <c r="AZ8" s="3"/>
      <c r="BA8" s="3"/>
      <c r="BB8" s="3"/>
      <c r="BC8" s="3"/>
      <c r="BD8" s="3"/>
      <c r="BE8" s="3"/>
      <c r="BF8" s="3"/>
      <c r="BG8" s="3"/>
    </row>
    <row r="9" spans="1:59" ht="27.75" customHeight="1" thickBo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24"/>
      <c r="AT9" s="137"/>
      <c r="AU9" s="3"/>
      <c r="AV9" s="3"/>
      <c r="AW9" s="3"/>
      <c r="AX9" s="3"/>
      <c r="AY9" s="3"/>
      <c r="AZ9" s="3"/>
      <c r="BA9" s="3"/>
      <c r="BB9" s="3"/>
      <c r="BC9" s="3"/>
      <c r="BD9" s="3"/>
      <c r="BE9" s="3"/>
      <c r="BF9" s="3"/>
      <c r="BG9" s="3"/>
    </row>
    <row r="10" spans="1:59" ht="48" customHeight="1" x14ac:dyDescent="0.15">
      <c r="A10" s="140"/>
      <c r="B10" s="140"/>
      <c r="C10" s="452" t="s">
        <v>142</v>
      </c>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4"/>
      <c r="AQ10" s="140"/>
      <c r="AR10" s="140"/>
      <c r="AS10" s="124"/>
      <c r="AT10" s="140"/>
      <c r="AU10" s="3"/>
      <c r="AV10" s="3"/>
      <c r="AW10" s="3"/>
      <c r="AX10" s="3"/>
      <c r="AY10" s="3"/>
      <c r="AZ10" s="3"/>
      <c r="BA10" s="3"/>
      <c r="BB10" s="3"/>
      <c r="BC10" s="3"/>
      <c r="BD10" s="3"/>
      <c r="BE10" s="3"/>
      <c r="BF10" s="3"/>
      <c r="BG10" s="3"/>
    </row>
    <row r="11" spans="1:59" ht="48" customHeight="1" x14ac:dyDescent="0.15">
      <c r="A11" s="140"/>
      <c r="B11" s="140"/>
      <c r="C11" s="455" t="s">
        <v>134</v>
      </c>
      <c r="D11" s="456"/>
      <c r="E11" s="457" t="s">
        <v>140</v>
      </c>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8"/>
      <c r="AQ11" s="140"/>
      <c r="AR11" s="140"/>
      <c r="AS11" s="124"/>
      <c r="AT11" s="140"/>
      <c r="AU11" s="3"/>
      <c r="AV11" s="3"/>
      <c r="AW11" s="3"/>
      <c r="AX11" s="3"/>
      <c r="AY11" s="3"/>
      <c r="AZ11" s="3"/>
      <c r="BA11" s="3"/>
      <c r="BB11" s="3"/>
      <c r="BC11" s="3"/>
      <c r="BD11" s="3"/>
      <c r="BE11" s="3"/>
      <c r="BF11" s="3"/>
      <c r="BG11" s="3"/>
    </row>
    <row r="12" spans="1:59" ht="48" customHeight="1" x14ac:dyDescent="0.15">
      <c r="A12" s="140"/>
      <c r="B12" s="140"/>
      <c r="C12" s="459" t="s">
        <v>128</v>
      </c>
      <c r="D12" s="460"/>
      <c r="E12" s="457" t="s">
        <v>141</v>
      </c>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8"/>
      <c r="AQ12" s="140"/>
      <c r="AR12" s="140"/>
      <c r="AS12" s="124"/>
      <c r="AT12" s="140"/>
      <c r="AU12" s="3"/>
      <c r="AV12" s="3"/>
      <c r="AW12" s="3"/>
      <c r="AX12" s="3"/>
      <c r="AY12" s="3"/>
      <c r="AZ12" s="3"/>
      <c r="BA12" s="3"/>
      <c r="BB12" s="3"/>
      <c r="BC12" s="3"/>
      <c r="BD12" s="3"/>
      <c r="BE12" s="3"/>
      <c r="BF12" s="3"/>
      <c r="BG12" s="3"/>
    </row>
    <row r="13" spans="1:59" ht="48" customHeight="1" thickBot="1" x14ac:dyDescent="0.2">
      <c r="A13" s="143"/>
      <c r="B13" s="143"/>
      <c r="C13" s="461" t="s">
        <v>128</v>
      </c>
      <c r="D13" s="462"/>
      <c r="E13" s="463" t="s">
        <v>147</v>
      </c>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4"/>
      <c r="AQ13" s="143"/>
      <c r="AR13" s="143"/>
      <c r="AS13" s="124"/>
      <c r="AT13" s="143"/>
      <c r="AU13" s="3"/>
      <c r="AV13" s="3"/>
      <c r="AW13" s="3"/>
      <c r="AX13" s="3"/>
      <c r="AY13" s="3"/>
      <c r="AZ13" s="3"/>
      <c r="BA13" s="3"/>
      <c r="BB13" s="3"/>
      <c r="BC13" s="3"/>
      <c r="BD13" s="3"/>
      <c r="BE13" s="3"/>
      <c r="BF13" s="3"/>
      <c r="BG13" s="3"/>
    </row>
    <row r="14" spans="1:59" ht="27.75" customHeight="1" x14ac:dyDescent="0.15">
      <c r="A14" s="140"/>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24"/>
      <c r="AT14" s="140"/>
      <c r="AU14" s="3"/>
      <c r="AV14" s="3"/>
      <c r="AW14" s="3"/>
      <c r="AX14" s="3"/>
      <c r="AY14" s="3"/>
      <c r="AZ14" s="3"/>
      <c r="BA14" s="3"/>
      <c r="BB14" s="3"/>
      <c r="BC14" s="3"/>
      <c r="BD14" s="3"/>
      <c r="BE14" s="3"/>
      <c r="BF14" s="3"/>
      <c r="BG14" s="3"/>
    </row>
    <row r="15" spans="1:59" s="9" customFormat="1" ht="28.5" customHeight="1" x14ac:dyDescent="0.15">
      <c r="A15" s="4" t="s">
        <v>112</v>
      </c>
      <c r="B15" s="5"/>
      <c r="C15" s="5"/>
      <c r="D15" s="6"/>
      <c r="E15" s="5"/>
      <c r="F15" s="5"/>
      <c r="G15" s="5"/>
      <c r="H15" s="5"/>
      <c r="I15" s="5"/>
      <c r="J15" s="5"/>
      <c r="K15" s="5"/>
      <c r="L15" s="5"/>
      <c r="M15" s="5"/>
      <c r="N15" s="5"/>
      <c r="O15" s="5"/>
      <c r="P15" s="5"/>
      <c r="Q15" s="5"/>
      <c r="R15" s="5"/>
      <c r="S15" s="5"/>
      <c r="T15" s="5"/>
      <c r="U15" s="5"/>
      <c r="V15" s="5"/>
      <c r="W15" s="5"/>
      <c r="X15" s="7"/>
      <c r="Y15" s="5"/>
      <c r="Z15" s="5"/>
      <c r="AA15" s="5"/>
      <c r="AB15" s="5"/>
      <c r="AC15" s="5"/>
      <c r="AD15" s="5"/>
      <c r="AE15" s="5"/>
      <c r="AF15" s="5"/>
      <c r="AG15" s="5"/>
      <c r="AH15" s="5"/>
      <c r="AI15" s="5"/>
      <c r="AJ15" s="5"/>
      <c r="AK15" s="5"/>
      <c r="AL15" s="5"/>
      <c r="AM15" s="5"/>
      <c r="AN15" s="5"/>
      <c r="AO15" s="5"/>
      <c r="AP15" s="5"/>
      <c r="AQ15" s="5"/>
      <c r="AR15" s="5"/>
      <c r="AS15" s="5"/>
      <c r="AT15" s="5"/>
      <c r="AU15" s="8"/>
      <c r="AV15" s="8"/>
      <c r="AW15" s="8"/>
      <c r="AX15" s="8"/>
      <c r="AY15" s="8"/>
      <c r="AZ15" s="8"/>
      <c r="BA15" s="8"/>
      <c r="BB15" s="8"/>
      <c r="BC15" s="8"/>
      <c r="BD15" s="8"/>
      <c r="BE15" s="8"/>
      <c r="BF15" s="8"/>
      <c r="BG15" s="8"/>
    </row>
    <row r="16" spans="1:59" s="10" customFormat="1" ht="15" customHeight="1" x14ac:dyDescent="0.15">
      <c r="D16" s="11"/>
      <c r="U16" s="9"/>
      <c r="V16" s="9"/>
      <c r="W16" s="9"/>
      <c r="X16" s="12"/>
      <c r="Y16" s="9"/>
      <c r="Z16" s="9"/>
      <c r="AA16" s="9"/>
      <c r="AB16" s="9"/>
      <c r="AC16" s="9"/>
      <c r="AD16" s="9"/>
      <c r="AE16" s="9"/>
      <c r="AF16" s="9"/>
      <c r="AG16" s="9"/>
      <c r="AH16" s="9"/>
      <c r="AI16" s="9"/>
      <c r="AJ16" s="9"/>
      <c r="AK16" s="9"/>
      <c r="AL16" s="9"/>
      <c r="AM16" s="9"/>
      <c r="AN16" s="9"/>
      <c r="AO16" s="9"/>
      <c r="AP16" s="9"/>
      <c r="AQ16" s="9"/>
      <c r="AR16" s="9"/>
      <c r="AS16" s="9"/>
      <c r="AT16" s="9"/>
      <c r="AU16" s="13"/>
      <c r="AV16" s="13"/>
      <c r="AW16" s="13"/>
      <c r="AX16" s="13"/>
      <c r="AY16" s="13"/>
      <c r="AZ16" s="13"/>
      <c r="BA16" s="13"/>
      <c r="BB16" s="13"/>
      <c r="BC16" s="13"/>
      <c r="BD16" s="13"/>
      <c r="BE16" s="13"/>
      <c r="BF16" s="13"/>
      <c r="BG16" s="13"/>
    </row>
    <row r="17" spans="1:60" s="16" customFormat="1" ht="4.5" customHeight="1" x14ac:dyDescent="0.15">
      <c r="A17" s="14"/>
      <c r="B17" s="14"/>
      <c r="C17" s="15"/>
      <c r="F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V17" s="8"/>
      <c r="AW17" s="8"/>
      <c r="AX17" s="8"/>
      <c r="AY17" s="8"/>
      <c r="AZ17" s="8"/>
      <c r="BA17" s="8"/>
      <c r="BB17" s="8"/>
      <c r="BC17" s="8"/>
      <c r="BD17" s="8"/>
      <c r="BE17" s="8"/>
      <c r="BF17" s="8"/>
      <c r="BG17" s="8"/>
    </row>
    <row r="18" spans="1:60" s="9" customFormat="1" ht="28.5" customHeight="1" x14ac:dyDescent="0.15">
      <c r="A18" s="17"/>
      <c r="B18" s="18" t="s">
        <v>0</v>
      </c>
      <c r="D18" s="19"/>
      <c r="X18" s="12"/>
      <c r="AU18" s="8"/>
      <c r="AV18" s="8"/>
      <c r="AW18" s="8"/>
      <c r="AX18" s="8"/>
      <c r="AY18" s="8"/>
      <c r="AZ18" s="8"/>
      <c r="BA18" s="8"/>
      <c r="BB18" s="8"/>
      <c r="BC18" s="8"/>
      <c r="BD18" s="8"/>
      <c r="BE18" s="8"/>
      <c r="BF18" s="8"/>
      <c r="BG18" s="8"/>
    </row>
    <row r="19" spans="1:60" s="9" customFormat="1" ht="28.5" customHeight="1" x14ac:dyDescent="0.15">
      <c r="A19" s="17"/>
      <c r="B19" s="18" t="s">
        <v>1</v>
      </c>
      <c r="D19" s="19"/>
      <c r="X19" s="12"/>
    </row>
    <row r="20" spans="1:60" s="9" customFormat="1" ht="28.5" customHeight="1" x14ac:dyDescent="0.15">
      <c r="A20" s="17"/>
      <c r="B20" s="18" t="s">
        <v>2</v>
      </c>
      <c r="D20" s="19"/>
      <c r="X20" s="12"/>
    </row>
    <row r="21" spans="1:60" s="21" customFormat="1" ht="28.5" customHeight="1" x14ac:dyDescent="0.15">
      <c r="B21" s="24"/>
      <c r="C21" s="25"/>
      <c r="D21" s="25"/>
      <c r="E21" s="25"/>
      <c r="F21" s="25"/>
      <c r="G21" s="25"/>
      <c r="H21" s="25"/>
      <c r="I21" s="25"/>
      <c r="J21" s="25"/>
      <c r="K21" s="25"/>
      <c r="L21" s="25"/>
      <c r="M21" s="25"/>
      <c r="N21" s="25"/>
      <c r="O21" s="25"/>
      <c r="P21" s="25"/>
      <c r="Q21" s="25"/>
      <c r="R21" s="25"/>
      <c r="S21" s="26"/>
      <c r="T21" s="27"/>
      <c r="U21" s="27"/>
      <c r="V21" s="27"/>
      <c r="W21" s="27"/>
      <c r="X21" s="28"/>
      <c r="Y21" s="27"/>
      <c r="Z21" s="27"/>
      <c r="AA21" s="27"/>
      <c r="AB21" s="27"/>
      <c r="AC21" s="27"/>
      <c r="AD21" s="27"/>
      <c r="AE21" s="27"/>
      <c r="AF21" s="27"/>
      <c r="AG21" s="27"/>
      <c r="AH21" s="27"/>
      <c r="AI21" s="27"/>
      <c r="AJ21" s="27"/>
      <c r="AK21" s="27"/>
      <c r="AL21" s="27"/>
      <c r="AM21" s="27"/>
      <c r="AR21" s="29"/>
      <c r="AS21" s="20"/>
      <c r="AT21" s="23"/>
      <c r="AU21" s="22"/>
      <c r="AV21" s="22"/>
      <c r="AW21" s="22"/>
      <c r="AX21" s="22"/>
      <c r="AY21" s="22"/>
      <c r="AZ21" s="22"/>
      <c r="BA21" s="22"/>
      <c r="BB21" s="22"/>
      <c r="BC21" s="22"/>
      <c r="BD21" s="22"/>
      <c r="BE21" s="22"/>
      <c r="BF21" s="22"/>
    </row>
    <row r="22" spans="1:60" s="16" customFormat="1" ht="4.5" customHeight="1" x14ac:dyDescent="0.15">
      <c r="A22" s="14"/>
      <c r="B22" s="14"/>
      <c r="C22" s="15"/>
      <c r="F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V22" s="40"/>
      <c r="AW22" s="40"/>
      <c r="AX22" s="40"/>
      <c r="AY22" s="40"/>
      <c r="AZ22" s="40"/>
      <c r="BA22" s="40"/>
      <c r="BB22" s="40"/>
      <c r="BC22" s="40"/>
      <c r="BD22" s="40"/>
      <c r="BE22" s="40"/>
      <c r="BF22" s="40"/>
      <c r="BG22" s="9"/>
    </row>
    <row r="23" spans="1:60" ht="25.5" customHeight="1" x14ac:dyDescent="0.15">
      <c r="A23" s="423" t="s">
        <v>3</v>
      </c>
      <c r="B23" s="424"/>
      <c r="C23" s="424"/>
      <c r="D23" s="424"/>
      <c r="E23" s="424"/>
      <c r="F23" s="424"/>
      <c r="G23" s="424"/>
      <c r="H23" s="424"/>
      <c r="I23" s="425"/>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1"/>
      <c r="AV23" s="31" t="s">
        <v>4</v>
      </c>
      <c r="AW23" s="40"/>
      <c r="AX23" s="40"/>
      <c r="AY23" s="40"/>
      <c r="AZ23" s="40"/>
      <c r="BA23" s="31"/>
      <c r="BB23" s="40"/>
      <c r="BC23" s="40"/>
      <c r="BD23" s="40"/>
      <c r="BE23" s="132"/>
      <c r="BF23" s="132"/>
      <c r="BG23" s="132"/>
      <c r="BH23" s="133"/>
    </row>
    <row r="24" spans="1:60" ht="17.25" customHeight="1" x14ac:dyDescent="0.15">
      <c r="A24" s="426"/>
      <c r="B24" s="427"/>
      <c r="C24" s="427"/>
      <c r="D24" s="427"/>
      <c r="E24" s="427"/>
      <c r="F24" s="427"/>
      <c r="G24" s="427"/>
      <c r="H24" s="427"/>
      <c r="I24" s="428"/>
      <c r="J24" s="32"/>
      <c r="K24" s="32"/>
      <c r="L24" s="32"/>
      <c r="M24" s="32"/>
      <c r="N24" s="32"/>
      <c r="O24" s="32"/>
      <c r="P24" s="32"/>
      <c r="Q24" s="32"/>
      <c r="R24" s="32"/>
      <c r="S24" s="32"/>
      <c r="T24" s="32"/>
      <c r="U24" s="32"/>
      <c r="V24" s="32"/>
      <c r="W24" s="32"/>
      <c r="X24" s="33"/>
      <c r="Y24" s="33"/>
      <c r="Z24" s="33"/>
      <c r="AA24" s="33"/>
      <c r="AB24" s="33"/>
      <c r="AC24" s="33"/>
      <c r="AD24" s="33"/>
      <c r="AE24" s="34"/>
      <c r="AF24" s="33"/>
      <c r="AG24" s="33"/>
      <c r="AH24" s="33"/>
      <c r="AI24" s="33"/>
      <c r="AJ24" s="33"/>
      <c r="AK24" s="33"/>
      <c r="AL24" s="33"/>
      <c r="AM24" s="33"/>
      <c r="AN24" s="33"/>
      <c r="AO24" s="33"/>
      <c r="AP24" s="35"/>
      <c r="AQ24" s="35"/>
      <c r="AR24" s="35"/>
      <c r="AS24" s="35"/>
      <c r="AT24" s="31"/>
      <c r="AU24" s="31"/>
      <c r="AV24" s="31"/>
      <c r="AW24" s="31"/>
      <c r="AX24" s="31"/>
      <c r="AY24" s="31"/>
      <c r="AZ24" s="31"/>
      <c r="BA24" s="31"/>
      <c r="BB24" s="31"/>
      <c r="BC24" s="31"/>
      <c r="BD24" s="31"/>
      <c r="BE24" s="133"/>
      <c r="BF24" s="133"/>
      <c r="BG24" s="133"/>
      <c r="BH24" s="133"/>
    </row>
    <row r="25" spans="1:60" ht="28.5" customHeight="1" x14ac:dyDescent="0.15">
      <c r="A25" s="36"/>
      <c r="B25" s="37" t="s">
        <v>5</v>
      </c>
      <c r="C25" s="38"/>
      <c r="D25" s="38"/>
      <c r="E25" s="38"/>
      <c r="F25" s="31"/>
      <c r="G25" s="39"/>
      <c r="H25" s="31"/>
      <c r="I25" s="39"/>
      <c r="J25" s="39"/>
      <c r="K25" s="39"/>
      <c r="L25" s="39"/>
      <c r="M25" s="39"/>
      <c r="N25" s="39"/>
      <c r="O25" s="39"/>
      <c r="P25" s="39"/>
      <c r="Q25" s="39"/>
      <c r="R25" s="39"/>
      <c r="S25" s="39"/>
      <c r="T25" s="39"/>
      <c r="U25" s="39"/>
      <c r="V25" s="39"/>
      <c r="W25" s="39"/>
      <c r="X25" s="39"/>
      <c r="Y25" s="39"/>
      <c r="Z25" s="39"/>
      <c r="AA25" s="139"/>
      <c r="AB25" s="40"/>
      <c r="AC25" s="40"/>
      <c r="AD25" s="40"/>
      <c r="AE25" s="37" t="s">
        <v>6</v>
      </c>
      <c r="AF25" s="40"/>
      <c r="AG25" s="40"/>
      <c r="AH25" s="40"/>
      <c r="AI25" s="40"/>
      <c r="AJ25" s="40"/>
      <c r="AK25" s="40"/>
      <c r="AL25" s="40"/>
      <c r="AM25" s="40"/>
      <c r="AN25" s="40"/>
      <c r="AO25" s="40"/>
      <c r="AP25" s="40"/>
      <c r="AQ25" s="40"/>
      <c r="AR25" s="40"/>
      <c r="AS25" s="40"/>
      <c r="AT25" s="40"/>
      <c r="AU25" s="31"/>
      <c r="AV25" s="31"/>
      <c r="AW25" s="31" t="s">
        <v>7</v>
      </c>
      <c r="AX25" s="31"/>
      <c r="AY25" s="31"/>
      <c r="AZ25" s="31" t="s">
        <v>8</v>
      </c>
      <c r="BA25" s="31"/>
      <c r="BB25" s="31"/>
      <c r="BC25" s="31"/>
      <c r="BD25" s="31"/>
      <c r="BE25" s="133"/>
      <c r="BF25" s="133"/>
      <c r="BG25" s="133"/>
      <c r="BH25" s="133"/>
    </row>
    <row r="26" spans="1:60" ht="25.5" customHeight="1" x14ac:dyDescent="0.15">
      <c r="A26" s="36"/>
      <c r="B26" s="335" t="s">
        <v>131</v>
      </c>
      <c r="C26" s="388"/>
      <c r="D26" s="388"/>
      <c r="E26" s="389"/>
      <c r="F26" s="419" t="s">
        <v>9</v>
      </c>
      <c r="G26" s="419"/>
      <c r="H26" s="430">
        <v>10</v>
      </c>
      <c r="I26" s="430"/>
      <c r="J26" s="407" t="s">
        <v>10</v>
      </c>
      <c r="K26" s="407"/>
      <c r="L26" s="430">
        <v>0</v>
      </c>
      <c r="M26" s="430"/>
      <c r="N26" s="407" t="s">
        <v>11</v>
      </c>
      <c r="O26" s="409"/>
      <c r="P26" s="420" t="s">
        <v>12</v>
      </c>
      <c r="Q26" s="409"/>
      <c r="R26" s="411" t="s">
        <v>13</v>
      </c>
      <c r="S26" s="411"/>
      <c r="T26" s="430">
        <v>22</v>
      </c>
      <c r="U26" s="430"/>
      <c r="V26" s="407" t="s">
        <v>10</v>
      </c>
      <c r="W26" s="407"/>
      <c r="X26" s="430">
        <v>0</v>
      </c>
      <c r="Y26" s="430"/>
      <c r="Z26" s="407" t="s">
        <v>11</v>
      </c>
      <c r="AA26" s="409"/>
      <c r="AB26" s="31"/>
      <c r="AC26" s="31"/>
      <c r="AD26" s="31"/>
      <c r="AE26" s="335" t="s">
        <v>14</v>
      </c>
      <c r="AF26" s="327"/>
      <c r="AG26" s="327"/>
      <c r="AH26" s="327"/>
      <c r="AI26" s="328"/>
      <c r="AJ26" s="404">
        <f>ROUNDDOWN(AZ26/60,0)</f>
        <v>12</v>
      </c>
      <c r="AK26" s="404"/>
      <c r="AL26" s="421" t="s">
        <v>15</v>
      </c>
      <c r="AM26" s="421"/>
      <c r="AN26" s="404">
        <f>AZ26-AJ26*60</f>
        <v>0</v>
      </c>
      <c r="AO26" s="404"/>
      <c r="AP26" s="407" t="s">
        <v>11</v>
      </c>
      <c r="AQ26" s="409"/>
      <c r="AR26" s="40"/>
      <c r="AS26" s="31"/>
      <c r="AT26" s="31"/>
      <c r="AU26" s="399"/>
      <c r="AV26" s="399" t="s">
        <v>16</v>
      </c>
      <c r="AW26" s="402">
        <f>T26*60+X26</f>
        <v>1320</v>
      </c>
      <c r="AX26" s="31"/>
      <c r="AY26" s="399" t="s">
        <v>17</v>
      </c>
      <c r="AZ26" s="402">
        <f>(T26*60+X26)-(H26*60+L26)</f>
        <v>720</v>
      </c>
      <c r="BA26" s="31"/>
      <c r="BB26" s="31"/>
      <c r="BC26" s="31"/>
      <c r="BD26" s="31"/>
      <c r="BE26" s="133"/>
      <c r="BF26" s="133"/>
      <c r="BG26" s="133"/>
      <c r="BH26" s="133"/>
    </row>
    <row r="27" spans="1:60" ht="35.25" customHeight="1" x14ac:dyDescent="0.15">
      <c r="A27" s="36"/>
      <c r="B27" s="390"/>
      <c r="C27" s="391"/>
      <c r="D27" s="391"/>
      <c r="E27" s="392"/>
      <c r="F27" s="419"/>
      <c r="G27" s="419"/>
      <c r="H27" s="432"/>
      <c r="I27" s="432"/>
      <c r="J27" s="408"/>
      <c r="K27" s="408"/>
      <c r="L27" s="432"/>
      <c r="M27" s="432"/>
      <c r="N27" s="408"/>
      <c r="O27" s="410"/>
      <c r="P27" s="418"/>
      <c r="Q27" s="410"/>
      <c r="R27" s="412"/>
      <c r="S27" s="412"/>
      <c r="T27" s="432"/>
      <c r="U27" s="432"/>
      <c r="V27" s="408"/>
      <c r="W27" s="408"/>
      <c r="X27" s="432"/>
      <c r="Y27" s="432"/>
      <c r="Z27" s="408"/>
      <c r="AA27" s="410"/>
      <c r="AB27" s="31"/>
      <c r="AC27" s="31"/>
      <c r="AD27" s="31"/>
      <c r="AE27" s="339"/>
      <c r="AF27" s="333"/>
      <c r="AG27" s="333"/>
      <c r="AH27" s="333"/>
      <c r="AI27" s="334"/>
      <c r="AJ27" s="406"/>
      <c r="AK27" s="406"/>
      <c r="AL27" s="422"/>
      <c r="AM27" s="422"/>
      <c r="AN27" s="406"/>
      <c r="AO27" s="406"/>
      <c r="AP27" s="408"/>
      <c r="AQ27" s="410"/>
      <c r="AR27" s="40"/>
      <c r="AS27" s="31"/>
      <c r="AT27" s="31"/>
      <c r="AU27" s="399"/>
      <c r="AV27" s="399"/>
      <c r="AW27" s="402"/>
      <c r="AX27" s="31"/>
      <c r="AY27" s="399"/>
      <c r="AZ27" s="402"/>
      <c r="BA27" s="31"/>
      <c r="BB27" s="31"/>
      <c r="BC27" s="31"/>
      <c r="BD27" s="31"/>
      <c r="BE27" s="133"/>
      <c r="BF27" s="133"/>
      <c r="BG27" s="133"/>
      <c r="BH27" s="133"/>
    </row>
    <row r="28" spans="1:60" ht="17.25" customHeight="1" x14ac:dyDescent="0.15">
      <c r="A28" s="36"/>
      <c r="B28" s="41"/>
      <c r="C28" s="41"/>
      <c r="D28" s="41"/>
      <c r="E28" s="41"/>
      <c r="F28" s="42"/>
      <c r="G28" s="42"/>
      <c r="H28" s="138"/>
      <c r="I28" s="42"/>
      <c r="J28" s="42"/>
      <c r="K28" s="42"/>
      <c r="L28" s="42"/>
      <c r="M28" s="42"/>
      <c r="N28" s="42"/>
      <c r="O28" s="42"/>
      <c r="P28" s="42"/>
      <c r="Q28" s="42"/>
      <c r="R28" s="42"/>
      <c r="S28" s="42"/>
      <c r="T28" s="42"/>
      <c r="U28" s="42"/>
      <c r="V28" s="42"/>
      <c r="W28" s="42"/>
      <c r="X28" s="40"/>
      <c r="Y28" s="40"/>
      <c r="Z28" s="39"/>
      <c r="AA28" s="139"/>
      <c r="AB28" s="40"/>
      <c r="AC28" s="40"/>
      <c r="AD28" s="40"/>
      <c r="AE28" s="40"/>
      <c r="AF28" s="40"/>
      <c r="AG28" s="40"/>
      <c r="AH28" s="40"/>
      <c r="AI28" s="40"/>
      <c r="AJ28" s="122" t="s">
        <v>18</v>
      </c>
      <c r="AK28" s="121"/>
      <c r="AL28" s="121"/>
      <c r="AM28" s="121"/>
      <c r="AN28" s="121"/>
      <c r="AO28" s="121"/>
      <c r="AP28" s="40"/>
      <c r="AQ28" s="40"/>
      <c r="AR28" s="40"/>
      <c r="AS28" s="31"/>
      <c r="AT28" s="31"/>
      <c r="AU28" s="31"/>
      <c r="AV28" s="31"/>
      <c r="AW28" s="31"/>
      <c r="AX28" s="31"/>
      <c r="AY28" s="31"/>
      <c r="AZ28" s="31"/>
      <c r="BA28" s="31"/>
      <c r="BB28" s="31"/>
      <c r="BC28" s="31"/>
      <c r="BD28" s="31"/>
      <c r="BE28" s="133"/>
      <c r="BF28" s="133"/>
      <c r="BG28" s="133"/>
      <c r="BH28" s="133"/>
    </row>
    <row r="29" spans="1:60" s="31" customFormat="1" ht="25.5" customHeight="1" x14ac:dyDescent="0.15">
      <c r="A29" s="36"/>
      <c r="B29" s="37"/>
      <c r="C29" s="38"/>
      <c r="D29" s="38"/>
      <c r="E29" s="38"/>
      <c r="F29" s="39"/>
      <c r="G29" s="39"/>
      <c r="H29" s="39"/>
      <c r="I29" s="39"/>
      <c r="J29" s="39"/>
      <c r="K29" s="39"/>
      <c r="L29" s="39"/>
      <c r="M29" s="39"/>
      <c r="N29" s="39"/>
      <c r="O29" s="39"/>
      <c r="P29" s="39"/>
      <c r="Q29" s="39"/>
      <c r="R29" s="39"/>
      <c r="S29" s="39"/>
      <c r="T29" s="39"/>
      <c r="U29" s="39"/>
      <c r="V29" s="39"/>
      <c r="W29" s="139"/>
      <c r="X29" s="40"/>
      <c r="Y29" s="40"/>
      <c r="Z29" s="39"/>
      <c r="AA29" s="139"/>
      <c r="AB29" s="40"/>
      <c r="AC29" s="40"/>
      <c r="AD29" s="40"/>
      <c r="AE29" s="40"/>
      <c r="AF29" s="40"/>
      <c r="AG29" s="40"/>
      <c r="AH29" s="40"/>
      <c r="AI29" s="40"/>
      <c r="AJ29" s="121"/>
      <c r="AK29" s="121"/>
      <c r="AL29" s="121"/>
      <c r="AM29" s="121"/>
      <c r="AN29" s="121"/>
      <c r="AO29" s="121"/>
      <c r="AP29" s="40"/>
      <c r="AQ29" s="40"/>
      <c r="AR29" s="40"/>
      <c r="AW29" s="47" t="s">
        <v>19</v>
      </c>
      <c r="AZ29" s="31" t="s">
        <v>20</v>
      </c>
      <c r="BC29" s="31" t="s">
        <v>126</v>
      </c>
      <c r="BE29" s="133"/>
      <c r="BF29" s="133"/>
      <c r="BG29" s="133"/>
      <c r="BH29" s="133"/>
    </row>
    <row r="30" spans="1:60" s="48" customFormat="1" ht="25.5" customHeight="1" x14ac:dyDescent="0.15">
      <c r="A30" s="45"/>
      <c r="B30" s="46" t="s">
        <v>125</v>
      </c>
      <c r="C30" s="46"/>
      <c r="D30" s="46"/>
      <c r="E30" s="46"/>
      <c r="F30" s="46"/>
      <c r="G30" s="46"/>
      <c r="H30" s="46"/>
      <c r="I30" s="46"/>
      <c r="J30" s="46"/>
      <c r="K30" s="46"/>
      <c r="L30" s="46"/>
      <c r="M30" s="46"/>
      <c r="N30" s="46"/>
      <c r="O30" s="47"/>
      <c r="P30" s="46"/>
      <c r="Q30" s="46"/>
      <c r="R30" s="46"/>
      <c r="S30" s="46"/>
      <c r="T30" s="46"/>
      <c r="U30" s="12"/>
      <c r="V30" s="46"/>
      <c r="W30" s="46"/>
      <c r="X30" s="40"/>
      <c r="Y30" s="40"/>
      <c r="Z30" s="39"/>
      <c r="AA30" s="139"/>
      <c r="AB30" s="40"/>
      <c r="AC30" s="40"/>
      <c r="AD30" s="40"/>
      <c r="AE30" s="37" t="s">
        <v>21</v>
      </c>
      <c r="AF30" s="47"/>
      <c r="AG30" s="42"/>
      <c r="AH30" s="42"/>
      <c r="AI30" s="42"/>
      <c r="AJ30" s="123"/>
      <c r="AK30" s="123"/>
      <c r="AL30" s="123"/>
      <c r="AM30" s="123"/>
      <c r="AN30" s="121"/>
      <c r="AO30" s="121"/>
      <c r="AP30" s="40"/>
      <c r="AQ30" s="31"/>
      <c r="AR30" s="40"/>
      <c r="AS30" s="31"/>
      <c r="AT30" s="31"/>
      <c r="AU30" s="47"/>
      <c r="AV30" s="47"/>
      <c r="AW30" s="47" t="s">
        <v>22</v>
      </c>
      <c r="AX30" s="47"/>
      <c r="AY30" s="47"/>
      <c r="AZ30" s="31" t="s">
        <v>23</v>
      </c>
      <c r="BA30" s="47"/>
      <c r="BB30" s="31"/>
      <c r="BC30" s="31" t="s">
        <v>127</v>
      </c>
      <c r="BD30" s="47"/>
      <c r="BE30" s="133"/>
      <c r="BF30" s="134"/>
      <c r="BG30" s="134"/>
      <c r="BH30" s="134"/>
    </row>
    <row r="31" spans="1:60" ht="25.5" customHeight="1" x14ac:dyDescent="0.15">
      <c r="A31" s="36"/>
      <c r="B31" s="335" t="s">
        <v>131</v>
      </c>
      <c r="C31" s="388"/>
      <c r="D31" s="388"/>
      <c r="E31" s="389"/>
      <c r="F31" s="419" t="s">
        <v>9</v>
      </c>
      <c r="G31" s="419"/>
      <c r="H31" s="429">
        <v>10</v>
      </c>
      <c r="I31" s="430"/>
      <c r="J31" s="407" t="s">
        <v>10</v>
      </c>
      <c r="K31" s="407"/>
      <c r="L31" s="435">
        <v>0</v>
      </c>
      <c r="M31" s="435"/>
      <c r="N31" s="407" t="s">
        <v>11</v>
      </c>
      <c r="O31" s="409"/>
      <c r="P31" s="420" t="s">
        <v>12</v>
      </c>
      <c r="Q31" s="409"/>
      <c r="R31" s="411" t="s">
        <v>13</v>
      </c>
      <c r="S31" s="411"/>
      <c r="T31" s="429">
        <v>19</v>
      </c>
      <c r="U31" s="430"/>
      <c r="V31" s="407" t="s">
        <v>10</v>
      </c>
      <c r="W31" s="407"/>
      <c r="X31" s="430">
        <v>0</v>
      </c>
      <c r="Y31" s="430"/>
      <c r="Z31" s="407" t="s">
        <v>11</v>
      </c>
      <c r="AA31" s="409"/>
      <c r="AB31" s="40"/>
      <c r="AC31" s="40"/>
      <c r="AD31" s="40"/>
      <c r="AE31" s="417" t="s">
        <v>24</v>
      </c>
      <c r="AF31" s="407"/>
      <c r="AG31" s="407"/>
      <c r="AH31" s="407"/>
      <c r="AI31" s="409"/>
      <c r="AJ31" s="403">
        <f>ROUNDDOWN(AW36/60,0)</f>
        <v>2</v>
      </c>
      <c r="AK31" s="404"/>
      <c r="AL31" s="407" t="s">
        <v>10</v>
      </c>
      <c r="AM31" s="407"/>
      <c r="AN31" s="404">
        <f>AW36-AJ31*60</f>
        <v>0</v>
      </c>
      <c r="AO31" s="404"/>
      <c r="AP31" s="407" t="s">
        <v>11</v>
      </c>
      <c r="AQ31" s="409"/>
      <c r="AR31" s="40"/>
      <c r="AS31" s="49"/>
      <c r="AT31" s="49"/>
      <c r="AU31" s="31"/>
      <c r="AV31" s="399" t="s">
        <v>25</v>
      </c>
      <c r="AW31" s="402">
        <f>IF(AZ31&lt;=BC31,BC31,AW26)</f>
        <v>1200</v>
      </c>
      <c r="AX31" s="157"/>
      <c r="AY31" s="399" t="s">
        <v>26</v>
      </c>
      <c r="AZ31" s="402">
        <f>T31*60+X31</f>
        <v>1140</v>
      </c>
      <c r="BA31" s="157"/>
      <c r="BB31" s="399" t="s">
        <v>27</v>
      </c>
      <c r="BC31" s="402">
        <f>IF(C39="☑",21*60,20*60)</f>
        <v>1200</v>
      </c>
      <c r="BD31" s="31"/>
      <c r="BE31" s="133"/>
      <c r="BF31" s="133"/>
      <c r="BG31" s="133"/>
      <c r="BH31" s="133"/>
    </row>
    <row r="32" spans="1:60" ht="35.25" customHeight="1" x14ac:dyDescent="0.15">
      <c r="A32" s="36"/>
      <c r="B32" s="390"/>
      <c r="C32" s="391"/>
      <c r="D32" s="391"/>
      <c r="E32" s="392"/>
      <c r="F32" s="419"/>
      <c r="G32" s="419"/>
      <c r="H32" s="431"/>
      <c r="I32" s="432"/>
      <c r="J32" s="408"/>
      <c r="K32" s="408"/>
      <c r="L32" s="436"/>
      <c r="M32" s="436"/>
      <c r="N32" s="408"/>
      <c r="O32" s="410"/>
      <c r="P32" s="418"/>
      <c r="Q32" s="410"/>
      <c r="R32" s="412"/>
      <c r="S32" s="412"/>
      <c r="T32" s="431"/>
      <c r="U32" s="432"/>
      <c r="V32" s="408"/>
      <c r="W32" s="408"/>
      <c r="X32" s="432"/>
      <c r="Y32" s="432"/>
      <c r="Z32" s="408"/>
      <c r="AA32" s="410"/>
      <c r="AB32" s="31"/>
      <c r="AC32" s="31"/>
      <c r="AD32" s="31"/>
      <c r="AE32" s="418"/>
      <c r="AF32" s="408"/>
      <c r="AG32" s="408"/>
      <c r="AH32" s="408"/>
      <c r="AI32" s="410"/>
      <c r="AJ32" s="405"/>
      <c r="AK32" s="406"/>
      <c r="AL32" s="408"/>
      <c r="AM32" s="408"/>
      <c r="AN32" s="406"/>
      <c r="AO32" s="406"/>
      <c r="AP32" s="408"/>
      <c r="AQ32" s="410"/>
      <c r="AR32" s="40"/>
      <c r="AS32" s="49"/>
      <c r="AT32" s="49"/>
      <c r="AU32" s="31"/>
      <c r="AV32" s="399"/>
      <c r="AW32" s="402"/>
      <c r="AX32" s="157"/>
      <c r="AY32" s="399"/>
      <c r="AZ32" s="402"/>
      <c r="BA32" s="157"/>
      <c r="BB32" s="399"/>
      <c r="BC32" s="402"/>
      <c r="BD32" s="31"/>
      <c r="BE32" s="133"/>
      <c r="BF32" s="133"/>
      <c r="BG32" s="133"/>
      <c r="BH32" s="133"/>
    </row>
    <row r="33" spans="1:60" ht="17.25" customHeight="1" x14ac:dyDescent="0.15">
      <c r="A33" s="50"/>
      <c r="B33" s="41"/>
      <c r="C33" s="41"/>
      <c r="D33" s="41"/>
      <c r="E33" s="41"/>
      <c r="F33" s="31"/>
      <c r="G33" s="41"/>
      <c r="H33" s="138"/>
      <c r="I33" s="41"/>
      <c r="J33" s="41"/>
      <c r="K33" s="41"/>
      <c r="L33" s="41"/>
      <c r="M33" s="41"/>
      <c r="N33" s="41"/>
      <c r="O33" s="41"/>
      <c r="P33" s="51"/>
      <c r="Q33" s="41"/>
      <c r="R33" s="41"/>
      <c r="S33" s="41"/>
      <c r="T33" s="41"/>
      <c r="U33" s="41"/>
      <c r="V33" s="41"/>
      <c r="W33" s="41"/>
      <c r="X33" s="40"/>
      <c r="Y33" s="40"/>
      <c r="Z33" s="39"/>
      <c r="AA33" s="31"/>
      <c r="AB33" s="31"/>
      <c r="AC33" s="31"/>
      <c r="AD33" s="31"/>
      <c r="AE33" s="31"/>
      <c r="AF33" s="31"/>
      <c r="AG33" s="31"/>
      <c r="AH33" s="31"/>
      <c r="AI33" s="31"/>
      <c r="AJ33" s="44" t="s">
        <v>18</v>
      </c>
      <c r="AK33" s="31"/>
      <c r="AL33" s="31"/>
      <c r="AM33" s="31"/>
      <c r="AN33" s="31"/>
      <c r="AO33" s="31"/>
      <c r="AP33" s="31"/>
      <c r="AQ33" s="31"/>
      <c r="AR33" s="31"/>
      <c r="AS33" s="31"/>
      <c r="AT33" s="31"/>
      <c r="AU33" s="31"/>
      <c r="AV33" s="31"/>
      <c r="AW33" s="31"/>
      <c r="AX33" s="31"/>
      <c r="AY33" s="31"/>
      <c r="AZ33" s="63" t="s">
        <v>28</v>
      </c>
      <c r="BA33" s="31"/>
      <c r="BB33" s="31"/>
      <c r="BC33" s="31"/>
      <c r="BD33" s="31"/>
      <c r="BE33" s="133"/>
      <c r="BF33" s="133"/>
      <c r="BG33" s="133"/>
      <c r="BH33" s="133"/>
    </row>
    <row r="34" spans="1:60" ht="25.5" customHeight="1" x14ac:dyDescent="0.2">
      <c r="A34" s="50"/>
      <c r="B34" s="31"/>
      <c r="C34" s="382" t="s">
        <v>130</v>
      </c>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4"/>
      <c r="AD34" s="31"/>
      <c r="AE34" s="31"/>
      <c r="AF34" s="31"/>
      <c r="AG34" s="31"/>
      <c r="AH34" s="31"/>
      <c r="AI34" s="31"/>
      <c r="AJ34" s="31"/>
      <c r="AK34" s="31"/>
      <c r="AL34" s="31"/>
      <c r="AM34" s="31"/>
      <c r="AN34" s="31"/>
      <c r="AO34" s="31"/>
      <c r="AP34" s="31"/>
      <c r="AQ34" s="31"/>
      <c r="AR34" s="31"/>
      <c r="AS34" s="31"/>
      <c r="AT34" s="31"/>
      <c r="AU34" s="31"/>
      <c r="AV34" s="31"/>
      <c r="AW34" s="31"/>
      <c r="AX34" s="31"/>
      <c r="AY34" s="31"/>
      <c r="AZ34" s="129" t="s">
        <v>29</v>
      </c>
      <c r="BA34" s="31"/>
      <c r="BB34" s="31"/>
      <c r="BC34" s="31"/>
      <c r="BD34" s="31"/>
      <c r="BE34" s="133"/>
      <c r="BF34" s="133"/>
      <c r="BG34" s="133"/>
      <c r="BH34" s="133"/>
    </row>
    <row r="35" spans="1:60" ht="25.5" customHeight="1" x14ac:dyDescent="0.15">
      <c r="A35" s="50"/>
      <c r="B35" s="31"/>
      <c r="C35" s="385"/>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7"/>
      <c r="AD35" s="31"/>
      <c r="AE35" s="37" t="s">
        <v>30</v>
      </c>
      <c r="AF35" s="31"/>
      <c r="AG35" s="31"/>
      <c r="AH35" s="31"/>
      <c r="AI35" s="31"/>
      <c r="AJ35" s="31"/>
      <c r="AK35" s="31"/>
      <c r="AL35" s="31"/>
      <c r="AM35" s="31"/>
      <c r="AN35" s="31"/>
      <c r="AO35" s="31"/>
      <c r="AP35" s="31"/>
      <c r="AQ35" s="31"/>
      <c r="AR35" s="31"/>
      <c r="AS35" s="31"/>
      <c r="AT35" s="31"/>
      <c r="AU35" s="31"/>
      <c r="AV35" s="31"/>
      <c r="AW35" s="31" t="s">
        <v>31</v>
      </c>
      <c r="AX35" s="31"/>
      <c r="AY35" s="31"/>
      <c r="AZ35" s="31" t="s">
        <v>32</v>
      </c>
      <c r="BA35" s="64"/>
      <c r="BB35" s="31"/>
      <c r="BC35" s="31"/>
      <c r="BD35" s="31"/>
      <c r="BE35" s="133"/>
      <c r="BF35" s="133"/>
      <c r="BG35" s="133"/>
      <c r="BH35" s="133"/>
    </row>
    <row r="36" spans="1:60" s="48" customFormat="1" ht="25.5" customHeight="1" x14ac:dyDescent="0.15">
      <c r="A36" s="50"/>
      <c r="B36" s="31"/>
      <c r="C36" s="385"/>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7"/>
      <c r="AC36" s="1"/>
      <c r="AD36" s="31"/>
      <c r="AE36" s="335" t="s">
        <v>33</v>
      </c>
      <c r="AF36" s="388"/>
      <c r="AG36" s="388"/>
      <c r="AH36" s="388"/>
      <c r="AI36" s="388"/>
      <c r="AJ36" s="388"/>
      <c r="AK36" s="389"/>
      <c r="AL36" s="393">
        <f>IF(AZ26=0,0,ROUNDUP(AW36/AZ26,3))</f>
        <v>0.16700000000000001</v>
      </c>
      <c r="AM36" s="394"/>
      <c r="AN36" s="394"/>
      <c r="AO36" s="394"/>
      <c r="AP36" s="394"/>
      <c r="AQ36" s="395"/>
      <c r="AR36" s="31"/>
      <c r="AS36" s="31"/>
      <c r="AT36" s="31"/>
      <c r="AU36" s="47"/>
      <c r="AV36" s="399" t="s">
        <v>34</v>
      </c>
      <c r="AW36" s="400">
        <f>IF(AW26-AW31&gt;0,IF(AW26-AW31&gt;AZ26,AZ26,AW26-AW31),0)</f>
        <v>120</v>
      </c>
      <c r="AX36" s="401" t="s">
        <v>35</v>
      </c>
      <c r="AY36" s="401"/>
      <c r="AZ36" s="64"/>
      <c r="BA36" s="64"/>
      <c r="BB36" s="47"/>
      <c r="BC36" s="47"/>
      <c r="BD36" s="47"/>
      <c r="BE36" s="134"/>
      <c r="BF36" s="134"/>
      <c r="BG36" s="134"/>
      <c r="BH36" s="134"/>
    </row>
    <row r="37" spans="1:60" ht="35.25" customHeight="1" x14ac:dyDescent="0.15">
      <c r="A37" s="50"/>
      <c r="B37" s="31"/>
      <c r="C37" s="385"/>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7"/>
      <c r="AD37" s="31"/>
      <c r="AE37" s="390"/>
      <c r="AF37" s="391"/>
      <c r="AG37" s="391"/>
      <c r="AH37" s="391"/>
      <c r="AI37" s="391"/>
      <c r="AJ37" s="391"/>
      <c r="AK37" s="392"/>
      <c r="AL37" s="396"/>
      <c r="AM37" s="397"/>
      <c r="AN37" s="397"/>
      <c r="AO37" s="397"/>
      <c r="AP37" s="397"/>
      <c r="AQ37" s="398"/>
      <c r="AR37" s="31"/>
      <c r="AS37" s="31"/>
      <c r="AT37" s="31"/>
      <c r="AU37" s="399"/>
      <c r="AV37" s="399"/>
      <c r="AW37" s="400"/>
      <c r="AX37" s="401"/>
      <c r="AY37" s="401"/>
      <c r="AZ37" s="31"/>
      <c r="BA37" s="31"/>
      <c r="BB37" s="31"/>
      <c r="BC37" s="31"/>
      <c r="BD37" s="31"/>
      <c r="BE37" s="133"/>
      <c r="BF37" s="133"/>
      <c r="BG37" s="133"/>
      <c r="BH37" s="133"/>
    </row>
    <row r="38" spans="1:60" ht="25.5" customHeight="1" x14ac:dyDescent="0.15">
      <c r="A38" s="50"/>
      <c r="B38" s="31"/>
      <c r="C38" s="385"/>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7"/>
      <c r="AD38" s="31"/>
      <c r="AE38" s="31"/>
      <c r="AF38" s="31"/>
      <c r="AG38" s="31"/>
      <c r="AH38" s="31"/>
      <c r="AI38" s="31"/>
      <c r="AJ38" s="31"/>
      <c r="AK38" s="44" t="s">
        <v>18</v>
      </c>
      <c r="AL38" s="31"/>
      <c r="AM38" s="40"/>
      <c r="AN38" s="40"/>
      <c r="AO38" s="40"/>
      <c r="AP38" s="31"/>
      <c r="AQ38" s="31"/>
      <c r="AR38" s="31"/>
      <c r="AS38" s="31"/>
      <c r="AT38" s="31"/>
      <c r="AU38" s="399"/>
      <c r="AV38" s="31"/>
      <c r="AW38" s="31"/>
      <c r="AX38" s="31"/>
      <c r="AY38" s="31"/>
      <c r="AZ38" s="31"/>
      <c r="BA38" s="31"/>
      <c r="BB38" s="31"/>
      <c r="BC38" s="31"/>
      <c r="BD38" s="31"/>
      <c r="BE38" s="133"/>
      <c r="BF38" s="133"/>
      <c r="BG38" s="133"/>
      <c r="BH38" s="133"/>
    </row>
    <row r="39" spans="1:60" ht="25.5" customHeight="1" x14ac:dyDescent="0.15">
      <c r="A39" s="50"/>
      <c r="B39" s="31"/>
      <c r="C39" s="375" t="s">
        <v>128</v>
      </c>
      <c r="D39" s="376"/>
      <c r="E39" s="377" t="s">
        <v>129</v>
      </c>
      <c r="F39" s="377"/>
      <c r="G39" s="377"/>
      <c r="H39" s="377"/>
      <c r="I39" s="377"/>
      <c r="J39" s="377"/>
      <c r="K39" s="377"/>
      <c r="L39" s="377"/>
      <c r="M39" s="377"/>
      <c r="N39" s="377"/>
      <c r="O39" s="377"/>
      <c r="P39" s="377"/>
      <c r="Q39" s="377"/>
      <c r="R39" s="377"/>
      <c r="S39" s="377"/>
      <c r="T39" s="377"/>
      <c r="U39" s="377"/>
      <c r="V39" s="377"/>
      <c r="W39" s="377"/>
      <c r="X39" s="377"/>
      <c r="Y39" s="377"/>
      <c r="Z39" s="377"/>
      <c r="AA39" s="377"/>
      <c r="AB39" s="378"/>
      <c r="AD39" s="31"/>
      <c r="AE39" s="31"/>
      <c r="AF39" s="31"/>
      <c r="AG39" s="31"/>
      <c r="AJ39" s="31"/>
      <c r="AK39" s="52" t="s">
        <v>36</v>
      </c>
      <c r="AL39" s="31"/>
      <c r="AM39" s="40"/>
      <c r="AN39" s="40"/>
      <c r="AO39" s="40"/>
      <c r="AP39" s="31"/>
      <c r="AQ39" s="31"/>
      <c r="AR39" s="31"/>
      <c r="AS39" s="31"/>
      <c r="AT39" s="31"/>
      <c r="AU39" s="31"/>
      <c r="AV39" s="31"/>
      <c r="AW39" s="31"/>
      <c r="AX39" s="31"/>
      <c r="AY39" s="31"/>
      <c r="AZ39" s="31"/>
      <c r="BA39" s="31"/>
      <c r="BB39" s="31"/>
      <c r="BC39" s="31"/>
      <c r="BD39" s="31"/>
      <c r="BE39" s="133"/>
      <c r="BF39" s="133"/>
      <c r="BG39" s="133"/>
      <c r="BH39" s="133"/>
    </row>
    <row r="40" spans="1:60" ht="25.5" customHeight="1" x14ac:dyDescent="0.15">
      <c r="A40" s="53"/>
      <c r="B40" s="54"/>
      <c r="C40" s="54"/>
      <c r="D40" s="54"/>
      <c r="E40" s="54"/>
      <c r="F40" s="55"/>
      <c r="G40" s="54"/>
      <c r="H40" s="54"/>
      <c r="I40" s="54"/>
      <c r="J40" s="54"/>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7"/>
      <c r="AL40" s="56"/>
      <c r="AM40" s="58"/>
      <c r="AN40" s="58"/>
      <c r="AO40" s="58"/>
      <c r="AP40" s="56"/>
      <c r="AQ40" s="56"/>
      <c r="AR40" s="56"/>
      <c r="AS40" s="56"/>
      <c r="AT40" s="31"/>
      <c r="AU40" s="31"/>
      <c r="AV40" s="31"/>
      <c r="AW40" s="31"/>
      <c r="AX40" s="31"/>
      <c r="AY40" s="31"/>
      <c r="AZ40" s="31"/>
      <c r="BA40" s="31"/>
      <c r="BB40" s="31"/>
      <c r="BC40" s="31"/>
      <c r="BD40" s="31"/>
      <c r="BE40" s="31"/>
      <c r="BF40" s="31"/>
    </row>
    <row r="41" spans="1:60" ht="25.5" customHeight="1" x14ac:dyDescent="0.15">
      <c r="A41" s="423" t="s">
        <v>37</v>
      </c>
      <c r="B41" s="424"/>
      <c r="C41" s="424"/>
      <c r="D41" s="424"/>
      <c r="E41" s="424"/>
      <c r="F41" s="424"/>
      <c r="G41" s="424"/>
      <c r="H41" s="424"/>
      <c r="I41" s="425"/>
      <c r="J41" s="30"/>
      <c r="K41" s="59" t="s">
        <v>38</v>
      </c>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30"/>
      <c r="AP41" s="30"/>
      <c r="AQ41" s="30"/>
      <c r="AR41" s="30"/>
      <c r="AS41" s="30"/>
      <c r="AT41" s="30"/>
      <c r="AU41" s="31"/>
      <c r="AV41" s="31" t="s">
        <v>4</v>
      </c>
      <c r="AW41" s="40"/>
      <c r="AX41" s="40"/>
      <c r="AY41" s="40"/>
      <c r="AZ41" s="40"/>
      <c r="BA41" s="31"/>
      <c r="BB41" s="40"/>
      <c r="BC41" s="40"/>
      <c r="BD41" s="40"/>
      <c r="BE41" s="40"/>
      <c r="BF41" s="40"/>
      <c r="BG41" s="9"/>
    </row>
    <row r="42" spans="1:60" ht="17.25" customHeight="1" x14ac:dyDescent="0.15">
      <c r="A42" s="426"/>
      <c r="B42" s="427"/>
      <c r="C42" s="427"/>
      <c r="D42" s="427"/>
      <c r="E42" s="427"/>
      <c r="F42" s="427"/>
      <c r="G42" s="427"/>
      <c r="H42" s="427"/>
      <c r="I42" s="428"/>
      <c r="J42" s="32"/>
      <c r="K42" s="32"/>
      <c r="L42" s="32"/>
      <c r="M42" s="32"/>
      <c r="N42" s="32"/>
      <c r="O42" s="32"/>
      <c r="P42" s="32"/>
      <c r="Q42" s="32"/>
      <c r="R42" s="32"/>
      <c r="S42" s="32"/>
      <c r="T42" s="32"/>
      <c r="U42" s="32"/>
      <c r="V42" s="32"/>
      <c r="W42" s="32"/>
      <c r="X42" s="33"/>
      <c r="Y42" s="33"/>
      <c r="Z42" s="33"/>
      <c r="AA42" s="33"/>
      <c r="AB42" s="33"/>
      <c r="AC42" s="33"/>
      <c r="AD42" s="33"/>
      <c r="AE42" s="34"/>
      <c r="AF42" s="33"/>
      <c r="AG42" s="33"/>
      <c r="AH42" s="33"/>
      <c r="AI42" s="33"/>
      <c r="AJ42" s="33"/>
      <c r="AK42" s="33"/>
      <c r="AL42" s="33"/>
      <c r="AM42" s="33"/>
      <c r="AN42" s="33"/>
      <c r="AO42" s="33"/>
      <c r="AP42" s="35"/>
      <c r="AQ42" s="35"/>
      <c r="AR42" s="35"/>
      <c r="AS42" s="35"/>
      <c r="AT42" s="31"/>
      <c r="AU42" s="31"/>
      <c r="AV42" s="31"/>
      <c r="AW42" s="31"/>
      <c r="AX42" s="31"/>
      <c r="AY42" s="31"/>
      <c r="AZ42" s="31"/>
      <c r="BA42" s="31"/>
      <c r="BB42" s="31"/>
      <c r="BC42" s="31"/>
      <c r="BD42" s="31"/>
      <c r="BE42" s="31"/>
      <c r="BF42" s="31"/>
      <c r="BG42" s="31"/>
    </row>
    <row r="43" spans="1:60" ht="28.5" customHeight="1" x14ac:dyDescent="0.15">
      <c r="A43" s="36"/>
      <c r="B43" s="37" t="s">
        <v>5</v>
      </c>
      <c r="C43" s="38"/>
      <c r="D43" s="38"/>
      <c r="E43" s="38"/>
      <c r="F43" s="31"/>
      <c r="G43" s="39"/>
      <c r="H43" s="31"/>
      <c r="I43" s="39"/>
      <c r="J43" s="39"/>
      <c r="K43" s="39"/>
      <c r="L43" s="39"/>
      <c r="M43" s="39"/>
      <c r="N43" s="39"/>
      <c r="O43" s="39"/>
      <c r="P43" s="39"/>
      <c r="Q43" s="39"/>
      <c r="R43" s="39"/>
      <c r="S43" s="39"/>
      <c r="T43" s="39"/>
      <c r="U43" s="39"/>
      <c r="V43" s="39"/>
      <c r="W43" s="39"/>
      <c r="X43" s="39"/>
      <c r="Y43" s="39"/>
      <c r="Z43" s="39"/>
      <c r="AA43" s="139"/>
      <c r="AB43" s="40"/>
      <c r="AC43" s="40"/>
      <c r="AD43" s="40"/>
      <c r="AE43" s="37" t="s">
        <v>6</v>
      </c>
      <c r="AF43" s="40"/>
      <c r="AG43" s="40"/>
      <c r="AH43" s="40"/>
      <c r="AI43" s="40"/>
      <c r="AJ43" s="40"/>
      <c r="AK43" s="40"/>
      <c r="AL43" s="40"/>
      <c r="AM43" s="40"/>
      <c r="AN43" s="40"/>
      <c r="AO43" s="40"/>
      <c r="AP43" s="40"/>
      <c r="AQ43" s="40"/>
      <c r="AR43" s="40"/>
      <c r="AS43" s="40"/>
      <c r="AT43" s="40"/>
      <c r="AU43" s="31"/>
      <c r="AV43" s="31"/>
      <c r="AW43" s="31" t="s">
        <v>7</v>
      </c>
      <c r="AX43" s="31"/>
      <c r="AY43" s="31"/>
      <c r="AZ43" s="31" t="s">
        <v>8</v>
      </c>
      <c r="BA43" s="31"/>
      <c r="BB43" s="31"/>
      <c r="BC43" s="31"/>
      <c r="BD43" s="31"/>
      <c r="BE43" s="133"/>
      <c r="BF43" s="133"/>
      <c r="BG43" s="133"/>
      <c r="BH43" s="133"/>
    </row>
    <row r="44" spans="1:60" ht="25.5" customHeight="1" x14ac:dyDescent="0.15">
      <c r="A44" s="36"/>
      <c r="B44" s="335" t="s">
        <v>131</v>
      </c>
      <c r="C44" s="388"/>
      <c r="D44" s="388"/>
      <c r="E44" s="389"/>
      <c r="F44" s="419" t="s">
        <v>9</v>
      </c>
      <c r="G44" s="419"/>
      <c r="H44" s="430">
        <v>10</v>
      </c>
      <c r="I44" s="430"/>
      <c r="J44" s="407" t="s">
        <v>10</v>
      </c>
      <c r="K44" s="407"/>
      <c r="L44" s="430">
        <v>0</v>
      </c>
      <c r="M44" s="430"/>
      <c r="N44" s="407" t="s">
        <v>11</v>
      </c>
      <c r="O44" s="409"/>
      <c r="P44" s="420" t="s">
        <v>12</v>
      </c>
      <c r="Q44" s="409"/>
      <c r="R44" s="411" t="s">
        <v>13</v>
      </c>
      <c r="S44" s="411"/>
      <c r="T44" s="430">
        <v>23</v>
      </c>
      <c r="U44" s="430"/>
      <c r="V44" s="407" t="s">
        <v>10</v>
      </c>
      <c r="W44" s="407"/>
      <c r="X44" s="430">
        <v>0</v>
      </c>
      <c r="Y44" s="430"/>
      <c r="Z44" s="407" t="s">
        <v>11</v>
      </c>
      <c r="AA44" s="409"/>
      <c r="AB44" s="31"/>
      <c r="AC44" s="31"/>
      <c r="AD44" s="31"/>
      <c r="AE44" s="335" t="s">
        <v>14</v>
      </c>
      <c r="AF44" s="327"/>
      <c r="AG44" s="327"/>
      <c r="AH44" s="327"/>
      <c r="AI44" s="328"/>
      <c r="AJ44" s="404">
        <f>ROUNDDOWN(AZ44/60,0)</f>
        <v>13</v>
      </c>
      <c r="AK44" s="404"/>
      <c r="AL44" s="421" t="s">
        <v>15</v>
      </c>
      <c r="AM44" s="421"/>
      <c r="AN44" s="404">
        <f>AZ44-AJ44*60</f>
        <v>0</v>
      </c>
      <c r="AO44" s="404"/>
      <c r="AP44" s="407" t="s">
        <v>11</v>
      </c>
      <c r="AQ44" s="409"/>
      <c r="AR44" s="40"/>
      <c r="AS44" s="31"/>
      <c r="AT44" s="31"/>
      <c r="AU44" s="399"/>
      <c r="AV44" s="399" t="s">
        <v>16</v>
      </c>
      <c r="AW44" s="402">
        <f>T44*60+X44</f>
        <v>1380</v>
      </c>
      <c r="AX44" s="31"/>
      <c r="AY44" s="399" t="s">
        <v>17</v>
      </c>
      <c r="AZ44" s="402">
        <f>(T44*60+X44)-(H44*60+L44)</f>
        <v>780</v>
      </c>
      <c r="BA44" s="31"/>
      <c r="BB44" s="31"/>
      <c r="BC44" s="31"/>
      <c r="BD44" s="31"/>
      <c r="BE44" s="133"/>
      <c r="BF44" s="133"/>
      <c r="BG44" s="133"/>
      <c r="BH44" s="133"/>
    </row>
    <row r="45" spans="1:60" ht="35.25" customHeight="1" x14ac:dyDescent="0.15">
      <c r="A45" s="36"/>
      <c r="B45" s="390"/>
      <c r="C45" s="391"/>
      <c r="D45" s="391"/>
      <c r="E45" s="392"/>
      <c r="F45" s="419"/>
      <c r="G45" s="419"/>
      <c r="H45" s="432"/>
      <c r="I45" s="432"/>
      <c r="J45" s="408"/>
      <c r="K45" s="408"/>
      <c r="L45" s="432"/>
      <c r="M45" s="432"/>
      <c r="N45" s="408"/>
      <c r="O45" s="410"/>
      <c r="P45" s="418"/>
      <c r="Q45" s="410"/>
      <c r="R45" s="412"/>
      <c r="S45" s="412"/>
      <c r="T45" s="432"/>
      <c r="U45" s="432"/>
      <c r="V45" s="408"/>
      <c r="W45" s="408"/>
      <c r="X45" s="432"/>
      <c r="Y45" s="432"/>
      <c r="Z45" s="408"/>
      <c r="AA45" s="410"/>
      <c r="AB45" s="31"/>
      <c r="AC45" s="31"/>
      <c r="AD45" s="31"/>
      <c r="AE45" s="339"/>
      <c r="AF45" s="333"/>
      <c r="AG45" s="333"/>
      <c r="AH45" s="333"/>
      <c r="AI45" s="334"/>
      <c r="AJ45" s="406"/>
      <c r="AK45" s="406"/>
      <c r="AL45" s="422"/>
      <c r="AM45" s="422"/>
      <c r="AN45" s="406"/>
      <c r="AO45" s="406"/>
      <c r="AP45" s="408"/>
      <c r="AQ45" s="410"/>
      <c r="AR45" s="40"/>
      <c r="AS45" s="31"/>
      <c r="AT45" s="31"/>
      <c r="AU45" s="399"/>
      <c r="AV45" s="399"/>
      <c r="AW45" s="402"/>
      <c r="AX45" s="31"/>
      <c r="AY45" s="399"/>
      <c r="AZ45" s="402"/>
      <c r="BA45" s="31"/>
      <c r="BB45" s="31"/>
      <c r="BC45" s="31"/>
      <c r="BD45" s="31"/>
      <c r="BE45" s="133"/>
      <c r="BF45" s="133"/>
      <c r="BG45" s="133"/>
      <c r="BH45" s="133"/>
    </row>
    <row r="46" spans="1:60" ht="17.25" customHeight="1" x14ac:dyDescent="0.15">
      <c r="A46" s="36"/>
      <c r="B46" s="41"/>
      <c r="C46" s="41"/>
      <c r="D46" s="41"/>
      <c r="E46" s="41"/>
      <c r="F46" s="42"/>
      <c r="G46" s="42"/>
      <c r="H46" s="138"/>
      <c r="I46" s="42"/>
      <c r="J46" s="42"/>
      <c r="K46" s="42"/>
      <c r="L46" s="42"/>
      <c r="M46" s="42"/>
      <c r="N46" s="42"/>
      <c r="O46" s="42"/>
      <c r="P46" s="42"/>
      <c r="Q46" s="42"/>
      <c r="R46" s="42"/>
      <c r="S46" s="42"/>
      <c r="T46" s="42"/>
      <c r="U46" s="42"/>
      <c r="V46" s="42"/>
      <c r="W46" s="42"/>
      <c r="X46" s="40"/>
      <c r="Y46" s="40"/>
      <c r="Z46" s="39"/>
      <c r="AA46" s="139"/>
      <c r="AB46" s="40"/>
      <c r="AC46" s="40"/>
      <c r="AD46" s="40"/>
      <c r="AE46" s="40"/>
      <c r="AF46" s="40"/>
      <c r="AG46" s="40"/>
      <c r="AH46" s="40"/>
      <c r="AI46" s="40"/>
      <c r="AJ46" s="122" t="s">
        <v>18</v>
      </c>
      <c r="AK46" s="121"/>
      <c r="AL46" s="121"/>
      <c r="AM46" s="121"/>
      <c r="AN46" s="121"/>
      <c r="AO46" s="121"/>
      <c r="AP46" s="40"/>
      <c r="AQ46" s="40"/>
      <c r="AR46" s="40"/>
      <c r="AS46" s="31"/>
      <c r="AT46" s="31"/>
      <c r="AU46" s="31"/>
      <c r="AV46" s="31"/>
      <c r="AW46" s="31"/>
      <c r="AX46" s="31"/>
      <c r="AY46" s="31"/>
      <c r="AZ46" s="31"/>
      <c r="BA46" s="31"/>
      <c r="BB46" s="31"/>
      <c r="BC46" s="31"/>
      <c r="BD46" s="31"/>
      <c r="BE46" s="133"/>
      <c r="BF46" s="133"/>
      <c r="BG46" s="133"/>
      <c r="BH46" s="133"/>
    </row>
    <row r="47" spans="1:60" s="31" customFormat="1" ht="25.5" customHeight="1" x14ac:dyDescent="0.15">
      <c r="A47" s="36"/>
      <c r="B47" s="37"/>
      <c r="C47" s="38"/>
      <c r="D47" s="38"/>
      <c r="E47" s="38"/>
      <c r="F47" s="39"/>
      <c r="G47" s="39"/>
      <c r="H47" s="39"/>
      <c r="I47" s="39"/>
      <c r="J47" s="39"/>
      <c r="K47" s="39"/>
      <c r="L47" s="39"/>
      <c r="M47" s="39"/>
      <c r="N47" s="39"/>
      <c r="O47" s="39"/>
      <c r="P47" s="39"/>
      <c r="Q47" s="39"/>
      <c r="R47" s="39"/>
      <c r="S47" s="39"/>
      <c r="T47" s="39"/>
      <c r="U47" s="39"/>
      <c r="V47" s="39"/>
      <c r="W47" s="139"/>
      <c r="X47" s="40"/>
      <c r="Y47" s="40"/>
      <c r="Z47" s="39"/>
      <c r="AA47" s="139"/>
      <c r="AB47" s="40"/>
      <c r="AC47" s="40"/>
      <c r="AD47" s="40"/>
      <c r="AE47" s="40"/>
      <c r="AF47" s="40"/>
      <c r="AG47" s="40"/>
      <c r="AH47" s="40"/>
      <c r="AI47" s="40"/>
      <c r="AJ47" s="121"/>
      <c r="AK47" s="121"/>
      <c r="AL47" s="121"/>
      <c r="AM47" s="121"/>
      <c r="AN47" s="121"/>
      <c r="AO47" s="121"/>
      <c r="AP47" s="40"/>
      <c r="AQ47" s="40"/>
      <c r="AR47" s="40"/>
      <c r="AW47" s="47" t="s">
        <v>19</v>
      </c>
      <c r="AZ47" s="31" t="s">
        <v>20</v>
      </c>
      <c r="BC47" s="31" t="s">
        <v>126</v>
      </c>
      <c r="BE47" s="133"/>
      <c r="BF47" s="133"/>
      <c r="BG47" s="133"/>
      <c r="BH47" s="133"/>
    </row>
    <row r="48" spans="1:60" s="48" customFormat="1" ht="25.5" customHeight="1" x14ac:dyDescent="0.15">
      <c r="A48" s="45"/>
      <c r="B48" s="46" t="s">
        <v>125</v>
      </c>
      <c r="C48" s="46"/>
      <c r="D48" s="46"/>
      <c r="E48" s="46"/>
      <c r="F48" s="46"/>
      <c r="G48" s="46"/>
      <c r="H48" s="46"/>
      <c r="I48" s="46"/>
      <c r="J48" s="46"/>
      <c r="K48" s="46"/>
      <c r="L48" s="46"/>
      <c r="M48" s="46"/>
      <c r="N48" s="46"/>
      <c r="O48" s="47"/>
      <c r="P48" s="46"/>
      <c r="Q48" s="46"/>
      <c r="R48" s="46"/>
      <c r="S48" s="46"/>
      <c r="T48" s="46"/>
      <c r="U48" s="12"/>
      <c r="V48" s="46"/>
      <c r="W48" s="46"/>
      <c r="X48" s="40"/>
      <c r="Y48" s="40"/>
      <c r="Z48" s="39"/>
      <c r="AA48" s="139"/>
      <c r="AB48" s="40"/>
      <c r="AC48" s="40"/>
      <c r="AD48" s="40"/>
      <c r="AE48" s="37" t="s">
        <v>21</v>
      </c>
      <c r="AF48" s="47"/>
      <c r="AG48" s="42"/>
      <c r="AH48" s="42"/>
      <c r="AI48" s="42"/>
      <c r="AJ48" s="123"/>
      <c r="AK48" s="123"/>
      <c r="AL48" s="123"/>
      <c r="AM48" s="123"/>
      <c r="AN48" s="121"/>
      <c r="AO48" s="121"/>
      <c r="AP48" s="40"/>
      <c r="AQ48" s="31"/>
      <c r="AR48" s="40"/>
      <c r="AS48" s="31"/>
      <c r="AT48" s="31"/>
      <c r="AU48" s="47"/>
      <c r="AV48" s="47"/>
      <c r="AW48" s="47" t="s">
        <v>22</v>
      </c>
      <c r="AX48" s="47"/>
      <c r="AY48" s="47"/>
      <c r="AZ48" s="31" t="s">
        <v>23</v>
      </c>
      <c r="BA48" s="47"/>
      <c r="BB48" s="31"/>
      <c r="BC48" s="31" t="s">
        <v>127</v>
      </c>
      <c r="BD48" s="47"/>
      <c r="BE48" s="133"/>
      <c r="BF48" s="134"/>
      <c r="BG48" s="134"/>
      <c r="BH48" s="134"/>
    </row>
    <row r="49" spans="1:60" ht="25.5" customHeight="1" x14ac:dyDescent="0.15">
      <c r="A49" s="36"/>
      <c r="B49" s="335" t="s">
        <v>131</v>
      </c>
      <c r="C49" s="388"/>
      <c r="D49" s="388"/>
      <c r="E49" s="389"/>
      <c r="F49" s="419" t="s">
        <v>9</v>
      </c>
      <c r="G49" s="419"/>
      <c r="H49" s="429">
        <v>10</v>
      </c>
      <c r="I49" s="430"/>
      <c r="J49" s="407" t="s">
        <v>10</v>
      </c>
      <c r="K49" s="407"/>
      <c r="L49" s="430">
        <v>0</v>
      </c>
      <c r="M49" s="430"/>
      <c r="N49" s="407" t="s">
        <v>11</v>
      </c>
      <c r="O49" s="409"/>
      <c r="P49" s="420" t="s">
        <v>12</v>
      </c>
      <c r="Q49" s="409"/>
      <c r="R49" s="411" t="s">
        <v>13</v>
      </c>
      <c r="S49" s="411"/>
      <c r="T49" s="429">
        <v>21</v>
      </c>
      <c r="U49" s="430"/>
      <c r="V49" s="407" t="s">
        <v>10</v>
      </c>
      <c r="W49" s="407"/>
      <c r="X49" s="430">
        <v>0</v>
      </c>
      <c r="Y49" s="430"/>
      <c r="Z49" s="407" t="s">
        <v>11</v>
      </c>
      <c r="AA49" s="409"/>
      <c r="AB49" s="40"/>
      <c r="AC49" s="40"/>
      <c r="AD49" s="40"/>
      <c r="AE49" s="417" t="s">
        <v>24</v>
      </c>
      <c r="AF49" s="407"/>
      <c r="AG49" s="407"/>
      <c r="AH49" s="407"/>
      <c r="AI49" s="409"/>
      <c r="AJ49" s="403">
        <f>ROUNDDOWN(AW54/60,0)</f>
        <v>2</v>
      </c>
      <c r="AK49" s="404"/>
      <c r="AL49" s="407" t="s">
        <v>10</v>
      </c>
      <c r="AM49" s="407"/>
      <c r="AN49" s="404">
        <f>AW54-AJ49*60</f>
        <v>0</v>
      </c>
      <c r="AO49" s="404"/>
      <c r="AP49" s="407" t="s">
        <v>11</v>
      </c>
      <c r="AQ49" s="409"/>
      <c r="AR49" s="40"/>
      <c r="AS49" s="49"/>
      <c r="AT49" s="49"/>
      <c r="AU49" s="31"/>
      <c r="AV49" s="399" t="s">
        <v>25</v>
      </c>
      <c r="AW49" s="402">
        <f>IF(AZ49&lt;=BC49,BC49,AW44)</f>
        <v>1260</v>
      </c>
      <c r="AX49" s="157"/>
      <c r="AY49" s="399" t="s">
        <v>26</v>
      </c>
      <c r="AZ49" s="402">
        <f>T49*60+X49</f>
        <v>1260</v>
      </c>
      <c r="BA49" s="157"/>
      <c r="BB49" s="399" t="s">
        <v>27</v>
      </c>
      <c r="BC49" s="402">
        <f>IF(C57="☑",21*60,20*60)</f>
        <v>1260</v>
      </c>
      <c r="BD49" s="31"/>
      <c r="BE49" s="133"/>
      <c r="BF49" s="133"/>
      <c r="BG49" s="133"/>
      <c r="BH49" s="133"/>
    </row>
    <row r="50" spans="1:60" ht="35.25" customHeight="1" x14ac:dyDescent="0.15">
      <c r="A50" s="36"/>
      <c r="B50" s="390"/>
      <c r="C50" s="391"/>
      <c r="D50" s="391"/>
      <c r="E50" s="392"/>
      <c r="F50" s="419"/>
      <c r="G50" s="419"/>
      <c r="H50" s="431"/>
      <c r="I50" s="432"/>
      <c r="J50" s="408"/>
      <c r="K50" s="408"/>
      <c r="L50" s="432"/>
      <c r="M50" s="432"/>
      <c r="N50" s="408"/>
      <c r="O50" s="410"/>
      <c r="P50" s="418"/>
      <c r="Q50" s="410"/>
      <c r="R50" s="412"/>
      <c r="S50" s="412"/>
      <c r="T50" s="431"/>
      <c r="U50" s="432"/>
      <c r="V50" s="408"/>
      <c r="W50" s="408"/>
      <c r="X50" s="432"/>
      <c r="Y50" s="432"/>
      <c r="Z50" s="408"/>
      <c r="AA50" s="410"/>
      <c r="AB50" s="31"/>
      <c r="AC50" s="31"/>
      <c r="AD50" s="31"/>
      <c r="AE50" s="418"/>
      <c r="AF50" s="408"/>
      <c r="AG50" s="408"/>
      <c r="AH50" s="408"/>
      <c r="AI50" s="410"/>
      <c r="AJ50" s="405"/>
      <c r="AK50" s="406"/>
      <c r="AL50" s="408"/>
      <c r="AM50" s="408"/>
      <c r="AN50" s="406"/>
      <c r="AO50" s="406"/>
      <c r="AP50" s="408"/>
      <c r="AQ50" s="410"/>
      <c r="AR50" s="40"/>
      <c r="AS50" s="49"/>
      <c r="AT50" s="49"/>
      <c r="AU50" s="31"/>
      <c r="AV50" s="399"/>
      <c r="AW50" s="402"/>
      <c r="AX50" s="157"/>
      <c r="AY50" s="399"/>
      <c r="AZ50" s="402"/>
      <c r="BA50" s="157"/>
      <c r="BB50" s="399"/>
      <c r="BC50" s="402"/>
      <c r="BD50" s="31"/>
      <c r="BE50" s="133"/>
      <c r="BF50" s="133"/>
      <c r="BG50" s="133"/>
      <c r="BH50" s="133"/>
    </row>
    <row r="51" spans="1:60" ht="17.25" customHeight="1" x14ac:dyDescent="0.15">
      <c r="A51" s="50"/>
      <c r="B51" s="41"/>
      <c r="C51" s="41"/>
      <c r="D51" s="41"/>
      <c r="E51" s="41"/>
      <c r="F51" s="31"/>
      <c r="G51" s="41"/>
      <c r="H51" s="138"/>
      <c r="I51" s="41"/>
      <c r="J51" s="41"/>
      <c r="K51" s="41"/>
      <c r="L51" s="41"/>
      <c r="M51" s="41"/>
      <c r="N51" s="41"/>
      <c r="O51" s="41"/>
      <c r="P51" s="51"/>
      <c r="Q51" s="41"/>
      <c r="R51" s="41"/>
      <c r="S51" s="41"/>
      <c r="T51" s="41"/>
      <c r="U51" s="41"/>
      <c r="V51" s="41"/>
      <c r="W51" s="41"/>
      <c r="X51" s="40"/>
      <c r="Y51" s="40"/>
      <c r="Z51" s="39"/>
      <c r="AA51" s="31"/>
      <c r="AB51" s="31"/>
      <c r="AC51" s="31"/>
      <c r="AD51" s="31"/>
      <c r="AE51" s="31"/>
      <c r="AF51" s="31"/>
      <c r="AG51" s="31"/>
      <c r="AH51" s="31"/>
      <c r="AI51" s="31"/>
      <c r="AJ51" s="44" t="s">
        <v>18</v>
      </c>
      <c r="AK51" s="31"/>
      <c r="AL51" s="31"/>
      <c r="AM51" s="31"/>
      <c r="AN51" s="31"/>
      <c r="AO51" s="31"/>
      <c r="AP51" s="31"/>
      <c r="AQ51" s="31"/>
      <c r="AR51" s="31"/>
      <c r="AS51" s="31"/>
      <c r="AT51" s="31"/>
      <c r="AU51" s="31"/>
      <c r="AV51" s="31"/>
      <c r="AW51" s="31"/>
      <c r="AX51" s="31"/>
      <c r="AY51" s="31"/>
      <c r="AZ51" s="63" t="s">
        <v>28</v>
      </c>
      <c r="BA51" s="31"/>
      <c r="BB51" s="31"/>
      <c r="BC51" s="31"/>
      <c r="BD51" s="31"/>
      <c r="BE51" s="133"/>
      <c r="BF51" s="133"/>
      <c r="BG51" s="133"/>
      <c r="BH51" s="133"/>
    </row>
    <row r="52" spans="1:60" ht="25.5" customHeight="1" x14ac:dyDescent="0.2">
      <c r="A52" s="50"/>
      <c r="B52" s="31"/>
      <c r="C52" s="382" t="s">
        <v>130</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4"/>
      <c r="AD52" s="31"/>
      <c r="AE52" s="31"/>
      <c r="AF52" s="31"/>
      <c r="AG52" s="31"/>
      <c r="AH52" s="31"/>
      <c r="AI52" s="31"/>
      <c r="AJ52" s="31"/>
      <c r="AK52" s="31"/>
      <c r="AL52" s="31"/>
      <c r="AM52" s="31"/>
      <c r="AN52" s="31"/>
      <c r="AO52" s="31"/>
      <c r="AP52" s="31"/>
      <c r="AQ52" s="31"/>
      <c r="AR52" s="31"/>
      <c r="AS52" s="31"/>
      <c r="AT52" s="31"/>
      <c r="AU52" s="31"/>
      <c r="AV52" s="31"/>
      <c r="AW52" s="31"/>
      <c r="AX52" s="31"/>
      <c r="AY52" s="31"/>
      <c r="AZ52" s="129" t="s">
        <v>29</v>
      </c>
      <c r="BA52" s="31"/>
      <c r="BB52" s="31"/>
      <c r="BC52" s="31"/>
      <c r="BD52" s="31"/>
      <c r="BE52" s="133"/>
      <c r="BF52" s="133"/>
      <c r="BG52" s="133"/>
      <c r="BH52" s="133"/>
    </row>
    <row r="53" spans="1:60" ht="25.5" customHeight="1" x14ac:dyDescent="0.15">
      <c r="A53" s="50"/>
      <c r="B53" s="31"/>
      <c r="C53" s="385"/>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7"/>
      <c r="AD53" s="31"/>
      <c r="AE53" s="37" t="s">
        <v>30</v>
      </c>
      <c r="AF53" s="31"/>
      <c r="AG53" s="31"/>
      <c r="AH53" s="31"/>
      <c r="AI53" s="31"/>
      <c r="AJ53" s="31"/>
      <c r="AK53" s="31"/>
      <c r="AL53" s="31"/>
      <c r="AM53" s="31"/>
      <c r="AN53" s="31"/>
      <c r="AO53" s="31"/>
      <c r="AP53" s="31"/>
      <c r="AQ53" s="31"/>
      <c r="AR53" s="31"/>
      <c r="AS53" s="31"/>
      <c r="AT53" s="31"/>
      <c r="AU53" s="31"/>
      <c r="AV53" s="31"/>
      <c r="AW53" s="31" t="s">
        <v>31</v>
      </c>
      <c r="AX53" s="31"/>
      <c r="AY53" s="31"/>
      <c r="AZ53" s="31" t="s">
        <v>32</v>
      </c>
      <c r="BA53" s="64"/>
      <c r="BB53" s="31"/>
      <c r="BC53" s="31"/>
      <c r="BD53" s="31"/>
      <c r="BE53" s="133"/>
      <c r="BF53" s="133"/>
      <c r="BG53" s="133"/>
      <c r="BH53" s="133"/>
    </row>
    <row r="54" spans="1:60" s="48" customFormat="1" ht="25.5" customHeight="1" x14ac:dyDescent="0.15">
      <c r="A54" s="50"/>
      <c r="B54" s="31"/>
      <c r="C54" s="385"/>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7"/>
      <c r="AC54" s="1"/>
      <c r="AD54" s="31"/>
      <c r="AE54" s="335" t="s">
        <v>33</v>
      </c>
      <c r="AF54" s="388"/>
      <c r="AG54" s="388"/>
      <c r="AH54" s="388"/>
      <c r="AI54" s="388"/>
      <c r="AJ54" s="388"/>
      <c r="AK54" s="389"/>
      <c r="AL54" s="393">
        <f>IF(AZ44=0,0,ROUNDUP(AW54/AZ44,3))</f>
        <v>0.154</v>
      </c>
      <c r="AM54" s="394"/>
      <c r="AN54" s="394"/>
      <c r="AO54" s="394"/>
      <c r="AP54" s="394"/>
      <c r="AQ54" s="395"/>
      <c r="AR54" s="31"/>
      <c r="AS54" s="31"/>
      <c r="AT54" s="31"/>
      <c r="AU54" s="47"/>
      <c r="AV54" s="399" t="s">
        <v>34</v>
      </c>
      <c r="AW54" s="400">
        <f>IF(AW44-AW49&gt;0,IF(AW44-AW49&gt;AZ44,AZ44,AW44-AW49),0)</f>
        <v>120</v>
      </c>
      <c r="AX54" s="401" t="s">
        <v>35</v>
      </c>
      <c r="AY54" s="401"/>
      <c r="AZ54" s="64"/>
      <c r="BA54" s="64"/>
      <c r="BB54" s="47"/>
      <c r="BC54" s="47"/>
      <c r="BD54" s="47"/>
      <c r="BE54" s="134"/>
      <c r="BF54" s="134"/>
      <c r="BG54" s="134"/>
      <c r="BH54" s="134"/>
    </row>
    <row r="55" spans="1:60" ht="35.25" customHeight="1" x14ac:dyDescent="0.15">
      <c r="A55" s="50"/>
      <c r="B55" s="31"/>
      <c r="C55" s="385"/>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7"/>
      <c r="AD55" s="31"/>
      <c r="AE55" s="390"/>
      <c r="AF55" s="391"/>
      <c r="AG55" s="391"/>
      <c r="AH55" s="391"/>
      <c r="AI55" s="391"/>
      <c r="AJ55" s="391"/>
      <c r="AK55" s="392"/>
      <c r="AL55" s="396"/>
      <c r="AM55" s="397"/>
      <c r="AN55" s="397"/>
      <c r="AO55" s="397"/>
      <c r="AP55" s="397"/>
      <c r="AQ55" s="398"/>
      <c r="AR55" s="31"/>
      <c r="AS55" s="31"/>
      <c r="AT55" s="31"/>
      <c r="AU55" s="399"/>
      <c r="AV55" s="399"/>
      <c r="AW55" s="400"/>
      <c r="AX55" s="401"/>
      <c r="AY55" s="401"/>
      <c r="AZ55" s="31"/>
      <c r="BA55" s="31"/>
      <c r="BB55" s="31"/>
      <c r="BC55" s="31"/>
      <c r="BD55" s="31"/>
      <c r="BE55" s="133"/>
      <c r="BF55" s="133"/>
      <c r="BG55" s="133"/>
      <c r="BH55" s="133"/>
    </row>
    <row r="56" spans="1:60" ht="25.5" customHeight="1" x14ac:dyDescent="0.15">
      <c r="A56" s="50"/>
      <c r="B56" s="31"/>
      <c r="C56" s="385"/>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7"/>
      <c r="AD56" s="31"/>
      <c r="AE56" s="31"/>
      <c r="AF56" s="31"/>
      <c r="AG56" s="31"/>
      <c r="AH56" s="31"/>
      <c r="AI56" s="31"/>
      <c r="AJ56" s="31"/>
      <c r="AK56" s="44" t="s">
        <v>18</v>
      </c>
      <c r="AL56" s="31"/>
      <c r="AM56" s="40"/>
      <c r="AN56" s="40"/>
      <c r="AO56" s="40"/>
      <c r="AP56" s="31"/>
      <c r="AQ56" s="31"/>
      <c r="AR56" s="31"/>
      <c r="AS56" s="31"/>
      <c r="AT56" s="31"/>
      <c r="AU56" s="399"/>
      <c r="AV56" s="31"/>
      <c r="AW56" s="31"/>
      <c r="AX56" s="31"/>
      <c r="AY56" s="31"/>
      <c r="AZ56" s="31"/>
      <c r="BA56" s="31"/>
      <c r="BB56" s="31"/>
      <c r="BC56" s="31"/>
      <c r="BD56" s="31"/>
      <c r="BE56" s="133"/>
      <c r="BF56" s="133"/>
      <c r="BG56" s="133"/>
      <c r="BH56" s="133"/>
    </row>
    <row r="57" spans="1:60" ht="25.5" customHeight="1" x14ac:dyDescent="0.15">
      <c r="A57" s="50"/>
      <c r="B57" s="31"/>
      <c r="C57" s="433" t="s">
        <v>134</v>
      </c>
      <c r="D57" s="434"/>
      <c r="E57" s="377" t="s">
        <v>129</v>
      </c>
      <c r="F57" s="377"/>
      <c r="G57" s="377"/>
      <c r="H57" s="377"/>
      <c r="I57" s="377"/>
      <c r="J57" s="377"/>
      <c r="K57" s="377"/>
      <c r="L57" s="377"/>
      <c r="M57" s="377"/>
      <c r="N57" s="377"/>
      <c r="O57" s="377"/>
      <c r="P57" s="377"/>
      <c r="Q57" s="377"/>
      <c r="R57" s="377"/>
      <c r="S57" s="377"/>
      <c r="T57" s="377"/>
      <c r="U57" s="377"/>
      <c r="V57" s="377"/>
      <c r="W57" s="377"/>
      <c r="X57" s="377"/>
      <c r="Y57" s="377"/>
      <c r="Z57" s="377"/>
      <c r="AA57" s="377"/>
      <c r="AB57" s="378"/>
      <c r="AD57" s="31"/>
      <c r="AE57" s="31"/>
      <c r="AF57" s="31"/>
      <c r="AG57" s="31"/>
      <c r="AJ57" s="31"/>
      <c r="AK57" s="52" t="s">
        <v>36</v>
      </c>
      <c r="AL57" s="31"/>
      <c r="AM57" s="40"/>
      <c r="AN57" s="40"/>
      <c r="AO57" s="40"/>
      <c r="AP57" s="31"/>
      <c r="AQ57" s="31"/>
      <c r="AR57" s="31"/>
      <c r="AS57" s="31"/>
      <c r="AT57" s="31"/>
      <c r="AU57" s="31"/>
      <c r="AV57" s="31"/>
      <c r="AW57" s="31"/>
      <c r="AX57" s="31"/>
      <c r="AY57" s="31"/>
      <c r="AZ57" s="31"/>
      <c r="BA57" s="31"/>
      <c r="BB57" s="31"/>
      <c r="BC57" s="31"/>
      <c r="BD57" s="31"/>
      <c r="BE57" s="133"/>
      <c r="BF57" s="133"/>
      <c r="BG57" s="133"/>
      <c r="BH57" s="133"/>
    </row>
    <row r="58" spans="1:60" s="21" customFormat="1" ht="13.5" customHeight="1" x14ac:dyDescent="0.15">
      <c r="B58" s="24"/>
      <c r="C58" s="25"/>
      <c r="D58" s="25"/>
      <c r="E58" s="25"/>
      <c r="F58" s="25"/>
      <c r="G58" s="25"/>
      <c r="H58" s="25"/>
      <c r="I58" s="25"/>
      <c r="J58" s="25"/>
      <c r="K58" s="25"/>
      <c r="L58" s="25"/>
      <c r="M58" s="25"/>
      <c r="N58" s="25"/>
      <c r="O58" s="25"/>
      <c r="P58" s="25"/>
      <c r="Q58" s="25"/>
      <c r="R58" s="25"/>
      <c r="S58" s="26"/>
      <c r="T58" s="27"/>
      <c r="U58" s="27"/>
      <c r="V58" s="27"/>
      <c r="W58" s="27"/>
      <c r="X58" s="28"/>
      <c r="Y58" s="27"/>
      <c r="Z58" s="27"/>
      <c r="AA58" s="27"/>
      <c r="AB58" s="27"/>
      <c r="AC58" s="27"/>
      <c r="AD58" s="27"/>
      <c r="AE58" s="27"/>
      <c r="AF58" s="27"/>
      <c r="AG58" s="27"/>
      <c r="AH58" s="27"/>
      <c r="AI58" s="27"/>
      <c r="AJ58" s="27"/>
      <c r="AK58" s="27"/>
      <c r="AL58" s="27"/>
      <c r="AM58" s="27"/>
      <c r="AR58" s="29"/>
      <c r="AS58" s="20"/>
      <c r="AT58" s="23"/>
      <c r="AU58" s="22"/>
      <c r="AV58" s="22"/>
      <c r="AW58" s="22"/>
      <c r="AX58" s="22"/>
      <c r="AY58" s="22"/>
      <c r="AZ58" s="22"/>
      <c r="BA58" s="22"/>
      <c r="BB58" s="22"/>
      <c r="BC58" s="22"/>
      <c r="BD58" s="22"/>
      <c r="BE58" s="22"/>
      <c r="BF58" s="22"/>
    </row>
    <row r="59" spans="1:60" s="16" customFormat="1" ht="4.5" customHeight="1" x14ac:dyDescent="0.15">
      <c r="A59" s="14"/>
      <c r="B59" s="14"/>
      <c r="C59" s="15"/>
      <c r="F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V59" s="40"/>
      <c r="AW59" s="40"/>
      <c r="AX59" s="40"/>
      <c r="AY59" s="40"/>
      <c r="AZ59" s="40"/>
      <c r="BA59" s="40"/>
      <c r="BB59" s="40"/>
      <c r="BC59" s="40"/>
      <c r="BD59" s="40"/>
      <c r="BE59" s="40"/>
      <c r="BF59" s="40"/>
      <c r="BG59" s="9"/>
    </row>
    <row r="60" spans="1:60" ht="25.5" customHeight="1" x14ac:dyDescent="0.15">
      <c r="A60" s="423" t="s">
        <v>39</v>
      </c>
      <c r="B60" s="424"/>
      <c r="C60" s="424"/>
      <c r="D60" s="424"/>
      <c r="E60" s="424"/>
      <c r="F60" s="424"/>
      <c r="G60" s="424"/>
      <c r="H60" s="424"/>
      <c r="I60" s="425"/>
      <c r="J60" s="30"/>
      <c r="K60" s="59" t="s">
        <v>40</v>
      </c>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30"/>
      <c r="AP60" s="30"/>
      <c r="AQ60" s="30"/>
      <c r="AR60" s="30"/>
      <c r="AS60" s="30"/>
      <c r="AT60" s="30"/>
      <c r="AU60" s="31"/>
      <c r="AV60" s="31" t="s">
        <v>4</v>
      </c>
      <c r="AW60" s="40"/>
      <c r="AX60" s="40"/>
      <c r="AY60" s="40"/>
      <c r="AZ60" s="40"/>
      <c r="BA60" s="31"/>
      <c r="BB60" s="40"/>
      <c r="BC60" s="40"/>
      <c r="BD60" s="40"/>
      <c r="BE60" s="40"/>
      <c r="BF60" s="40"/>
      <c r="BG60" s="9"/>
    </row>
    <row r="61" spans="1:60" ht="17.25" customHeight="1" x14ac:dyDescent="0.15">
      <c r="A61" s="426"/>
      <c r="B61" s="427"/>
      <c r="C61" s="427"/>
      <c r="D61" s="427"/>
      <c r="E61" s="427"/>
      <c r="F61" s="427"/>
      <c r="G61" s="427"/>
      <c r="H61" s="427"/>
      <c r="I61" s="428"/>
      <c r="J61" s="32"/>
      <c r="K61" s="32"/>
      <c r="L61" s="32"/>
      <c r="M61" s="32"/>
      <c r="N61" s="32"/>
      <c r="O61" s="32"/>
      <c r="P61" s="32"/>
      <c r="Q61" s="32"/>
      <c r="R61" s="32"/>
      <c r="S61" s="32"/>
      <c r="T61" s="32"/>
      <c r="U61" s="32"/>
      <c r="V61" s="32"/>
      <c r="W61" s="32"/>
      <c r="X61" s="33"/>
      <c r="Y61" s="33"/>
      <c r="Z61" s="33"/>
      <c r="AA61" s="33"/>
      <c r="AB61" s="33"/>
      <c r="AC61" s="33"/>
      <c r="AD61" s="33"/>
      <c r="AE61" s="34"/>
      <c r="AF61" s="33"/>
      <c r="AG61" s="33"/>
      <c r="AH61" s="33"/>
      <c r="AI61" s="33"/>
      <c r="AJ61" s="33"/>
      <c r="AK61" s="33"/>
      <c r="AL61" s="33"/>
      <c r="AM61" s="33"/>
      <c r="AN61" s="33"/>
      <c r="AO61" s="33"/>
      <c r="AP61" s="35"/>
      <c r="AQ61" s="35"/>
      <c r="AR61" s="35"/>
      <c r="AS61" s="35"/>
      <c r="AT61" s="31"/>
      <c r="AU61" s="31"/>
      <c r="AV61" s="31"/>
      <c r="AW61" s="31"/>
      <c r="AX61" s="31"/>
      <c r="AY61" s="31"/>
      <c r="AZ61" s="31"/>
      <c r="BA61" s="31"/>
      <c r="BB61" s="31"/>
      <c r="BC61" s="31"/>
      <c r="BD61" s="31"/>
      <c r="BE61" s="31"/>
      <c r="BF61" s="31"/>
      <c r="BG61" s="31"/>
    </row>
    <row r="62" spans="1:60" ht="28.5" customHeight="1" x14ac:dyDescent="0.15">
      <c r="A62" s="36"/>
      <c r="B62" s="37" t="s">
        <v>5</v>
      </c>
      <c r="C62" s="38"/>
      <c r="D62" s="38"/>
      <c r="E62" s="38"/>
      <c r="F62" s="31"/>
      <c r="G62" s="39"/>
      <c r="H62" s="31"/>
      <c r="I62" s="39"/>
      <c r="J62" s="39"/>
      <c r="K62" s="39"/>
      <c r="L62" s="39"/>
      <c r="M62" s="39"/>
      <c r="N62" s="39"/>
      <c r="O62" s="39"/>
      <c r="P62" s="39"/>
      <c r="Q62" s="39"/>
      <c r="R62" s="39"/>
      <c r="S62" s="39"/>
      <c r="T62" s="39"/>
      <c r="U62" s="39"/>
      <c r="V62" s="39"/>
      <c r="W62" s="39"/>
      <c r="X62" s="39"/>
      <c r="Y62" s="39"/>
      <c r="Z62" s="39"/>
      <c r="AA62" s="139"/>
      <c r="AB62" s="40"/>
      <c r="AC62" s="40"/>
      <c r="AD62" s="40"/>
      <c r="AE62" s="37" t="s">
        <v>6</v>
      </c>
      <c r="AF62" s="40"/>
      <c r="AG62" s="40"/>
      <c r="AH62" s="40"/>
      <c r="AI62" s="40"/>
      <c r="AJ62" s="40"/>
      <c r="AK62" s="40"/>
      <c r="AL62" s="40"/>
      <c r="AM62" s="40"/>
      <c r="AN62" s="40"/>
      <c r="AO62" s="40"/>
      <c r="AP62" s="40"/>
      <c r="AQ62" s="40"/>
      <c r="AR62" s="40"/>
      <c r="AS62" s="40"/>
      <c r="AT62" s="40"/>
      <c r="AU62" s="31"/>
      <c r="AV62" s="31"/>
      <c r="AW62" s="31" t="s">
        <v>7</v>
      </c>
      <c r="AX62" s="31"/>
      <c r="AY62" s="31"/>
      <c r="AZ62" s="31" t="s">
        <v>8</v>
      </c>
      <c r="BA62" s="31"/>
      <c r="BB62" s="31"/>
      <c r="BC62" s="31"/>
      <c r="BD62" s="31"/>
      <c r="BE62" s="133"/>
      <c r="BF62" s="133"/>
      <c r="BG62" s="133"/>
      <c r="BH62" s="133"/>
    </row>
    <row r="63" spans="1:60" ht="25.5" customHeight="1" x14ac:dyDescent="0.15">
      <c r="A63" s="36"/>
      <c r="B63" s="335" t="s">
        <v>131</v>
      </c>
      <c r="C63" s="388"/>
      <c r="D63" s="388"/>
      <c r="E63" s="389"/>
      <c r="F63" s="419" t="s">
        <v>9</v>
      </c>
      <c r="G63" s="419"/>
      <c r="H63" s="414"/>
      <c r="I63" s="414"/>
      <c r="J63" s="407" t="s">
        <v>10</v>
      </c>
      <c r="K63" s="407"/>
      <c r="L63" s="414"/>
      <c r="M63" s="414"/>
      <c r="N63" s="407" t="s">
        <v>11</v>
      </c>
      <c r="O63" s="409"/>
      <c r="P63" s="420" t="s">
        <v>12</v>
      </c>
      <c r="Q63" s="409"/>
      <c r="R63" s="411" t="s">
        <v>13</v>
      </c>
      <c r="S63" s="411"/>
      <c r="T63" s="414"/>
      <c r="U63" s="414"/>
      <c r="V63" s="407" t="s">
        <v>10</v>
      </c>
      <c r="W63" s="407"/>
      <c r="X63" s="414"/>
      <c r="Y63" s="414"/>
      <c r="Z63" s="407" t="s">
        <v>11</v>
      </c>
      <c r="AA63" s="409"/>
      <c r="AB63" s="31"/>
      <c r="AC63" s="31"/>
      <c r="AD63" s="31"/>
      <c r="AE63" s="335" t="s">
        <v>14</v>
      </c>
      <c r="AF63" s="327"/>
      <c r="AG63" s="327"/>
      <c r="AH63" s="327"/>
      <c r="AI63" s="328"/>
      <c r="AJ63" s="404">
        <f>ROUNDDOWN(AZ63/60,0)</f>
        <v>0</v>
      </c>
      <c r="AK63" s="404"/>
      <c r="AL63" s="421" t="s">
        <v>15</v>
      </c>
      <c r="AM63" s="421"/>
      <c r="AN63" s="404">
        <f>AZ63-AJ63*60</f>
        <v>0</v>
      </c>
      <c r="AO63" s="404"/>
      <c r="AP63" s="407" t="s">
        <v>11</v>
      </c>
      <c r="AQ63" s="409"/>
      <c r="AR63" s="40"/>
      <c r="AS63" s="31"/>
      <c r="AT63" s="31"/>
      <c r="AU63" s="399"/>
      <c r="AV63" s="399" t="s">
        <v>16</v>
      </c>
      <c r="AW63" s="402">
        <f>T63*60+X63</f>
        <v>0</v>
      </c>
      <c r="AX63" s="31"/>
      <c r="AY63" s="399" t="s">
        <v>17</v>
      </c>
      <c r="AZ63" s="402">
        <f>(T63*60+X63)-(H63*60+L63)</f>
        <v>0</v>
      </c>
      <c r="BA63" s="31"/>
      <c r="BB63" s="31"/>
      <c r="BC63" s="31"/>
      <c r="BD63" s="31"/>
      <c r="BE63" s="133"/>
      <c r="BF63" s="133"/>
      <c r="BG63" s="133"/>
      <c r="BH63" s="133"/>
    </row>
    <row r="64" spans="1:60" ht="35.25" customHeight="1" x14ac:dyDescent="0.15">
      <c r="A64" s="36"/>
      <c r="B64" s="390"/>
      <c r="C64" s="391"/>
      <c r="D64" s="391"/>
      <c r="E64" s="392"/>
      <c r="F64" s="419"/>
      <c r="G64" s="419"/>
      <c r="H64" s="416"/>
      <c r="I64" s="416"/>
      <c r="J64" s="408"/>
      <c r="K64" s="408"/>
      <c r="L64" s="416"/>
      <c r="M64" s="416"/>
      <c r="N64" s="408"/>
      <c r="O64" s="410"/>
      <c r="P64" s="418"/>
      <c r="Q64" s="410"/>
      <c r="R64" s="412"/>
      <c r="S64" s="412"/>
      <c r="T64" s="416"/>
      <c r="U64" s="416"/>
      <c r="V64" s="408"/>
      <c r="W64" s="408"/>
      <c r="X64" s="416"/>
      <c r="Y64" s="416"/>
      <c r="Z64" s="408"/>
      <c r="AA64" s="410"/>
      <c r="AB64" s="31"/>
      <c r="AC64" s="31"/>
      <c r="AD64" s="31"/>
      <c r="AE64" s="339"/>
      <c r="AF64" s="333"/>
      <c r="AG64" s="333"/>
      <c r="AH64" s="333"/>
      <c r="AI64" s="334"/>
      <c r="AJ64" s="406"/>
      <c r="AK64" s="406"/>
      <c r="AL64" s="422"/>
      <c r="AM64" s="422"/>
      <c r="AN64" s="406"/>
      <c r="AO64" s="406"/>
      <c r="AP64" s="408"/>
      <c r="AQ64" s="410"/>
      <c r="AR64" s="40"/>
      <c r="AS64" s="31"/>
      <c r="AT64" s="31"/>
      <c r="AU64" s="399"/>
      <c r="AV64" s="399"/>
      <c r="AW64" s="402"/>
      <c r="AX64" s="31"/>
      <c r="AY64" s="399"/>
      <c r="AZ64" s="402"/>
      <c r="BA64" s="31"/>
      <c r="BB64" s="31"/>
      <c r="BC64" s="31"/>
      <c r="BD64" s="31"/>
      <c r="BE64" s="133"/>
      <c r="BF64" s="133"/>
      <c r="BG64" s="133"/>
      <c r="BH64" s="133"/>
    </row>
    <row r="65" spans="1:60" ht="17.25" customHeight="1" x14ac:dyDescent="0.15">
      <c r="A65" s="36"/>
      <c r="B65" s="41"/>
      <c r="C65" s="41"/>
      <c r="D65" s="41"/>
      <c r="E65" s="41"/>
      <c r="F65" s="42"/>
      <c r="G65" s="42"/>
      <c r="H65" s="138"/>
      <c r="I65" s="42"/>
      <c r="J65" s="42"/>
      <c r="K65" s="42"/>
      <c r="L65" s="42"/>
      <c r="M65" s="42"/>
      <c r="N65" s="42"/>
      <c r="O65" s="42"/>
      <c r="P65" s="42"/>
      <c r="Q65" s="42"/>
      <c r="R65" s="42"/>
      <c r="S65" s="42"/>
      <c r="T65" s="42"/>
      <c r="U65" s="42"/>
      <c r="V65" s="42"/>
      <c r="W65" s="42"/>
      <c r="X65" s="40"/>
      <c r="Y65" s="40"/>
      <c r="Z65" s="39"/>
      <c r="AA65" s="139"/>
      <c r="AB65" s="40"/>
      <c r="AC65" s="40"/>
      <c r="AD65" s="40"/>
      <c r="AE65" s="40"/>
      <c r="AF65" s="40"/>
      <c r="AG65" s="40"/>
      <c r="AH65" s="40"/>
      <c r="AI65" s="40"/>
      <c r="AJ65" s="122" t="s">
        <v>18</v>
      </c>
      <c r="AK65" s="121"/>
      <c r="AL65" s="121"/>
      <c r="AM65" s="121"/>
      <c r="AN65" s="121"/>
      <c r="AO65" s="121"/>
      <c r="AP65" s="40"/>
      <c r="AQ65" s="40"/>
      <c r="AR65" s="40"/>
      <c r="AS65" s="31"/>
      <c r="AT65" s="31"/>
      <c r="AU65" s="31"/>
      <c r="AV65" s="31"/>
      <c r="AW65" s="31"/>
      <c r="AX65" s="31"/>
      <c r="AY65" s="31"/>
      <c r="AZ65" s="31"/>
      <c r="BA65" s="31"/>
      <c r="BB65" s="31"/>
      <c r="BC65" s="31"/>
      <c r="BD65" s="31"/>
      <c r="BE65" s="133"/>
      <c r="BF65" s="133"/>
      <c r="BG65" s="133"/>
      <c r="BH65" s="133"/>
    </row>
    <row r="66" spans="1:60" s="31" customFormat="1" ht="25.5" customHeight="1" x14ac:dyDescent="0.15">
      <c r="A66" s="36"/>
      <c r="B66" s="37"/>
      <c r="C66" s="38"/>
      <c r="D66" s="38"/>
      <c r="E66" s="38"/>
      <c r="F66" s="39"/>
      <c r="G66" s="39"/>
      <c r="H66" s="39"/>
      <c r="I66" s="39"/>
      <c r="J66" s="39"/>
      <c r="K66" s="39"/>
      <c r="L66" s="39"/>
      <c r="M66" s="39"/>
      <c r="N66" s="39"/>
      <c r="O66" s="39"/>
      <c r="P66" s="39"/>
      <c r="Q66" s="39"/>
      <c r="R66" s="39"/>
      <c r="S66" s="39"/>
      <c r="T66" s="39"/>
      <c r="U66" s="39"/>
      <c r="V66" s="39"/>
      <c r="W66" s="139"/>
      <c r="X66" s="40"/>
      <c r="Y66" s="40"/>
      <c r="Z66" s="39"/>
      <c r="AA66" s="139"/>
      <c r="AB66" s="40"/>
      <c r="AC66" s="40"/>
      <c r="AD66" s="40"/>
      <c r="AE66" s="40"/>
      <c r="AF66" s="40"/>
      <c r="AG66" s="40"/>
      <c r="AH66" s="40"/>
      <c r="AI66" s="40"/>
      <c r="AJ66" s="121"/>
      <c r="AK66" s="121"/>
      <c r="AL66" s="121"/>
      <c r="AM66" s="121"/>
      <c r="AN66" s="121"/>
      <c r="AO66" s="121"/>
      <c r="AP66" s="40"/>
      <c r="AQ66" s="40"/>
      <c r="AR66" s="40"/>
      <c r="AW66" s="47" t="s">
        <v>19</v>
      </c>
      <c r="AZ66" s="31" t="s">
        <v>20</v>
      </c>
      <c r="BC66" s="31" t="s">
        <v>126</v>
      </c>
      <c r="BE66" s="133"/>
      <c r="BF66" s="133"/>
      <c r="BG66" s="133"/>
      <c r="BH66" s="133"/>
    </row>
    <row r="67" spans="1:60" s="48" customFormat="1" ht="25.5" customHeight="1" x14ac:dyDescent="0.15">
      <c r="A67" s="45"/>
      <c r="B67" s="46" t="s">
        <v>125</v>
      </c>
      <c r="C67" s="46"/>
      <c r="D67" s="46"/>
      <c r="E67" s="46"/>
      <c r="F67" s="46"/>
      <c r="G67" s="46"/>
      <c r="H67" s="46"/>
      <c r="I67" s="46"/>
      <c r="J67" s="46"/>
      <c r="K67" s="46"/>
      <c r="L67" s="46"/>
      <c r="M67" s="46"/>
      <c r="N67" s="46"/>
      <c r="O67" s="47"/>
      <c r="P67" s="46"/>
      <c r="Q67" s="46"/>
      <c r="R67" s="46"/>
      <c r="S67" s="46"/>
      <c r="T67" s="46"/>
      <c r="U67" s="12"/>
      <c r="V67" s="46"/>
      <c r="W67" s="46"/>
      <c r="X67" s="40"/>
      <c r="Y67" s="40"/>
      <c r="Z67" s="39"/>
      <c r="AA67" s="139"/>
      <c r="AB67" s="40"/>
      <c r="AC67" s="40"/>
      <c r="AD67" s="40"/>
      <c r="AE67" s="37" t="s">
        <v>21</v>
      </c>
      <c r="AF67" s="47"/>
      <c r="AG67" s="42"/>
      <c r="AH67" s="42"/>
      <c r="AI67" s="42"/>
      <c r="AJ67" s="123"/>
      <c r="AK67" s="123"/>
      <c r="AL67" s="123"/>
      <c r="AM67" s="123"/>
      <c r="AN67" s="121"/>
      <c r="AO67" s="121"/>
      <c r="AP67" s="40"/>
      <c r="AQ67" s="31"/>
      <c r="AR67" s="40"/>
      <c r="AS67" s="31"/>
      <c r="AT67" s="31"/>
      <c r="AU67" s="47"/>
      <c r="AV67" s="47"/>
      <c r="AW67" s="47" t="s">
        <v>22</v>
      </c>
      <c r="AX67" s="47"/>
      <c r="AY67" s="47"/>
      <c r="AZ67" s="31" t="s">
        <v>23</v>
      </c>
      <c r="BA67" s="47"/>
      <c r="BB67" s="31"/>
      <c r="BC67" s="31" t="s">
        <v>127</v>
      </c>
      <c r="BD67" s="47"/>
      <c r="BE67" s="133"/>
      <c r="BF67" s="134"/>
      <c r="BG67" s="134"/>
      <c r="BH67" s="134"/>
    </row>
    <row r="68" spans="1:60" ht="25.5" customHeight="1" x14ac:dyDescent="0.15">
      <c r="A68" s="36"/>
      <c r="B68" s="335" t="s">
        <v>131</v>
      </c>
      <c r="C68" s="388"/>
      <c r="D68" s="388"/>
      <c r="E68" s="389"/>
      <c r="F68" s="419" t="s">
        <v>9</v>
      </c>
      <c r="G68" s="419"/>
      <c r="H68" s="414"/>
      <c r="I68" s="414"/>
      <c r="J68" s="407" t="s">
        <v>10</v>
      </c>
      <c r="K68" s="407"/>
      <c r="L68" s="414"/>
      <c r="M68" s="414"/>
      <c r="N68" s="407" t="s">
        <v>11</v>
      </c>
      <c r="O68" s="409"/>
      <c r="P68" s="420" t="s">
        <v>12</v>
      </c>
      <c r="Q68" s="409"/>
      <c r="R68" s="411" t="s">
        <v>13</v>
      </c>
      <c r="S68" s="411"/>
      <c r="T68" s="413"/>
      <c r="U68" s="414"/>
      <c r="V68" s="407" t="s">
        <v>10</v>
      </c>
      <c r="W68" s="407"/>
      <c r="X68" s="414"/>
      <c r="Y68" s="414"/>
      <c r="Z68" s="407" t="s">
        <v>11</v>
      </c>
      <c r="AA68" s="409"/>
      <c r="AB68" s="40"/>
      <c r="AC68" s="40"/>
      <c r="AD68" s="40"/>
      <c r="AE68" s="417" t="s">
        <v>24</v>
      </c>
      <c r="AF68" s="407"/>
      <c r="AG68" s="407"/>
      <c r="AH68" s="407"/>
      <c r="AI68" s="409"/>
      <c r="AJ68" s="403">
        <f>ROUNDDOWN(AW73/60,0)</f>
        <v>0</v>
      </c>
      <c r="AK68" s="404"/>
      <c r="AL68" s="407" t="s">
        <v>10</v>
      </c>
      <c r="AM68" s="407"/>
      <c r="AN68" s="404">
        <f>AW73-AJ68*60</f>
        <v>0</v>
      </c>
      <c r="AO68" s="404"/>
      <c r="AP68" s="407" t="s">
        <v>11</v>
      </c>
      <c r="AQ68" s="409"/>
      <c r="AR68" s="40"/>
      <c r="AS68" s="49"/>
      <c r="AT68" s="49"/>
      <c r="AU68" s="31"/>
      <c r="AV68" s="399" t="s">
        <v>25</v>
      </c>
      <c r="AW68" s="402">
        <f>IF(AZ68&lt;=BC68,BC68,AW63)</f>
        <v>1200</v>
      </c>
      <c r="AX68" s="157"/>
      <c r="AY68" s="399" t="s">
        <v>26</v>
      </c>
      <c r="AZ68" s="402">
        <f>T68*60+X68</f>
        <v>0</v>
      </c>
      <c r="BA68" s="157"/>
      <c r="BB68" s="399" t="s">
        <v>27</v>
      </c>
      <c r="BC68" s="402">
        <f>IF(C76="☑",21*60,20*60)</f>
        <v>1200</v>
      </c>
      <c r="BD68" s="31"/>
      <c r="BE68" s="133"/>
      <c r="BF68" s="133"/>
      <c r="BG68" s="133"/>
      <c r="BH68" s="133"/>
    </row>
    <row r="69" spans="1:60" ht="35.25" customHeight="1" x14ac:dyDescent="0.15">
      <c r="A69" s="36"/>
      <c r="B69" s="390"/>
      <c r="C69" s="391"/>
      <c r="D69" s="391"/>
      <c r="E69" s="392"/>
      <c r="F69" s="419"/>
      <c r="G69" s="419"/>
      <c r="H69" s="416"/>
      <c r="I69" s="416"/>
      <c r="J69" s="408"/>
      <c r="K69" s="408"/>
      <c r="L69" s="416"/>
      <c r="M69" s="416"/>
      <c r="N69" s="408"/>
      <c r="O69" s="410"/>
      <c r="P69" s="418"/>
      <c r="Q69" s="410"/>
      <c r="R69" s="412"/>
      <c r="S69" s="412"/>
      <c r="T69" s="415"/>
      <c r="U69" s="416"/>
      <c r="V69" s="408"/>
      <c r="W69" s="408"/>
      <c r="X69" s="416"/>
      <c r="Y69" s="416"/>
      <c r="Z69" s="408"/>
      <c r="AA69" s="410"/>
      <c r="AB69" s="31"/>
      <c r="AC69" s="31"/>
      <c r="AD69" s="31"/>
      <c r="AE69" s="418"/>
      <c r="AF69" s="408"/>
      <c r="AG69" s="408"/>
      <c r="AH69" s="408"/>
      <c r="AI69" s="410"/>
      <c r="AJ69" s="405"/>
      <c r="AK69" s="406"/>
      <c r="AL69" s="408"/>
      <c r="AM69" s="408"/>
      <c r="AN69" s="406"/>
      <c r="AO69" s="406"/>
      <c r="AP69" s="408"/>
      <c r="AQ69" s="410"/>
      <c r="AR69" s="40"/>
      <c r="AS69" s="49"/>
      <c r="AT69" s="49"/>
      <c r="AU69" s="31"/>
      <c r="AV69" s="399"/>
      <c r="AW69" s="402"/>
      <c r="AX69" s="157"/>
      <c r="AY69" s="399"/>
      <c r="AZ69" s="402"/>
      <c r="BA69" s="157"/>
      <c r="BB69" s="399"/>
      <c r="BC69" s="402"/>
      <c r="BD69" s="31"/>
      <c r="BE69" s="133"/>
      <c r="BF69" s="133"/>
      <c r="BG69" s="133"/>
      <c r="BH69" s="133"/>
    </row>
    <row r="70" spans="1:60" ht="17.25" customHeight="1" x14ac:dyDescent="0.15">
      <c r="A70" s="50"/>
      <c r="B70" s="41"/>
      <c r="C70" s="41"/>
      <c r="D70" s="41"/>
      <c r="E70" s="41"/>
      <c r="F70" s="31"/>
      <c r="G70" s="41"/>
      <c r="H70" s="138"/>
      <c r="I70" s="41"/>
      <c r="J70" s="41"/>
      <c r="K70" s="41"/>
      <c r="L70" s="41"/>
      <c r="M70" s="41"/>
      <c r="N70" s="41"/>
      <c r="O70" s="41"/>
      <c r="P70" s="51"/>
      <c r="Q70" s="41"/>
      <c r="R70" s="41"/>
      <c r="S70" s="41"/>
      <c r="T70" s="41"/>
      <c r="U70" s="41"/>
      <c r="V70" s="41"/>
      <c r="W70" s="41"/>
      <c r="X70" s="40"/>
      <c r="Y70" s="40"/>
      <c r="Z70" s="39"/>
      <c r="AA70" s="31"/>
      <c r="AB70" s="31"/>
      <c r="AC70" s="31"/>
      <c r="AD70" s="31"/>
      <c r="AE70" s="31"/>
      <c r="AF70" s="31"/>
      <c r="AG70" s="31"/>
      <c r="AH70" s="31"/>
      <c r="AI70" s="31"/>
      <c r="AJ70" s="44" t="s">
        <v>18</v>
      </c>
      <c r="AK70" s="31"/>
      <c r="AL70" s="31"/>
      <c r="AM70" s="31"/>
      <c r="AN70" s="31"/>
      <c r="AO70" s="31"/>
      <c r="AP70" s="31"/>
      <c r="AQ70" s="31"/>
      <c r="AR70" s="31"/>
      <c r="AS70" s="31"/>
      <c r="AT70" s="31"/>
      <c r="AU70" s="31"/>
      <c r="AV70" s="31"/>
      <c r="AW70" s="31"/>
      <c r="AX70" s="31"/>
      <c r="AY70" s="31"/>
      <c r="AZ70" s="63" t="s">
        <v>28</v>
      </c>
      <c r="BA70" s="31"/>
      <c r="BB70" s="31"/>
      <c r="BC70" s="31"/>
      <c r="BD70" s="31"/>
      <c r="BE70" s="133"/>
      <c r="BF70" s="133"/>
      <c r="BG70" s="133"/>
      <c r="BH70" s="133"/>
    </row>
    <row r="71" spans="1:60" ht="25.5" customHeight="1" x14ac:dyDescent="0.2">
      <c r="A71" s="50"/>
      <c r="B71" s="31"/>
      <c r="C71" s="382" t="s">
        <v>130</v>
      </c>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4"/>
      <c r="AD71" s="31"/>
      <c r="AE71" s="31"/>
      <c r="AF71" s="31"/>
      <c r="AG71" s="31"/>
      <c r="AH71" s="31"/>
      <c r="AI71" s="31"/>
      <c r="AJ71" s="31"/>
      <c r="AK71" s="31"/>
      <c r="AL71" s="31"/>
      <c r="AM71" s="31"/>
      <c r="AN71" s="31"/>
      <c r="AO71" s="31"/>
      <c r="AP71" s="31"/>
      <c r="AQ71" s="31"/>
      <c r="AR71" s="31"/>
      <c r="AS71" s="31"/>
      <c r="AT71" s="31"/>
      <c r="AU71" s="31"/>
      <c r="AV71" s="31"/>
      <c r="AW71" s="31"/>
      <c r="AX71" s="31"/>
      <c r="AY71" s="31"/>
      <c r="AZ71" s="129" t="s">
        <v>29</v>
      </c>
      <c r="BA71" s="31"/>
      <c r="BB71" s="31"/>
      <c r="BC71" s="31"/>
      <c r="BD71" s="31"/>
      <c r="BE71" s="133"/>
      <c r="BF71" s="133"/>
      <c r="BG71" s="133"/>
      <c r="BH71" s="133"/>
    </row>
    <row r="72" spans="1:60" ht="25.5" customHeight="1" x14ac:dyDescent="0.15">
      <c r="A72" s="50"/>
      <c r="B72" s="31"/>
      <c r="C72" s="385"/>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7"/>
      <c r="AD72" s="31"/>
      <c r="AE72" s="37" t="s">
        <v>30</v>
      </c>
      <c r="AF72" s="31"/>
      <c r="AG72" s="31"/>
      <c r="AH72" s="31"/>
      <c r="AI72" s="31"/>
      <c r="AJ72" s="31"/>
      <c r="AK72" s="31"/>
      <c r="AL72" s="31"/>
      <c r="AM72" s="31"/>
      <c r="AN72" s="31"/>
      <c r="AO72" s="31"/>
      <c r="AP72" s="31"/>
      <c r="AQ72" s="31"/>
      <c r="AR72" s="31"/>
      <c r="AS72" s="31"/>
      <c r="AT72" s="31"/>
      <c r="AU72" s="31"/>
      <c r="AV72" s="31"/>
      <c r="AW72" s="31" t="s">
        <v>31</v>
      </c>
      <c r="AX72" s="31"/>
      <c r="AY72" s="31"/>
      <c r="AZ72" s="31" t="s">
        <v>32</v>
      </c>
      <c r="BA72" s="64"/>
      <c r="BB72" s="31"/>
      <c r="BC72" s="31"/>
      <c r="BD72" s="31"/>
      <c r="BE72" s="133"/>
      <c r="BF72" s="133"/>
      <c r="BG72" s="133"/>
      <c r="BH72" s="133"/>
    </row>
    <row r="73" spans="1:60" s="48" customFormat="1" ht="25.5" customHeight="1" x14ac:dyDescent="0.15">
      <c r="A73" s="50"/>
      <c r="B73" s="31"/>
      <c r="C73" s="385"/>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7"/>
      <c r="AC73" s="1"/>
      <c r="AD73" s="31"/>
      <c r="AE73" s="335" t="s">
        <v>33</v>
      </c>
      <c r="AF73" s="388"/>
      <c r="AG73" s="388"/>
      <c r="AH73" s="388"/>
      <c r="AI73" s="388"/>
      <c r="AJ73" s="388"/>
      <c r="AK73" s="389"/>
      <c r="AL73" s="393">
        <f>IF(AZ63=0,0,ROUNDUP(AW73/AZ63,3))</f>
        <v>0</v>
      </c>
      <c r="AM73" s="394"/>
      <c r="AN73" s="394"/>
      <c r="AO73" s="394"/>
      <c r="AP73" s="394"/>
      <c r="AQ73" s="395"/>
      <c r="AR73" s="31"/>
      <c r="AS73" s="31"/>
      <c r="AT73" s="31"/>
      <c r="AU73" s="47"/>
      <c r="AV73" s="399" t="s">
        <v>34</v>
      </c>
      <c r="AW73" s="400">
        <f>IF(AW63-AW68&gt;0,IF(AW63-AW68&gt;AZ63,AZ63,AW63-AW68),0)</f>
        <v>0</v>
      </c>
      <c r="AX73" s="401" t="s">
        <v>35</v>
      </c>
      <c r="AY73" s="401"/>
      <c r="AZ73" s="64"/>
      <c r="BA73" s="64"/>
      <c r="BB73" s="47"/>
      <c r="BC73" s="47"/>
      <c r="BD73" s="47"/>
      <c r="BE73" s="134"/>
      <c r="BF73" s="134"/>
      <c r="BG73" s="134"/>
      <c r="BH73" s="134"/>
    </row>
    <row r="74" spans="1:60" ht="35.25" customHeight="1" x14ac:dyDescent="0.15">
      <c r="A74" s="50"/>
      <c r="B74" s="31"/>
      <c r="C74" s="385"/>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7"/>
      <c r="AD74" s="31"/>
      <c r="AE74" s="390"/>
      <c r="AF74" s="391"/>
      <c r="AG74" s="391"/>
      <c r="AH74" s="391"/>
      <c r="AI74" s="391"/>
      <c r="AJ74" s="391"/>
      <c r="AK74" s="392"/>
      <c r="AL74" s="396"/>
      <c r="AM74" s="397"/>
      <c r="AN74" s="397"/>
      <c r="AO74" s="397"/>
      <c r="AP74" s="397"/>
      <c r="AQ74" s="398"/>
      <c r="AR74" s="31"/>
      <c r="AS74" s="31"/>
      <c r="AT74" s="31"/>
      <c r="AU74" s="399"/>
      <c r="AV74" s="399"/>
      <c r="AW74" s="400"/>
      <c r="AX74" s="401"/>
      <c r="AY74" s="401"/>
      <c r="AZ74" s="31"/>
      <c r="BA74" s="31"/>
      <c r="BB74" s="31"/>
      <c r="BC74" s="31"/>
      <c r="BD74" s="31"/>
      <c r="BE74" s="133"/>
      <c r="BF74" s="133"/>
      <c r="BG74" s="133"/>
      <c r="BH74" s="133"/>
    </row>
    <row r="75" spans="1:60" ht="25.5" customHeight="1" x14ac:dyDescent="0.15">
      <c r="A75" s="50"/>
      <c r="B75" s="31"/>
      <c r="C75" s="385"/>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7"/>
      <c r="AD75" s="31"/>
      <c r="AE75" s="31"/>
      <c r="AF75" s="31"/>
      <c r="AG75" s="31"/>
      <c r="AH75" s="31"/>
      <c r="AI75" s="31"/>
      <c r="AJ75" s="31"/>
      <c r="AK75" s="44" t="s">
        <v>18</v>
      </c>
      <c r="AL75" s="31"/>
      <c r="AM75" s="40"/>
      <c r="AN75" s="40"/>
      <c r="AO75" s="40"/>
      <c r="AP75" s="31"/>
      <c r="AQ75" s="31"/>
      <c r="AR75" s="31"/>
      <c r="AS75" s="31"/>
      <c r="AT75" s="31"/>
      <c r="AU75" s="399"/>
      <c r="AV75" s="31"/>
      <c r="AW75" s="31"/>
      <c r="AX75" s="31"/>
      <c r="AY75" s="31"/>
      <c r="AZ75" s="31"/>
      <c r="BA75" s="31"/>
      <c r="BB75" s="31"/>
      <c r="BC75" s="31"/>
      <c r="BD75" s="31"/>
      <c r="BE75" s="133"/>
      <c r="BF75" s="133"/>
      <c r="BG75" s="133"/>
      <c r="BH75" s="133"/>
    </row>
    <row r="76" spans="1:60" ht="25.5" customHeight="1" x14ac:dyDescent="0.15">
      <c r="A76" s="50"/>
      <c r="B76" s="31"/>
      <c r="C76" s="375" t="s">
        <v>128</v>
      </c>
      <c r="D76" s="376"/>
      <c r="E76" s="377" t="s">
        <v>129</v>
      </c>
      <c r="F76" s="377"/>
      <c r="G76" s="377"/>
      <c r="H76" s="377"/>
      <c r="I76" s="377"/>
      <c r="J76" s="377"/>
      <c r="K76" s="377"/>
      <c r="L76" s="377"/>
      <c r="M76" s="377"/>
      <c r="N76" s="377"/>
      <c r="O76" s="377"/>
      <c r="P76" s="377"/>
      <c r="Q76" s="377"/>
      <c r="R76" s="377"/>
      <c r="S76" s="377"/>
      <c r="T76" s="377"/>
      <c r="U76" s="377"/>
      <c r="V76" s="377"/>
      <c r="W76" s="377"/>
      <c r="X76" s="377"/>
      <c r="Y76" s="377"/>
      <c r="Z76" s="377"/>
      <c r="AA76" s="377"/>
      <c r="AB76" s="378"/>
      <c r="AD76" s="31"/>
      <c r="AE76" s="31"/>
      <c r="AF76" s="31"/>
      <c r="AG76" s="31"/>
      <c r="AJ76" s="31"/>
      <c r="AK76" s="52" t="s">
        <v>36</v>
      </c>
      <c r="AL76" s="31"/>
      <c r="AM76" s="40"/>
      <c r="AN76" s="40"/>
      <c r="AO76" s="40"/>
      <c r="AP76" s="31"/>
      <c r="AQ76" s="31"/>
      <c r="AR76" s="31"/>
      <c r="AS76" s="31"/>
      <c r="AT76" s="31"/>
      <c r="AU76" s="31"/>
      <c r="AV76" s="31"/>
      <c r="AW76" s="31"/>
      <c r="AX76" s="31"/>
      <c r="AY76" s="31"/>
      <c r="AZ76" s="31"/>
      <c r="BA76" s="31"/>
      <c r="BB76" s="31"/>
      <c r="BC76" s="31"/>
      <c r="BD76" s="31"/>
      <c r="BE76" s="133"/>
      <c r="BF76" s="133"/>
      <c r="BG76" s="133"/>
      <c r="BH76" s="133"/>
    </row>
    <row r="77" spans="1:60" ht="17.25" customHeight="1" x14ac:dyDescent="0.15">
      <c r="A77" s="53"/>
      <c r="B77" s="54"/>
      <c r="C77" s="54"/>
      <c r="D77" s="54"/>
      <c r="E77" s="54"/>
      <c r="F77" s="55"/>
      <c r="G77" s="54"/>
      <c r="H77" s="54"/>
      <c r="I77" s="54"/>
      <c r="J77" s="54"/>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7"/>
      <c r="AL77" s="56"/>
      <c r="AM77" s="58"/>
      <c r="AN77" s="58"/>
      <c r="AO77" s="58"/>
      <c r="AP77" s="56"/>
      <c r="AQ77" s="56"/>
      <c r="AR77" s="56"/>
      <c r="AS77" s="56"/>
      <c r="AT77" s="31"/>
      <c r="AU77" s="31"/>
      <c r="AV77" s="31"/>
      <c r="AW77" s="31"/>
      <c r="AX77" s="31"/>
      <c r="AY77" s="31"/>
      <c r="AZ77" s="31"/>
      <c r="BA77" s="31"/>
      <c r="BB77" s="31"/>
      <c r="BC77" s="31"/>
      <c r="BD77" s="31"/>
      <c r="BE77" s="31"/>
      <c r="BF77" s="31"/>
    </row>
    <row r="78" spans="1:60" ht="25.5" hidden="1" customHeight="1" x14ac:dyDescent="0.15">
      <c r="A78" s="423" t="s">
        <v>41</v>
      </c>
      <c r="B78" s="424"/>
      <c r="C78" s="424"/>
      <c r="D78" s="424"/>
      <c r="E78" s="424"/>
      <c r="F78" s="424"/>
      <c r="G78" s="424"/>
      <c r="H78" s="424"/>
      <c r="I78" s="425"/>
      <c r="J78" s="30"/>
      <c r="K78" s="59" t="s">
        <v>40</v>
      </c>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30"/>
      <c r="AP78" s="30"/>
      <c r="AQ78" s="30"/>
      <c r="AR78" s="30"/>
      <c r="AS78" s="30"/>
      <c r="AT78" s="30"/>
      <c r="AU78" s="31"/>
      <c r="AV78" s="31" t="s">
        <v>4</v>
      </c>
      <c r="AW78" s="40"/>
      <c r="AX78" s="40"/>
      <c r="AY78" s="40"/>
      <c r="AZ78" s="40"/>
      <c r="BA78" s="31"/>
      <c r="BB78" s="40"/>
      <c r="BC78" s="40"/>
      <c r="BD78" s="40"/>
      <c r="BE78" s="40"/>
      <c r="BF78" s="40"/>
      <c r="BG78" s="9"/>
    </row>
    <row r="79" spans="1:60" ht="17.25" hidden="1" customHeight="1" x14ac:dyDescent="0.15">
      <c r="A79" s="426"/>
      <c r="B79" s="427"/>
      <c r="C79" s="427"/>
      <c r="D79" s="427"/>
      <c r="E79" s="427"/>
      <c r="F79" s="427"/>
      <c r="G79" s="427"/>
      <c r="H79" s="427"/>
      <c r="I79" s="428"/>
      <c r="J79" s="32"/>
      <c r="K79" s="32"/>
      <c r="L79" s="32"/>
      <c r="M79" s="32"/>
      <c r="N79" s="32"/>
      <c r="O79" s="32"/>
      <c r="P79" s="32"/>
      <c r="Q79" s="32"/>
      <c r="R79" s="32"/>
      <c r="S79" s="32"/>
      <c r="T79" s="32"/>
      <c r="U79" s="32"/>
      <c r="V79" s="32"/>
      <c r="W79" s="32"/>
      <c r="X79" s="33"/>
      <c r="Y79" s="33"/>
      <c r="Z79" s="33"/>
      <c r="AA79" s="33"/>
      <c r="AB79" s="33"/>
      <c r="AC79" s="33"/>
      <c r="AD79" s="33"/>
      <c r="AE79" s="34"/>
      <c r="AF79" s="33"/>
      <c r="AG79" s="33"/>
      <c r="AH79" s="33"/>
      <c r="AI79" s="33"/>
      <c r="AJ79" s="33"/>
      <c r="AK79" s="33"/>
      <c r="AL79" s="33"/>
      <c r="AM79" s="33"/>
      <c r="AN79" s="33"/>
      <c r="AO79" s="33"/>
      <c r="AP79" s="35"/>
      <c r="AQ79" s="35"/>
      <c r="AR79" s="35"/>
      <c r="AS79" s="35"/>
      <c r="AT79" s="31"/>
      <c r="AU79" s="31"/>
      <c r="AV79" s="31"/>
      <c r="AW79" s="31"/>
      <c r="AX79" s="31"/>
      <c r="AY79" s="31"/>
      <c r="AZ79" s="31"/>
      <c r="BA79" s="31"/>
      <c r="BB79" s="31"/>
      <c r="BC79" s="31"/>
      <c r="BD79" s="31"/>
      <c r="BE79" s="31"/>
      <c r="BF79" s="31"/>
      <c r="BG79" s="31"/>
    </row>
    <row r="80" spans="1:60" ht="28.5" hidden="1" customHeight="1" x14ac:dyDescent="0.15">
      <c r="A80" s="36"/>
      <c r="B80" s="37" t="s">
        <v>5</v>
      </c>
      <c r="C80" s="38"/>
      <c r="D80" s="38"/>
      <c r="E80" s="38"/>
      <c r="F80" s="31"/>
      <c r="G80" s="39"/>
      <c r="H80" s="31"/>
      <c r="I80" s="39"/>
      <c r="J80" s="39"/>
      <c r="K80" s="39"/>
      <c r="L80" s="39"/>
      <c r="M80" s="39"/>
      <c r="N80" s="39"/>
      <c r="O80" s="39"/>
      <c r="P80" s="39"/>
      <c r="Q80" s="39"/>
      <c r="R80" s="39"/>
      <c r="S80" s="39"/>
      <c r="T80" s="39"/>
      <c r="U80" s="39"/>
      <c r="V80" s="39"/>
      <c r="W80" s="39"/>
      <c r="X80" s="39"/>
      <c r="Y80" s="39"/>
      <c r="Z80" s="39"/>
      <c r="AA80" s="139"/>
      <c r="AB80" s="40"/>
      <c r="AC80" s="40"/>
      <c r="AD80" s="40"/>
      <c r="AE80" s="37" t="s">
        <v>6</v>
      </c>
      <c r="AF80" s="40"/>
      <c r="AG80" s="40"/>
      <c r="AH80" s="40"/>
      <c r="AI80" s="40"/>
      <c r="AJ80" s="40"/>
      <c r="AK80" s="40"/>
      <c r="AL80" s="40"/>
      <c r="AM80" s="40"/>
      <c r="AN80" s="40"/>
      <c r="AO80" s="40"/>
      <c r="AP80" s="40"/>
      <c r="AQ80" s="40"/>
      <c r="AR80" s="40"/>
      <c r="AS80" s="40"/>
      <c r="AT80" s="40"/>
      <c r="AU80" s="31"/>
      <c r="AV80" s="31"/>
      <c r="AW80" s="31" t="s">
        <v>7</v>
      </c>
      <c r="AX80" s="31"/>
      <c r="AY80" s="31"/>
      <c r="AZ80" s="31" t="s">
        <v>8</v>
      </c>
      <c r="BA80" s="31"/>
      <c r="BB80" s="31"/>
      <c r="BC80" s="31"/>
      <c r="BD80" s="31"/>
      <c r="BE80" s="133"/>
      <c r="BF80" s="133"/>
      <c r="BG80" s="133"/>
      <c r="BH80" s="133"/>
    </row>
    <row r="81" spans="1:60" ht="25.5" hidden="1" customHeight="1" x14ac:dyDescent="0.15">
      <c r="A81" s="36"/>
      <c r="B81" s="335" t="s">
        <v>131</v>
      </c>
      <c r="C81" s="388"/>
      <c r="D81" s="388"/>
      <c r="E81" s="389"/>
      <c r="F81" s="419" t="s">
        <v>9</v>
      </c>
      <c r="G81" s="419"/>
      <c r="H81" s="414"/>
      <c r="I81" s="414"/>
      <c r="J81" s="407" t="s">
        <v>10</v>
      </c>
      <c r="K81" s="407"/>
      <c r="L81" s="414"/>
      <c r="M81" s="414"/>
      <c r="N81" s="407" t="s">
        <v>11</v>
      </c>
      <c r="O81" s="409"/>
      <c r="P81" s="420" t="s">
        <v>12</v>
      </c>
      <c r="Q81" s="409"/>
      <c r="R81" s="411" t="s">
        <v>13</v>
      </c>
      <c r="S81" s="411"/>
      <c r="T81" s="414"/>
      <c r="U81" s="414"/>
      <c r="V81" s="407" t="s">
        <v>10</v>
      </c>
      <c r="W81" s="407"/>
      <c r="X81" s="414"/>
      <c r="Y81" s="414"/>
      <c r="Z81" s="407" t="s">
        <v>11</v>
      </c>
      <c r="AA81" s="409"/>
      <c r="AB81" s="31"/>
      <c r="AC81" s="31"/>
      <c r="AD81" s="31"/>
      <c r="AE81" s="335" t="s">
        <v>14</v>
      </c>
      <c r="AF81" s="327"/>
      <c r="AG81" s="327"/>
      <c r="AH81" s="327"/>
      <c r="AI81" s="328"/>
      <c r="AJ81" s="404">
        <f>ROUNDDOWN(AZ81/60,0)</f>
        <v>0</v>
      </c>
      <c r="AK81" s="404"/>
      <c r="AL81" s="421" t="s">
        <v>15</v>
      </c>
      <c r="AM81" s="421"/>
      <c r="AN81" s="404">
        <f>AZ81-AJ81*60</f>
        <v>0</v>
      </c>
      <c r="AO81" s="404"/>
      <c r="AP81" s="407" t="s">
        <v>11</v>
      </c>
      <c r="AQ81" s="409"/>
      <c r="AR81" s="40"/>
      <c r="AS81" s="31"/>
      <c r="AT81" s="31"/>
      <c r="AU81" s="399"/>
      <c r="AV81" s="399" t="s">
        <v>16</v>
      </c>
      <c r="AW81" s="402">
        <f>T81*60+X81</f>
        <v>0</v>
      </c>
      <c r="AX81" s="31"/>
      <c r="AY81" s="399" t="s">
        <v>17</v>
      </c>
      <c r="AZ81" s="402">
        <f>(T81*60+X81)-(H81*60+L81)</f>
        <v>0</v>
      </c>
      <c r="BA81" s="31"/>
      <c r="BB81" s="31"/>
      <c r="BC81" s="31"/>
      <c r="BD81" s="31"/>
      <c r="BE81" s="133"/>
      <c r="BF81" s="133"/>
      <c r="BG81" s="133"/>
      <c r="BH81" s="133"/>
    </row>
    <row r="82" spans="1:60" ht="35.25" hidden="1" customHeight="1" x14ac:dyDescent="0.15">
      <c r="A82" s="36"/>
      <c r="B82" s="390"/>
      <c r="C82" s="391"/>
      <c r="D82" s="391"/>
      <c r="E82" s="392"/>
      <c r="F82" s="419"/>
      <c r="G82" s="419"/>
      <c r="H82" s="416"/>
      <c r="I82" s="416"/>
      <c r="J82" s="408"/>
      <c r="K82" s="408"/>
      <c r="L82" s="416"/>
      <c r="M82" s="416"/>
      <c r="N82" s="408"/>
      <c r="O82" s="410"/>
      <c r="P82" s="418"/>
      <c r="Q82" s="410"/>
      <c r="R82" s="412"/>
      <c r="S82" s="412"/>
      <c r="T82" s="416"/>
      <c r="U82" s="416"/>
      <c r="V82" s="408"/>
      <c r="W82" s="408"/>
      <c r="X82" s="416"/>
      <c r="Y82" s="416"/>
      <c r="Z82" s="408"/>
      <c r="AA82" s="410"/>
      <c r="AB82" s="31"/>
      <c r="AC82" s="31"/>
      <c r="AD82" s="31"/>
      <c r="AE82" s="339"/>
      <c r="AF82" s="333"/>
      <c r="AG82" s="333"/>
      <c r="AH82" s="333"/>
      <c r="AI82" s="334"/>
      <c r="AJ82" s="406"/>
      <c r="AK82" s="406"/>
      <c r="AL82" s="422"/>
      <c r="AM82" s="422"/>
      <c r="AN82" s="406"/>
      <c r="AO82" s="406"/>
      <c r="AP82" s="408"/>
      <c r="AQ82" s="410"/>
      <c r="AR82" s="40"/>
      <c r="AS82" s="31"/>
      <c r="AT82" s="31"/>
      <c r="AU82" s="399"/>
      <c r="AV82" s="399"/>
      <c r="AW82" s="402"/>
      <c r="AX82" s="31"/>
      <c r="AY82" s="399"/>
      <c r="AZ82" s="402"/>
      <c r="BA82" s="31"/>
      <c r="BB82" s="31"/>
      <c r="BC82" s="31"/>
      <c r="BD82" s="31"/>
      <c r="BE82" s="133"/>
      <c r="BF82" s="133"/>
      <c r="BG82" s="133"/>
      <c r="BH82" s="133"/>
    </row>
    <row r="83" spans="1:60" ht="17.25" hidden="1" customHeight="1" x14ac:dyDescent="0.15">
      <c r="A83" s="36"/>
      <c r="B83" s="41"/>
      <c r="C83" s="41"/>
      <c r="D83" s="41"/>
      <c r="E83" s="41"/>
      <c r="F83" s="42"/>
      <c r="G83" s="42"/>
      <c r="H83" s="138"/>
      <c r="I83" s="42"/>
      <c r="J83" s="42"/>
      <c r="K83" s="42"/>
      <c r="L83" s="42"/>
      <c r="M83" s="42"/>
      <c r="N83" s="42"/>
      <c r="O83" s="42"/>
      <c r="P83" s="42"/>
      <c r="Q83" s="42"/>
      <c r="R83" s="42"/>
      <c r="S83" s="42"/>
      <c r="T83" s="42"/>
      <c r="U83" s="42"/>
      <c r="V83" s="42"/>
      <c r="W83" s="42"/>
      <c r="X83" s="40"/>
      <c r="Y83" s="40"/>
      <c r="Z83" s="39"/>
      <c r="AA83" s="139"/>
      <c r="AB83" s="40"/>
      <c r="AC83" s="40"/>
      <c r="AD83" s="40"/>
      <c r="AE83" s="40"/>
      <c r="AF83" s="40"/>
      <c r="AG83" s="40"/>
      <c r="AH83" s="40"/>
      <c r="AI83" s="40"/>
      <c r="AJ83" s="122" t="s">
        <v>18</v>
      </c>
      <c r="AK83" s="121"/>
      <c r="AL83" s="121"/>
      <c r="AM83" s="121"/>
      <c r="AN83" s="121"/>
      <c r="AO83" s="121"/>
      <c r="AP83" s="40"/>
      <c r="AQ83" s="40"/>
      <c r="AR83" s="40"/>
      <c r="AS83" s="31"/>
      <c r="AT83" s="31"/>
      <c r="AU83" s="31"/>
      <c r="AV83" s="31"/>
      <c r="AW83" s="31"/>
      <c r="AX83" s="31"/>
      <c r="AY83" s="31"/>
      <c r="AZ83" s="31"/>
      <c r="BA83" s="31"/>
      <c r="BB83" s="31"/>
      <c r="BC83" s="31"/>
      <c r="BD83" s="31"/>
      <c r="BE83" s="133"/>
      <c r="BF83" s="133"/>
      <c r="BG83" s="133"/>
      <c r="BH83" s="133"/>
    </row>
    <row r="84" spans="1:60" s="31" customFormat="1" ht="25.5" hidden="1" customHeight="1" x14ac:dyDescent="0.15">
      <c r="A84" s="36"/>
      <c r="B84" s="37"/>
      <c r="C84" s="38"/>
      <c r="D84" s="38"/>
      <c r="E84" s="38"/>
      <c r="F84" s="39"/>
      <c r="G84" s="39"/>
      <c r="H84" s="39"/>
      <c r="I84" s="39"/>
      <c r="J84" s="39"/>
      <c r="K84" s="39"/>
      <c r="L84" s="39"/>
      <c r="M84" s="39"/>
      <c r="N84" s="39"/>
      <c r="O84" s="39"/>
      <c r="P84" s="39"/>
      <c r="Q84" s="39"/>
      <c r="R84" s="39"/>
      <c r="S84" s="39"/>
      <c r="T84" s="39"/>
      <c r="U84" s="39"/>
      <c r="V84" s="39"/>
      <c r="W84" s="139"/>
      <c r="X84" s="40"/>
      <c r="Y84" s="40"/>
      <c r="Z84" s="39"/>
      <c r="AA84" s="139"/>
      <c r="AB84" s="40"/>
      <c r="AC84" s="40"/>
      <c r="AD84" s="40"/>
      <c r="AE84" s="40"/>
      <c r="AF84" s="40"/>
      <c r="AG84" s="40"/>
      <c r="AH84" s="40"/>
      <c r="AI84" s="40"/>
      <c r="AJ84" s="121"/>
      <c r="AK84" s="121"/>
      <c r="AL84" s="121"/>
      <c r="AM84" s="121"/>
      <c r="AN84" s="121"/>
      <c r="AO84" s="121"/>
      <c r="AP84" s="40"/>
      <c r="AQ84" s="40"/>
      <c r="AR84" s="40"/>
      <c r="AW84" s="47" t="s">
        <v>19</v>
      </c>
      <c r="AZ84" s="31" t="s">
        <v>20</v>
      </c>
      <c r="BC84" s="31" t="s">
        <v>126</v>
      </c>
      <c r="BE84" s="133"/>
      <c r="BF84" s="133"/>
      <c r="BG84" s="133"/>
      <c r="BH84" s="133"/>
    </row>
    <row r="85" spans="1:60" s="48" customFormat="1" ht="25.5" hidden="1" customHeight="1" x14ac:dyDescent="0.15">
      <c r="A85" s="45"/>
      <c r="B85" s="46" t="s">
        <v>125</v>
      </c>
      <c r="C85" s="46"/>
      <c r="D85" s="46"/>
      <c r="E85" s="46"/>
      <c r="F85" s="46"/>
      <c r="G85" s="46"/>
      <c r="H85" s="46"/>
      <c r="I85" s="46"/>
      <c r="J85" s="46"/>
      <c r="K85" s="46"/>
      <c r="L85" s="46"/>
      <c r="M85" s="46"/>
      <c r="N85" s="46"/>
      <c r="O85" s="47"/>
      <c r="P85" s="46"/>
      <c r="Q85" s="46"/>
      <c r="R85" s="46"/>
      <c r="S85" s="46"/>
      <c r="T85" s="46"/>
      <c r="U85" s="12"/>
      <c r="V85" s="46"/>
      <c r="W85" s="46"/>
      <c r="X85" s="40"/>
      <c r="Y85" s="40"/>
      <c r="Z85" s="39"/>
      <c r="AA85" s="139"/>
      <c r="AB85" s="40"/>
      <c r="AC85" s="40"/>
      <c r="AD85" s="40"/>
      <c r="AE85" s="37" t="s">
        <v>21</v>
      </c>
      <c r="AF85" s="47"/>
      <c r="AG85" s="42"/>
      <c r="AH85" s="42"/>
      <c r="AI85" s="42"/>
      <c r="AJ85" s="123"/>
      <c r="AK85" s="123"/>
      <c r="AL85" s="123"/>
      <c r="AM85" s="123"/>
      <c r="AN85" s="121"/>
      <c r="AO85" s="121"/>
      <c r="AP85" s="40"/>
      <c r="AQ85" s="31"/>
      <c r="AR85" s="40"/>
      <c r="AS85" s="31"/>
      <c r="AT85" s="31"/>
      <c r="AU85" s="47"/>
      <c r="AV85" s="47"/>
      <c r="AW85" s="47" t="s">
        <v>22</v>
      </c>
      <c r="AX85" s="47"/>
      <c r="AY85" s="47"/>
      <c r="AZ85" s="31" t="s">
        <v>23</v>
      </c>
      <c r="BA85" s="47"/>
      <c r="BB85" s="31"/>
      <c r="BC85" s="31" t="s">
        <v>127</v>
      </c>
      <c r="BD85" s="47"/>
      <c r="BE85" s="133"/>
      <c r="BF85" s="134"/>
      <c r="BG85" s="134"/>
      <c r="BH85" s="134"/>
    </row>
    <row r="86" spans="1:60" ht="25.5" hidden="1" customHeight="1" x14ac:dyDescent="0.15">
      <c r="A86" s="36"/>
      <c r="B86" s="335" t="s">
        <v>131</v>
      </c>
      <c r="C86" s="388"/>
      <c r="D86" s="388"/>
      <c r="E86" s="389"/>
      <c r="F86" s="419" t="s">
        <v>9</v>
      </c>
      <c r="G86" s="419"/>
      <c r="H86" s="414"/>
      <c r="I86" s="414"/>
      <c r="J86" s="407" t="s">
        <v>10</v>
      </c>
      <c r="K86" s="407"/>
      <c r="L86" s="414"/>
      <c r="M86" s="414"/>
      <c r="N86" s="407" t="s">
        <v>11</v>
      </c>
      <c r="O86" s="409"/>
      <c r="P86" s="420" t="s">
        <v>12</v>
      </c>
      <c r="Q86" s="409"/>
      <c r="R86" s="411" t="s">
        <v>13</v>
      </c>
      <c r="S86" s="411"/>
      <c r="T86" s="413"/>
      <c r="U86" s="414"/>
      <c r="V86" s="407" t="s">
        <v>10</v>
      </c>
      <c r="W86" s="407"/>
      <c r="X86" s="414"/>
      <c r="Y86" s="414"/>
      <c r="Z86" s="407" t="s">
        <v>11</v>
      </c>
      <c r="AA86" s="409"/>
      <c r="AB86" s="40"/>
      <c r="AC86" s="40"/>
      <c r="AD86" s="40"/>
      <c r="AE86" s="417" t="s">
        <v>24</v>
      </c>
      <c r="AF86" s="407"/>
      <c r="AG86" s="407"/>
      <c r="AH86" s="407"/>
      <c r="AI86" s="409"/>
      <c r="AJ86" s="403">
        <f>ROUNDDOWN(AW91/60,0)</f>
        <v>0</v>
      </c>
      <c r="AK86" s="404"/>
      <c r="AL86" s="407" t="s">
        <v>10</v>
      </c>
      <c r="AM86" s="407"/>
      <c r="AN86" s="404">
        <f>AW91-AJ86*60</f>
        <v>0</v>
      </c>
      <c r="AO86" s="404"/>
      <c r="AP86" s="407" t="s">
        <v>11</v>
      </c>
      <c r="AQ86" s="409"/>
      <c r="AR86" s="40"/>
      <c r="AS86" s="49"/>
      <c r="AT86" s="49"/>
      <c r="AU86" s="31"/>
      <c r="AV86" s="399" t="s">
        <v>25</v>
      </c>
      <c r="AW86" s="402">
        <f>IF(AZ86&lt;=BC86,BC86,AW81)</f>
        <v>1200</v>
      </c>
      <c r="AX86" s="157"/>
      <c r="AY86" s="399" t="s">
        <v>26</v>
      </c>
      <c r="AZ86" s="402">
        <f>T86*60+X86</f>
        <v>0</v>
      </c>
      <c r="BA86" s="157"/>
      <c r="BB86" s="399" t="s">
        <v>27</v>
      </c>
      <c r="BC86" s="402">
        <f>IF(C94="☑",21*60,20*60)</f>
        <v>1200</v>
      </c>
      <c r="BD86" s="31"/>
      <c r="BE86" s="133"/>
      <c r="BF86" s="133"/>
      <c r="BG86" s="133"/>
      <c r="BH86" s="133"/>
    </row>
    <row r="87" spans="1:60" ht="35.25" hidden="1" customHeight="1" x14ac:dyDescent="0.15">
      <c r="A87" s="36"/>
      <c r="B87" s="390"/>
      <c r="C87" s="391"/>
      <c r="D87" s="391"/>
      <c r="E87" s="392"/>
      <c r="F87" s="419"/>
      <c r="G87" s="419"/>
      <c r="H87" s="416"/>
      <c r="I87" s="416"/>
      <c r="J87" s="408"/>
      <c r="K87" s="408"/>
      <c r="L87" s="416"/>
      <c r="M87" s="416"/>
      <c r="N87" s="408"/>
      <c r="O87" s="410"/>
      <c r="P87" s="418"/>
      <c r="Q87" s="410"/>
      <c r="R87" s="412"/>
      <c r="S87" s="412"/>
      <c r="T87" s="415"/>
      <c r="U87" s="416"/>
      <c r="V87" s="408"/>
      <c r="W87" s="408"/>
      <c r="X87" s="416"/>
      <c r="Y87" s="416"/>
      <c r="Z87" s="408"/>
      <c r="AA87" s="410"/>
      <c r="AB87" s="31"/>
      <c r="AC87" s="31"/>
      <c r="AD87" s="31"/>
      <c r="AE87" s="418"/>
      <c r="AF87" s="408"/>
      <c r="AG87" s="408"/>
      <c r="AH87" s="408"/>
      <c r="AI87" s="410"/>
      <c r="AJ87" s="405"/>
      <c r="AK87" s="406"/>
      <c r="AL87" s="408"/>
      <c r="AM87" s="408"/>
      <c r="AN87" s="406"/>
      <c r="AO87" s="406"/>
      <c r="AP87" s="408"/>
      <c r="AQ87" s="410"/>
      <c r="AR87" s="40"/>
      <c r="AS87" s="49"/>
      <c r="AT87" s="49"/>
      <c r="AU87" s="31"/>
      <c r="AV87" s="399"/>
      <c r="AW87" s="402"/>
      <c r="AX87" s="157"/>
      <c r="AY87" s="399"/>
      <c r="AZ87" s="402"/>
      <c r="BA87" s="157"/>
      <c r="BB87" s="399"/>
      <c r="BC87" s="402"/>
      <c r="BD87" s="31"/>
      <c r="BE87" s="133"/>
      <c r="BF87" s="133"/>
      <c r="BG87" s="133"/>
      <c r="BH87" s="133"/>
    </row>
    <row r="88" spans="1:60" ht="17.25" hidden="1" customHeight="1" x14ac:dyDescent="0.15">
      <c r="A88" s="50"/>
      <c r="B88" s="41"/>
      <c r="C88" s="41"/>
      <c r="D88" s="41"/>
      <c r="E88" s="41"/>
      <c r="F88" s="31"/>
      <c r="G88" s="41"/>
      <c r="H88" s="138"/>
      <c r="I88" s="41"/>
      <c r="J88" s="41"/>
      <c r="K88" s="41"/>
      <c r="L88" s="41"/>
      <c r="M88" s="41"/>
      <c r="N88" s="41"/>
      <c r="O88" s="41"/>
      <c r="P88" s="51"/>
      <c r="Q88" s="41"/>
      <c r="R88" s="41"/>
      <c r="S88" s="41"/>
      <c r="T88" s="41"/>
      <c r="U88" s="41"/>
      <c r="V88" s="41"/>
      <c r="W88" s="41"/>
      <c r="X88" s="40"/>
      <c r="Y88" s="40"/>
      <c r="Z88" s="39"/>
      <c r="AA88" s="31"/>
      <c r="AB88" s="31"/>
      <c r="AC88" s="31"/>
      <c r="AD88" s="31"/>
      <c r="AE88" s="31"/>
      <c r="AF88" s="31"/>
      <c r="AG88" s="31"/>
      <c r="AH88" s="31"/>
      <c r="AI88" s="31"/>
      <c r="AJ88" s="44" t="s">
        <v>18</v>
      </c>
      <c r="AK88" s="31"/>
      <c r="AL88" s="31"/>
      <c r="AM88" s="31"/>
      <c r="AN88" s="31"/>
      <c r="AO88" s="31"/>
      <c r="AP88" s="31"/>
      <c r="AQ88" s="31"/>
      <c r="AR88" s="31"/>
      <c r="AS88" s="31"/>
      <c r="AT88" s="31"/>
      <c r="AU88" s="31"/>
      <c r="AV88" s="31"/>
      <c r="AW88" s="31"/>
      <c r="AX88" s="31"/>
      <c r="AY88" s="31"/>
      <c r="AZ88" s="63" t="s">
        <v>28</v>
      </c>
      <c r="BA88" s="31"/>
      <c r="BB88" s="31"/>
      <c r="BC88" s="31"/>
      <c r="BD88" s="31"/>
      <c r="BE88" s="133"/>
      <c r="BF88" s="133"/>
      <c r="BG88" s="133"/>
      <c r="BH88" s="133"/>
    </row>
    <row r="89" spans="1:60" ht="25.5" hidden="1" customHeight="1" x14ac:dyDescent="0.2">
      <c r="A89" s="50"/>
      <c r="B89" s="31"/>
      <c r="C89" s="382" t="s">
        <v>130</v>
      </c>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4"/>
      <c r="AD89" s="31"/>
      <c r="AE89" s="31"/>
      <c r="AF89" s="31"/>
      <c r="AG89" s="31"/>
      <c r="AH89" s="31"/>
      <c r="AI89" s="31"/>
      <c r="AJ89" s="31"/>
      <c r="AK89" s="31"/>
      <c r="AL89" s="31"/>
      <c r="AM89" s="31"/>
      <c r="AN89" s="31"/>
      <c r="AO89" s="31"/>
      <c r="AP89" s="31"/>
      <c r="AQ89" s="31"/>
      <c r="AR89" s="31"/>
      <c r="AS89" s="31"/>
      <c r="AT89" s="31"/>
      <c r="AU89" s="31"/>
      <c r="AV89" s="31"/>
      <c r="AW89" s="31"/>
      <c r="AX89" s="31"/>
      <c r="AY89" s="31"/>
      <c r="AZ89" s="129" t="s">
        <v>29</v>
      </c>
      <c r="BA89" s="31"/>
      <c r="BB89" s="31"/>
      <c r="BC89" s="31"/>
      <c r="BD89" s="31"/>
      <c r="BE89" s="133"/>
      <c r="BF89" s="133"/>
      <c r="BG89" s="133"/>
      <c r="BH89" s="133"/>
    </row>
    <row r="90" spans="1:60" ht="25.5" hidden="1" customHeight="1" x14ac:dyDescent="0.15">
      <c r="A90" s="50"/>
      <c r="B90" s="31"/>
      <c r="C90" s="385"/>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7"/>
      <c r="AD90" s="31"/>
      <c r="AE90" s="37" t="s">
        <v>30</v>
      </c>
      <c r="AF90" s="31"/>
      <c r="AG90" s="31"/>
      <c r="AH90" s="31"/>
      <c r="AI90" s="31"/>
      <c r="AJ90" s="31"/>
      <c r="AK90" s="31"/>
      <c r="AL90" s="31"/>
      <c r="AM90" s="31"/>
      <c r="AN90" s="31"/>
      <c r="AO90" s="31"/>
      <c r="AP90" s="31"/>
      <c r="AQ90" s="31"/>
      <c r="AR90" s="31"/>
      <c r="AS90" s="31"/>
      <c r="AT90" s="31"/>
      <c r="AU90" s="31"/>
      <c r="AV90" s="31"/>
      <c r="AW90" s="31" t="s">
        <v>31</v>
      </c>
      <c r="AX90" s="31"/>
      <c r="AY90" s="31"/>
      <c r="AZ90" s="31" t="s">
        <v>32</v>
      </c>
      <c r="BA90" s="64"/>
      <c r="BB90" s="31"/>
      <c r="BC90" s="31"/>
      <c r="BD90" s="31"/>
      <c r="BE90" s="133"/>
      <c r="BF90" s="133"/>
      <c r="BG90" s="133"/>
      <c r="BH90" s="133"/>
    </row>
    <row r="91" spans="1:60" s="48" customFormat="1" ht="25.5" hidden="1" customHeight="1" x14ac:dyDescent="0.15">
      <c r="A91" s="50"/>
      <c r="B91" s="31"/>
      <c r="C91" s="385"/>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7"/>
      <c r="AC91" s="1"/>
      <c r="AD91" s="31"/>
      <c r="AE91" s="335" t="s">
        <v>33</v>
      </c>
      <c r="AF91" s="388"/>
      <c r="AG91" s="388"/>
      <c r="AH91" s="388"/>
      <c r="AI91" s="388"/>
      <c r="AJ91" s="388"/>
      <c r="AK91" s="389"/>
      <c r="AL91" s="393">
        <f>IF(AZ81=0,0,ROUNDUP(AW91/AZ81,3))</f>
        <v>0</v>
      </c>
      <c r="AM91" s="394"/>
      <c r="AN91" s="394"/>
      <c r="AO91" s="394"/>
      <c r="AP91" s="394"/>
      <c r="AQ91" s="395"/>
      <c r="AR91" s="31"/>
      <c r="AS91" s="31"/>
      <c r="AT91" s="31"/>
      <c r="AU91" s="47"/>
      <c r="AV91" s="399" t="s">
        <v>34</v>
      </c>
      <c r="AW91" s="400">
        <f>IF(AW81-AW86&gt;0,IF(AW81-AW86&gt;AZ81,AZ81,AW81-AW86),0)</f>
        <v>0</v>
      </c>
      <c r="AX91" s="401" t="s">
        <v>35</v>
      </c>
      <c r="AY91" s="401"/>
      <c r="AZ91" s="64"/>
      <c r="BA91" s="64"/>
      <c r="BB91" s="47"/>
      <c r="BC91" s="47"/>
      <c r="BD91" s="47"/>
      <c r="BE91" s="134"/>
      <c r="BF91" s="134"/>
      <c r="BG91" s="134"/>
      <c r="BH91" s="134"/>
    </row>
    <row r="92" spans="1:60" ht="35.25" hidden="1" customHeight="1" x14ac:dyDescent="0.15">
      <c r="A92" s="50"/>
      <c r="B92" s="31"/>
      <c r="C92" s="385"/>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7"/>
      <c r="AD92" s="31"/>
      <c r="AE92" s="390"/>
      <c r="AF92" s="391"/>
      <c r="AG92" s="391"/>
      <c r="AH92" s="391"/>
      <c r="AI92" s="391"/>
      <c r="AJ92" s="391"/>
      <c r="AK92" s="392"/>
      <c r="AL92" s="396"/>
      <c r="AM92" s="397"/>
      <c r="AN92" s="397"/>
      <c r="AO92" s="397"/>
      <c r="AP92" s="397"/>
      <c r="AQ92" s="398"/>
      <c r="AR92" s="31"/>
      <c r="AS92" s="31"/>
      <c r="AT92" s="31"/>
      <c r="AU92" s="399"/>
      <c r="AV92" s="399"/>
      <c r="AW92" s="400"/>
      <c r="AX92" s="401"/>
      <c r="AY92" s="401"/>
      <c r="AZ92" s="31"/>
      <c r="BA92" s="31"/>
      <c r="BB92" s="31"/>
      <c r="BC92" s="31"/>
      <c r="BD92" s="31"/>
      <c r="BE92" s="133"/>
      <c r="BF92" s="133"/>
      <c r="BG92" s="133"/>
      <c r="BH92" s="133"/>
    </row>
    <row r="93" spans="1:60" ht="25.5" hidden="1" customHeight="1" x14ac:dyDescent="0.15">
      <c r="A93" s="50"/>
      <c r="B93" s="31"/>
      <c r="C93" s="385"/>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7"/>
      <c r="AD93" s="31"/>
      <c r="AE93" s="31"/>
      <c r="AF93" s="31"/>
      <c r="AG93" s="31"/>
      <c r="AH93" s="31"/>
      <c r="AI93" s="31"/>
      <c r="AJ93" s="31"/>
      <c r="AK93" s="44" t="s">
        <v>18</v>
      </c>
      <c r="AL93" s="31"/>
      <c r="AM93" s="40"/>
      <c r="AN93" s="40"/>
      <c r="AO93" s="40"/>
      <c r="AP93" s="31"/>
      <c r="AQ93" s="31"/>
      <c r="AR93" s="31"/>
      <c r="AS93" s="31"/>
      <c r="AT93" s="31"/>
      <c r="AU93" s="399"/>
      <c r="AV93" s="31"/>
      <c r="AW93" s="31"/>
      <c r="AX93" s="31"/>
      <c r="AY93" s="31"/>
      <c r="AZ93" s="31"/>
      <c r="BA93" s="31"/>
      <c r="BB93" s="31"/>
      <c r="BC93" s="31"/>
      <c r="BD93" s="31"/>
      <c r="BE93" s="133"/>
      <c r="BF93" s="133"/>
      <c r="BG93" s="133"/>
      <c r="BH93" s="133"/>
    </row>
    <row r="94" spans="1:60" ht="25.5" hidden="1" customHeight="1" x14ac:dyDescent="0.15">
      <c r="A94" s="50"/>
      <c r="B94" s="31"/>
      <c r="C94" s="375" t="s">
        <v>128</v>
      </c>
      <c r="D94" s="376"/>
      <c r="E94" s="377" t="s">
        <v>129</v>
      </c>
      <c r="F94" s="377"/>
      <c r="G94" s="377"/>
      <c r="H94" s="377"/>
      <c r="I94" s="377"/>
      <c r="J94" s="377"/>
      <c r="K94" s="377"/>
      <c r="L94" s="377"/>
      <c r="M94" s="377"/>
      <c r="N94" s="377"/>
      <c r="O94" s="377"/>
      <c r="P94" s="377"/>
      <c r="Q94" s="377"/>
      <c r="R94" s="377"/>
      <c r="S94" s="377"/>
      <c r="T94" s="377"/>
      <c r="U94" s="377"/>
      <c r="V94" s="377"/>
      <c r="W94" s="377"/>
      <c r="X94" s="377"/>
      <c r="Y94" s="377"/>
      <c r="Z94" s="377"/>
      <c r="AA94" s="377"/>
      <c r="AB94" s="378"/>
      <c r="AD94" s="31"/>
      <c r="AE94" s="31"/>
      <c r="AF94" s="31"/>
      <c r="AG94" s="31"/>
      <c r="AJ94" s="31"/>
      <c r="AK94" s="52" t="s">
        <v>36</v>
      </c>
      <c r="AL94" s="31"/>
      <c r="AM94" s="40"/>
      <c r="AN94" s="40"/>
      <c r="AO94" s="40"/>
      <c r="AP94" s="31"/>
      <c r="AQ94" s="31"/>
      <c r="AR94" s="31"/>
      <c r="AS94" s="31"/>
      <c r="AT94" s="31"/>
      <c r="AU94" s="31"/>
      <c r="AV94" s="31"/>
      <c r="AW94" s="31"/>
      <c r="AX94" s="31"/>
      <c r="AY94" s="31"/>
      <c r="AZ94" s="31"/>
      <c r="BA94" s="31"/>
      <c r="BB94" s="31"/>
      <c r="BC94" s="31"/>
      <c r="BD94" s="31"/>
      <c r="BE94" s="133"/>
      <c r="BF94" s="133"/>
      <c r="BG94" s="133"/>
      <c r="BH94" s="133"/>
    </row>
    <row r="95" spans="1:60" ht="17.25" hidden="1" customHeight="1" x14ac:dyDescent="0.15">
      <c r="A95" s="53"/>
      <c r="B95" s="54"/>
      <c r="C95" s="54"/>
      <c r="D95" s="54"/>
      <c r="E95" s="54"/>
      <c r="F95" s="55"/>
      <c r="G95" s="54"/>
      <c r="H95" s="54"/>
      <c r="I95" s="54"/>
      <c r="J95" s="54"/>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7"/>
      <c r="AL95" s="56"/>
      <c r="AM95" s="58"/>
      <c r="AN95" s="58"/>
      <c r="AO95" s="58"/>
      <c r="AP95" s="56"/>
      <c r="AQ95" s="56"/>
      <c r="AR95" s="56"/>
      <c r="AS95" s="56"/>
      <c r="AT95" s="31"/>
      <c r="AU95" s="31"/>
      <c r="AV95" s="31"/>
      <c r="AW95" s="31"/>
      <c r="AX95" s="31"/>
      <c r="AY95" s="31"/>
      <c r="AZ95" s="31"/>
      <c r="BA95" s="31"/>
      <c r="BB95" s="31"/>
      <c r="BC95" s="31"/>
      <c r="BD95" s="31"/>
      <c r="BE95" s="31"/>
      <c r="BF95" s="31"/>
    </row>
    <row r="96" spans="1:60" ht="25.5" hidden="1" customHeight="1" x14ac:dyDescent="0.15">
      <c r="A96" s="423" t="s">
        <v>42</v>
      </c>
      <c r="B96" s="424"/>
      <c r="C96" s="424"/>
      <c r="D96" s="424"/>
      <c r="E96" s="424"/>
      <c r="F96" s="424"/>
      <c r="G96" s="424"/>
      <c r="H96" s="424"/>
      <c r="I96" s="425"/>
      <c r="J96" s="30"/>
      <c r="K96" s="59" t="s">
        <v>38</v>
      </c>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30"/>
      <c r="AP96" s="30"/>
      <c r="AQ96" s="30"/>
      <c r="AR96" s="30"/>
      <c r="AS96" s="30"/>
      <c r="AT96" s="30"/>
      <c r="AU96" s="31"/>
      <c r="AV96" s="31" t="s">
        <v>4</v>
      </c>
      <c r="AW96" s="40"/>
      <c r="AX96" s="40"/>
      <c r="AY96" s="40"/>
      <c r="AZ96" s="40"/>
      <c r="BA96" s="31"/>
      <c r="BB96" s="40"/>
      <c r="BC96" s="40"/>
      <c r="BD96" s="40"/>
      <c r="BE96" s="40"/>
      <c r="BF96" s="40"/>
      <c r="BG96" s="9"/>
    </row>
    <row r="97" spans="1:60" ht="17.25" hidden="1" customHeight="1" x14ac:dyDescent="0.15">
      <c r="A97" s="426"/>
      <c r="B97" s="427"/>
      <c r="C97" s="427"/>
      <c r="D97" s="427"/>
      <c r="E97" s="427"/>
      <c r="F97" s="427"/>
      <c r="G97" s="427"/>
      <c r="H97" s="427"/>
      <c r="I97" s="428"/>
      <c r="J97" s="32"/>
      <c r="K97" s="32"/>
      <c r="L97" s="32"/>
      <c r="M97" s="32"/>
      <c r="N97" s="32"/>
      <c r="O97" s="32"/>
      <c r="P97" s="32"/>
      <c r="Q97" s="32"/>
      <c r="R97" s="32"/>
      <c r="S97" s="32"/>
      <c r="T97" s="32"/>
      <c r="U97" s="32"/>
      <c r="V97" s="32"/>
      <c r="W97" s="32"/>
      <c r="X97" s="33"/>
      <c r="Y97" s="33"/>
      <c r="Z97" s="33"/>
      <c r="AA97" s="33"/>
      <c r="AB97" s="33"/>
      <c r="AC97" s="33"/>
      <c r="AD97" s="33"/>
      <c r="AE97" s="34"/>
      <c r="AF97" s="33"/>
      <c r="AG97" s="33"/>
      <c r="AH97" s="33"/>
      <c r="AI97" s="33"/>
      <c r="AJ97" s="33"/>
      <c r="AK97" s="33"/>
      <c r="AL97" s="33"/>
      <c r="AM97" s="33"/>
      <c r="AN97" s="33"/>
      <c r="AO97" s="33"/>
      <c r="AP97" s="35"/>
      <c r="AQ97" s="35"/>
      <c r="AR97" s="35"/>
      <c r="AS97" s="35"/>
      <c r="AT97" s="31"/>
      <c r="AU97" s="31"/>
      <c r="AV97" s="31"/>
      <c r="AW97" s="31"/>
      <c r="AX97" s="31"/>
      <c r="AY97" s="31"/>
      <c r="AZ97" s="31"/>
      <c r="BA97" s="31"/>
      <c r="BB97" s="31"/>
      <c r="BC97" s="31"/>
      <c r="BD97" s="31"/>
      <c r="BE97" s="31"/>
      <c r="BF97" s="31"/>
      <c r="BG97" s="31"/>
    </row>
    <row r="98" spans="1:60" ht="28.5" hidden="1" customHeight="1" x14ac:dyDescent="0.15">
      <c r="A98" s="36"/>
      <c r="B98" s="37" t="s">
        <v>5</v>
      </c>
      <c r="C98" s="38"/>
      <c r="D98" s="38"/>
      <c r="E98" s="38"/>
      <c r="F98" s="31"/>
      <c r="G98" s="39"/>
      <c r="H98" s="31"/>
      <c r="I98" s="39"/>
      <c r="J98" s="39"/>
      <c r="K98" s="39"/>
      <c r="L98" s="39"/>
      <c r="M98" s="39"/>
      <c r="N98" s="39"/>
      <c r="O98" s="39"/>
      <c r="P98" s="39"/>
      <c r="Q98" s="39"/>
      <c r="R98" s="39"/>
      <c r="S98" s="39"/>
      <c r="T98" s="39"/>
      <c r="U98" s="39"/>
      <c r="V98" s="39"/>
      <c r="W98" s="39"/>
      <c r="X98" s="39"/>
      <c r="Y98" s="39"/>
      <c r="Z98" s="39"/>
      <c r="AA98" s="139"/>
      <c r="AB98" s="40"/>
      <c r="AC98" s="40"/>
      <c r="AD98" s="40"/>
      <c r="AE98" s="37" t="s">
        <v>6</v>
      </c>
      <c r="AF98" s="40"/>
      <c r="AG98" s="40"/>
      <c r="AH98" s="40"/>
      <c r="AI98" s="40"/>
      <c r="AJ98" s="40"/>
      <c r="AK98" s="40"/>
      <c r="AL98" s="40"/>
      <c r="AM98" s="40"/>
      <c r="AN98" s="40"/>
      <c r="AO98" s="40"/>
      <c r="AP98" s="40"/>
      <c r="AQ98" s="40"/>
      <c r="AR98" s="40"/>
      <c r="AS98" s="40"/>
      <c r="AT98" s="40"/>
      <c r="AU98" s="31"/>
      <c r="AV98" s="31"/>
      <c r="AW98" s="31" t="s">
        <v>7</v>
      </c>
      <c r="AX98" s="31"/>
      <c r="AY98" s="31"/>
      <c r="AZ98" s="31" t="s">
        <v>8</v>
      </c>
      <c r="BA98" s="31"/>
      <c r="BB98" s="31"/>
      <c r="BC98" s="31"/>
      <c r="BD98" s="31"/>
      <c r="BE98" s="133"/>
      <c r="BF98" s="133"/>
      <c r="BG98" s="133"/>
      <c r="BH98" s="133"/>
    </row>
    <row r="99" spans="1:60" ht="25.5" hidden="1" customHeight="1" x14ac:dyDescent="0.15">
      <c r="A99" s="36"/>
      <c r="B99" s="335" t="s">
        <v>131</v>
      </c>
      <c r="C99" s="388"/>
      <c r="D99" s="388"/>
      <c r="E99" s="389"/>
      <c r="F99" s="419" t="s">
        <v>9</v>
      </c>
      <c r="G99" s="419"/>
      <c r="H99" s="414"/>
      <c r="I99" s="414"/>
      <c r="J99" s="407" t="s">
        <v>10</v>
      </c>
      <c r="K99" s="407"/>
      <c r="L99" s="414"/>
      <c r="M99" s="414"/>
      <c r="N99" s="407" t="s">
        <v>11</v>
      </c>
      <c r="O99" s="409"/>
      <c r="P99" s="420" t="s">
        <v>12</v>
      </c>
      <c r="Q99" s="409"/>
      <c r="R99" s="411" t="s">
        <v>13</v>
      </c>
      <c r="S99" s="411"/>
      <c r="T99" s="414"/>
      <c r="U99" s="414"/>
      <c r="V99" s="407" t="s">
        <v>10</v>
      </c>
      <c r="W99" s="407"/>
      <c r="X99" s="414"/>
      <c r="Y99" s="414"/>
      <c r="Z99" s="407" t="s">
        <v>11</v>
      </c>
      <c r="AA99" s="409"/>
      <c r="AB99" s="31"/>
      <c r="AC99" s="31"/>
      <c r="AD99" s="31"/>
      <c r="AE99" s="335" t="s">
        <v>14</v>
      </c>
      <c r="AF99" s="327"/>
      <c r="AG99" s="327"/>
      <c r="AH99" s="327"/>
      <c r="AI99" s="328"/>
      <c r="AJ99" s="404">
        <f>ROUNDDOWN(AZ99/60,0)</f>
        <v>0</v>
      </c>
      <c r="AK99" s="404"/>
      <c r="AL99" s="421" t="s">
        <v>15</v>
      </c>
      <c r="AM99" s="421"/>
      <c r="AN99" s="404">
        <f>AZ99-AJ99*60</f>
        <v>0</v>
      </c>
      <c r="AO99" s="404"/>
      <c r="AP99" s="407" t="s">
        <v>11</v>
      </c>
      <c r="AQ99" s="409"/>
      <c r="AR99" s="40"/>
      <c r="AS99" s="31"/>
      <c r="AT99" s="31"/>
      <c r="AU99" s="399"/>
      <c r="AV99" s="399" t="s">
        <v>16</v>
      </c>
      <c r="AW99" s="402">
        <f>T99*60+X99</f>
        <v>0</v>
      </c>
      <c r="AX99" s="31"/>
      <c r="AY99" s="399" t="s">
        <v>17</v>
      </c>
      <c r="AZ99" s="402">
        <f>(T99*60+X99)-(H99*60+L99)</f>
        <v>0</v>
      </c>
      <c r="BA99" s="31"/>
      <c r="BB99" s="31"/>
      <c r="BC99" s="31"/>
      <c r="BD99" s="31"/>
      <c r="BE99" s="133"/>
      <c r="BF99" s="133"/>
      <c r="BG99" s="133"/>
      <c r="BH99" s="133"/>
    </row>
    <row r="100" spans="1:60" ht="35.25" hidden="1" customHeight="1" x14ac:dyDescent="0.15">
      <c r="A100" s="36"/>
      <c r="B100" s="390"/>
      <c r="C100" s="391"/>
      <c r="D100" s="391"/>
      <c r="E100" s="392"/>
      <c r="F100" s="419"/>
      <c r="G100" s="419"/>
      <c r="H100" s="416"/>
      <c r="I100" s="416"/>
      <c r="J100" s="408"/>
      <c r="K100" s="408"/>
      <c r="L100" s="416"/>
      <c r="M100" s="416"/>
      <c r="N100" s="408"/>
      <c r="O100" s="410"/>
      <c r="P100" s="418"/>
      <c r="Q100" s="410"/>
      <c r="R100" s="412"/>
      <c r="S100" s="412"/>
      <c r="T100" s="416"/>
      <c r="U100" s="416"/>
      <c r="V100" s="408"/>
      <c r="W100" s="408"/>
      <c r="X100" s="416"/>
      <c r="Y100" s="416"/>
      <c r="Z100" s="408"/>
      <c r="AA100" s="410"/>
      <c r="AB100" s="31"/>
      <c r="AC100" s="31"/>
      <c r="AD100" s="31"/>
      <c r="AE100" s="339"/>
      <c r="AF100" s="333"/>
      <c r="AG100" s="333"/>
      <c r="AH100" s="333"/>
      <c r="AI100" s="334"/>
      <c r="AJ100" s="406"/>
      <c r="AK100" s="406"/>
      <c r="AL100" s="422"/>
      <c r="AM100" s="422"/>
      <c r="AN100" s="406"/>
      <c r="AO100" s="406"/>
      <c r="AP100" s="408"/>
      <c r="AQ100" s="410"/>
      <c r="AR100" s="40"/>
      <c r="AS100" s="31"/>
      <c r="AT100" s="31"/>
      <c r="AU100" s="399"/>
      <c r="AV100" s="399"/>
      <c r="AW100" s="402"/>
      <c r="AX100" s="31"/>
      <c r="AY100" s="399"/>
      <c r="AZ100" s="402"/>
      <c r="BA100" s="31"/>
      <c r="BB100" s="31"/>
      <c r="BC100" s="31"/>
      <c r="BD100" s="31"/>
      <c r="BE100" s="133"/>
      <c r="BF100" s="133"/>
      <c r="BG100" s="133"/>
      <c r="BH100" s="133"/>
    </row>
    <row r="101" spans="1:60" ht="17.25" hidden="1" customHeight="1" x14ac:dyDescent="0.15">
      <c r="A101" s="36"/>
      <c r="B101" s="41"/>
      <c r="C101" s="41"/>
      <c r="D101" s="41"/>
      <c r="E101" s="41"/>
      <c r="F101" s="42"/>
      <c r="G101" s="42"/>
      <c r="H101" s="138"/>
      <c r="I101" s="42"/>
      <c r="J101" s="42"/>
      <c r="K101" s="42"/>
      <c r="L101" s="42"/>
      <c r="M101" s="42"/>
      <c r="N101" s="42"/>
      <c r="O101" s="42"/>
      <c r="P101" s="42"/>
      <c r="Q101" s="42"/>
      <c r="R101" s="42"/>
      <c r="S101" s="42"/>
      <c r="T101" s="42"/>
      <c r="U101" s="42"/>
      <c r="V101" s="42"/>
      <c r="W101" s="42"/>
      <c r="X101" s="40"/>
      <c r="Y101" s="40"/>
      <c r="Z101" s="39"/>
      <c r="AA101" s="139"/>
      <c r="AB101" s="40"/>
      <c r="AC101" s="40"/>
      <c r="AD101" s="40"/>
      <c r="AE101" s="40"/>
      <c r="AF101" s="40"/>
      <c r="AG101" s="40"/>
      <c r="AH101" s="40"/>
      <c r="AI101" s="40"/>
      <c r="AJ101" s="122" t="s">
        <v>18</v>
      </c>
      <c r="AK101" s="121"/>
      <c r="AL101" s="121"/>
      <c r="AM101" s="121"/>
      <c r="AN101" s="121"/>
      <c r="AO101" s="121"/>
      <c r="AP101" s="40"/>
      <c r="AQ101" s="40"/>
      <c r="AR101" s="40"/>
      <c r="AS101" s="31"/>
      <c r="AT101" s="31"/>
      <c r="AU101" s="31"/>
      <c r="AV101" s="31"/>
      <c r="AW101" s="31"/>
      <c r="AX101" s="31"/>
      <c r="AY101" s="31"/>
      <c r="AZ101" s="31"/>
      <c r="BA101" s="31"/>
      <c r="BB101" s="31"/>
      <c r="BC101" s="31"/>
      <c r="BD101" s="31"/>
      <c r="BE101" s="133"/>
      <c r="BF101" s="133"/>
      <c r="BG101" s="133"/>
      <c r="BH101" s="133"/>
    </row>
    <row r="102" spans="1:60" s="31" customFormat="1" ht="25.5" hidden="1" customHeight="1" x14ac:dyDescent="0.15">
      <c r="A102" s="36"/>
      <c r="B102" s="37"/>
      <c r="C102" s="38"/>
      <c r="D102" s="38"/>
      <c r="E102" s="38"/>
      <c r="F102" s="39"/>
      <c r="G102" s="39"/>
      <c r="H102" s="39"/>
      <c r="I102" s="39"/>
      <c r="J102" s="39"/>
      <c r="K102" s="39"/>
      <c r="L102" s="39"/>
      <c r="M102" s="39"/>
      <c r="N102" s="39"/>
      <c r="O102" s="39"/>
      <c r="P102" s="39"/>
      <c r="Q102" s="39"/>
      <c r="R102" s="39"/>
      <c r="S102" s="39"/>
      <c r="T102" s="39"/>
      <c r="U102" s="39"/>
      <c r="V102" s="39"/>
      <c r="W102" s="139"/>
      <c r="X102" s="40"/>
      <c r="Y102" s="40"/>
      <c r="Z102" s="39"/>
      <c r="AA102" s="139"/>
      <c r="AB102" s="40"/>
      <c r="AC102" s="40"/>
      <c r="AD102" s="40"/>
      <c r="AE102" s="40"/>
      <c r="AF102" s="40"/>
      <c r="AG102" s="40"/>
      <c r="AH102" s="40"/>
      <c r="AI102" s="40"/>
      <c r="AJ102" s="121"/>
      <c r="AK102" s="121"/>
      <c r="AL102" s="121"/>
      <c r="AM102" s="121"/>
      <c r="AN102" s="121"/>
      <c r="AO102" s="121"/>
      <c r="AP102" s="40"/>
      <c r="AQ102" s="40"/>
      <c r="AR102" s="40"/>
      <c r="AW102" s="47" t="s">
        <v>19</v>
      </c>
      <c r="AZ102" s="31" t="s">
        <v>20</v>
      </c>
      <c r="BC102" s="31" t="s">
        <v>126</v>
      </c>
      <c r="BE102" s="133"/>
      <c r="BF102" s="133"/>
      <c r="BG102" s="133"/>
      <c r="BH102" s="133"/>
    </row>
    <row r="103" spans="1:60" s="48" customFormat="1" ht="25.5" hidden="1" customHeight="1" x14ac:dyDescent="0.15">
      <c r="A103" s="45"/>
      <c r="B103" s="46" t="s">
        <v>125</v>
      </c>
      <c r="C103" s="46"/>
      <c r="D103" s="46"/>
      <c r="E103" s="46"/>
      <c r="F103" s="46"/>
      <c r="G103" s="46"/>
      <c r="H103" s="46"/>
      <c r="I103" s="46"/>
      <c r="J103" s="46"/>
      <c r="K103" s="46"/>
      <c r="L103" s="46"/>
      <c r="M103" s="46"/>
      <c r="N103" s="46"/>
      <c r="O103" s="47"/>
      <c r="P103" s="46"/>
      <c r="Q103" s="46"/>
      <c r="R103" s="46"/>
      <c r="S103" s="46"/>
      <c r="T103" s="46"/>
      <c r="U103" s="12"/>
      <c r="V103" s="46"/>
      <c r="W103" s="46"/>
      <c r="X103" s="40"/>
      <c r="Y103" s="40"/>
      <c r="Z103" s="39"/>
      <c r="AA103" s="139"/>
      <c r="AB103" s="40"/>
      <c r="AC103" s="40"/>
      <c r="AD103" s="40"/>
      <c r="AE103" s="37" t="s">
        <v>21</v>
      </c>
      <c r="AF103" s="47"/>
      <c r="AG103" s="42"/>
      <c r="AH103" s="42"/>
      <c r="AI103" s="42"/>
      <c r="AJ103" s="123"/>
      <c r="AK103" s="123"/>
      <c r="AL103" s="123"/>
      <c r="AM103" s="123"/>
      <c r="AN103" s="121"/>
      <c r="AO103" s="121"/>
      <c r="AP103" s="40"/>
      <c r="AQ103" s="31"/>
      <c r="AR103" s="40"/>
      <c r="AS103" s="31"/>
      <c r="AT103" s="31"/>
      <c r="AU103" s="47"/>
      <c r="AV103" s="47"/>
      <c r="AW103" s="47" t="s">
        <v>22</v>
      </c>
      <c r="AX103" s="47"/>
      <c r="AY103" s="47"/>
      <c r="AZ103" s="31" t="s">
        <v>23</v>
      </c>
      <c r="BA103" s="47"/>
      <c r="BB103" s="31"/>
      <c r="BC103" s="31" t="s">
        <v>127</v>
      </c>
      <c r="BD103" s="47"/>
      <c r="BE103" s="133"/>
      <c r="BF103" s="134"/>
      <c r="BG103" s="134"/>
      <c r="BH103" s="134"/>
    </row>
    <row r="104" spans="1:60" ht="25.5" hidden="1" customHeight="1" x14ac:dyDescent="0.15">
      <c r="A104" s="36"/>
      <c r="B104" s="335" t="s">
        <v>131</v>
      </c>
      <c r="C104" s="388"/>
      <c r="D104" s="388"/>
      <c r="E104" s="389"/>
      <c r="F104" s="419" t="s">
        <v>9</v>
      </c>
      <c r="G104" s="419"/>
      <c r="H104" s="414"/>
      <c r="I104" s="414"/>
      <c r="J104" s="407" t="s">
        <v>10</v>
      </c>
      <c r="K104" s="407"/>
      <c r="L104" s="414"/>
      <c r="M104" s="414"/>
      <c r="N104" s="407" t="s">
        <v>11</v>
      </c>
      <c r="O104" s="409"/>
      <c r="P104" s="420" t="s">
        <v>12</v>
      </c>
      <c r="Q104" s="409"/>
      <c r="R104" s="411" t="s">
        <v>13</v>
      </c>
      <c r="S104" s="411"/>
      <c r="T104" s="413"/>
      <c r="U104" s="414"/>
      <c r="V104" s="407" t="s">
        <v>10</v>
      </c>
      <c r="W104" s="407"/>
      <c r="X104" s="414"/>
      <c r="Y104" s="414"/>
      <c r="Z104" s="407" t="s">
        <v>11</v>
      </c>
      <c r="AA104" s="409"/>
      <c r="AB104" s="40"/>
      <c r="AC104" s="40"/>
      <c r="AD104" s="40"/>
      <c r="AE104" s="417" t="s">
        <v>24</v>
      </c>
      <c r="AF104" s="407"/>
      <c r="AG104" s="407"/>
      <c r="AH104" s="407"/>
      <c r="AI104" s="409"/>
      <c r="AJ104" s="403">
        <f>ROUNDDOWN(AW109/60,0)</f>
        <v>0</v>
      </c>
      <c r="AK104" s="404"/>
      <c r="AL104" s="407" t="s">
        <v>10</v>
      </c>
      <c r="AM104" s="407"/>
      <c r="AN104" s="404">
        <f>AW109-AJ104*60</f>
        <v>0</v>
      </c>
      <c r="AO104" s="404"/>
      <c r="AP104" s="407" t="s">
        <v>11</v>
      </c>
      <c r="AQ104" s="409"/>
      <c r="AR104" s="40"/>
      <c r="AS104" s="49"/>
      <c r="AT104" s="49"/>
      <c r="AU104" s="31"/>
      <c r="AV104" s="399" t="s">
        <v>25</v>
      </c>
      <c r="AW104" s="402">
        <f>IF(AZ104&lt;=BC104,BC104,AW99)</f>
        <v>1200</v>
      </c>
      <c r="AX104" s="157"/>
      <c r="AY104" s="399" t="s">
        <v>26</v>
      </c>
      <c r="AZ104" s="402">
        <f>T104*60+X104</f>
        <v>0</v>
      </c>
      <c r="BA104" s="157"/>
      <c r="BB104" s="399" t="s">
        <v>27</v>
      </c>
      <c r="BC104" s="402">
        <f>IF(C112="☑",21*60,20*60)</f>
        <v>1200</v>
      </c>
      <c r="BD104" s="31"/>
      <c r="BE104" s="133"/>
      <c r="BF104" s="133"/>
      <c r="BG104" s="133"/>
      <c r="BH104" s="133"/>
    </row>
    <row r="105" spans="1:60" ht="35.25" hidden="1" customHeight="1" x14ac:dyDescent="0.15">
      <c r="A105" s="36"/>
      <c r="B105" s="390"/>
      <c r="C105" s="391"/>
      <c r="D105" s="391"/>
      <c r="E105" s="392"/>
      <c r="F105" s="419"/>
      <c r="G105" s="419"/>
      <c r="H105" s="416"/>
      <c r="I105" s="416"/>
      <c r="J105" s="408"/>
      <c r="K105" s="408"/>
      <c r="L105" s="416"/>
      <c r="M105" s="416"/>
      <c r="N105" s="408"/>
      <c r="O105" s="410"/>
      <c r="P105" s="418"/>
      <c r="Q105" s="410"/>
      <c r="R105" s="412"/>
      <c r="S105" s="412"/>
      <c r="T105" s="415"/>
      <c r="U105" s="416"/>
      <c r="V105" s="408"/>
      <c r="W105" s="408"/>
      <c r="X105" s="416"/>
      <c r="Y105" s="416"/>
      <c r="Z105" s="408"/>
      <c r="AA105" s="410"/>
      <c r="AB105" s="31"/>
      <c r="AC105" s="31"/>
      <c r="AD105" s="31"/>
      <c r="AE105" s="418"/>
      <c r="AF105" s="408"/>
      <c r="AG105" s="408"/>
      <c r="AH105" s="408"/>
      <c r="AI105" s="410"/>
      <c r="AJ105" s="405"/>
      <c r="AK105" s="406"/>
      <c r="AL105" s="408"/>
      <c r="AM105" s="408"/>
      <c r="AN105" s="406"/>
      <c r="AO105" s="406"/>
      <c r="AP105" s="408"/>
      <c r="AQ105" s="410"/>
      <c r="AR105" s="40"/>
      <c r="AS105" s="49"/>
      <c r="AT105" s="49"/>
      <c r="AU105" s="31"/>
      <c r="AV105" s="399"/>
      <c r="AW105" s="402"/>
      <c r="AX105" s="157"/>
      <c r="AY105" s="399"/>
      <c r="AZ105" s="402"/>
      <c r="BA105" s="157"/>
      <c r="BB105" s="399"/>
      <c r="BC105" s="402"/>
      <c r="BD105" s="31"/>
      <c r="BE105" s="133"/>
      <c r="BF105" s="133"/>
      <c r="BG105" s="133"/>
      <c r="BH105" s="133"/>
    </row>
    <row r="106" spans="1:60" ht="17.25" hidden="1" customHeight="1" x14ac:dyDescent="0.15">
      <c r="A106" s="50"/>
      <c r="B106" s="41"/>
      <c r="C106" s="41"/>
      <c r="D106" s="41"/>
      <c r="E106" s="41"/>
      <c r="F106" s="31"/>
      <c r="G106" s="41"/>
      <c r="H106" s="138"/>
      <c r="I106" s="41"/>
      <c r="J106" s="41"/>
      <c r="K106" s="41"/>
      <c r="L106" s="41"/>
      <c r="M106" s="41"/>
      <c r="N106" s="41"/>
      <c r="O106" s="41"/>
      <c r="P106" s="51"/>
      <c r="Q106" s="41"/>
      <c r="R106" s="41"/>
      <c r="S106" s="41"/>
      <c r="T106" s="41"/>
      <c r="U106" s="41"/>
      <c r="V106" s="41"/>
      <c r="W106" s="41"/>
      <c r="X106" s="40"/>
      <c r="Y106" s="40"/>
      <c r="Z106" s="39"/>
      <c r="AA106" s="31"/>
      <c r="AB106" s="31"/>
      <c r="AC106" s="31"/>
      <c r="AD106" s="31"/>
      <c r="AE106" s="31"/>
      <c r="AF106" s="31"/>
      <c r="AG106" s="31"/>
      <c r="AH106" s="31"/>
      <c r="AI106" s="31"/>
      <c r="AJ106" s="44" t="s">
        <v>18</v>
      </c>
      <c r="AK106" s="31"/>
      <c r="AL106" s="31"/>
      <c r="AM106" s="31"/>
      <c r="AN106" s="31"/>
      <c r="AO106" s="31"/>
      <c r="AP106" s="31"/>
      <c r="AQ106" s="31"/>
      <c r="AR106" s="31"/>
      <c r="AS106" s="31"/>
      <c r="AT106" s="31"/>
      <c r="AU106" s="31"/>
      <c r="AV106" s="31"/>
      <c r="AW106" s="31"/>
      <c r="AX106" s="31"/>
      <c r="AY106" s="31"/>
      <c r="AZ106" s="63" t="s">
        <v>28</v>
      </c>
      <c r="BA106" s="31"/>
      <c r="BB106" s="31"/>
      <c r="BC106" s="31"/>
      <c r="BD106" s="31"/>
      <c r="BE106" s="133"/>
      <c r="BF106" s="133"/>
      <c r="BG106" s="133"/>
      <c r="BH106" s="133"/>
    </row>
    <row r="107" spans="1:60" ht="25.5" hidden="1" customHeight="1" x14ac:dyDescent="0.2">
      <c r="A107" s="50"/>
      <c r="B107" s="31"/>
      <c r="C107" s="382" t="s">
        <v>130</v>
      </c>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4"/>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129" t="s">
        <v>29</v>
      </c>
      <c r="BA107" s="31"/>
      <c r="BB107" s="31"/>
      <c r="BC107" s="31"/>
      <c r="BD107" s="31"/>
      <c r="BE107" s="133"/>
      <c r="BF107" s="133"/>
      <c r="BG107" s="133"/>
      <c r="BH107" s="133"/>
    </row>
    <row r="108" spans="1:60" ht="25.5" hidden="1" customHeight="1" x14ac:dyDescent="0.15">
      <c r="A108" s="50"/>
      <c r="B108" s="31"/>
      <c r="C108" s="385"/>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D108" s="31"/>
      <c r="AE108" s="37" t="s">
        <v>30</v>
      </c>
      <c r="AF108" s="31"/>
      <c r="AG108" s="31"/>
      <c r="AH108" s="31"/>
      <c r="AI108" s="31"/>
      <c r="AJ108" s="31"/>
      <c r="AK108" s="31"/>
      <c r="AL108" s="31"/>
      <c r="AM108" s="31"/>
      <c r="AN108" s="31"/>
      <c r="AO108" s="31"/>
      <c r="AP108" s="31"/>
      <c r="AQ108" s="31"/>
      <c r="AR108" s="31"/>
      <c r="AS108" s="31"/>
      <c r="AT108" s="31"/>
      <c r="AU108" s="31"/>
      <c r="AV108" s="31"/>
      <c r="AW108" s="31" t="s">
        <v>31</v>
      </c>
      <c r="AX108" s="31"/>
      <c r="AY108" s="31"/>
      <c r="AZ108" s="31" t="s">
        <v>32</v>
      </c>
      <c r="BA108" s="64"/>
      <c r="BB108" s="31"/>
      <c r="BC108" s="31"/>
      <c r="BD108" s="31"/>
      <c r="BE108" s="133"/>
      <c r="BF108" s="133"/>
      <c r="BG108" s="133"/>
      <c r="BH108" s="133"/>
    </row>
    <row r="109" spans="1:60" s="48" customFormat="1" ht="25.5" hidden="1" customHeight="1" x14ac:dyDescent="0.15">
      <c r="A109" s="50"/>
      <c r="B109" s="31"/>
      <c r="C109" s="385"/>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7"/>
      <c r="AC109" s="1"/>
      <c r="AD109" s="31"/>
      <c r="AE109" s="335" t="s">
        <v>33</v>
      </c>
      <c r="AF109" s="388"/>
      <c r="AG109" s="388"/>
      <c r="AH109" s="388"/>
      <c r="AI109" s="388"/>
      <c r="AJ109" s="388"/>
      <c r="AK109" s="389"/>
      <c r="AL109" s="393">
        <f>IF(AZ99=0,0,ROUNDUP(AW109/AZ99,3))</f>
        <v>0</v>
      </c>
      <c r="AM109" s="394"/>
      <c r="AN109" s="394"/>
      <c r="AO109" s="394"/>
      <c r="AP109" s="394"/>
      <c r="AQ109" s="395"/>
      <c r="AR109" s="31"/>
      <c r="AS109" s="31"/>
      <c r="AT109" s="31"/>
      <c r="AU109" s="47"/>
      <c r="AV109" s="399" t="s">
        <v>34</v>
      </c>
      <c r="AW109" s="400">
        <f>IF(AW99-AW104&gt;0,IF(AW99-AW104&gt;AZ99,AZ99,AW99-AW104),0)</f>
        <v>0</v>
      </c>
      <c r="AX109" s="401" t="s">
        <v>35</v>
      </c>
      <c r="AY109" s="401"/>
      <c r="AZ109" s="64"/>
      <c r="BA109" s="64"/>
      <c r="BB109" s="47"/>
      <c r="BC109" s="47"/>
      <c r="BD109" s="47"/>
      <c r="BE109" s="134"/>
      <c r="BF109" s="134"/>
      <c r="BG109" s="134"/>
      <c r="BH109" s="134"/>
    </row>
    <row r="110" spans="1:60" ht="35.25" hidden="1" customHeight="1" x14ac:dyDescent="0.15">
      <c r="A110" s="50"/>
      <c r="B110" s="31"/>
      <c r="C110" s="385"/>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7"/>
      <c r="AD110" s="31"/>
      <c r="AE110" s="390"/>
      <c r="AF110" s="391"/>
      <c r="AG110" s="391"/>
      <c r="AH110" s="391"/>
      <c r="AI110" s="391"/>
      <c r="AJ110" s="391"/>
      <c r="AK110" s="392"/>
      <c r="AL110" s="396"/>
      <c r="AM110" s="397"/>
      <c r="AN110" s="397"/>
      <c r="AO110" s="397"/>
      <c r="AP110" s="397"/>
      <c r="AQ110" s="398"/>
      <c r="AR110" s="31"/>
      <c r="AS110" s="31"/>
      <c r="AT110" s="31"/>
      <c r="AU110" s="399"/>
      <c r="AV110" s="399"/>
      <c r="AW110" s="400"/>
      <c r="AX110" s="401"/>
      <c r="AY110" s="401"/>
      <c r="AZ110" s="31"/>
      <c r="BA110" s="31"/>
      <c r="BB110" s="31"/>
      <c r="BC110" s="31"/>
      <c r="BD110" s="31"/>
      <c r="BE110" s="133"/>
      <c r="BF110" s="133"/>
      <c r="BG110" s="133"/>
      <c r="BH110" s="133"/>
    </row>
    <row r="111" spans="1:60" ht="25.5" hidden="1" customHeight="1" x14ac:dyDescent="0.15">
      <c r="A111" s="50"/>
      <c r="B111" s="31"/>
      <c r="C111" s="385"/>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7"/>
      <c r="AD111" s="31"/>
      <c r="AE111" s="31"/>
      <c r="AF111" s="31"/>
      <c r="AG111" s="31"/>
      <c r="AH111" s="31"/>
      <c r="AI111" s="31"/>
      <c r="AJ111" s="31"/>
      <c r="AK111" s="44" t="s">
        <v>18</v>
      </c>
      <c r="AL111" s="31"/>
      <c r="AM111" s="40"/>
      <c r="AN111" s="40"/>
      <c r="AO111" s="40"/>
      <c r="AP111" s="31"/>
      <c r="AQ111" s="31"/>
      <c r="AR111" s="31"/>
      <c r="AS111" s="31"/>
      <c r="AT111" s="31"/>
      <c r="AU111" s="399"/>
      <c r="AV111" s="31"/>
      <c r="AW111" s="31"/>
      <c r="AX111" s="31"/>
      <c r="AY111" s="31"/>
      <c r="AZ111" s="31"/>
      <c r="BA111" s="31"/>
      <c r="BB111" s="31"/>
      <c r="BC111" s="31"/>
      <c r="BD111" s="31"/>
      <c r="BE111" s="133"/>
      <c r="BF111" s="133"/>
      <c r="BG111" s="133"/>
      <c r="BH111" s="133"/>
    </row>
    <row r="112" spans="1:60" ht="25.5" hidden="1" customHeight="1" x14ac:dyDescent="0.15">
      <c r="A112" s="50"/>
      <c r="B112" s="31"/>
      <c r="C112" s="375" t="s">
        <v>128</v>
      </c>
      <c r="D112" s="376"/>
      <c r="E112" s="377" t="s">
        <v>129</v>
      </c>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8"/>
      <c r="AD112" s="31"/>
      <c r="AE112" s="31"/>
      <c r="AF112" s="31"/>
      <c r="AG112" s="31"/>
      <c r="AJ112" s="31"/>
      <c r="AK112" s="52" t="s">
        <v>36</v>
      </c>
      <c r="AL112" s="31"/>
      <c r="AM112" s="40"/>
      <c r="AN112" s="40"/>
      <c r="AO112" s="40"/>
      <c r="AP112" s="31"/>
      <c r="AQ112" s="31"/>
      <c r="AR112" s="31"/>
      <c r="AS112" s="31"/>
      <c r="AT112" s="31"/>
      <c r="AU112" s="31"/>
      <c r="AV112" s="31"/>
      <c r="AW112" s="31"/>
      <c r="AX112" s="31"/>
      <c r="AY112" s="31"/>
      <c r="AZ112" s="31"/>
      <c r="BA112" s="31"/>
      <c r="BB112" s="31"/>
      <c r="BC112" s="31"/>
      <c r="BD112" s="31"/>
      <c r="BE112" s="133"/>
      <c r="BF112" s="133"/>
      <c r="BG112" s="133"/>
      <c r="BH112" s="133"/>
    </row>
    <row r="113" spans="1:60" s="21" customFormat="1" ht="13.5" hidden="1" customHeight="1" x14ac:dyDescent="0.15">
      <c r="B113" s="24"/>
      <c r="C113" s="25"/>
      <c r="D113" s="25"/>
      <c r="E113" s="25"/>
      <c r="F113" s="25"/>
      <c r="G113" s="25"/>
      <c r="H113" s="25"/>
      <c r="I113" s="25"/>
      <c r="J113" s="25"/>
      <c r="K113" s="25"/>
      <c r="L113" s="25"/>
      <c r="M113" s="25"/>
      <c r="N113" s="25"/>
      <c r="O113" s="25"/>
      <c r="P113" s="25"/>
      <c r="Q113" s="25"/>
      <c r="R113" s="25"/>
      <c r="S113" s="26"/>
      <c r="T113" s="27"/>
      <c r="U113" s="27"/>
      <c r="V113" s="27"/>
      <c r="W113" s="27"/>
      <c r="X113" s="28"/>
      <c r="Y113" s="27"/>
      <c r="Z113" s="27"/>
      <c r="AA113" s="27"/>
      <c r="AB113" s="27"/>
      <c r="AC113" s="27"/>
      <c r="AD113" s="27"/>
      <c r="AE113" s="27"/>
      <c r="AF113" s="27"/>
      <c r="AG113" s="27"/>
      <c r="AH113" s="27"/>
      <c r="AI113" s="27"/>
      <c r="AJ113" s="27"/>
      <c r="AK113" s="27"/>
      <c r="AL113" s="27"/>
      <c r="AM113" s="27"/>
      <c r="AR113" s="29"/>
      <c r="AS113" s="20"/>
      <c r="AT113" s="23"/>
      <c r="AU113" s="22"/>
      <c r="AV113" s="22"/>
      <c r="AW113" s="22"/>
      <c r="AX113" s="22"/>
      <c r="AY113" s="22"/>
      <c r="AZ113" s="22"/>
      <c r="BA113" s="22"/>
      <c r="BB113" s="22"/>
      <c r="BC113" s="22"/>
      <c r="BD113" s="22"/>
      <c r="BE113" s="22"/>
      <c r="BF113" s="22"/>
    </row>
    <row r="114" spans="1:60" s="16" customFormat="1" ht="4.5" hidden="1" customHeight="1" x14ac:dyDescent="0.15">
      <c r="A114" s="14"/>
      <c r="B114" s="14"/>
      <c r="C114" s="15"/>
      <c r="F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V114" s="40"/>
      <c r="AW114" s="40"/>
      <c r="AX114" s="40"/>
      <c r="AY114" s="40"/>
      <c r="AZ114" s="40"/>
      <c r="BA114" s="40"/>
      <c r="BB114" s="40"/>
      <c r="BC114" s="40"/>
      <c r="BD114" s="40"/>
      <c r="BE114" s="40"/>
      <c r="BF114" s="40"/>
      <c r="BG114" s="9"/>
    </row>
    <row r="115" spans="1:60" ht="25.5" hidden="1" customHeight="1" x14ac:dyDescent="0.15">
      <c r="A115" s="423" t="s">
        <v>43</v>
      </c>
      <c r="B115" s="424"/>
      <c r="C115" s="424"/>
      <c r="D115" s="424"/>
      <c r="E115" s="424"/>
      <c r="F115" s="424"/>
      <c r="G115" s="424"/>
      <c r="H115" s="424"/>
      <c r="I115" s="425"/>
      <c r="J115" s="30"/>
      <c r="K115" s="59" t="s">
        <v>40</v>
      </c>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30"/>
      <c r="AP115" s="30"/>
      <c r="AQ115" s="30"/>
      <c r="AR115" s="30"/>
      <c r="AS115" s="30"/>
      <c r="AT115" s="30"/>
      <c r="AU115" s="31"/>
      <c r="AV115" s="31" t="s">
        <v>4</v>
      </c>
      <c r="AW115" s="40"/>
      <c r="AX115" s="40"/>
      <c r="AY115" s="40"/>
      <c r="AZ115" s="40"/>
      <c r="BA115" s="31"/>
      <c r="BB115" s="40"/>
      <c r="BC115" s="40"/>
      <c r="BD115" s="40"/>
      <c r="BE115" s="40"/>
      <c r="BF115" s="40"/>
      <c r="BG115" s="9"/>
    </row>
    <row r="116" spans="1:60" ht="17.25" hidden="1" customHeight="1" x14ac:dyDescent="0.15">
      <c r="A116" s="426"/>
      <c r="B116" s="427"/>
      <c r="C116" s="427"/>
      <c r="D116" s="427"/>
      <c r="E116" s="427"/>
      <c r="F116" s="427"/>
      <c r="G116" s="427"/>
      <c r="H116" s="427"/>
      <c r="I116" s="428"/>
      <c r="J116" s="32"/>
      <c r="K116" s="32"/>
      <c r="L116" s="32"/>
      <c r="M116" s="32"/>
      <c r="N116" s="32"/>
      <c r="O116" s="32"/>
      <c r="P116" s="32"/>
      <c r="Q116" s="32"/>
      <c r="R116" s="32"/>
      <c r="S116" s="32"/>
      <c r="T116" s="32"/>
      <c r="U116" s="32"/>
      <c r="V116" s="32"/>
      <c r="W116" s="32"/>
      <c r="X116" s="33"/>
      <c r="Y116" s="33"/>
      <c r="Z116" s="33"/>
      <c r="AA116" s="33"/>
      <c r="AB116" s="33"/>
      <c r="AC116" s="33"/>
      <c r="AD116" s="33"/>
      <c r="AE116" s="34"/>
      <c r="AF116" s="33"/>
      <c r="AG116" s="33"/>
      <c r="AH116" s="33"/>
      <c r="AI116" s="33"/>
      <c r="AJ116" s="33"/>
      <c r="AK116" s="33"/>
      <c r="AL116" s="33"/>
      <c r="AM116" s="33"/>
      <c r="AN116" s="33"/>
      <c r="AO116" s="33"/>
      <c r="AP116" s="35"/>
      <c r="AQ116" s="35"/>
      <c r="AR116" s="35"/>
      <c r="AS116" s="35"/>
      <c r="AT116" s="31"/>
      <c r="AU116" s="31"/>
      <c r="AV116" s="31"/>
      <c r="AW116" s="31"/>
      <c r="AX116" s="31"/>
      <c r="AY116" s="31"/>
      <c r="AZ116" s="31"/>
      <c r="BA116" s="31"/>
      <c r="BB116" s="31"/>
      <c r="BC116" s="31"/>
      <c r="BD116" s="31"/>
      <c r="BE116" s="31"/>
      <c r="BF116" s="31"/>
      <c r="BG116" s="31"/>
    </row>
    <row r="117" spans="1:60" ht="28.5" hidden="1" customHeight="1" x14ac:dyDescent="0.15">
      <c r="A117" s="36"/>
      <c r="B117" s="37" t="s">
        <v>5</v>
      </c>
      <c r="C117" s="38"/>
      <c r="D117" s="38"/>
      <c r="E117" s="38"/>
      <c r="F117" s="31"/>
      <c r="G117" s="39"/>
      <c r="H117" s="31"/>
      <c r="I117" s="39"/>
      <c r="J117" s="39"/>
      <c r="K117" s="39"/>
      <c r="L117" s="39"/>
      <c r="M117" s="39"/>
      <c r="N117" s="39"/>
      <c r="O117" s="39"/>
      <c r="P117" s="39"/>
      <c r="Q117" s="39"/>
      <c r="R117" s="39"/>
      <c r="S117" s="39"/>
      <c r="T117" s="39"/>
      <c r="U117" s="39"/>
      <c r="V117" s="39"/>
      <c r="W117" s="39"/>
      <c r="X117" s="39"/>
      <c r="Y117" s="39"/>
      <c r="Z117" s="39"/>
      <c r="AA117" s="139"/>
      <c r="AB117" s="40"/>
      <c r="AC117" s="40"/>
      <c r="AD117" s="40"/>
      <c r="AE117" s="37" t="s">
        <v>6</v>
      </c>
      <c r="AF117" s="40"/>
      <c r="AG117" s="40"/>
      <c r="AH117" s="40"/>
      <c r="AI117" s="40"/>
      <c r="AJ117" s="40"/>
      <c r="AK117" s="40"/>
      <c r="AL117" s="40"/>
      <c r="AM117" s="40"/>
      <c r="AN117" s="40"/>
      <c r="AO117" s="40"/>
      <c r="AP117" s="40"/>
      <c r="AQ117" s="40"/>
      <c r="AR117" s="40"/>
      <c r="AS117" s="40"/>
      <c r="AT117" s="40"/>
      <c r="AU117" s="31"/>
      <c r="AV117" s="31"/>
      <c r="AW117" s="31" t="s">
        <v>7</v>
      </c>
      <c r="AX117" s="31"/>
      <c r="AY117" s="31"/>
      <c r="AZ117" s="31" t="s">
        <v>8</v>
      </c>
      <c r="BA117" s="31"/>
      <c r="BB117" s="31"/>
      <c r="BC117" s="31"/>
      <c r="BD117" s="31"/>
      <c r="BE117" s="133"/>
      <c r="BF117" s="133"/>
      <c r="BG117" s="133"/>
      <c r="BH117" s="133"/>
    </row>
    <row r="118" spans="1:60" ht="25.5" hidden="1" customHeight="1" x14ac:dyDescent="0.15">
      <c r="A118" s="36"/>
      <c r="B118" s="335" t="s">
        <v>131</v>
      </c>
      <c r="C118" s="388"/>
      <c r="D118" s="388"/>
      <c r="E118" s="389"/>
      <c r="F118" s="419" t="s">
        <v>9</v>
      </c>
      <c r="G118" s="419"/>
      <c r="H118" s="414"/>
      <c r="I118" s="414"/>
      <c r="J118" s="407" t="s">
        <v>10</v>
      </c>
      <c r="K118" s="407"/>
      <c r="L118" s="414"/>
      <c r="M118" s="414"/>
      <c r="N118" s="407" t="s">
        <v>11</v>
      </c>
      <c r="O118" s="409"/>
      <c r="P118" s="420" t="s">
        <v>12</v>
      </c>
      <c r="Q118" s="409"/>
      <c r="R118" s="411" t="s">
        <v>13</v>
      </c>
      <c r="S118" s="411"/>
      <c r="T118" s="414"/>
      <c r="U118" s="414"/>
      <c r="V118" s="407" t="s">
        <v>10</v>
      </c>
      <c r="W118" s="407"/>
      <c r="X118" s="414"/>
      <c r="Y118" s="414"/>
      <c r="Z118" s="407" t="s">
        <v>11</v>
      </c>
      <c r="AA118" s="409"/>
      <c r="AB118" s="31"/>
      <c r="AC118" s="31"/>
      <c r="AD118" s="31"/>
      <c r="AE118" s="335" t="s">
        <v>14</v>
      </c>
      <c r="AF118" s="327"/>
      <c r="AG118" s="327"/>
      <c r="AH118" s="327"/>
      <c r="AI118" s="328"/>
      <c r="AJ118" s="404">
        <f>ROUNDDOWN(AZ118/60,0)</f>
        <v>0</v>
      </c>
      <c r="AK118" s="404"/>
      <c r="AL118" s="421" t="s">
        <v>15</v>
      </c>
      <c r="AM118" s="421"/>
      <c r="AN118" s="404">
        <f>AZ118-AJ118*60</f>
        <v>0</v>
      </c>
      <c r="AO118" s="404"/>
      <c r="AP118" s="407" t="s">
        <v>11</v>
      </c>
      <c r="AQ118" s="409"/>
      <c r="AR118" s="40"/>
      <c r="AS118" s="31"/>
      <c r="AT118" s="31"/>
      <c r="AU118" s="399"/>
      <c r="AV118" s="399" t="s">
        <v>16</v>
      </c>
      <c r="AW118" s="402">
        <f>T118*60+X118</f>
        <v>0</v>
      </c>
      <c r="AX118" s="31"/>
      <c r="AY118" s="399" t="s">
        <v>17</v>
      </c>
      <c r="AZ118" s="402">
        <f>(T118*60+X118)-(H118*60+L118)</f>
        <v>0</v>
      </c>
      <c r="BA118" s="31"/>
      <c r="BB118" s="31"/>
      <c r="BC118" s="31"/>
      <c r="BD118" s="31"/>
      <c r="BE118" s="133"/>
      <c r="BF118" s="133"/>
      <c r="BG118" s="133"/>
      <c r="BH118" s="133"/>
    </row>
    <row r="119" spans="1:60" ht="35.25" hidden="1" customHeight="1" x14ac:dyDescent="0.15">
      <c r="A119" s="36"/>
      <c r="B119" s="390"/>
      <c r="C119" s="391"/>
      <c r="D119" s="391"/>
      <c r="E119" s="392"/>
      <c r="F119" s="419"/>
      <c r="G119" s="419"/>
      <c r="H119" s="416"/>
      <c r="I119" s="416"/>
      <c r="J119" s="408"/>
      <c r="K119" s="408"/>
      <c r="L119" s="416"/>
      <c r="M119" s="416"/>
      <c r="N119" s="408"/>
      <c r="O119" s="410"/>
      <c r="P119" s="418"/>
      <c r="Q119" s="410"/>
      <c r="R119" s="412"/>
      <c r="S119" s="412"/>
      <c r="T119" s="416"/>
      <c r="U119" s="416"/>
      <c r="V119" s="408"/>
      <c r="W119" s="408"/>
      <c r="X119" s="416"/>
      <c r="Y119" s="416"/>
      <c r="Z119" s="408"/>
      <c r="AA119" s="410"/>
      <c r="AB119" s="31"/>
      <c r="AC119" s="31"/>
      <c r="AD119" s="31"/>
      <c r="AE119" s="339"/>
      <c r="AF119" s="333"/>
      <c r="AG119" s="333"/>
      <c r="AH119" s="333"/>
      <c r="AI119" s="334"/>
      <c r="AJ119" s="406"/>
      <c r="AK119" s="406"/>
      <c r="AL119" s="422"/>
      <c r="AM119" s="422"/>
      <c r="AN119" s="406"/>
      <c r="AO119" s="406"/>
      <c r="AP119" s="408"/>
      <c r="AQ119" s="410"/>
      <c r="AR119" s="40"/>
      <c r="AS119" s="31"/>
      <c r="AT119" s="31"/>
      <c r="AU119" s="399"/>
      <c r="AV119" s="399"/>
      <c r="AW119" s="402"/>
      <c r="AX119" s="31"/>
      <c r="AY119" s="399"/>
      <c r="AZ119" s="402"/>
      <c r="BA119" s="31"/>
      <c r="BB119" s="31"/>
      <c r="BC119" s="31"/>
      <c r="BD119" s="31"/>
      <c r="BE119" s="133"/>
      <c r="BF119" s="133"/>
      <c r="BG119" s="133"/>
      <c r="BH119" s="133"/>
    </row>
    <row r="120" spans="1:60" ht="17.25" hidden="1" customHeight="1" x14ac:dyDescent="0.15">
      <c r="A120" s="36"/>
      <c r="B120" s="41"/>
      <c r="C120" s="41"/>
      <c r="D120" s="41"/>
      <c r="E120" s="41"/>
      <c r="F120" s="42"/>
      <c r="G120" s="42"/>
      <c r="H120" s="138"/>
      <c r="I120" s="42"/>
      <c r="J120" s="42"/>
      <c r="K120" s="42"/>
      <c r="L120" s="42"/>
      <c r="M120" s="42"/>
      <c r="N120" s="42"/>
      <c r="O120" s="42"/>
      <c r="P120" s="42"/>
      <c r="Q120" s="42"/>
      <c r="R120" s="42"/>
      <c r="S120" s="42"/>
      <c r="T120" s="42"/>
      <c r="U120" s="42"/>
      <c r="V120" s="42"/>
      <c r="W120" s="42"/>
      <c r="X120" s="40"/>
      <c r="Y120" s="40"/>
      <c r="Z120" s="39"/>
      <c r="AA120" s="139"/>
      <c r="AB120" s="40"/>
      <c r="AC120" s="40"/>
      <c r="AD120" s="40"/>
      <c r="AE120" s="40"/>
      <c r="AF120" s="40"/>
      <c r="AG120" s="40"/>
      <c r="AH120" s="40"/>
      <c r="AI120" s="40"/>
      <c r="AJ120" s="122" t="s">
        <v>18</v>
      </c>
      <c r="AK120" s="121"/>
      <c r="AL120" s="121"/>
      <c r="AM120" s="121"/>
      <c r="AN120" s="121"/>
      <c r="AO120" s="121"/>
      <c r="AP120" s="40"/>
      <c r="AQ120" s="40"/>
      <c r="AR120" s="40"/>
      <c r="AS120" s="31"/>
      <c r="AT120" s="31"/>
      <c r="AU120" s="31"/>
      <c r="AV120" s="31"/>
      <c r="AW120" s="31"/>
      <c r="AX120" s="31"/>
      <c r="AY120" s="31"/>
      <c r="AZ120" s="31"/>
      <c r="BA120" s="31"/>
      <c r="BB120" s="31"/>
      <c r="BC120" s="31"/>
      <c r="BD120" s="31"/>
      <c r="BE120" s="133"/>
      <c r="BF120" s="133"/>
      <c r="BG120" s="133"/>
      <c r="BH120" s="133"/>
    </row>
    <row r="121" spans="1:60" s="31" customFormat="1" ht="25.5" hidden="1" customHeight="1" x14ac:dyDescent="0.15">
      <c r="A121" s="36"/>
      <c r="B121" s="37"/>
      <c r="C121" s="38"/>
      <c r="D121" s="38"/>
      <c r="E121" s="38"/>
      <c r="F121" s="39"/>
      <c r="G121" s="39"/>
      <c r="H121" s="39"/>
      <c r="I121" s="39"/>
      <c r="J121" s="39"/>
      <c r="K121" s="39"/>
      <c r="L121" s="39"/>
      <c r="M121" s="39"/>
      <c r="N121" s="39"/>
      <c r="O121" s="39"/>
      <c r="P121" s="39"/>
      <c r="Q121" s="39"/>
      <c r="R121" s="39"/>
      <c r="S121" s="39"/>
      <c r="T121" s="39"/>
      <c r="U121" s="39"/>
      <c r="V121" s="39"/>
      <c r="W121" s="139"/>
      <c r="X121" s="40"/>
      <c r="Y121" s="40"/>
      <c r="Z121" s="39"/>
      <c r="AA121" s="139"/>
      <c r="AB121" s="40"/>
      <c r="AC121" s="40"/>
      <c r="AD121" s="40"/>
      <c r="AE121" s="40"/>
      <c r="AF121" s="40"/>
      <c r="AG121" s="40"/>
      <c r="AH121" s="40"/>
      <c r="AI121" s="40"/>
      <c r="AJ121" s="121"/>
      <c r="AK121" s="121"/>
      <c r="AL121" s="121"/>
      <c r="AM121" s="121"/>
      <c r="AN121" s="121"/>
      <c r="AO121" s="121"/>
      <c r="AP121" s="40"/>
      <c r="AQ121" s="40"/>
      <c r="AR121" s="40"/>
      <c r="AW121" s="47" t="s">
        <v>19</v>
      </c>
      <c r="AZ121" s="31" t="s">
        <v>20</v>
      </c>
      <c r="BC121" s="31" t="s">
        <v>126</v>
      </c>
      <c r="BE121" s="133"/>
      <c r="BF121" s="133"/>
      <c r="BG121" s="133"/>
      <c r="BH121" s="133"/>
    </row>
    <row r="122" spans="1:60" s="48" customFormat="1" ht="25.5" hidden="1" customHeight="1" x14ac:dyDescent="0.15">
      <c r="A122" s="45"/>
      <c r="B122" s="46" t="s">
        <v>125</v>
      </c>
      <c r="C122" s="46"/>
      <c r="D122" s="46"/>
      <c r="E122" s="46"/>
      <c r="F122" s="46"/>
      <c r="G122" s="46"/>
      <c r="H122" s="46"/>
      <c r="I122" s="46"/>
      <c r="J122" s="46"/>
      <c r="K122" s="46"/>
      <c r="L122" s="46"/>
      <c r="M122" s="46"/>
      <c r="N122" s="46"/>
      <c r="O122" s="47"/>
      <c r="P122" s="46"/>
      <c r="Q122" s="46"/>
      <c r="R122" s="46"/>
      <c r="S122" s="46"/>
      <c r="T122" s="46"/>
      <c r="U122" s="12"/>
      <c r="V122" s="46"/>
      <c r="W122" s="46"/>
      <c r="X122" s="40"/>
      <c r="Y122" s="40"/>
      <c r="Z122" s="39"/>
      <c r="AA122" s="139"/>
      <c r="AB122" s="40"/>
      <c r="AC122" s="40"/>
      <c r="AD122" s="40"/>
      <c r="AE122" s="37" t="s">
        <v>21</v>
      </c>
      <c r="AF122" s="47"/>
      <c r="AG122" s="42"/>
      <c r="AH122" s="42"/>
      <c r="AI122" s="42"/>
      <c r="AJ122" s="123"/>
      <c r="AK122" s="123"/>
      <c r="AL122" s="123"/>
      <c r="AM122" s="123"/>
      <c r="AN122" s="121"/>
      <c r="AO122" s="121"/>
      <c r="AP122" s="40"/>
      <c r="AQ122" s="31"/>
      <c r="AR122" s="40"/>
      <c r="AS122" s="31"/>
      <c r="AT122" s="31"/>
      <c r="AU122" s="47"/>
      <c r="AV122" s="47"/>
      <c r="AW122" s="47" t="s">
        <v>22</v>
      </c>
      <c r="AX122" s="47"/>
      <c r="AY122" s="47"/>
      <c r="AZ122" s="31" t="s">
        <v>23</v>
      </c>
      <c r="BA122" s="47"/>
      <c r="BB122" s="31"/>
      <c r="BC122" s="31" t="s">
        <v>127</v>
      </c>
      <c r="BD122" s="47"/>
      <c r="BE122" s="133"/>
      <c r="BF122" s="134"/>
      <c r="BG122" s="134"/>
      <c r="BH122" s="134"/>
    </row>
    <row r="123" spans="1:60" ht="25.5" hidden="1" customHeight="1" x14ac:dyDescent="0.15">
      <c r="A123" s="36"/>
      <c r="B123" s="335" t="s">
        <v>131</v>
      </c>
      <c r="C123" s="388"/>
      <c r="D123" s="388"/>
      <c r="E123" s="389"/>
      <c r="F123" s="419" t="s">
        <v>9</v>
      </c>
      <c r="G123" s="419"/>
      <c r="H123" s="414"/>
      <c r="I123" s="414"/>
      <c r="J123" s="407" t="s">
        <v>10</v>
      </c>
      <c r="K123" s="407"/>
      <c r="L123" s="414"/>
      <c r="M123" s="414"/>
      <c r="N123" s="407" t="s">
        <v>11</v>
      </c>
      <c r="O123" s="409"/>
      <c r="P123" s="420" t="s">
        <v>12</v>
      </c>
      <c r="Q123" s="409"/>
      <c r="R123" s="411" t="s">
        <v>13</v>
      </c>
      <c r="S123" s="411"/>
      <c r="T123" s="413"/>
      <c r="U123" s="414"/>
      <c r="V123" s="407" t="s">
        <v>10</v>
      </c>
      <c r="W123" s="407"/>
      <c r="X123" s="414"/>
      <c r="Y123" s="414"/>
      <c r="Z123" s="407" t="s">
        <v>11</v>
      </c>
      <c r="AA123" s="409"/>
      <c r="AB123" s="40"/>
      <c r="AC123" s="40"/>
      <c r="AD123" s="40"/>
      <c r="AE123" s="417" t="s">
        <v>24</v>
      </c>
      <c r="AF123" s="407"/>
      <c r="AG123" s="407"/>
      <c r="AH123" s="407"/>
      <c r="AI123" s="409"/>
      <c r="AJ123" s="403">
        <f>ROUNDDOWN(AW128/60,0)</f>
        <v>0</v>
      </c>
      <c r="AK123" s="404"/>
      <c r="AL123" s="407" t="s">
        <v>10</v>
      </c>
      <c r="AM123" s="407"/>
      <c r="AN123" s="404">
        <f>AW128-AJ123*60</f>
        <v>0</v>
      </c>
      <c r="AO123" s="404"/>
      <c r="AP123" s="407" t="s">
        <v>11</v>
      </c>
      <c r="AQ123" s="409"/>
      <c r="AR123" s="40"/>
      <c r="AS123" s="49"/>
      <c r="AT123" s="49"/>
      <c r="AU123" s="31"/>
      <c r="AV123" s="399" t="s">
        <v>25</v>
      </c>
      <c r="AW123" s="402">
        <f>IF(AZ123&lt;=BC123,BC123,AW118)</f>
        <v>1200</v>
      </c>
      <c r="AX123" s="157"/>
      <c r="AY123" s="399" t="s">
        <v>26</v>
      </c>
      <c r="AZ123" s="402">
        <f>T123*60+X123</f>
        <v>0</v>
      </c>
      <c r="BA123" s="157"/>
      <c r="BB123" s="399" t="s">
        <v>27</v>
      </c>
      <c r="BC123" s="402">
        <f>IF(C131="☑",21*60,20*60)</f>
        <v>1200</v>
      </c>
      <c r="BD123" s="31"/>
      <c r="BE123" s="133"/>
      <c r="BF123" s="133"/>
      <c r="BG123" s="133"/>
      <c r="BH123" s="133"/>
    </row>
    <row r="124" spans="1:60" ht="35.25" hidden="1" customHeight="1" x14ac:dyDescent="0.15">
      <c r="A124" s="36"/>
      <c r="B124" s="390"/>
      <c r="C124" s="391"/>
      <c r="D124" s="391"/>
      <c r="E124" s="392"/>
      <c r="F124" s="419"/>
      <c r="G124" s="419"/>
      <c r="H124" s="416"/>
      <c r="I124" s="416"/>
      <c r="J124" s="408"/>
      <c r="K124" s="408"/>
      <c r="L124" s="416"/>
      <c r="M124" s="416"/>
      <c r="N124" s="408"/>
      <c r="O124" s="410"/>
      <c r="P124" s="418"/>
      <c r="Q124" s="410"/>
      <c r="R124" s="412"/>
      <c r="S124" s="412"/>
      <c r="T124" s="415"/>
      <c r="U124" s="416"/>
      <c r="V124" s="408"/>
      <c r="W124" s="408"/>
      <c r="X124" s="416"/>
      <c r="Y124" s="416"/>
      <c r="Z124" s="408"/>
      <c r="AA124" s="410"/>
      <c r="AB124" s="31"/>
      <c r="AC124" s="31"/>
      <c r="AD124" s="31"/>
      <c r="AE124" s="418"/>
      <c r="AF124" s="408"/>
      <c r="AG124" s="408"/>
      <c r="AH124" s="408"/>
      <c r="AI124" s="410"/>
      <c r="AJ124" s="405"/>
      <c r="AK124" s="406"/>
      <c r="AL124" s="408"/>
      <c r="AM124" s="408"/>
      <c r="AN124" s="406"/>
      <c r="AO124" s="406"/>
      <c r="AP124" s="408"/>
      <c r="AQ124" s="410"/>
      <c r="AR124" s="40"/>
      <c r="AS124" s="49"/>
      <c r="AT124" s="49"/>
      <c r="AU124" s="31"/>
      <c r="AV124" s="399"/>
      <c r="AW124" s="402"/>
      <c r="AX124" s="157"/>
      <c r="AY124" s="399"/>
      <c r="AZ124" s="402"/>
      <c r="BA124" s="157"/>
      <c r="BB124" s="399"/>
      <c r="BC124" s="402"/>
      <c r="BD124" s="31"/>
      <c r="BE124" s="133"/>
      <c r="BF124" s="133"/>
      <c r="BG124" s="133"/>
      <c r="BH124" s="133"/>
    </row>
    <row r="125" spans="1:60" ht="17.25" hidden="1" customHeight="1" x14ac:dyDescent="0.15">
      <c r="A125" s="50"/>
      <c r="B125" s="41"/>
      <c r="C125" s="41"/>
      <c r="D125" s="41"/>
      <c r="E125" s="41"/>
      <c r="F125" s="31"/>
      <c r="G125" s="41"/>
      <c r="H125" s="138"/>
      <c r="I125" s="41"/>
      <c r="J125" s="41"/>
      <c r="K125" s="41"/>
      <c r="L125" s="41"/>
      <c r="M125" s="41"/>
      <c r="N125" s="41"/>
      <c r="O125" s="41"/>
      <c r="P125" s="51"/>
      <c r="Q125" s="41"/>
      <c r="R125" s="41"/>
      <c r="S125" s="41"/>
      <c r="T125" s="41"/>
      <c r="U125" s="41"/>
      <c r="V125" s="41"/>
      <c r="W125" s="41"/>
      <c r="X125" s="40"/>
      <c r="Y125" s="40"/>
      <c r="Z125" s="39"/>
      <c r="AA125" s="31"/>
      <c r="AB125" s="31"/>
      <c r="AC125" s="31"/>
      <c r="AD125" s="31"/>
      <c r="AE125" s="31"/>
      <c r="AF125" s="31"/>
      <c r="AG125" s="31"/>
      <c r="AH125" s="31"/>
      <c r="AI125" s="31"/>
      <c r="AJ125" s="44" t="s">
        <v>18</v>
      </c>
      <c r="AK125" s="31"/>
      <c r="AL125" s="31"/>
      <c r="AM125" s="31"/>
      <c r="AN125" s="31"/>
      <c r="AO125" s="31"/>
      <c r="AP125" s="31"/>
      <c r="AQ125" s="31"/>
      <c r="AR125" s="31"/>
      <c r="AS125" s="31"/>
      <c r="AT125" s="31"/>
      <c r="AU125" s="31"/>
      <c r="AV125" s="31"/>
      <c r="AW125" s="31"/>
      <c r="AX125" s="31"/>
      <c r="AY125" s="31"/>
      <c r="AZ125" s="63" t="s">
        <v>28</v>
      </c>
      <c r="BA125" s="31"/>
      <c r="BB125" s="31"/>
      <c r="BC125" s="31"/>
      <c r="BD125" s="31"/>
      <c r="BE125" s="133"/>
      <c r="BF125" s="133"/>
      <c r="BG125" s="133"/>
      <c r="BH125" s="133"/>
    </row>
    <row r="126" spans="1:60" ht="25.5" hidden="1" customHeight="1" x14ac:dyDescent="0.2">
      <c r="A126" s="50"/>
      <c r="B126" s="31"/>
      <c r="C126" s="382" t="s">
        <v>130</v>
      </c>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4"/>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129" t="s">
        <v>29</v>
      </c>
      <c r="BA126" s="31"/>
      <c r="BB126" s="31"/>
      <c r="BC126" s="31"/>
      <c r="BD126" s="31"/>
      <c r="BE126" s="133"/>
      <c r="BF126" s="133"/>
      <c r="BG126" s="133"/>
      <c r="BH126" s="133"/>
    </row>
    <row r="127" spans="1:60" ht="25.5" hidden="1" customHeight="1" x14ac:dyDescent="0.15">
      <c r="A127" s="50"/>
      <c r="B127" s="31"/>
      <c r="C127" s="385"/>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7"/>
      <c r="AD127" s="31"/>
      <c r="AE127" s="37" t="s">
        <v>30</v>
      </c>
      <c r="AF127" s="31"/>
      <c r="AG127" s="31"/>
      <c r="AH127" s="31"/>
      <c r="AI127" s="31"/>
      <c r="AJ127" s="31"/>
      <c r="AK127" s="31"/>
      <c r="AL127" s="31"/>
      <c r="AM127" s="31"/>
      <c r="AN127" s="31"/>
      <c r="AO127" s="31"/>
      <c r="AP127" s="31"/>
      <c r="AQ127" s="31"/>
      <c r="AR127" s="31"/>
      <c r="AS127" s="31"/>
      <c r="AT127" s="31"/>
      <c r="AU127" s="31"/>
      <c r="AV127" s="31"/>
      <c r="AW127" s="31" t="s">
        <v>31</v>
      </c>
      <c r="AX127" s="31"/>
      <c r="AY127" s="31"/>
      <c r="AZ127" s="31" t="s">
        <v>32</v>
      </c>
      <c r="BA127" s="64"/>
      <c r="BB127" s="31"/>
      <c r="BC127" s="31"/>
      <c r="BD127" s="31"/>
      <c r="BE127" s="133"/>
      <c r="BF127" s="133"/>
      <c r="BG127" s="133"/>
      <c r="BH127" s="133"/>
    </row>
    <row r="128" spans="1:60" s="48" customFormat="1" ht="25.5" hidden="1" customHeight="1" x14ac:dyDescent="0.15">
      <c r="A128" s="50"/>
      <c r="B128" s="31"/>
      <c r="C128" s="385"/>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7"/>
      <c r="AC128" s="1"/>
      <c r="AD128" s="31"/>
      <c r="AE128" s="335" t="s">
        <v>33</v>
      </c>
      <c r="AF128" s="388"/>
      <c r="AG128" s="388"/>
      <c r="AH128" s="388"/>
      <c r="AI128" s="388"/>
      <c r="AJ128" s="388"/>
      <c r="AK128" s="389"/>
      <c r="AL128" s="393">
        <f>IF(AZ118=0,0,ROUNDUP(AW128/AZ118,3))</f>
        <v>0</v>
      </c>
      <c r="AM128" s="394"/>
      <c r="AN128" s="394"/>
      <c r="AO128" s="394"/>
      <c r="AP128" s="394"/>
      <c r="AQ128" s="395"/>
      <c r="AR128" s="31"/>
      <c r="AS128" s="31"/>
      <c r="AT128" s="31"/>
      <c r="AU128" s="47"/>
      <c r="AV128" s="399" t="s">
        <v>34</v>
      </c>
      <c r="AW128" s="400">
        <f>IF(AW118-AW123&gt;0,IF(AW118-AW123&gt;AZ118,AZ118,AW118-AW123),0)</f>
        <v>0</v>
      </c>
      <c r="AX128" s="401" t="s">
        <v>35</v>
      </c>
      <c r="AY128" s="401"/>
      <c r="AZ128" s="64"/>
      <c r="BA128" s="64"/>
      <c r="BB128" s="47"/>
      <c r="BC128" s="47"/>
      <c r="BD128" s="47"/>
      <c r="BE128" s="134"/>
      <c r="BF128" s="134"/>
      <c r="BG128" s="134"/>
      <c r="BH128" s="134"/>
    </row>
    <row r="129" spans="1:60" ht="35.25" hidden="1" customHeight="1" x14ac:dyDescent="0.15">
      <c r="A129" s="50"/>
      <c r="B129" s="31"/>
      <c r="C129" s="385"/>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7"/>
      <c r="AD129" s="31"/>
      <c r="AE129" s="390"/>
      <c r="AF129" s="391"/>
      <c r="AG129" s="391"/>
      <c r="AH129" s="391"/>
      <c r="AI129" s="391"/>
      <c r="AJ129" s="391"/>
      <c r="AK129" s="392"/>
      <c r="AL129" s="396"/>
      <c r="AM129" s="397"/>
      <c r="AN129" s="397"/>
      <c r="AO129" s="397"/>
      <c r="AP129" s="397"/>
      <c r="AQ129" s="398"/>
      <c r="AR129" s="31"/>
      <c r="AS129" s="31"/>
      <c r="AT129" s="31"/>
      <c r="AU129" s="399"/>
      <c r="AV129" s="399"/>
      <c r="AW129" s="400"/>
      <c r="AX129" s="401"/>
      <c r="AY129" s="401"/>
      <c r="AZ129" s="31"/>
      <c r="BA129" s="31"/>
      <c r="BB129" s="31"/>
      <c r="BC129" s="31"/>
      <c r="BD129" s="31"/>
      <c r="BE129" s="133"/>
      <c r="BF129" s="133"/>
      <c r="BG129" s="133"/>
      <c r="BH129" s="133"/>
    </row>
    <row r="130" spans="1:60" ht="25.5" hidden="1" customHeight="1" x14ac:dyDescent="0.15">
      <c r="A130" s="50"/>
      <c r="B130" s="31"/>
      <c r="C130" s="385"/>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7"/>
      <c r="AD130" s="31"/>
      <c r="AE130" s="31"/>
      <c r="AF130" s="31"/>
      <c r="AG130" s="31"/>
      <c r="AH130" s="31"/>
      <c r="AI130" s="31"/>
      <c r="AJ130" s="31"/>
      <c r="AK130" s="44" t="s">
        <v>18</v>
      </c>
      <c r="AL130" s="31"/>
      <c r="AM130" s="40"/>
      <c r="AN130" s="40"/>
      <c r="AO130" s="40"/>
      <c r="AP130" s="31"/>
      <c r="AQ130" s="31"/>
      <c r="AR130" s="31"/>
      <c r="AS130" s="31"/>
      <c r="AT130" s="31"/>
      <c r="AU130" s="399"/>
      <c r="AV130" s="31"/>
      <c r="AW130" s="31"/>
      <c r="AX130" s="31"/>
      <c r="AY130" s="31"/>
      <c r="AZ130" s="31"/>
      <c r="BA130" s="31"/>
      <c r="BB130" s="31"/>
      <c r="BC130" s="31"/>
      <c r="BD130" s="31"/>
      <c r="BE130" s="133"/>
      <c r="BF130" s="133"/>
      <c r="BG130" s="133"/>
      <c r="BH130" s="133"/>
    </row>
    <row r="131" spans="1:60" ht="25.5" hidden="1" customHeight="1" x14ac:dyDescent="0.15">
      <c r="A131" s="50"/>
      <c r="B131" s="31"/>
      <c r="C131" s="375" t="s">
        <v>128</v>
      </c>
      <c r="D131" s="376"/>
      <c r="E131" s="377" t="s">
        <v>129</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8"/>
      <c r="AD131" s="31"/>
      <c r="AE131" s="31"/>
      <c r="AF131" s="31"/>
      <c r="AG131" s="31"/>
      <c r="AJ131" s="31"/>
      <c r="AK131" s="52" t="s">
        <v>36</v>
      </c>
      <c r="AL131" s="31"/>
      <c r="AM131" s="40"/>
      <c r="AN131" s="40"/>
      <c r="AO131" s="40"/>
      <c r="AP131" s="31"/>
      <c r="AQ131" s="31"/>
      <c r="AR131" s="31"/>
      <c r="AS131" s="31"/>
      <c r="AT131" s="31"/>
      <c r="AU131" s="31"/>
      <c r="AV131" s="31"/>
      <c r="AW131" s="31"/>
      <c r="AX131" s="31"/>
      <c r="AY131" s="31"/>
      <c r="AZ131" s="31"/>
      <c r="BA131" s="31"/>
      <c r="BB131" s="31"/>
      <c r="BC131" s="31"/>
      <c r="BD131" s="31"/>
      <c r="BE131" s="133"/>
      <c r="BF131" s="133"/>
      <c r="BG131" s="133"/>
      <c r="BH131" s="133"/>
    </row>
    <row r="132" spans="1:60" ht="17.25" hidden="1" customHeight="1" x14ac:dyDescent="0.15">
      <c r="A132" s="53"/>
      <c r="B132" s="54"/>
      <c r="C132" s="54"/>
      <c r="D132" s="54"/>
      <c r="E132" s="54"/>
      <c r="F132" s="55"/>
      <c r="G132" s="54"/>
      <c r="H132" s="54"/>
      <c r="I132" s="54"/>
      <c r="J132" s="54"/>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7"/>
      <c r="AL132" s="56"/>
      <c r="AM132" s="58"/>
      <c r="AN132" s="58"/>
      <c r="AO132" s="58"/>
      <c r="AP132" s="56"/>
      <c r="AQ132" s="56"/>
      <c r="AR132" s="56"/>
      <c r="AS132" s="56"/>
      <c r="AT132" s="31"/>
      <c r="AU132" s="31"/>
      <c r="AV132" s="31"/>
      <c r="AW132" s="31"/>
      <c r="AX132" s="31"/>
      <c r="AY132" s="31"/>
      <c r="AZ132" s="31"/>
      <c r="BA132" s="31"/>
      <c r="BB132" s="31"/>
      <c r="BC132" s="31"/>
      <c r="BD132" s="31"/>
      <c r="BE132" s="31"/>
      <c r="BF132" s="31"/>
    </row>
    <row r="133" spans="1:60" ht="25.5" hidden="1" customHeight="1" x14ac:dyDescent="0.15">
      <c r="A133" s="423" t="s">
        <v>44</v>
      </c>
      <c r="B133" s="424"/>
      <c r="C133" s="424"/>
      <c r="D133" s="424"/>
      <c r="E133" s="424"/>
      <c r="F133" s="424"/>
      <c r="G133" s="424"/>
      <c r="H133" s="424"/>
      <c r="I133" s="425"/>
      <c r="J133" s="30"/>
      <c r="K133" s="59" t="s">
        <v>40</v>
      </c>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30"/>
      <c r="AP133" s="30"/>
      <c r="AQ133" s="30"/>
      <c r="AR133" s="30"/>
      <c r="AS133" s="30"/>
      <c r="AT133" s="30"/>
      <c r="AU133" s="31"/>
      <c r="AV133" s="31" t="s">
        <v>4</v>
      </c>
      <c r="AW133" s="40"/>
      <c r="AX133" s="40"/>
      <c r="AY133" s="40"/>
      <c r="AZ133" s="40"/>
      <c r="BA133" s="31"/>
      <c r="BB133" s="40"/>
      <c r="BC133" s="40"/>
      <c r="BD133" s="40"/>
      <c r="BE133" s="40"/>
      <c r="BF133" s="40"/>
      <c r="BG133" s="9"/>
    </row>
    <row r="134" spans="1:60" ht="17.25" hidden="1" customHeight="1" x14ac:dyDescent="0.15">
      <c r="A134" s="426"/>
      <c r="B134" s="427"/>
      <c r="C134" s="427"/>
      <c r="D134" s="427"/>
      <c r="E134" s="427"/>
      <c r="F134" s="427"/>
      <c r="G134" s="427"/>
      <c r="H134" s="427"/>
      <c r="I134" s="428"/>
      <c r="J134" s="32"/>
      <c r="K134" s="32"/>
      <c r="L134" s="32"/>
      <c r="M134" s="32"/>
      <c r="N134" s="32"/>
      <c r="O134" s="32"/>
      <c r="P134" s="32"/>
      <c r="Q134" s="32"/>
      <c r="R134" s="32"/>
      <c r="S134" s="32"/>
      <c r="T134" s="32"/>
      <c r="U134" s="32"/>
      <c r="V134" s="32"/>
      <c r="W134" s="32"/>
      <c r="X134" s="33"/>
      <c r="Y134" s="33"/>
      <c r="Z134" s="33"/>
      <c r="AA134" s="33"/>
      <c r="AB134" s="33"/>
      <c r="AC134" s="33"/>
      <c r="AD134" s="33"/>
      <c r="AE134" s="34"/>
      <c r="AF134" s="33"/>
      <c r="AG134" s="33"/>
      <c r="AH134" s="33"/>
      <c r="AI134" s="33"/>
      <c r="AJ134" s="33"/>
      <c r="AK134" s="33"/>
      <c r="AL134" s="33"/>
      <c r="AM134" s="33"/>
      <c r="AN134" s="33"/>
      <c r="AO134" s="33"/>
      <c r="AP134" s="35"/>
      <c r="AQ134" s="35"/>
      <c r="AR134" s="35"/>
      <c r="AS134" s="35"/>
      <c r="AT134" s="31"/>
      <c r="AU134" s="31"/>
      <c r="AV134" s="31"/>
      <c r="AW134" s="31"/>
      <c r="AX134" s="31"/>
      <c r="AY134" s="31"/>
      <c r="AZ134" s="31"/>
      <c r="BA134" s="31"/>
      <c r="BB134" s="31"/>
      <c r="BC134" s="31"/>
      <c r="BD134" s="31"/>
      <c r="BE134" s="31"/>
      <c r="BF134" s="31"/>
      <c r="BG134" s="31"/>
    </row>
    <row r="135" spans="1:60" ht="28.5" hidden="1" customHeight="1" x14ac:dyDescent="0.15">
      <c r="A135" s="36"/>
      <c r="B135" s="37" t="s">
        <v>5</v>
      </c>
      <c r="C135" s="38"/>
      <c r="D135" s="38"/>
      <c r="E135" s="38"/>
      <c r="F135" s="31"/>
      <c r="G135" s="39"/>
      <c r="H135" s="31"/>
      <c r="I135" s="39"/>
      <c r="J135" s="39"/>
      <c r="K135" s="39"/>
      <c r="L135" s="39"/>
      <c r="M135" s="39"/>
      <c r="N135" s="39"/>
      <c r="O135" s="39"/>
      <c r="P135" s="39"/>
      <c r="Q135" s="39"/>
      <c r="R135" s="39"/>
      <c r="S135" s="39"/>
      <c r="T135" s="39"/>
      <c r="U135" s="39"/>
      <c r="V135" s="39"/>
      <c r="W135" s="39"/>
      <c r="X135" s="39"/>
      <c r="Y135" s="39"/>
      <c r="Z135" s="39"/>
      <c r="AA135" s="139"/>
      <c r="AB135" s="40"/>
      <c r="AC135" s="40"/>
      <c r="AD135" s="40"/>
      <c r="AE135" s="37" t="s">
        <v>6</v>
      </c>
      <c r="AF135" s="40"/>
      <c r="AG135" s="40"/>
      <c r="AH135" s="40"/>
      <c r="AI135" s="40"/>
      <c r="AJ135" s="40"/>
      <c r="AK135" s="40"/>
      <c r="AL135" s="40"/>
      <c r="AM135" s="40"/>
      <c r="AN135" s="40"/>
      <c r="AO135" s="40"/>
      <c r="AP135" s="40"/>
      <c r="AQ135" s="40"/>
      <c r="AR135" s="40"/>
      <c r="AS135" s="40"/>
      <c r="AT135" s="40"/>
      <c r="AU135" s="31"/>
      <c r="AV135" s="31"/>
      <c r="AW135" s="31" t="s">
        <v>7</v>
      </c>
      <c r="AX135" s="31"/>
      <c r="AY135" s="31"/>
      <c r="AZ135" s="31" t="s">
        <v>8</v>
      </c>
      <c r="BA135" s="31"/>
      <c r="BB135" s="31"/>
      <c r="BC135" s="31"/>
      <c r="BD135" s="31"/>
      <c r="BE135" s="133"/>
      <c r="BF135" s="133"/>
      <c r="BG135" s="133"/>
      <c r="BH135" s="133"/>
    </row>
    <row r="136" spans="1:60" ht="25.5" hidden="1" customHeight="1" x14ac:dyDescent="0.15">
      <c r="A136" s="36"/>
      <c r="B136" s="335" t="s">
        <v>131</v>
      </c>
      <c r="C136" s="388"/>
      <c r="D136" s="388"/>
      <c r="E136" s="389"/>
      <c r="F136" s="419" t="s">
        <v>9</v>
      </c>
      <c r="G136" s="419"/>
      <c r="H136" s="414"/>
      <c r="I136" s="414"/>
      <c r="J136" s="407" t="s">
        <v>10</v>
      </c>
      <c r="K136" s="407"/>
      <c r="L136" s="414"/>
      <c r="M136" s="414"/>
      <c r="N136" s="407" t="s">
        <v>11</v>
      </c>
      <c r="O136" s="409"/>
      <c r="P136" s="420" t="s">
        <v>12</v>
      </c>
      <c r="Q136" s="409"/>
      <c r="R136" s="411" t="s">
        <v>13</v>
      </c>
      <c r="S136" s="411"/>
      <c r="T136" s="414"/>
      <c r="U136" s="414"/>
      <c r="V136" s="407" t="s">
        <v>10</v>
      </c>
      <c r="W136" s="407"/>
      <c r="X136" s="414"/>
      <c r="Y136" s="414"/>
      <c r="Z136" s="407" t="s">
        <v>11</v>
      </c>
      <c r="AA136" s="409"/>
      <c r="AB136" s="31"/>
      <c r="AC136" s="31"/>
      <c r="AD136" s="31"/>
      <c r="AE136" s="335" t="s">
        <v>14</v>
      </c>
      <c r="AF136" s="327"/>
      <c r="AG136" s="327"/>
      <c r="AH136" s="327"/>
      <c r="AI136" s="328"/>
      <c r="AJ136" s="404">
        <f>ROUNDDOWN(AZ136/60,0)</f>
        <v>0</v>
      </c>
      <c r="AK136" s="404"/>
      <c r="AL136" s="421" t="s">
        <v>15</v>
      </c>
      <c r="AM136" s="421"/>
      <c r="AN136" s="404">
        <f>AZ136-AJ136*60</f>
        <v>0</v>
      </c>
      <c r="AO136" s="404"/>
      <c r="AP136" s="407" t="s">
        <v>11</v>
      </c>
      <c r="AQ136" s="409"/>
      <c r="AR136" s="40"/>
      <c r="AS136" s="31"/>
      <c r="AT136" s="31"/>
      <c r="AU136" s="399"/>
      <c r="AV136" s="399" t="s">
        <v>16</v>
      </c>
      <c r="AW136" s="402">
        <f>T136*60+X136</f>
        <v>0</v>
      </c>
      <c r="AX136" s="31"/>
      <c r="AY136" s="399" t="s">
        <v>17</v>
      </c>
      <c r="AZ136" s="402">
        <f>(T136*60+X136)-(H136*60+L136)</f>
        <v>0</v>
      </c>
      <c r="BA136" s="31"/>
      <c r="BB136" s="31"/>
      <c r="BC136" s="31"/>
      <c r="BD136" s="31"/>
      <c r="BE136" s="133"/>
      <c r="BF136" s="133"/>
      <c r="BG136" s="133"/>
      <c r="BH136" s="133"/>
    </row>
    <row r="137" spans="1:60" ht="35.25" hidden="1" customHeight="1" x14ac:dyDescent="0.15">
      <c r="A137" s="36"/>
      <c r="B137" s="390"/>
      <c r="C137" s="391"/>
      <c r="D137" s="391"/>
      <c r="E137" s="392"/>
      <c r="F137" s="419"/>
      <c r="G137" s="419"/>
      <c r="H137" s="416"/>
      <c r="I137" s="416"/>
      <c r="J137" s="408"/>
      <c r="K137" s="408"/>
      <c r="L137" s="416"/>
      <c r="M137" s="416"/>
      <c r="N137" s="408"/>
      <c r="O137" s="410"/>
      <c r="P137" s="418"/>
      <c r="Q137" s="410"/>
      <c r="R137" s="412"/>
      <c r="S137" s="412"/>
      <c r="T137" s="416"/>
      <c r="U137" s="416"/>
      <c r="V137" s="408"/>
      <c r="W137" s="408"/>
      <c r="X137" s="416"/>
      <c r="Y137" s="416"/>
      <c r="Z137" s="408"/>
      <c r="AA137" s="410"/>
      <c r="AB137" s="31"/>
      <c r="AC137" s="31"/>
      <c r="AD137" s="31"/>
      <c r="AE137" s="339"/>
      <c r="AF137" s="333"/>
      <c r="AG137" s="333"/>
      <c r="AH137" s="333"/>
      <c r="AI137" s="334"/>
      <c r="AJ137" s="406"/>
      <c r="AK137" s="406"/>
      <c r="AL137" s="422"/>
      <c r="AM137" s="422"/>
      <c r="AN137" s="406"/>
      <c r="AO137" s="406"/>
      <c r="AP137" s="408"/>
      <c r="AQ137" s="410"/>
      <c r="AR137" s="40"/>
      <c r="AS137" s="31"/>
      <c r="AT137" s="31"/>
      <c r="AU137" s="399"/>
      <c r="AV137" s="399"/>
      <c r="AW137" s="402"/>
      <c r="AX137" s="31"/>
      <c r="AY137" s="399"/>
      <c r="AZ137" s="402"/>
      <c r="BA137" s="31"/>
      <c r="BB137" s="31"/>
      <c r="BC137" s="31"/>
      <c r="BD137" s="31"/>
      <c r="BE137" s="133"/>
      <c r="BF137" s="133"/>
      <c r="BG137" s="133"/>
      <c r="BH137" s="133"/>
    </row>
    <row r="138" spans="1:60" ht="17.25" hidden="1" customHeight="1" x14ac:dyDescent="0.15">
      <c r="A138" s="36"/>
      <c r="B138" s="41"/>
      <c r="C138" s="41"/>
      <c r="D138" s="41"/>
      <c r="E138" s="41"/>
      <c r="F138" s="42"/>
      <c r="G138" s="42"/>
      <c r="H138" s="138"/>
      <c r="I138" s="42"/>
      <c r="J138" s="42"/>
      <c r="K138" s="42"/>
      <c r="L138" s="42"/>
      <c r="M138" s="42"/>
      <c r="N138" s="42"/>
      <c r="O138" s="42"/>
      <c r="P138" s="42"/>
      <c r="Q138" s="42"/>
      <c r="R138" s="42"/>
      <c r="S138" s="42"/>
      <c r="T138" s="42"/>
      <c r="U138" s="42"/>
      <c r="V138" s="42"/>
      <c r="W138" s="42"/>
      <c r="X138" s="40"/>
      <c r="Y138" s="40"/>
      <c r="Z138" s="39"/>
      <c r="AA138" s="139"/>
      <c r="AB138" s="40"/>
      <c r="AC138" s="40"/>
      <c r="AD138" s="40"/>
      <c r="AE138" s="40"/>
      <c r="AF138" s="40"/>
      <c r="AG138" s="40"/>
      <c r="AH138" s="40"/>
      <c r="AI138" s="40"/>
      <c r="AJ138" s="122" t="s">
        <v>18</v>
      </c>
      <c r="AK138" s="121"/>
      <c r="AL138" s="121"/>
      <c r="AM138" s="121"/>
      <c r="AN138" s="121"/>
      <c r="AO138" s="121"/>
      <c r="AP138" s="40"/>
      <c r="AQ138" s="40"/>
      <c r="AR138" s="40"/>
      <c r="AS138" s="31"/>
      <c r="AT138" s="31"/>
      <c r="AU138" s="31"/>
      <c r="AV138" s="31"/>
      <c r="AW138" s="31"/>
      <c r="AX138" s="31"/>
      <c r="AY138" s="31"/>
      <c r="AZ138" s="31"/>
      <c r="BA138" s="31"/>
      <c r="BB138" s="31"/>
      <c r="BC138" s="31"/>
      <c r="BD138" s="31"/>
      <c r="BE138" s="133"/>
      <c r="BF138" s="133"/>
      <c r="BG138" s="133"/>
      <c r="BH138" s="133"/>
    </row>
    <row r="139" spans="1:60" s="31" customFormat="1" ht="25.5" hidden="1" customHeight="1" x14ac:dyDescent="0.15">
      <c r="A139" s="36"/>
      <c r="B139" s="37"/>
      <c r="C139" s="38"/>
      <c r="D139" s="38"/>
      <c r="E139" s="38"/>
      <c r="F139" s="39"/>
      <c r="G139" s="39"/>
      <c r="H139" s="39"/>
      <c r="I139" s="39"/>
      <c r="J139" s="39"/>
      <c r="K139" s="39"/>
      <c r="L139" s="39"/>
      <c r="M139" s="39"/>
      <c r="N139" s="39"/>
      <c r="O139" s="39"/>
      <c r="P139" s="39"/>
      <c r="Q139" s="39"/>
      <c r="R139" s="39"/>
      <c r="S139" s="39"/>
      <c r="T139" s="39"/>
      <c r="U139" s="39"/>
      <c r="V139" s="39"/>
      <c r="W139" s="139"/>
      <c r="X139" s="40"/>
      <c r="Y139" s="40"/>
      <c r="Z139" s="39"/>
      <c r="AA139" s="139"/>
      <c r="AB139" s="40"/>
      <c r="AC139" s="40"/>
      <c r="AD139" s="40"/>
      <c r="AE139" s="40"/>
      <c r="AF139" s="40"/>
      <c r="AG139" s="40"/>
      <c r="AH139" s="40"/>
      <c r="AI139" s="40"/>
      <c r="AJ139" s="121"/>
      <c r="AK139" s="121"/>
      <c r="AL139" s="121"/>
      <c r="AM139" s="121"/>
      <c r="AN139" s="121"/>
      <c r="AO139" s="121"/>
      <c r="AP139" s="40"/>
      <c r="AQ139" s="40"/>
      <c r="AR139" s="40"/>
      <c r="AW139" s="47" t="s">
        <v>19</v>
      </c>
      <c r="AZ139" s="31" t="s">
        <v>20</v>
      </c>
      <c r="BC139" s="31" t="s">
        <v>126</v>
      </c>
      <c r="BE139" s="133"/>
      <c r="BF139" s="133"/>
      <c r="BG139" s="133"/>
      <c r="BH139" s="133"/>
    </row>
    <row r="140" spans="1:60" s="48" customFormat="1" ht="25.5" hidden="1" customHeight="1" x14ac:dyDescent="0.15">
      <c r="A140" s="45"/>
      <c r="B140" s="46" t="s">
        <v>125</v>
      </c>
      <c r="C140" s="46"/>
      <c r="D140" s="46"/>
      <c r="E140" s="46"/>
      <c r="F140" s="46"/>
      <c r="G140" s="46"/>
      <c r="H140" s="46"/>
      <c r="I140" s="46"/>
      <c r="J140" s="46"/>
      <c r="K140" s="46"/>
      <c r="L140" s="46"/>
      <c r="M140" s="46"/>
      <c r="N140" s="46"/>
      <c r="O140" s="47"/>
      <c r="P140" s="46"/>
      <c r="Q140" s="46"/>
      <c r="R140" s="46"/>
      <c r="S140" s="46"/>
      <c r="T140" s="46"/>
      <c r="U140" s="12"/>
      <c r="V140" s="46"/>
      <c r="W140" s="46"/>
      <c r="X140" s="40"/>
      <c r="Y140" s="40"/>
      <c r="Z140" s="39"/>
      <c r="AA140" s="139"/>
      <c r="AB140" s="40"/>
      <c r="AC140" s="40"/>
      <c r="AD140" s="40"/>
      <c r="AE140" s="37" t="s">
        <v>21</v>
      </c>
      <c r="AF140" s="47"/>
      <c r="AG140" s="42"/>
      <c r="AH140" s="42"/>
      <c r="AI140" s="42"/>
      <c r="AJ140" s="123"/>
      <c r="AK140" s="123"/>
      <c r="AL140" s="123"/>
      <c r="AM140" s="123"/>
      <c r="AN140" s="121"/>
      <c r="AO140" s="121"/>
      <c r="AP140" s="40"/>
      <c r="AQ140" s="31"/>
      <c r="AR140" s="40"/>
      <c r="AS140" s="31"/>
      <c r="AT140" s="31"/>
      <c r="AU140" s="47"/>
      <c r="AV140" s="47"/>
      <c r="AW140" s="47" t="s">
        <v>22</v>
      </c>
      <c r="AX140" s="47"/>
      <c r="AY140" s="47"/>
      <c r="AZ140" s="31" t="s">
        <v>23</v>
      </c>
      <c r="BA140" s="47"/>
      <c r="BB140" s="31"/>
      <c r="BC140" s="31" t="s">
        <v>127</v>
      </c>
      <c r="BD140" s="47"/>
      <c r="BE140" s="133"/>
      <c r="BF140" s="134"/>
      <c r="BG140" s="134"/>
      <c r="BH140" s="134"/>
    </row>
    <row r="141" spans="1:60" ht="25.5" hidden="1" customHeight="1" x14ac:dyDescent="0.15">
      <c r="A141" s="36"/>
      <c r="B141" s="335" t="s">
        <v>131</v>
      </c>
      <c r="C141" s="388"/>
      <c r="D141" s="388"/>
      <c r="E141" s="389"/>
      <c r="F141" s="419" t="s">
        <v>9</v>
      </c>
      <c r="G141" s="419"/>
      <c r="H141" s="414"/>
      <c r="I141" s="414"/>
      <c r="J141" s="407" t="s">
        <v>10</v>
      </c>
      <c r="K141" s="407"/>
      <c r="L141" s="414"/>
      <c r="M141" s="414"/>
      <c r="N141" s="407" t="s">
        <v>11</v>
      </c>
      <c r="O141" s="409"/>
      <c r="P141" s="420" t="s">
        <v>12</v>
      </c>
      <c r="Q141" s="409"/>
      <c r="R141" s="411" t="s">
        <v>13</v>
      </c>
      <c r="S141" s="411"/>
      <c r="T141" s="413"/>
      <c r="U141" s="414"/>
      <c r="V141" s="407" t="s">
        <v>10</v>
      </c>
      <c r="W141" s="407"/>
      <c r="X141" s="414"/>
      <c r="Y141" s="414"/>
      <c r="Z141" s="407" t="s">
        <v>11</v>
      </c>
      <c r="AA141" s="409"/>
      <c r="AB141" s="40"/>
      <c r="AC141" s="40"/>
      <c r="AD141" s="40"/>
      <c r="AE141" s="417" t="s">
        <v>24</v>
      </c>
      <c r="AF141" s="407"/>
      <c r="AG141" s="407"/>
      <c r="AH141" s="407"/>
      <c r="AI141" s="409"/>
      <c r="AJ141" s="403">
        <f>ROUNDDOWN(AW146/60,0)</f>
        <v>0</v>
      </c>
      <c r="AK141" s="404"/>
      <c r="AL141" s="407" t="s">
        <v>10</v>
      </c>
      <c r="AM141" s="407"/>
      <c r="AN141" s="404">
        <f>AW146-AJ141*60</f>
        <v>0</v>
      </c>
      <c r="AO141" s="404"/>
      <c r="AP141" s="407" t="s">
        <v>11</v>
      </c>
      <c r="AQ141" s="409"/>
      <c r="AR141" s="40"/>
      <c r="AS141" s="49"/>
      <c r="AT141" s="49"/>
      <c r="AU141" s="31"/>
      <c r="AV141" s="399" t="s">
        <v>25</v>
      </c>
      <c r="AW141" s="402">
        <f>IF(AZ141&lt;=BC141,BC141,AW136)</f>
        <v>1200</v>
      </c>
      <c r="AX141" s="157"/>
      <c r="AY141" s="399" t="s">
        <v>26</v>
      </c>
      <c r="AZ141" s="402">
        <f>T141*60+X141</f>
        <v>0</v>
      </c>
      <c r="BA141" s="157"/>
      <c r="BB141" s="399" t="s">
        <v>27</v>
      </c>
      <c r="BC141" s="402">
        <f>IF(C149="☑",21*60,20*60)</f>
        <v>1200</v>
      </c>
      <c r="BD141" s="31"/>
      <c r="BE141" s="133"/>
      <c r="BF141" s="133"/>
      <c r="BG141" s="133"/>
      <c r="BH141" s="133"/>
    </row>
    <row r="142" spans="1:60" ht="35.25" hidden="1" customHeight="1" x14ac:dyDescent="0.15">
      <c r="A142" s="36"/>
      <c r="B142" s="390"/>
      <c r="C142" s="391"/>
      <c r="D142" s="391"/>
      <c r="E142" s="392"/>
      <c r="F142" s="419"/>
      <c r="G142" s="419"/>
      <c r="H142" s="416"/>
      <c r="I142" s="416"/>
      <c r="J142" s="408"/>
      <c r="K142" s="408"/>
      <c r="L142" s="416"/>
      <c r="M142" s="416"/>
      <c r="N142" s="408"/>
      <c r="O142" s="410"/>
      <c r="P142" s="418"/>
      <c r="Q142" s="410"/>
      <c r="R142" s="412"/>
      <c r="S142" s="412"/>
      <c r="T142" s="415"/>
      <c r="U142" s="416"/>
      <c r="V142" s="408"/>
      <c r="W142" s="408"/>
      <c r="X142" s="416"/>
      <c r="Y142" s="416"/>
      <c r="Z142" s="408"/>
      <c r="AA142" s="410"/>
      <c r="AB142" s="31"/>
      <c r="AC142" s="31"/>
      <c r="AD142" s="31"/>
      <c r="AE142" s="418"/>
      <c r="AF142" s="408"/>
      <c r="AG142" s="408"/>
      <c r="AH142" s="408"/>
      <c r="AI142" s="410"/>
      <c r="AJ142" s="405"/>
      <c r="AK142" s="406"/>
      <c r="AL142" s="408"/>
      <c r="AM142" s="408"/>
      <c r="AN142" s="406"/>
      <c r="AO142" s="406"/>
      <c r="AP142" s="408"/>
      <c r="AQ142" s="410"/>
      <c r="AR142" s="40"/>
      <c r="AS142" s="49"/>
      <c r="AT142" s="49"/>
      <c r="AU142" s="31"/>
      <c r="AV142" s="399"/>
      <c r="AW142" s="402"/>
      <c r="AX142" s="157"/>
      <c r="AY142" s="399"/>
      <c r="AZ142" s="402"/>
      <c r="BA142" s="157"/>
      <c r="BB142" s="399"/>
      <c r="BC142" s="402"/>
      <c r="BD142" s="31"/>
      <c r="BE142" s="133"/>
      <c r="BF142" s="133"/>
      <c r="BG142" s="133"/>
      <c r="BH142" s="133"/>
    </row>
    <row r="143" spans="1:60" ht="17.25" hidden="1" customHeight="1" x14ac:dyDescent="0.15">
      <c r="A143" s="50"/>
      <c r="B143" s="41"/>
      <c r="C143" s="41"/>
      <c r="D143" s="41"/>
      <c r="E143" s="41"/>
      <c r="F143" s="31"/>
      <c r="G143" s="41"/>
      <c r="H143" s="138"/>
      <c r="I143" s="41"/>
      <c r="J143" s="41"/>
      <c r="K143" s="41"/>
      <c r="L143" s="41"/>
      <c r="M143" s="41"/>
      <c r="N143" s="41"/>
      <c r="O143" s="41"/>
      <c r="P143" s="51"/>
      <c r="Q143" s="41"/>
      <c r="R143" s="41"/>
      <c r="S143" s="41"/>
      <c r="T143" s="41"/>
      <c r="U143" s="41"/>
      <c r="V143" s="41"/>
      <c r="W143" s="41"/>
      <c r="X143" s="40"/>
      <c r="Y143" s="40"/>
      <c r="Z143" s="39"/>
      <c r="AA143" s="31"/>
      <c r="AB143" s="31"/>
      <c r="AC143" s="31"/>
      <c r="AD143" s="31"/>
      <c r="AE143" s="31"/>
      <c r="AF143" s="31"/>
      <c r="AG143" s="31"/>
      <c r="AH143" s="31"/>
      <c r="AI143" s="31"/>
      <c r="AJ143" s="44" t="s">
        <v>18</v>
      </c>
      <c r="AK143" s="31"/>
      <c r="AL143" s="31"/>
      <c r="AM143" s="31"/>
      <c r="AN143" s="31"/>
      <c r="AO143" s="31"/>
      <c r="AP143" s="31"/>
      <c r="AQ143" s="31"/>
      <c r="AR143" s="31"/>
      <c r="AS143" s="31"/>
      <c r="AT143" s="31"/>
      <c r="AU143" s="31"/>
      <c r="AV143" s="31"/>
      <c r="AW143" s="31"/>
      <c r="AX143" s="31"/>
      <c r="AY143" s="31"/>
      <c r="AZ143" s="63" t="s">
        <v>28</v>
      </c>
      <c r="BA143" s="31"/>
      <c r="BB143" s="31"/>
      <c r="BC143" s="31"/>
      <c r="BD143" s="31"/>
      <c r="BE143" s="133"/>
      <c r="BF143" s="133"/>
      <c r="BG143" s="133"/>
      <c r="BH143" s="133"/>
    </row>
    <row r="144" spans="1:60" ht="25.5" hidden="1" customHeight="1" x14ac:dyDescent="0.2">
      <c r="A144" s="50"/>
      <c r="B144" s="31"/>
      <c r="C144" s="382" t="s">
        <v>130</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4"/>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129" t="s">
        <v>29</v>
      </c>
      <c r="BA144" s="31"/>
      <c r="BB144" s="31"/>
      <c r="BC144" s="31"/>
      <c r="BD144" s="31"/>
      <c r="BE144" s="133"/>
      <c r="BF144" s="133"/>
      <c r="BG144" s="133"/>
      <c r="BH144" s="133"/>
    </row>
    <row r="145" spans="1:60" ht="25.5" hidden="1" customHeight="1" x14ac:dyDescent="0.15">
      <c r="A145" s="50"/>
      <c r="B145" s="31"/>
      <c r="C145" s="385"/>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7"/>
      <c r="AD145" s="31"/>
      <c r="AE145" s="37" t="s">
        <v>30</v>
      </c>
      <c r="AF145" s="31"/>
      <c r="AG145" s="31"/>
      <c r="AH145" s="31"/>
      <c r="AI145" s="31"/>
      <c r="AJ145" s="31"/>
      <c r="AK145" s="31"/>
      <c r="AL145" s="31"/>
      <c r="AM145" s="31"/>
      <c r="AN145" s="31"/>
      <c r="AO145" s="31"/>
      <c r="AP145" s="31"/>
      <c r="AQ145" s="31"/>
      <c r="AR145" s="31"/>
      <c r="AS145" s="31"/>
      <c r="AT145" s="31"/>
      <c r="AU145" s="31"/>
      <c r="AV145" s="31"/>
      <c r="AW145" s="31" t="s">
        <v>31</v>
      </c>
      <c r="AX145" s="31"/>
      <c r="AY145" s="31"/>
      <c r="AZ145" s="31" t="s">
        <v>32</v>
      </c>
      <c r="BA145" s="64"/>
      <c r="BB145" s="31"/>
      <c r="BC145" s="31"/>
      <c r="BD145" s="31"/>
      <c r="BE145" s="133"/>
      <c r="BF145" s="133"/>
      <c r="BG145" s="133"/>
      <c r="BH145" s="133"/>
    </row>
    <row r="146" spans="1:60" s="48" customFormat="1" ht="25.5" hidden="1" customHeight="1" x14ac:dyDescent="0.15">
      <c r="A146" s="50"/>
      <c r="B146" s="31"/>
      <c r="C146" s="385"/>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7"/>
      <c r="AC146" s="1"/>
      <c r="AD146" s="31"/>
      <c r="AE146" s="335" t="s">
        <v>33</v>
      </c>
      <c r="AF146" s="388"/>
      <c r="AG146" s="388"/>
      <c r="AH146" s="388"/>
      <c r="AI146" s="388"/>
      <c r="AJ146" s="388"/>
      <c r="AK146" s="389"/>
      <c r="AL146" s="393">
        <f>IF(AZ136=0,0,ROUNDUP(AW146/AZ136,3))</f>
        <v>0</v>
      </c>
      <c r="AM146" s="394"/>
      <c r="AN146" s="394"/>
      <c r="AO146" s="394"/>
      <c r="AP146" s="394"/>
      <c r="AQ146" s="395"/>
      <c r="AR146" s="31"/>
      <c r="AS146" s="31"/>
      <c r="AT146" s="31"/>
      <c r="AU146" s="47"/>
      <c r="AV146" s="399" t="s">
        <v>34</v>
      </c>
      <c r="AW146" s="400">
        <f>IF(AW136-AW141&gt;0,IF(AW136-AW141&gt;AZ136,AZ136,AW136-AW141),0)</f>
        <v>0</v>
      </c>
      <c r="AX146" s="401" t="s">
        <v>35</v>
      </c>
      <c r="AY146" s="401"/>
      <c r="AZ146" s="64"/>
      <c r="BA146" s="64"/>
      <c r="BB146" s="47"/>
      <c r="BC146" s="47"/>
      <c r="BD146" s="47"/>
      <c r="BE146" s="134"/>
      <c r="BF146" s="134"/>
      <c r="BG146" s="134"/>
      <c r="BH146" s="134"/>
    </row>
    <row r="147" spans="1:60" ht="35.25" hidden="1" customHeight="1" x14ac:dyDescent="0.15">
      <c r="A147" s="50"/>
      <c r="B147" s="31"/>
      <c r="C147" s="385"/>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D147" s="31"/>
      <c r="AE147" s="390"/>
      <c r="AF147" s="391"/>
      <c r="AG147" s="391"/>
      <c r="AH147" s="391"/>
      <c r="AI147" s="391"/>
      <c r="AJ147" s="391"/>
      <c r="AK147" s="392"/>
      <c r="AL147" s="396"/>
      <c r="AM147" s="397"/>
      <c r="AN147" s="397"/>
      <c r="AO147" s="397"/>
      <c r="AP147" s="397"/>
      <c r="AQ147" s="398"/>
      <c r="AR147" s="31"/>
      <c r="AS147" s="31"/>
      <c r="AT147" s="31"/>
      <c r="AU147" s="399"/>
      <c r="AV147" s="399"/>
      <c r="AW147" s="400"/>
      <c r="AX147" s="401"/>
      <c r="AY147" s="401"/>
      <c r="AZ147" s="31"/>
      <c r="BA147" s="31"/>
      <c r="BB147" s="31"/>
      <c r="BC147" s="31"/>
      <c r="BD147" s="31"/>
      <c r="BE147" s="133"/>
      <c r="BF147" s="133"/>
      <c r="BG147" s="133"/>
      <c r="BH147" s="133"/>
    </row>
    <row r="148" spans="1:60" ht="25.5" hidden="1" customHeight="1" x14ac:dyDescent="0.15">
      <c r="A148" s="50"/>
      <c r="B148" s="31"/>
      <c r="C148" s="385"/>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7"/>
      <c r="AD148" s="31"/>
      <c r="AE148" s="31"/>
      <c r="AF148" s="31"/>
      <c r="AG148" s="31"/>
      <c r="AH148" s="31"/>
      <c r="AI148" s="31"/>
      <c r="AJ148" s="31"/>
      <c r="AK148" s="44" t="s">
        <v>18</v>
      </c>
      <c r="AL148" s="31"/>
      <c r="AM148" s="40"/>
      <c r="AN148" s="40"/>
      <c r="AO148" s="40"/>
      <c r="AP148" s="31"/>
      <c r="AQ148" s="31"/>
      <c r="AR148" s="31"/>
      <c r="AS148" s="31"/>
      <c r="AT148" s="31"/>
      <c r="AU148" s="399"/>
      <c r="AV148" s="31"/>
      <c r="AW148" s="31"/>
      <c r="AX148" s="31"/>
      <c r="AY148" s="31"/>
      <c r="AZ148" s="31"/>
      <c r="BA148" s="31"/>
      <c r="BB148" s="31"/>
      <c r="BC148" s="31"/>
      <c r="BD148" s="31"/>
      <c r="BE148" s="133"/>
      <c r="BF148" s="133"/>
      <c r="BG148" s="133"/>
      <c r="BH148" s="133"/>
    </row>
    <row r="149" spans="1:60" ht="25.5" hidden="1" customHeight="1" x14ac:dyDescent="0.15">
      <c r="A149" s="50"/>
      <c r="B149" s="31"/>
      <c r="C149" s="375" t="s">
        <v>128</v>
      </c>
      <c r="D149" s="376"/>
      <c r="E149" s="377" t="s">
        <v>129</v>
      </c>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8"/>
      <c r="AD149" s="31"/>
      <c r="AE149" s="31"/>
      <c r="AF149" s="31"/>
      <c r="AG149" s="31"/>
      <c r="AJ149" s="31"/>
      <c r="AK149" s="52" t="s">
        <v>36</v>
      </c>
      <c r="AL149" s="31"/>
      <c r="AM149" s="40"/>
      <c r="AN149" s="40"/>
      <c r="AO149" s="40"/>
      <c r="AP149" s="31"/>
      <c r="AQ149" s="31"/>
      <c r="AR149" s="31"/>
      <c r="AS149" s="31"/>
      <c r="AT149" s="31"/>
      <c r="AU149" s="31"/>
      <c r="AV149" s="31"/>
      <c r="AW149" s="31"/>
      <c r="AX149" s="31"/>
      <c r="AY149" s="31"/>
      <c r="AZ149" s="31"/>
      <c r="BA149" s="31"/>
      <c r="BB149" s="31"/>
      <c r="BC149" s="31"/>
      <c r="BD149" s="31"/>
      <c r="BE149" s="133"/>
      <c r="BF149" s="133"/>
      <c r="BG149" s="133"/>
      <c r="BH149" s="133"/>
    </row>
    <row r="150" spans="1:60" s="21" customFormat="1" ht="13.5" hidden="1" customHeight="1" x14ac:dyDescent="0.15">
      <c r="B150" s="24"/>
      <c r="C150" s="25"/>
      <c r="D150" s="25"/>
      <c r="E150" s="25"/>
      <c r="F150" s="25"/>
      <c r="G150" s="25"/>
      <c r="H150" s="25"/>
      <c r="I150" s="25"/>
      <c r="J150" s="25"/>
      <c r="K150" s="25"/>
      <c r="L150" s="25"/>
      <c r="M150" s="25"/>
      <c r="N150" s="25"/>
      <c r="O150" s="25"/>
      <c r="P150" s="25"/>
      <c r="Q150" s="25"/>
      <c r="R150" s="25"/>
      <c r="S150" s="26"/>
      <c r="T150" s="27"/>
      <c r="U150" s="27"/>
      <c r="V150" s="27"/>
      <c r="W150" s="27"/>
      <c r="X150" s="28"/>
      <c r="Y150" s="27"/>
      <c r="Z150" s="27"/>
      <c r="AA150" s="27"/>
      <c r="AB150" s="27"/>
      <c r="AC150" s="27"/>
      <c r="AD150" s="27"/>
      <c r="AE150" s="27"/>
      <c r="AF150" s="27"/>
      <c r="AG150" s="27"/>
      <c r="AH150" s="27"/>
      <c r="AI150" s="27"/>
      <c r="AJ150" s="27"/>
      <c r="AK150" s="27"/>
      <c r="AL150" s="27"/>
      <c r="AM150" s="27"/>
      <c r="AR150" s="29"/>
      <c r="AS150" s="20"/>
      <c r="AT150" s="23"/>
      <c r="AU150" s="22"/>
      <c r="AV150" s="22"/>
      <c r="AW150" s="22"/>
      <c r="AX150" s="22"/>
      <c r="AY150" s="22"/>
      <c r="AZ150" s="22"/>
      <c r="BA150" s="22"/>
      <c r="BB150" s="22"/>
      <c r="BC150" s="22"/>
      <c r="BD150" s="22"/>
      <c r="BE150" s="22"/>
      <c r="BF150" s="22"/>
    </row>
    <row r="151" spans="1:60" s="16" customFormat="1" ht="4.5" hidden="1" customHeight="1" x14ac:dyDescent="0.15">
      <c r="A151" s="14"/>
      <c r="B151" s="14"/>
      <c r="C151" s="15"/>
      <c r="F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V151" s="40"/>
      <c r="AW151" s="40"/>
      <c r="AX151" s="40"/>
      <c r="AY151" s="40"/>
      <c r="AZ151" s="40"/>
      <c r="BA151" s="40"/>
      <c r="BB151" s="40"/>
      <c r="BC151" s="40"/>
      <c r="BD151" s="40"/>
      <c r="BE151" s="40"/>
      <c r="BF151" s="40"/>
      <c r="BG151" s="9"/>
    </row>
    <row r="152" spans="1:60" ht="25.5" hidden="1" customHeight="1" x14ac:dyDescent="0.15">
      <c r="A152" s="423" t="s">
        <v>45</v>
      </c>
      <c r="B152" s="424"/>
      <c r="C152" s="424"/>
      <c r="D152" s="424"/>
      <c r="E152" s="424"/>
      <c r="F152" s="424"/>
      <c r="G152" s="424"/>
      <c r="H152" s="424"/>
      <c r="I152" s="425"/>
      <c r="J152" s="30"/>
      <c r="K152" s="59" t="s">
        <v>40</v>
      </c>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30"/>
      <c r="AP152" s="30"/>
      <c r="AQ152" s="30"/>
      <c r="AR152" s="30"/>
      <c r="AS152" s="30"/>
      <c r="AT152" s="30"/>
      <c r="AU152" s="31"/>
      <c r="AV152" s="31" t="s">
        <v>4</v>
      </c>
      <c r="AW152" s="40"/>
      <c r="AX152" s="40"/>
      <c r="AY152" s="40"/>
      <c r="AZ152" s="40"/>
      <c r="BA152" s="31"/>
      <c r="BB152" s="40"/>
      <c r="BC152" s="40"/>
      <c r="BD152" s="40"/>
      <c r="BE152" s="40"/>
      <c r="BF152" s="40"/>
      <c r="BG152" s="9"/>
    </row>
    <row r="153" spans="1:60" ht="17.25" hidden="1" customHeight="1" x14ac:dyDescent="0.15">
      <c r="A153" s="426"/>
      <c r="B153" s="427"/>
      <c r="C153" s="427"/>
      <c r="D153" s="427"/>
      <c r="E153" s="427"/>
      <c r="F153" s="427"/>
      <c r="G153" s="427"/>
      <c r="H153" s="427"/>
      <c r="I153" s="428"/>
      <c r="J153" s="32"/>
      <c r="K153" s="32"/>
      <c r="L153" s="32"/>
      <c r="M153" s="32"/>
      <c r="N153" s="32"/>
      <c r="O153" s="32"/>
      <c r="P153" s="32"/>
      <c r="Q153" s="32"/>
      <c r="R153" s="32"/>
      <c r="S153" s="32"/>
      <c r="T153" s="32"/>
      <c r="U153" s="32"/>
      <c r="V153" s="32"/>
      <c r="W153" s="32"/>
      <c r="X153" s="33"/>
      <c r="Y153" s="33"/>
      <c r="Z153" s="33"/>
      <c r="AA153" s="33"/>
      <c r="AB153" s="33"/>
      <c r="AC153" s="33"/>
      <c r="AD153" s="33"/>
      <c r="AE153" s="34"/>
      <c r="AF153" s="33"/>
      <c r="AG153" s="33"/>
      <c r="AH153" s="33"/>
      <c r="AI153" s="33"/>
      <c r="AJ153" s="33"/>
      <c r="AK153" s="33"/>
      <c r="AL153" s="33"/>
      <c r="AM153" s="33"/>
      <c r="AN153" s="33"/>
      <c r="AO153" s="33"/>
      <c r="AP153" s="35"/>
      <c r="AQ153" s="35"/>
      <c r="AR153" s="35"/>
      <c r="AS153" s="35"/>
      <c r="AT153" s="31"/>
      <c r="AU153" s="31"/>
      <c r="AV153" s="31"/>
      <c r="AW153" s="31"/>
      <c r="AX153" s="31"/>
      <c r="AY153" s="31"/>
      <c r="AZ153" s="31"/>
      <c r="BA153" s="31"/>
      <c r="BB153" s="31"/>
      <c r="BC153" s="31"/>
      <c r="BD153" s="31"/>
      <c r="BE153" s="31"/>
      <c r="BF153" s="31"/>
      <c r="BG153" s="31"/>
    </row>
    <row r="154" spans="1:60" ht="28.5" hidden="1" customHeight="1" x14ac:dyDescent="0.15">
      <c r="A154" s="36"/>
      <c r="B154" s="37" t="s">
        <v>5</v>
      </c>
      <c r="C154" s="38"/>
      <c r="D154" s="38"/>
      <c r="E154" s="38"/>
      <c r="F154" s="31"/>
      <c r="G154" s="39"/>
      <c r="H154" s="31"/>
      <c r="I154" s="39"/>
      <c r="J154" s="39"/>
      <c r="K154" s="39"/>
      <c r="L154" s="39"/>
      <c r="M154" s="39"/>
      <c r="N154" s="39"/>
      <c r="O154" s="39"/>
      <c r="P154" s="39"/>
      <c r="Q154" s="39"/>
      <c r="R154" s="39"/>
      <c r="S154" s="39"/>
      <c r="T154" s="39"/>
      <c r="U154" s="39"/>
      <c r="V154" s="39"/>
      <c r="W154" s="39"/>
      <c r="X154" s="39"/>
      <c r="Y154" s="39"/>
      <c r="Z154" s="39"/>
      <c r="AA154" s="139"/>
      <c r="AB154" s="40"/>
      <c r="AC154" s="40"/>
      <c r="AD154" s="40"/>
      <c r="AE154" s="37" t="s">
        <v>6</v>
      </c>
      <c r="AF154" s="40"/>
      <c r="AG154" s="40"/>
      <c r="AH154" s="40"/>
      <c r="AI154" s="40"/>
      <c r="AJ154" s="40"/>
      <c r="AK154" s="40"/>
      <c r="AL154" s="40"/>
      <c r="AM154" s="40"/>
      <c r="AN154" s="40"/>
      <c r="AO154" s="40"/>
      <c r="AP154" s="40"/>
      <c r="AQ154" s="40"/>
      <c r="AR154" s="40"/>
      <c r="AS154" s="40"/>
      <c r="AT154" s="40"/>
      <c r="AU154" s="31"/>
      <c r="AV154" s="31"/>
      <c r="AW154" s="31" t="s">
        <v>7</v>
      </c>
      <c r="AX154" s="31"/>
      <c r="AY154" s="31"/>
      <c r="AZ154" s="31" t="s">
        <v>8</v>
      </c>
      <c r="BA154" s="31"/>
      <c r="BB154" s="31"/>
      <c r="BC154" s="31"/>
      <c r="BD154" s="31"/>
      <c r="BE154" s="133"/>
      <c r="BF154" s="133"/>
      <c r="BG154" s="133"/>
      <c r="BH154" s="133"/>
    </row>
    <row r="155" spans="1:60" ht="25.5" hidden="1" customHeight="1" x14ac:dyDescent="0.15">
      <c r="A155" s="36"/>
      <c r="B155" s="335" t="s">
        <v>131</v>
      </c>
      <c r="C155" s="388"/>
      <c r="D155" s="388"/>
      <c r="E155" s="389"/>
      <c r="F155" s="419" t="s">
        <v>9</v>
      </c>
      <c r="G155" s="419"/>
      <c r="H155" s="414"/>
      <c r="I155" s="414"/>
      <c r="J155" s="407" t="s">
        <v>10</v>
      </c>
      <c r="K155" s="407"/>
      <c r="L155" s="414"/>
      <c r="M155" s="414"/>
      <c r="N155" s="407" t="s">
        <v>11</v>
      </c>
      <c r="O155" s="409"/>
      <c r="P155" s="420" t="s">
        <v>12</v>
      </c>
      <c r="Q155" s="409"/>
      <c r="R155" s="411" t="s">
        <v>13</v>
      </c>
      <c r="S155" s="411"/>
      <c r="T155" s="414"/>
      <c r="U155" s="414"/>
      <c r="V155" s="407" t="s">
        <v>10</v>
      </c>
      <c r="W155" s="407"/>
      <c r="X155" s="414"/>
      <c r="Y155" s="414"/>
      <c r="Z155" s="407" t="s">
        <v>11</v>
      </c>
      <c r="AA155" s="409"/>
      <c r="AB155" s="31"/>
      <c r="AC155" s="31"/>
      <c r="AD155" s="31"/>
      <c r="AE155" s="335" t="s">
        <v>14</v>
      </c>
      <c r="AF155" s="327"/>
      <c r="AG155" s="327"/>
      <c r="AH155" s="327"/>
      <c r="AI155" s="328"/>
      <c r="AJ155" s="404">
        <f>ROUNDDOWN(AZ155/60,0)</f>
        <v>0</v>
      </c>
      <c r="AK155" s="404"/>
      <c r="AL155" s="421" t="s">
        <v>15</v>
      </c>
      <c r="AM155" s="421"/>
      <c r="AN155" s="404">
        <f>AZ155-AJ155*60</f>
        <v>0</v>
      </c>
      <c r="AO155" s="404"/>
      <c r="AP155" s="407" t="s">
        <v>11</v>
      </c>
      <c r="AQ155" s="409"/>
      <c r="AR155" s="40"/>
      <c r="AS155" s="31"/>
      <c r="AT155" s="31"/>
      <c r="AU155" s="399"/>
      <c r="AV155" s="399" t="s">
        <v>16</v>
      </c>
      <c r="AW155" s="402">
        <f>T155*60+X155</f>
        <v>0</v>
      </c>
      <c r="AX155" s="31"/>
      <c r="AY155" s="399" t="s">
        <v>17</v>
      </c>
      <c r="AZ155" s="402">
        <f>(T155*60+X155)-(H155*60+L155)</f>
        <v>0</v>
      </c>
      <c r="BA155" s="31"/>
      <c r="BB155" s="31"/>
      <c r="BC155" s="31"/>
      <c r="BD155" s="31"/>
      <c r="BE155" s="133"/>
      <c r="BF155" s="133"/>
      <c r="BG155" s="133"/>
      <c r="BH155" s="133"/>
    </row>
    <row r="156" spans="1:60" ht="35.25" hidden="1" customHeight="1" x14ac:dyDescent="0.15">
      <c r="A156" s="36"/>
      <c r="B156" s="390"/>
      <c r="C156" s="391"/>
      <c r="D156" s="391"/>
      <c r="E156" s="392"/>
      <c r="F156" s="419"/>
      <c r="G156" s="419"/>
      <c r="H156" s="416"/>
      <c r="I156" s="416"/>
      <c r="J156" s="408"/>
      <c r="K156" s="408"/>
      <c r="L156" s="416"/>
      <c r="M156" s="416"/>
      <c r="N156" s="408"/>
      <c r="O156" s="410"/>
      <c r="P156" s="418"/>
      <c r="Q156" s="410"/>
      <c r="R156" s="412"/>
      <c r="S156" s="412"/>
      <c r="T156" s="416"/>
      <c r="U156" s="416"/>
      <c r="V156" s="408"/>
      <c r="W156" s="408"/>
      <c r="X156" s="416"/>
      <c r="Y156" s="416"/>
      <c r="Z156" s="408"/>
      <c r="AA156" s="410"/>
      <c r="AB156" s="31"/>
      <c r="AC156" s="31"/>
      <c r="AD156" s="31"/>
      <c r="AE156" s="339"/>
      <c r="AF156" s="333"/>
      <c r="AG156" s="333"/>
      <c r="AH156" s="333"/>
      <c r="AI156" s="334"/>
      <c r="AJ156" s="406"/>
      <c r="AK156" s="406"/>
      <c r="AL156" s="422"/>
      <c r="AM156" s="422"/>
      <c r="AN156" s="406"/>
      <c r="AO156" s="406"/>
      <c r="AP156" s="408"/>
      <c r="AQ156" s="410"/>
      <c r="AR156" s="40"/>
      <c r="AS156" s="31"/>
      <c r="AT156" s="31"/>
      <c r="AU156" s="399"/>
      <c r="AV156" s="399"/>
      <c r="AW156" s="402"/>
      <c r="AX156" s="31"/>
      <c r="AY156" s="399"/>
      <c r="AZ156" s="402"/>
      <c r="BA156" s="31"/>
      <c r="BB156" s="31"/>
      <c r="BC156" s="31"/>
      <c r="BD156" s="31"/>
      <c r="BE156" s="133"/>
      <c r="BF156" s="133"/>
      <c r="BG156" s="133"/>
      <c r="BH156" s="133"/>
    </row>
    <row r="157" spans="1:60" ht="17.25" hidden="1" customHeight="1" x14ac:dyDescent="0.15">
      <c r="A157" s="36"/>
      <c r="B157" s="41"/>
      <c r="C157" s="41"/>
      <c r="D157" s="41"/>
      <c r="E157" s="41"/>
      <c r="F157" s="42"/>
      <c r="G157" s="42"/>
      <c r="H157" s="138"/>
      <c r="I157" s="42"/>
      <c r="J157" s="42"/>
      <c r="K157" s="42"/>
      <c r="L157" s="42"/>
      <c r="M157" s="42"/>
      <c r="N157" s="42"/>
      <c r="O157" s="42"/>
      <c r="P157" s="42"/>
      <c r="Q157" s="42"/>
      <c r="R157" s="42"/>
      <c r="S157" s="42"/>
      <c r="T157" s="42"/>
      <c r="U157" s="42"/>
      <c r="V157" s="42"/>
      <c r="W157" s="42"/>
      <c r="X157" s="40"/>
      <c r="Y157" s="40"/>
      <c r="Z157" s="39"/>
      <c r="AA157" s="139"/>
      <c r="AB157" s="40"/>
      <c r="AC157" s="40"/>
      <c r="AD157" s="40"/>
      <c r="AE157" s="40"/>
      <c r="AF157" s="40"/>
      <c r="AG157" s="40"/>
      <c r="AH157" s="40"/>
      <c r="AI157" s="40"/>
      <c r="AJ157" s="122" t="s">
        <v>18</v>
      </c>
      <c r="AK157" s="121"/>
      <c r="AL157" s="121"/>
      <c r="AM157" s="121"/>
      <c r="AN157" s="121"/>
      <c r="AO157" s="121"/>
      <c r="AP157" s="40"/>
      <c r="AQ157" s="40"/>
      <c r="AR157" s="40"/>
      <c r="AS157" s="31"/>
      <c r="AT157" s="31"/>
      <c r="AU157" s="31"/>
      <c r="AV157" s="31"/>
      <c r="AW157" s="31"/>
      <c r="AX157" s="31"/>
      <c r="AY157" s="31"/>
      <c r="AZ157" s="31"/>
      <c r="BA157" s="31"/>
      <c r="BB157" s="31"/>
      <c r="BC157" s="31"/>
      <c r="BD157" s="31"/>
      <c r="BE157" s="133"/>
      <c r="BF157" s="133"/>
      <c r="BG157" s="133"/>
      <c r="BH157" s="133"/>
    </row>
    <row r="158" spans="1:60" s="31" customFormat="1" ht="25.5" hidden="1" customHeight="1" x14ac:dyDescent="0.15">
      <c r="A158" s="36"/>
      <c r="B158" s="37"/>
      <c r="C158" s="38"/>
      <c r="D158" s="38"/>
      <c r="E158" s="38"/>
      <c r="F158" s="39"/>
      <c r="G158" s="39"/>
      <c r="H158" s="39"/>
      <c r="I158" s="39"/>
      <c r="J158" s="39"/>
      <c r="K158" s="39"/>
      <c r="L158" s="39"/>
      <c r="M158" s="39"/>
      <c r="N158" s="39"/>
      <c r="O158" s="39"/>
      <c r="P158" s="39"/>
      <c r="Q158" s="39"/>
      <c r="R158" s="39"/>
      <c r="S158" s="39"/>
      <c r="T158" s="39"/>
      <c r="U158" s="39"/>
      <c r="V158" s="39"/>
      <c r="W158" s="139"/>
      <c r="X158" s="40"/>
      <c r="Y158" s="40"/>
      <c r="Z158" s="39"/>
      <c r="AA158" s="139"/>
      <c r="AB158" s="40"/>
      <c r="AC158" s="40"/>
      <c r="AD158" s="40"/>
      <c r="AE158" s="40"/>
      <c r="AF158" s="40"/>
      <c r="AG158" s="40"/>
      <c r="AH158" s="40"/>
      <c r="AI158" s="40"/>
      <c r="AJ158" s="121"/>
      <c r="AK158" s="121"/>
      <c r="AL158" s="121"/>
      <c r="AM158" s="121"/>
      <c r="AN158" s="121"/>
      <c r="AO158" s="121"/>
      <c r="AP158" s="40"/>
      <c r="AQ158" s="40"/>
      <c r="AR158" s="40"/>
      <c r="AW158" s="47" t="s">
        <v>19</v>
      </c>
      <c r="AZ158" s="31" t="s">
        <v>20</v>
      </c>
      <c r="BC158" s="31" t="s">
        <v>126</v>
      </c>
      <c r="BE158" s="133"/>
      <c r="BF158" s="133"/>
      <c r="BG158" s="133"/>
      <c r="BH158" s="133"/>
    </row>
    <row r="159" spans="1:60" s="48" customFormat="1" ht="25.5" hidden="1" customHeight="1" x14ac:dyDescent="0.15">
      <c r="A159" s="45"/>
      <c r="B159" s="46" t="s">
        <v>125</v>
      </c>
      <c r="C159" s="46"/>
      <c r="D159" s="46"/>
      <c r="E159" s="46"/>
      <c r="F159" s="46"/>
      <c r="G159" s="46"/>
      <c r="H159" s="46"/>
      <c r="I159" s="46"/>
      <c r="J159" s="46"/>
      <c r="K159" s="46"/>
      <c r="L159" s="46"/>
      <c r="M159" s="46"/>
      <c r="N159" s="46"/>
      <c r="O159" s="47"/>
      <c r="P159" s="46"/>
      <c r="Q159" s="46"/>
      <c r="R159" s="46"/>
      <c r="S159" s="46"/>
      <c r="T159" s="46"/>
      <c r="U159" s="12"/>
      <c r="V159" s="46"/>
      <c r="W159" s="46"/>
      <c r="X159" s="40"/>
      <c r="Y159" s="40"/>
      <c r="Z159" s="39"/>
      <c r="AA159" s="139"/>
      <c r="AB159" s="40"/>
      <c r="AC159" s="40"/>
      <c r="AD159" s="40"/>
      <c r="AE159" s="37" t="s">
        <v>21</v>
      </c>
      <c r="AF159" s="47"/>
      <c r="AG159" s="42"/>
      <c r="AH159" s="42"/>
      <c r="AI159" s="42"/>
      <c r="AJ159" s="123"/>
      <c r="AK159" s="123"/>
      <c r="AL159" s="123"/>
      <c r="AM159" s="123"/>
      <c r="AN159" s="121"/>
      <c r="AO159" s="121"/>
      <c r="AP159" s="40"/>
      <c r="AQ159" s="31"/>
      <c r="AR159" s="40"/>
      <c r="AS159" s="31"/>
      <c r="AT159" s="31"/>
      <c r="AU159" s="47"/>
      <c r="AV159" s="47"/>
      <c r="AW159" s="47" t="s">
        <v>22</v>
      </c>
      <c r="AX159" s="47"/>
      <c r="AY159" s="47"/>
      <c r="AZ159" s="31" t="s">
        <v>23</v>
      </c>
      <c r="BA159" s="47"/>
      <c r="BB159" s="31"/>
      <c r="BC159" s="31" t="s">
        <v>127</v>
      </c>
      <c r="BD159" s="47"/>
      <c r="BE159" s="133"/>
      <c r="BF159" s="134"/>
      <c r="BG159" s="134"/>
      <c r="BH159" s="134"/>
    </row>
    <row r="160" spans="1:60" ht="25.5" hidden="1" customHeight="1" x14ac:dyDescent="0.15">
      <c r="A160" s="36"/>
      <c r="B160" s="335" t="s">
        <v>131</v>
      </c>
      <c r="C160" s="388"/>
      <c r="D160" s="388"/>
      <c r="E160" s="389"/>
      <c r="F160" s="419" t="s">
        <v>9</v>
      </c>
      <c r="G160" s="419"/>
      <c r="H160" s="414"/>
      <c r="I160" s="414"/>
      <c r="J160" s="407" t="s">
        <v>10</v>
      </c>
      <c r="K160" s="407"/>
      <c r="L160" s="414"/>
      <c r="M160" s="414"/>
      <c r="N160" s="407" t="s">
        <v>11</v>
      </c>
      <c r="O160" s="409"/>
      <c r="P160" s="420" t="s">
        <v>12</v>
      </c>
      <c r="Q160" s="409"/>
      <c r="R160" s="411" t="s">
        <v>13</v>
      </c>
      <c r="S160" s="411"/>
      <c r="T160" s="413"/>
      <c r="U160" s="414"/>
      <c r="V160" s="407" t="s">
        <v>10</v>
      </c>
      <c r="W160" s="407"/>
      <c r="X160" s="414"/>
      <c r="Y160" s="414"/>
      <c r="Z160" s="407" t="s">
        <v>11</v>
      </c>
      <c r="AA160" s="409"/>
      <c r="AB160" s="40"/>
      <c r="AC160" s="40"/>
      <c r="AD160" s="40"/>
      <c r="AE160" s="417" t="s">
        <v>24</v>
      </c>
      <c r="AF160" s="407"/>
      <c r="AG160" s="407"/>
      <c r="AH160" s="407"/>
      <c r="AI160" s="409"/>
      <c r="AJ160" s="403">
        <f>ROUNDDOWN(AW165/60,0)</f>
        <v>0</v>
      </c>
      <c r="AK160" s="404"/>
      <c r="AL160" s="407" t="s">
        <v>10</v>
      </c>
      <c r="AM160" s="407"/>
      <c r="AN160" s="404">
        <f>AW165-AJ160*60</f>
        <v>0</v>
      </c>
      <c r="AO160" s="404"/>
      <c r="AP160" s="407" t="s">
        <v>11</v>
      </c>
      <c r="AQ160" s="409"/>
      <c r="AR160" s="40"/>
      <c r="AS160" s="49"/>
      <c r="AT160" s="49"/>
      <c r="AU160" s="31"/>
      <c r="AV160" s="399" t="s">
        <v>25</v>
      </c>
      <c r="AW160" s="402">
        <f>IF(AZ160&lt;=BC160,BC160,AW155)</f>
        <v>1200</v>
      </c>
      <c r="AX160" s="157"/>
      <c r="AY160" s="399" t="s">
        <v>26</v>
      </c>
      <c r="AZ160" s="402">
        <f>T160*60+X160</f>
        <v>0</v>
      </c>
      <c r="BA160" s="157"/>
      <c r="BB160" s="399" t="s">
        <v>27</v>
      </c>
      <c r="BC160" s="402">
        <f>IF(C168="☑",21*60,20*60)</f>
        <v>1200</v>
      </c>
      <c r="BD160" s="31"/>
      <c r="BE160" s="133"/>
      <c r="BF160" s="133"/>
      <c r="BG160" s="133"/>
      <c r="BH160" s="133"/>
    </row>
    <row r="161" spans="1:60" ht="35.25" hidden="1" customHeight="1" x14ac:dyDescent="0.15">
      <c r="A161" s="36"/>
      <c r="B161" s="390"/>
      <c r="C161" s="391"/>
      <c r="D161" s="391"/>
      <c r="E161" s="392"/>
      <c r="F161" s="419"/>
      <c r="G161" s="419"/>
      <c r="H161" s="416"/>
      <c r="I161" s="416"/>
      <c r="J161" s="408"/>
      <c r="K161" s="408"/>
      <c r="L161" s="416"/>
      <c r="M161" s="416"/>
      <c r="N161" s="408"/>
      <c r="O161" s="410"/>
      <c r="P161" s="418"/>
      <c r="Q161" s="410"/>
      <c r="R161" s="412"/>
      <c r="S161" s="412"/>
      <c r="T161" s="415"/>
      <c r="U161" s="416"/>
      <c r="V161" s="408"/>
      <c r="W161" s="408"/>
      <c r="X161" s="416"/>
      <c r="Y161" s="416"/>
      <c r="Z161" s="408"/>
      <c r="AA161" s="410"/>
      <c r="AB161" s="31"/>
      <c r="AC161" s="31"/>
      <c r="AD161" s="31"/>
      <c r="AE161" s="418"/>
      <c r="AF161" s="408"/>
      <c r="AG161" s="408"/>
      <c r="AH161" s="408"/>
      <c r="AI161" s="410"/>
      <c r="AJ161" s="405"/>
      <c r="AK161" s="406"/>
      <c r="AL161" s="408"/>
      <c r="AM161" s="408"/>
      <c r="AN161" s="406"/>
      <c r="AO161" s="406"/>
      <c r="AP161" s="408"/>
      <c r="AQ161" s="410"/>
      <c r="AR161" s="40"/>
      <c r="AS161" s="49"/>
      <c r="AT161" s="49"/>
      <c r="AU161" s="31"/>
      <c r="AV161" s="399"/>
      <c r="AW161" s="402"/>
      <c r="AX161" s="157"/>
      <c r="AY161" s="399"/>
      <c r="AZ161" s="402"/>
      <c r="BA161" s="157"/>
      <c r="BB161" s="399"/>
      <c r="BC161" s="402"/>
      <c r="BD161" s="31"/>
      <c r="BE161" s="133"/>
      <c r="BF161" s="133"/>
      <c r="BG161" s="133"/>
      <c r="BH161" s="133"/>
    </row>
    <row r="162" spans="1:60" ht="17.25" hidden="1" customHeight="1" x14ac:dyDescent="0.15">
      <c r="A162" s="50"/>
      <c r="B162" s="41"/>
      <c r="C162" s="41"/>
      <c r="D162" s="41"/>
      <c r="E162" s="41"/>
      <c r="F162" s="31"/>
      <c r="G162" s="41"/>
      <c r="H162" s="138"/>
      <c r="I162" s="41"/>
      <c r="J162" s="41"/>
      <c r="K162" s="41"/>
      <c r="L162" s="41"/>
      <c r="M162" s="41"/>
      <c r="N162" s="41"/>
      <c r="O162" s="41"/>
      <c r="P162" s="51"/>
      <c r="Q162" s="41"/>
      <c r="R162" s="41"/>
      <c r="S162" s="41"/>
      <c r="T162" s="41"/>
      <c r="U162" s="41"/>
      <c r="V162" s="41"/>
      <c r="W162" s="41"/>
      <c r="X162" s="40"/>
      <c r="Y162" s="40"/>
      <c r="Z162" s="39"/>
      <c r="AA162" s="31"/>
      <c r="AB162" s="31"/>
      <c r="AC162" s="31"/>
      <c r="AD162" s="31"/>
      <c r="AE162" s="31"/>
      <c r="AF162" s="31"/>
      <c r="AG162" s="31"/>
      <c r="AH162" s="31"/>
      <c r="AI162" s="31"/>
      <c r="AJ162" s="44" t="s">
        <v>18</v>
      </c>
      <c r="AK162" s="31"/>
      <c r="AL162" s="31"/>
      <c r="AM162" s="31"/>
      <c r="AN162" s="31"/>
      <c r="AO162" s="31"/>
      <c r="AP162" s="31"/>
      <c r="AQ162" s="31"/>
      <c r="AR162" s="31"/>
      <c r="AS162" s="31"/>
      <c r="AT162" s="31"/>
      <c r="AU162" s="31"/>
      <c r="AV162" s="31"/>
      <c r="AW162" s="31"/>
      <c r="AX162" s="31"/>
      <c r="AY162" s="31"/>
      <c r="AZ162" s="63" t="s">
        <v>28</v>
      </c>
      <c r="BA162" s="31"/>
      <c r="BB162" s="31"/>
      <c r="BC162" s="31"/>
      <c r="BD162" s="31"/>
      <c r="BE162" s="133"/>
      <c r="BF162" s="133"/>
      <c r="BG162" s="133"/>
      <c r="BH162" s="133"/>
    </row>
    <row r="163" spans="1:60" ht="25.5" hidden="1" customHeight="1" x14ac:dyDescent="0.2">
      <c r="A163" s="50"/>
      <c r="B163" s="31"/>
      <c r="C163" s="382" t="s">
        <v>130</v>
      </c>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383"/>
      <c r="AB163" s="384"/>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129" t="s">
        <v>29</v>
      </c>
      <c r="BA163" s="31"/>
      <c r="BB163" s="31"/>
      <c r="BC163" s="31"/>
      <c r="BD163" s="31"/>
      <c r="BE163" s="133"/>
      <c r="BF163" s="133"/>
      <c r="BG163" s="133"/>
      <c r="BH163" s="133"/>
    </row>
    <row r="164" spans="1:60" ht="25.5" hidden="1" customHeight="1" x14ac:dyDescent="0.15">
      <c r="A164" s="50"/>
      <c r="B164" s="31"/>
      <c r="C164" s="385"/>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7"/>
      <c r="AD164" s="31"/>
      <c r="AE164" s="37" t="s">
        <v>30</v>
      </c>
      <c r="AF164" s="31"/>
      <c r="AG164" s="31"/>
      <c r="AH164" s="31"/>
      <c r="AI164" s="31"/>
      <c r="AJ164" s="31"/>
      <c r="AK164" s="31"/>
      <c r="AL164" s="31"/>
      <c r="AM164" s="31"/>
      <c r="AN164" s="31"/>
      <c r="AO164" s="31"/>
      <c r="AP164" s="31"/>
      <c r="AQ164" s="31"/>
      <c r="AR164" s="31"/>
      <c r="AS164" s="31"/>
      <c r="AT164" s="31"/>
      <c r="AU164" s="31"/>
      <c r="AV164" s="31"/>
      <c r="AW164" s="31" t="s">
        <v>31</v>
      </c>
      <c r="AX164" s="31"/>
      <c r="AY164" s="31"/>
      <c r="AZ164" s="31" t="s">
        <v>32</v>
      </c>
      <c r="BA164" s="64"/>
      <c r="BB164" s="31"/>
      <c r="BC164" s="31"/>
      <c r="BD164" s="31"/>
      <c r="BE164" s="133"/>
      <c r="BF164" s="133"/>
      <c r="BG164" s="133"/>
      <c r="BH164" s="133"/>
    </row>
    <row r="165" spans="1:60" s="48" customFormat="1" ht="25.5" hidden="1" customHeight="1" x14ac:dyDescent="0.15">
      <c r="A165" s="50"/>
      <c r="B165" s="31"/>
      <c r="C165" s="385"/>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7"/>
      <c r="AC165" s="1"/>
      <c r="AD165" s="31"/>
      <c r="AE165" s="335" t="s">
        <v>33</v>
      </c>
      <c r="AF165" s="388"/>
      <c r="AG165" s="388"/>
      <c r="AH165" s="388"/>
      <c r="AI165" s="388"/>
      <c r="AJ165" s="388"/>
      <c r="AK165" s="389"/>
      <c r="AL165" s="393">
        <f>IF(AZ155=0,0,ROUNDUP(AW165/AZ155,3))</f>
        <v>0</v>
      </c>
      <c r="AM165" s="394"/>
      <c r="AN165" s="394"/>
      <c r="AO165" s="394"/>
      <c r="AP165" s="394"/>
      <c r="AQ165" s="395"/>
      <c r="AR165" s="31"/>
      <c r="AS165" s="31"/>
      <c r="AT165" s="31"/>
      <c r="AU165" s="47"/>
      <c r="AV165" s="399" t="s">
        <v>34</v>
      </c>
      <c r="AW165" s="400">
        <f>IF(AW155-AW160&gt;0,IF(AW155-AW160&gt;AZ155,AZ155,AW155-AW160),0)</f>
        <v>0</v>
      </c>
      <c r="AX165" s="401" t="s">
        <v>35</v>
      </c>
      <c r="AY165" s="401"/>
      <c r="AZ165" s="64"/>
      <c r="BA165" s="64"/>
      <c r="BB165" s="47"/>
      <c r="BC165" s="47"/>
      <c r="BD165" s="47"/>
      <c r="BE165" s="134"/>
      <c r="BF165" s="134"/>
      <c r="BG165" s="134"/>
      <c r="BH165" s="134"/>
    </row>
    <row r="166" spans="1:60" ht="35.25" hidden="1" customHeight="1" x14ac:dyDescent="0.15">
      <c r="A166" s="50"/>
      <c r="B166" s="31"/>
      <c r="C166" s="385"/>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387"/>
      <c r="AD166" s="31"/>
      <c r="AE166" s="390"/>
      <c r="AF166" s="391"/>
      <c r="AG166" s="391"/>
      <c r="AH166" s="391"/>
      <c r="AI166" s="391"/>
      <c r="AJ166" s="391"/>
      <c r="AK166" s="392"/>
      <c r="AL166" s="396"/>
      <c r="AM166" s="397"/>
      <c r="AN166" s="397"/>
      <c r="AO166" s="397"/>
      <c r="AP166" s="397"/>
      <c r="AQ166" s="398"/>
      <c r="AR166" s="31"/>
      <c r="AS166" s="31"/>
      <c r="AT166" s="31"/>
      <c r="AU166" s="399"/>
      <c r="AV166" s="399"/>
      <c r="AW166" s="400"/>
      <c r="AX166" s="401"/>
      <c r="AY166" s="401"/>
      <c r="AZ166" s="31"/>
      <c r="BA166" s="31"/>
      <c r="BB166" s="31"/>
      <c r="BC166" s="31"/>
      <c r="BD166" s="31"/>
      <c r="BE166" s="133"/>
      <c r="BF166" s="133"/>
      <c r="BG166" s="133"/>
      <c r="BH166" s="133"/>
    </row>
    <row r="167" spans="1:60" ht="25.5" hidden="1" customHeight="1" x14ac:dyDescent="0.15">
      <c r="A167" s="50"/>
      <c r="B167" s="31"/>
      <c r="C167" s="385"/>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7"/>
      <c r="AD167" s="31"/>
      <c r="AE167" s="31"/>
      <c r="AF167" s="31"/>
      <c r="AG167" s="31"/>
      <c r="AH167" s="31"/>
      <c r="AI167" s="31"/>
      <c r="AJ167" s="31"/>
      <c r="AK167" s="44" t="s">
        <v>18</v>
      </c>
      <c r="AL167" s="31"/>
      <c r="AM167" s="40"/>
      <c r="AN167" s="40"/>
      <c r="AO167" s="40"/>
      <c r="AP167" s="31"/>
      <c r="AQ167" s="31"/>
      <c r="AR167" s="31"/>
      <c r="AS167" s="31"/>
      <c r="AT167" s="31"/>
      <c r="AU167" s="399"/>
      <c r="AV167" s="31"/>
      <c r="AW167" s="31"/>
      <c r="AX167" s="31"/>
      <c r="AY167" s="31"/>
      <c r="AZ167" s="31"/>
      <c r="BA167" s="31"/>
      <c r="BB167" s="31"/>
      <c r="BC167" s="31"/>
      <c r="BD167" s="31"/>
      <c r="BE167" s="133"/>
      <c r="BF167" s="133"/>
      <c r="BG167" s="133"/>
      <c r="BH167" s="133"/>
    </row>
    <row r="168" spans="1:60" ht="25.5" hidden="1" customHeight="1" x14ac:dyDescent="0.15">
      <c r="A168" s="50"/>
      <c r="B168" s="31"/>
      <c r="C168" s="375" t="s">
        <v>128</v>
      </c>
      <c r="D168" s="376"/>
      <c r="E168" s="377" t="s">
        <v>129</v>
      </c>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8"/>
      <c r="AD168" s="31"/>
      <c r="AE168" s="31"/>
      <c r="AF168" s="31"/>
      <c r="AG168" s="31"/>
      <c r="AJ168" s="31"/>
      <c r="AK168" s="52" t="s">
        <v>36</v>
      </c>
      <c r="AL168" s="31"/>
      <c r="AM168" s="40"/>
      <c r="AN168" s="40"/>
      <c r="AO168" s="40"/>
      <c r="AP168" s="31"/>
      <c r="AQ168" s="31"/>
      <c r="AR168" s="31"/>
      <c r="AS168" s="31"/>
      <c r="AT168" s="31"/>
      <c r="AU168" s="31"/>
      <c r="AV168" s="31"/>
      <c r="AW168" s="31"/>
      <c r="AX168" s="31"/>
      <c r="AY168" s="31"/>
      <c r="AZ168" s="31"/>
      <c r="BA168" s="31"/>
      <c r="BB168" s="31"/>
      <c r="BC168" s="31"/>
      <c r="BD168" s="31"/>
      <c r="BE168" s="133"/>
      <c r="BF168" s="133"/>
      <c r="BG168" s="133"/>
      <c r="BH168" s="133"/>
    </row>
    <row r="169" spans="1:60" ht="17.25" hidden="1" customHeight="1" x14ac:dyDescent="0.15">
      <c r="A169" s="53"/>
      <c r="B169" s="54"/>
      <c r="C169" s="54"/>
      <c r="D169" s="54"/>
      <c r="E169" s="54"/>
      <c r="F169" s="55"/>
      <c r="G169" s="54"/>
      <c r="H169" s="54"/>
      <c r="I169" s="54"/>
      <c r="J169" s="54"/>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7"/>
      <c r="AL169" s="56"/>
      <c r="AM169" s="58"/>
      <c r="AN169" s="58"/>
      <c r="AO169" s="58"/>
      <c r="AP169" s="56"/>
      <c r="AQ169" s="56"/>
      <c r="AR169" s="56"/>
      <c r="AS169" s="56"/>
      <c r="AT169" s="31"/>
      <c r="AU169" s="31"/>
      <c r="AV169" s="31"/>
      <c r="AW169" s="31"/>
      <c r="AX169" s="31"/>
      <c r="AY169" s="31"/>
      <c r="AZ169" s="31"/>
      <c r="BA169" s="31"/>
      <c r="BB169" s="31"/>
      <c r="BC169" s="31"/>
      <c r="BD169" s="31"/>
      <c r="BE169" s="31"/>
      <c r="BF169" s="31"/>
    </row>
    <row r="170" spans="1:60" ht="25.5" hidden="1" customHeight="1" x14ac:dyDescent="0.15">
      <c r="A170" s="423" t="s">
        <v>46</v>
      </c>
      <c r="B170" s="424"/>
      <c r="C170" s="424"/>
      <c r="D170" s="424"/>
      <c r="E170" s="424"/>
      <c r="F170" s="424"/>
      <c r="G170" s="424"/>
      <c r="H170" s="424"/>
      <c r="I170" s="425"/>
      <c r="J170" s="30"/>
      <c r="K170" s="59" t="s">
        <v>40</v>
      </c>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30"/>
      <c r="AP170" s="30"/>
      <c r="AQ170" s="30"/>
      <c r="AR170" s="30"/>
      <c r="AS170" s="30"/>
      <c r="AT170" s="30"/>
      <c r="AU170" s="31"/>
      <c r="AV170" s="31" t="s">
        <v>4</v>
      </c>
      <c r="AW170" s="40"/>
      <c r="AX170" s="40"/>
      <c r="AY170" s="40"/>
      <c r="AZ170" s="40"/>
      <c r="BA170" s="31"/>
      <c r="BB170" s="40"/>
      <c r="BC170" s="40"/>
      <c r="BD170" s="40"/>
      <c r="BE170" s="40"/>
      <c r="BF170" s="40"/>
      <c r="BG170" s="9"/>
    </row>
    <row r="171" spans="1:60" ht="17.25" hidden="1" customHeight="1" x14ac:dyDescent="0.15">
      <c r="A171" s="426"/>
      <c r="B171" s="427"/>
      <c r="C171" s="427"/>
      <c r="D171" s="427"/>
      <c r="E171" s="427"/>
      <c r="F171" s="427"/>
      <c r="G171" s="427"/>
      <c r="H171" s="427"/>
      <c r="I171" s="428"/>
      <c r="J171" s="32"/>
      <c r="K171" s="32"/>
      <c r="L171" s="32"/>
      <c r="M171" s="32"/>
      <c r="N171" s="32"/>
      <c r="O171" s="32"/>
      <c r="P171" s="32"/>
      <c r="Q171" s="32"/>
      <c r="R171" s="32"/>
      <c r="S171" s="32"/>
      <c r="T171" s="32"/>
      <c r="U171" s="32"/>
      <c r="V171" s="32"/>
      <c r="W171" s="32"/>
      <c r="X171" s="33"/>
      <c r="Y171" s="33"/>
      <c r="Z171" s="33"/>
      <c r="AA171" s="33"/>
      <c r="AB171" s="33"/>
      <c r="AC171" s="33"/>
      <c r="AD171" s="33"/>
      <c r="AE171" s="34"/>
      <c r="AF171" s="33"/>
      <c r="AG171" s="33"/>
      <c r="AH171" s="33"/>
      <c r="AI171" s="33"/>
      <c r="AJ171" s="33"/>
      <c r="AK171" s="33"/>
      <c r="AL171" s="33"/>
      <c r="AM171" s="33"/>
      <c r="AN171" s="33"/>
      <c r="AO171" s="33"/>
      <c r="AP171" s="35"/>
      <c r="AQ171" s="35"/>
      <c r="AR171" s="35"/>
      <c r="AS171" s="35"/>
      <c r="AT171" s="31"/>
      <c r="AU171" s="31"/>
      <c r="AV171" s="31"/>
      <c r="AW171" s="31"/>
      <c r="AX171" s="31"/>
      <c r="AY171" s="31"/>
      <c r="AZ171" s="31"/>
      <c r="BA171" s="31"/>
      <c r="BB171" s="31"/>
      <c r="BC171" s="31"/>
      <c r="BD171" s="31"/>
      <c r="BE171" s="31"/>
      <c r="BF171" s="31"/>
      <c r="BG171" s="31"/>
    </row>
    <row r="172" spans="1:60" ht="28.5" hidden="1" customHeight="1" x14ac:dyDescent="0.15">
      <c r="A172" s="36"/>
      <c r="B172" s="37" t="s">
        <v>5</v>
      </c>
      <c r="C172" s="38"/>
      <c r="D172" s="38"/>
      <c r="E172" s="38"/>
      <c r="F172" s="31"/>
      <c r="G172" s="39"/>
      <c r="H172" s="31"/>
      <c r="I172" s="39"/>
      <c r="J172" s="39"/>
      <c r="K172" s="39"/>
      <c r="L172" s="39"/>
      <c r="M172" s="39"/>
      <c r="N172" s="39"/>
      <c r="O172" s="39"/>
      <c r="P172" s="39"/>
      <c r="Q172" s="39"/>
      <c r="R172" s="39"/>
      <c r="S172" s="39"/>
      <c r="T172" s="39"/>
      <c r="U172" s="39"/>
      <c r="V172" s="39"/>
      <c r="W172" s="39"/>
      <c r="X172" s="39"/>
      <c r="Y172" s="39"/>
      <c r="Z172" s="39"/>
      <c r="AA172" s="139"/>
      <c r="AB172" s="40"/>
      <c r="AC172" s="40"/>
      <c r="AD172" s="40"/>
      <c r="AE172" s="37" t="s">
        <v>6</v>
      </c>
      <c r="AF172" s="40"/>
      <c r="AG172" s="40"/>
      <c r="AH172" s="40"/>
      <c r="AI172" s="40"/>
      <c r="AJ172" s="40"/>
      <c r="AK172" s="40"/>
      <c r="AL172" s="40"/>
      <c r="AM172" s="40"/>
      <c r="AN172" s="40"/>
      <c r="AO172" s="40"/>
      <c r="AP172" s="40"/>
      <c r="AQ172" s="40"/>
      <c r="AR172" s="40"/>
      <c r="AS172" s="40"/>
      <c r="AT172" s="40"/>
      <c r="AU172" s="31"/>
      <c r="AV172" s="31"/>
      <c r="AW172" s="31" t="s">
        <v>7</v>
      </c>
      <c r="AX172" s="31"/>
      <c r="AY172" s="31"/>
      <c r="AZ172" s="31" t="s">
        <v>8</v>
      </c>
      <c r="BA172" s="31"/>
      <c r="BB172" s="31"/>
      <c r="BC172" s="31"/>
      <c r="BD172" s="31"/>
      <c r="BE172" s="133"/>
      <c r="BF172" s="133"/>
      <c r="BG172" s="133"/>
      <c r="BH172" s="133"/>
    </row>
    <row r="173" spans="1:60" ht="25.5" hidden="1" customHeight="1" x14ac:dyDescent="0.15">
      <c r="A173" s="36"/>
      <c r="B173" s="335" t="s">
        <v>131</v>
      </c>
      <c r="C173" s="388"/>
      <c r="D173" s="388"/>
      <c r="E173" s="389"/>
      <c r="F173" s="419" t="s">
        <v>9</v>
      </c>
      <c r="G173" s="419"/>
      <c r="H173" s="414"/>
      <c r="I173" s="414"/>
      <c r="J173" s="407" t="s">
        <v>10</v>
      </c>
      <c r="K173" s="407"/>
      <c r="L173" s="414"/>
      <c r="M173" s="414"/>
      <c r="N173" s="407" t="s">
        <v>11</v>
      </c>
      <c r="O173" s="409"/>
      <c r="P173" s="420" t="s">
        <v>12</v>
      </c>
      <c r="Q173" s="409"/>
      <c r="R173" s="411" t="s">
        <v>13</v>
      </c>
      <c r="S173" s="411"/>
      <c r="T173" s="414"/>
      <c r="U173" s="414"/>
      <c r="V173" s="407" t="s">
        <v>10</v>
      </c>
      <c r="W173" s="407"/>
      <c r="X173" s="414"/>
      <c r="Y173" s="414"/>
      <c r="Z173" s="407" t="s">
        <v>11</v>
      </c>
      <c r="AA173" s="409"/>
      <c r="AB173" s="31"/>
      <c r="AC173" s="31"/>
      <c r="AD173" s="31"/>
      <c r="AE173" s="335" t="s">
        <v>14</v>
      </c>
      <c r="AF173" s="327"/>
      <c r="AG173" s="327"/>
      <c r="AH173" s="327"/>
      <c r="AI173" s="328"/>
      <c r="AJ173" s="404">
        <f>ROUNDDOWN(AZ173/60,0)</f>
        <v>0</v>
      </c>
      <c r="AK173" s="404"/>
      <c r="AL173" s="421" t="s">
        <v>15</v>
      </c>
      <c r="AM173" s="421"/>
      <c r="AN173" s="404">
        <f>AZ173-AJ173*60</f>
        <v>0</v>
      </c>
      <c r="AO173" s="404"/>
      <c r="AP173" s="407" t="s">
        <v>11</v>
      </c>
      <c r="AQ173" s="409"/>
      <c r="AR173" s="40"/>
      <c r="AS173" s="31"/>
      <c r="AT173" s="31"/>
      <c r="AU173" s="399"/>
      <c r="AV173" s="399" t="s">
        <v>16</v>
      </c>
      <c r="AW173" s="402">
        <f>T173*60+X173</f>
        <v>0</v>
      </c>
      <c r="AX173" s="31"/>
      <c r="AY173" s="399" t="s">
        <v>17</v>
      </c>
      <c r="AZ173" s="402">
        <f>(T173*60+X173)-(H173*60+L173)</f>
        <v>0</v>
      </c>
      <c r="BA173" s="31"/>
      <c r="BB173" s="31"/>
      <c r="BC173" s="31"/>
      <c r="BD173" s="31"/>
      <c r="BE173" s="133"/>
      <c r="BF173" s="133"/>
      <c r="BG173" s="133"/>
      <c r="BH173" s="133"/>
    </row>
    <row r="174" spans="1:60" ht="35.25" hidden="1" customHeight="1" x14ac:dyDescent="0.15">
      <c r="A174" s="36"/>
      <c r="B174" s="390"/>
      <c r="C174" s="391"/>
      <c r="D174" s="391"/>
      <c r="E174" s="392"/>
      <c r="F174" s="419"/>
      <c r="G174" s="419"/>
      <c r="H174" s="416"/>
      <c r="I174" s="416"/>
      <c r="J174" s="408"/>
      <c r="K174" s="408"/>
      <c r="L174" s="416"/>
      <c r="M174" s="416"/>
      <c r="N174" s="408"/>
      <c r="O174" s="410"/>
      <c r="P174" s="418"/>
      <c r="Q174" s="410"/>
      <c r="R174" s="412"/>
      <c r="S174" s="412"/>
      <c r="T174" s="416"/>
      <c r="U174" s="416"/>
      <c r="V174" s="408"/>
      <c r="W174" s="408"/>
      <c r="X174" s="416"/>
      <c r="Y174" s="416"/>
      <c r="Z174" s="408"/>
      <c r="AA174" s="410"/>
      <c r="AB174" s="31"/>
      <c r="AC174" s="31"/>
      <c r="AD174" s="31"/>
      <c r="AE174" s="339"/>
      <c r="AF174" s="333"/>
      <c r="AG174" s="333"/>
      <c r="AH174" s="333"/>
      <c r="AI174" s="334"/>
      <c r="AJ174" s="406"/>
      <c r="AK174" s="406"/>
      <c r="AL174" s="422"/>
      <c r="AM174" s="422"/>
      <c r="AN174" s="406"/>
      <c r="AO174" s="406"/>
      <c r="AP174" s="408"/>
      <c r="AQ174" s="410"/>
      <c r="AR174" s="40"/>
      <c r="AS174" s="31"/>
      <c r="AT174" s="31"/>
      <c r="AU174" s="399"/>
      <c r="AV174" s="399"/>
      <c r="AW174" s="402"/>
      <c r="AX174" s="31"/>
      <c r="AY174" s="399"/>
      <c r="AZ174" s="402"/>
      <c r="BA174" s="31"/>
      <c r="BB174" s="31"/>
      <c r="BC174" s="31"/>
      <c r="BD174" s="31"/>
      <c r="BE174" s="133"/>
      <c r="BF174" s="133"/>
      <c r="BG174" s="133"/>
      <c r="BH174" s="133"/>
    </row>
    <row r="175" spans="1:60" ht="17.25" hidden="1" customHeight="1" x14ac:dyDescent="0.15">
      <c r="A175" s="36"/>
      <c r="B175" s="41"/>
      <c r="C175" s="41"/>
      <c r="D175" s="41"/>
      <c r="E175" s="41"/>
      <c r="F175" s="42"/>
      <c r="G175" s="42"/>
      <c r="H175" s="138"/>
      <c r="I175" s="42"/>
      <c r="J175" s="42"/>
      <c r="K175" s="42"/>
      <c r="L175" s="42"/>
      <c r="M175" s="42"/>
      <c r="N175" s="42"/>
      <c r="O175" s="42"/>
      <c r="P175" s="42"/>
      <c r="Q175" s="42"/>
      <c r="R175" s="42"/>
      <c r="S175" s="42"/>
      <c r="T175" s="42"/>
      <c r="U175" s="42"/>
      <c r="V175" s="42"/>
      <c r="W175" s="42"/>
      <c r="X175" s="40"/>
      <c r="Y175" s="40"/>
      <c r="Z175" s="39"/>
      <c r="AA175" s="139"/>
      <c r="AB175" s="40"/>
      <c r="AC175" s="40"/>
      <c r="AD175" s="40"/>
      <c r="AE175" s="40"/>
      <c r="AF175" s="40"/>
      <c r="AG175" s="40"/>
      <c r="AH175" s="40"/>
      <c r="AI175" s="40"/>
      <c r="AJ175" s="122" t="s">
        <v>18</v>
      </c>
      <c r="AK175" s="121"/>
      <c r="AL175" s="121"/>
      <c r="AM175" s="121"/>
      <c r="AN175" s="121"/>
      <c r="AO175" s="121"/>
      <c r="AP175" s="40"/>
      <c r="AQ175" s="40"/>
      <c r="AR175" s="40"/>
      <c r="AS175" s="31"/>
      <c r="AT175" s="31"/>
      <c r="AU175" s="31"/>
      <c r="AV175" s="31"/>
      <c r="AW175" s="31"/>
      <c r="AX175" s="31"/>
      <c r="AY175" s="31"/>
      <c r="AZ175" s="31"/>
      <c r="BA175" s="31"/>
      <c r="BB175" s="31"/>
      <c r="BC175" s="31"/>
      <c r="BD175" s="31"/>
      <c r="BE175" s="133"/>
      <c r="BF175" s="133"/>
      <c r="BG175" s="133"/>
      <c r="BH175" s="133"/>
    </row>
    <row r="176" spans="1:60" s="31" customFormat="1" ht="25.5" hidden="1" customHeight="1" x14ac:dyDescent="0.15">
      <c r="A176" s="36"/>
      <c r="B176" s="37"/>
      <c r="C176" s="38"/>
      <c r="D176" s="38"/>
      <c r="E176" s="38"/>
      <c r="F176" s="39"/>
      <c r="G176" s="39"/>
      <c r="H176" s="39"/>
      <c r="I176" s="39"/>
      <c r="J176" s="39"/>
      <c r="K176" s="39"/>
      <c r="L176" s="39"/>
      <c r="M176" s="39"/>
      <c r="N176" s="39"/>
      <c r="O176" s="39"/>
      <c r="P176" s="39"/>
      <c r="Q176" s="39"/>
      <c r="R176" s="39"/>
      <c r="S176" s="39"/>
      <c r="T176" s="39"/>
      <c r="U176" s="39"/>
      <c r="V176" s="39"/>
      <c r="W176" s="139"/>
      <c r="X176" s="40"/>
      <c r="Y176" s="40"/>
      <c r="Z176" s="39"/>
      <c r="AA176" s="139"/>
      <c r="AB176" s="40"/>
      <c r="AC176" s="40"/>
      <c r="AD176" s="40"/>
      <c r="AE176" s="40"/>
      <c r="AF176" s="40"/>
      <c r="AG176" s="40"/>
      <c r="AH176" s="40"/>
      <c r="AI176" s="40"/>
      <c r="AJ176" s="121"/>
      <c r="AK176" s="121"/>
      <c r="AL176" s="121"/>
      <c r="AM176" s="121"/>
      <c r="AN176" s="121"/>
      <c r="AO176" s="121"/>
      <c r="AP176" s="40"/>
      <c r="AQ176" s="40"/>
      <c r="AR176" s="40"/>
      <c r="AW176" s="47" t="s">
        <v>19</v>
      </c>
      <c r="AZ176" s="31" t="s">
        <v>20</v>
      </c>
      <c r="BC176" s="31" t="s">
        <v>126</v>
      </c>
      <c r="BE176" s="133"/>
      <c r="BF176" s="133"/>
      <c r="BG176" s="133"/>
      <c r="BH176" s="133"/>
    </row>
    <row r="177" spans="1:60" s="48" customFormat="1" ht="25.5" hidden="1" customHeight="1" x14ac:dyDescent="0.15">
      <c r="A177" s="45"/>
      <c r="B177" s="46" t="s">
        <v>125</v>
      </c>
      <c r="C177" s="46"/>
      <c r="D177" s="46"/>
      <c r="E177" s="46"/>
      <c r="F177" s="46"/>
      <c r="G177" s="46"/>
      <c r="H177" s="46"/>
      <c r="I177" s="46"/>
      <c r="J177" s="46"/>
      <c r="K177" s="46"/>
      <c r="L177" s="46"/>
      <c r="M177" s="46"/>
      <c r="N177" s="46"/>
      <c r="O177" s="47"/>
      <c r="P177" s="46"/>
      <c r="Q177" s="46"/>
      <c r="R177" s="46"/>
      <c r="S177" s="46"/>
      <c r="T177" s="46"/>
      <c r="U177" s="12"/>
      <c r="V177" s="46"/>
      <c r="W177" s="46"/>
      <c r="X177" s="40"/>
      <c r="Y177" s="40"/>
      <c r="Z177" s="39"/>
      <c r="AA177" s="139"/>
      <c r="AB177" s="40"/>
      <c r="AC177" s="40"/>
      <c r="AD177" s="40"/>
      <c r="AE177" s="37" t="s">
        <v>21</v>
      </c>
      <c r="AF177" s="47"/>
      <c r="AG177" s="42"/>
      <c r="AH177" s="42"/>
      <c r="AI177" s="42"/>
      <c r="AJ177" s="123"/>
      <c r="AK177" s="123"/>
      <c r="AL177" s="123"/>
      <c r="AM177" s="123"/>
      <c r="AN177" s="121"/>
      <c r="AO177" s="121"/>
      <c r="AP177" s="40"/>
      <c r="AQ177" s="31"/>
      <c r="AR177" s="40"/>
      <c r="AS177" s="31"/>
      <c r="AT177" s="31"/>
      <c r="AU177" s="47"/>
      <c r="AV177" s="47"/>
      <c r="AW177" s="47" t="s">
        <v>22</v>
      </c>
      <c r="AX177" s="47"/>
      <c r="AY177" s="47"/>
      <c r="AZ177" s="31" t="s">
        <v>23</v>
      </c>
      <c r="BA177" s="47"/>
      <c r="BB177" s="31"/>
      <c r="BC177" s="31" t="s">
        <v>127</v>
      </c>
      <c r="BD177" s="47"/>
      <c r="BE177" s="133"/>
      <c r="BF177" s="134"/>
      <c r="BG177" s="134"/>
      <c r="BH177" s="134"/>
    </row>
    <row r="178" spans="1:60" ht="25.5" hidden="1" customHeight="1" x14ac:dyDescent="0.15">
      <c r="A178" s="36"/>
      <c r="B178" s="335" t="s">
        <v>131</v>
      </c>
      <c r="C178" s="388"/>
      <c r="D178" s="388"/>
      <c r="E178" s="389"/>
      <c r="F178" s="419" t="s">
        <v>9</v>
      </c>
      <c r="G178" s="419"/>
      <c r="H178" s="414"/>
      <c r="I178" s="414"/>
      <c r="J178" s="407" t="s">
        <v>10</v>
      </c>
      <c r="K178" s="407"/>
      <c r="L178" s="414"/>
      <c r="M178" s="414"/>
      <c r="N178" s="407" t="s">
        <v>11</v>
      </c>
      <c r="O178" s="409"/>
      <c r="P178" s="420" t="s">
        <v>12</v>
      </c>
      <c r="Q178" s="409"/>
      <c r="R178" s="411" t="s">
        <v>13</v>
      </c>
      <c r="S178" s="411"/>
      <c r="T178" s="413"/>
      <c r="U178" s="414"/>
      <c r="V178" s="407" t="s">
        <v>10</v>
      </c>
      <c r="W178" s="407"/>
      <c r="X178" s="414"/>
      <c r="Y178" s="414"/>
      <c r="Z178" s="407" t="s">
        <v>11</v>
      </c>
      <c r="AA178" s="409"/>
      <c r="AB178" s="40"/>
      <c r="AC178" s="40"/>
      <c r="AD178" s="40"/>
      <c r="AE178" s="417" t="s">
        <v>24</v>
      </c>
      <c r="AF178" s="407"/>
      <c r="AG178" s="407"/>
      <c r="AH178" s="407"/>
      <c r="AI178" s="409"/>
      <c r="AJ178" s="403">
        <f>ROUNDDOWN(AW183/60,0)</f>
        <v>0</v>
      </c>
      <c r="AK178" s="404"/>
      <c r="AL178" s="407" t="s">
        <v>10</v>
      </c>
      <c r="AM178" s="407"/>
      <c r="AN178" s="404">
        <f>AW183-AJ178*60</f>
        <v>0</v>
      </c>
      <c r="AO178" s="404"/>
      <c r="AP178" s="407" t="s">
        <v>11</v>
      </c>
      <c r="AQ178" s="409"/>
      <c r="AR178" s="40"/>
      <c r="AS178" s="49"/>
      <c r="AT178" s="49"/>
      <c r="AU178" s="31"/>
      <c r="AV178" s="399" t="s">
        <v>25</v>
      </c>
      <c r="AW178" s="402">
        <f>IF(AZ178&lt;=BC178,BC178,AW173)</f>
        <v>1200</v>
      </c>
      <c r="AX178" s="157"/>
      <c r="AY178" s="399" t="s">
        <v>26</v>
      </c>
      <c r="AZ178" s="402">
        <f>T178*60+X178</f>
        <v>0</v>
      </c>
      <c r="BA178" s="157"/>
      <c r="BB178" s="399" t="s">
        <v>27</v>
      </c>
      <c r="BC178" s="402">
        <f>IF(C186="☑",21*60,20*60)</f>
        <v>1200</v>
      </c>
      <c r="BD178" s="31"/>
      <c r="BE178" s="133"/>
      <c r="BF178" s="133"/>
      <c r="BG178" s="133"/>
      <c r="BH178" s="133"/>
    </row>
    <row r="179" spans="1:60" ht="35.25" hidden="1" customHeight="1" x14ac:dyDescent="0.15">
      <c r="A179" s="36"/>
      <c r="B179" s="390"/>
      <c r="C179" s="391"/>
      <c r="D179" s="391"/>
      <c r="E179" s="392"/>
      <c r="F179" s="419"/>
      <c r="G179" s="419"/>
      <c r="H179" s="416"/>
      <c r="I179" s="416"/>
      <c r="J179" s="408"/>
      <c r="K179" s="408"/>
      <c r="L179" s="416"/>
      <c r="M179" s="416"/>
      <c r="N179" s="408"/>
      <c r="O179" s="410"/>
      <c r="P179" s="418"/>
      <c r="Q179" s="410"/>
      <c r="R179" s="412"/>
      <c r="S179" s="412"/>
      <c r="T179" s="415"/>
      <c r="U179" s="416"/>
      <c r="V179" s="408"/>
      <c r="W179" s="408"/>
      <c r="X179" s="416"/>
      <c r="Y179" s="416"/>
      <c r="Z179" s="408"/>
      <c r="AA179" s="410"/>
      <c r="AB179" s="31"/>
      <c r="AC179" s="31"/>
      <c r="AD179" s="31"/>
      <c r="AE179" s="418"/>
      <c r="AF179" s="408"/>
      <c r="AG179" s="408"/>
      <c r="AH179" s="408"/>
      <c r="AI179" s="410"/>
      <c r="AJ179" s="405"/>
      <c r="AK179" s="406"/>
      <c r="AL179" s="408"/>
      <c r="AM179" s="408"/>
      <c r="AN179" s="406"/>
      <c r="AO179" s="406"/>
      <c r="AP179" s="408"/>
      <c r="AQ179" s="410"/>
      <c r="AR179" s="40"/>
      <c r="AS179" s="49"/>
      <c r="AT179" s="49"/>
      <c r="AU179" s="31"/>
      <c r="AV179" s="399"/>
      <c r="AW179" s="402"/>
      <c r="AX179" s="157"/>
      <c r="AY179" s="399"/>
      <c r="AZ179" s="402"/>
      <c r="BA179" s="157"/>
      <c r="BB179" s="399"/>
      <c r="BC179" s="402"/>
      <c r="BD179" s="31"/>
      <c r="BE179" s="133"/>
      <c r="BF179" s="133"/>
      <c r="BG179" s="133"/>
      <c r="BH179" s="133"/>
    </row>
    <row r="180" spans="1:60" ht="17.25" hidden="1" customHeight="1" x14ac:dyDescent="0.15">
      <c r="A180" s="50"/>
      <c r="B180" s="41"/>
      <c r="C180" s="41"/>
      <c r="D180" s="41"/>
      <c r="E180" s="41"/>
      <c r="F180" s="31"/>
      <c r="G180" s="41"/>
      <c r="H180" s="138"/>
      <c r="I180" s="41"/>
      <c r="J180" s="41"/>
      <c r="K180" s="41"/>
      <c r="L180" s="41"/>
      <c r="M180" s="41"/>
      <c r="N180" s="41"/>
      <c r="O180" s="41"/>
      <c r="P180" s="51"/>
      <c r="Q180" s="41"/>
      <c r="R180" s="41"/>
      <c r="S180" s="41"/>
      <c r="T180" s="41"/>
      <c r="U180" s="41"/>
      <c r="V180" s="41"/>
      <c r="W180" s="41"/>
      <c r="X180" s="40"/>
      <c r="Y180" s="40"/>
      <c r="Z180" s="39"/>
      <c r="AA180" s="31"/>
      <c r="AB180" s="31"/>
      <c r="AC180" s="31"/>
      <c r="AD180" s="31"/>
      <c r="AE180" s="31"/>
      <c r="AF180" s="31"/>
      <c r="AG180" s="31"/>
      <c r="AH180" s="31"/>
      <c r="AI180" s="31"/>
      <c r="AJ180" s="44" t="s">
        <v>18</v>
      </c>
      <c r="AK180" s="31"/>
      <c r="AL180" s="31"/>
      <c r="AM180" s="31"/>
      <c r="AN180" s="31"/>
      <c r="AO180" s="31"/>
      <c r="AP180" s="31"/>
      <c r="AQ180" s="31"/>
      <c r="AR180" s="31"/>
      <c r="AS180" s="31"/>
      <c r="AT180" s="31"/>
      <c r="AU180" s="31"/>
      <c r="AV180" s="31"/>
      <c r="AW180" s="31"/>
      <c r="AX180" s="31"/>
      <c r="AY180" s="31"/>
      <c r="AZ180" s="63" t="s">
        <v>28</v>
      </c>
      <c r="BA180" s="31"/>
      <c r="BB180" s="31"/>
      <c r="BC180" s="31"/>
      <c r="BD180" s="31"/>
      <c r="BE180" s="133"/>
      <c r="BF180" s="133"/>
      <c r="BG180" s="133"/>
      <c r="BH180" s="133"/>
    </row>
    <row r="181" spans="1:60" ht="25.5" hidden="1" customHeight="1" x14ac:dyDescent="0.2">
      <c r="A181" s="50"/>
      <c r="B181" s="31"/>
      <c r="C181" s="382" t="s">
        <v>130</v>
      </c>
      <c r="D181" s="383"/>
      <c r="E181" s="383"/>
      <c r="F181" s="383"/>
      <c r="G181" s="383"/>
      <c r="H181" s="383"/>
      <c r="I181" s="383"/>
      <c r="J181" s="383"/>
      <c r="K181" s="383"/>
      <c r="L181" s="383"/>
      <c r="M181" s="383"/>
      <c r="N181" s="383"/>
      <c r="O181" s="383"/>
      <c r="P181" s="383"/>
      <c r="Q181" s="383"/>
      <c r="R181" s="383"/>
      <c r="S181" s="383"/>
      <c r="T181" s="383"/>
      <c r="U181" s="383"/>
      <c r="V181" s="383"/>
      <c r="W181" s="383"/>
      <c r="X181" s="383"/>
      <c r="Y181" s="383"/>
      <c r="Z181" s="383"/>
      <c r="AA181" s="383"/>
      <c r="AB181" s="384"/>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129" t="s">
        <v>29</v>
      </c>
      <c r="BA181" s="31"/>
      <c r="BB181" s="31"/>
      <c r="BC181" s="31"/>
      <c r="BD181" s="31"/>
      <c r="BE181" s="133"/>
      <c r="BF181" s="133"/>
      <c r="BG181" s="133"/>
      <c r="BH181" s="133"/>
    </row>
    <row r="182" spans="1:60" ht="25.5" hidden="1" customHeight="1" x14ac:dyDescent="0.15">
      <c r="A182" s="50"/>
      <c r="B182" s="31"/>
      <c r="C182" s="385"/>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7"/>
      <c r="AD182" s="31"/>
      <c r="AE182" s="37" t="s">
        <v>30</v>
      </c>
      <c r="AF182" s="31"/>
      <c r="AG182" s="31"/>
      <c r="AH182" s="31"/>
      <c r="AI182" s="31"/>
      <c r="AJ182" s="31"/>
      <c r="AK182" s="31"/>
      <c r="AL182" s="31"/>
      <c r="AM182" s="31"/>
      <c r="AN182" s="31"/>
      <c r="AO182" s="31"/>
      <c r="AP182" s="31"/>
      <c r="AQ182" s="31"/>
      <c r="AR182" s="31"/>
      <c r="AS182" s="31"/>
      <c r="AT182" s="31"/>
      <c r="AU182" s="31"/>
      <c r="AV182" s="31"/>
      <c r="AW182" s="31" t="s">
        <v>31</v>
      </c>
      <c r="AX182" s="31"/>
      <c r="AY182" s="31"/>
      <c r="AZ182" s="31" t="s">
        <v>32</v>
      </c>
      <c r="BA182" s="64"/>
      <c r="BB182" s="31"/>
      <c r="BC182" s="31"/>
      <c r="BD182" s="31"/>
      <c r="BE182" s="133"/>
      <c r="BF182" s="133"/>
      <c r="BG182" s="133"/>
      <c r="BH182" s="133"/>
    </row>
    <row r="183" spans="1:60" s="48" customFormat="1" ht="25.5" hidden="1" customHeight="1" x14ac:dyDescent="0.15">
      <c r="A183" s="50"/>
      <c r="B183" s="31"/>
      <c r="C183" s="385"/>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387"/>
      <c r="AC183" s="1"/>
      <c r="AD183" s="31"/>
      <c r="AE183" s="335" t="s">
        <v>33</v>
      </c>
      <c r="AF183" s="388"/>
      <c r="AG183" s="388"/>
      <c r="AH183" s="388"/>
      <c r="AI183" s="388"/>
      <c r="AJ183" s="388"/>
      <c r="AK183" s="389"/>
      <c r="AL183" s="393">
        <f>IF(AZ173=0,0,ROUNDUP(AW183/AZ173,3))</f>
        <v>0</v>
      </c>
      <c r="AM183" s="394"/>
      <c r="AN183" s="394"/>
      <c r="AO183" s="394"/>
      <c r="AP183" s="394"/>
      <c r="AQ183" s="395"/>
      <c r="AR183" s="31"/>
      <c r="AS183" s="31"/>
      <c r="AT183" s="31"/>
      <c r="AU183" s="47"/>
      <c r="AV183" s="399" t="s">
        <v>34</v>
      </c>
      <c r="AW183" s="400">
        <f>IF(AW173-AW178&gt;0,IF(AW173-AW178&gt;AZ173,AZ173,AW173-AW178),0)</f>
        <v>0</v>
      </c>
      <c r="AX183" s="401" t="s">
        <v>35</v>
      </c>
      <c r="AY183" s="401"/>
      <c r="AZ183" s="64"/>
      <c r="BA183" s="64"/>
      <c r="BB183" s="47"/>
      <c r="BC183" s="47"/>
      <c r="BD183" s="47"/>
      <c r="BE183" s="134"/>
      <c r="BF183" s="134"/>
      <c r="BG183" s="134"/>
      <c r="BH183" s="134"/>
    </row>
    <row r="184" spans="1:60" ht="35.25" hidden="1" customHeight="1" x14ac:dyDescent="0.15">
      <c r="A184" s="50"/>
      <c r="B184" s="31"/>
      <c r="C184" s="385"/>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387"/>
      <c r="AD184" s="31"/>
      <c r="AE184" s="390"/>
      <c r="AF184" s="391"/>
      <c r="AG184" s="391"/>
      <c r="AH184" s="391"/>
      <c r="AI184" s="391"/>
      <c r="AJ184" s="391"/>
      <c r="AK184" s="392"/>
      <c r="AL184" s="396"/>
      <c r="AM184" s="397"/>
      <c r="AN184" s="397"/>
      <c r="AO184" s="397"/>
      <c r="AP184" s="397"/>
      <c r="AQ184" s="398"/>
      <c r="AR184" s="31"/>
      <c r="AS184" s="31"/>
      <c r="AT184" s="31"/>
      <c r="AU184" s="399"/>
      <c r="AV184" s="399"/>
      <c r="AW184" s="400"/>
      <c r="AX184" s="401"/>
      <c r="AY184" s="401"/>
      <c r="AZ184" s="31"/>
      <c r="BA184" s="31"/>
      <c r="BB184" s="31"/>
      <c r="BC184" s="31"/>
      <c r="BD184" s="31"/>
      <c r="BE184" s="133"/>
      <c r="BF184" s="133"/>
      <c r="BG184" s="133"/>
      <c r="BH184" s="133"/>
    </row>
    <row r="185" spans="1:60" ht="25.5" hidden="1" customHeight="1" x14ac:dyDescent="0.15">
      <c r="A185" s="50"/>
      <c r="B185" s="31"/>
      <c r="C185" s="385"/>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c r="AB185" s="387"/>
      <c r="AD185" s="31"/>
      <c r="AE185" s="31"/>
      <c r="AF185" s="31"/>
      <c r="AG185" s="31"/>
      <c r="AH185" s="31"/>
      <c r="AI185" s="31"/>
      <c r="AJ185" s="31"/>
      <c r="AK185" s="44" t="s">
        <v>18</v>
      </c>
      <c r="AL185" s="31"/>
      <c r="AM185" s="40"/>
      <c r="AN185" s="40"/>
      <c r="AO185" s="40"/>
      <c r="AP185" s="31"/>
      <c r="AQ185" s="31"/>
      <c r="AR185" s="31"/>
      <c r="AS185" s="31"/>
      <c r="AT185" s="31"/>
      <c r="AU185" s="399"/>
      <c r="AV185" s="31"/>
      <c r="AW185" s="31"/>
      <c r="AX185" s="31"/>
      <c r="AY185" s="31"/>
      <c r="AZ185" s="31"/>
      <c r="BA185" s="31"/>
      <c r="BB185" s="31"/>
      <c r="BC185" s="31"/>
      <c r="BD185" s="31"/>
      <c r="BE185" s="133"/>
      <c r="BF185" s="133"/>
      <c r="BG185" s="133"/>
      <c r="BH185" s="133"/>
    </row>
    <row r="186" spans="1:60" ht="25.5" hidden="1" customHeight="1" x14ac:dyDescent="0.15">
      <c r="A186" s="50"/>
      <c r="B186" s="31"/>
      <c r="C186" s="375" t="s">
        <v>128</v>
      </c>
      <c r="D186" s="376"/>
      <c r="E186" s="377" t="s">
        <v>129</v>
      </c>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8"/>
      <c r="AD186" s="31"/>
      <c r="AE186" s="31"/>
      <c r="AF186" s="31"/>
      <c r="AG186" s="31"/>
      <c r="AJ186" s="31"/>
      <c r="AK186" s="52" t="s">
        <v>36</v>
      </c>
      <c r="AL186" s="31"/>
      <c r="AM186" s="40"/>
      <c r="AN186" s="40"/>
      <c r="AO186" s="40"/>
      <c r="AP186" s="31"/>
      <c r="AQ186" s="31"/>
      <c r="AR186" s="31"/>
      <c r="AS186" s="31"/>
      <c r="AT186" s="31"/>
      <c r="AU186" s="31"/>
      <c r="AV186" s="31"/>
      <c r="AW186" s="31"/>
      <c r="AX186" s="31"/>
      <c r="AY186" s="31"/>
      <c r="AZ186" s="31"/>
      <c r="BA186" s="31"/>
      <c r="BB186" s="31"/>
      <c r="BC186" s="31"/>
      <c r="BD186" s="31"/>
      <c r="BE186" s="133"/>
      <c r="BF186" s="133"/>
      <c r="BG186" s="133"/>
      <c r="BH186" s="133"/>
    </row>
    <row r="187" spans="1:60" ht="17.25" hidden="1" customHeight="1" x14ac:dyDescent="0.15">
      <c r="A187" s="53"/>
      <c r="B187" s="54"/>
      <c r="C187" s="54"/>
      <c r="D187" s="54"/>
      <c r="E187" s="54"/>
      <c r="F187" s="55"/>
      <c r="G187" s="54"/>
      <c r="H187" s="54"/>
      <c r="I187" s="54"/>
      <c r="J187" s="54"/>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7"/>
      <c r="AL187" s="56"/>
      <c r="AM187" s="58"/>
      <c r="AN187" s="58"/>
      <c r="AO187" s="58"/>
      <c r="AP187" s="56"/>
      <c r="AQ187" s="56"/>
      <c r="AR187" s="56"/>
      <c r="AS187" s="56"/>
      <c r="AT187" s="31"/>
      <c r="AU187" s="31"/>
      <c r="AV187" s="31"/>
      <c r="AW187" s="31"/>
      <c r="AX187" s="31"/>
      <c r="AY187" s="31"/>
      <c r="AZ187" s="31"/>
      <c r="BA187" s="31"/>
      <c r="BB187" s="31"/>
      <c r="BC187" s="31"/>
      <c r="BD187" s="31"/>
      <c r="BE187" s="31"/>
      <c r="BF187" s="31"/>
    </row>
    <row r="188" spans="1:60" ht="25.5" hidden="1" customHeight="1" x14ac:dyDescent="0.15">
      <c r="A188" s="423" t="s">
        <v>47</v>
      </c>
      <c r="B188" s="424"/>
      <c r="C188" s="424"/>
      <c r="D188" s="424"/>
      <c r="E188" s="424"/>
      <c r="F188" s="424"/>
      <c r="G188" s="424"/>
      <c r="H188" s="424"/>
      <c r="I188" s="425"/>
      <c r="J188" s="30"/>
      <c r="K188" s="59" t="s">
        <v>38</v>
      </c>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30"/>
      <c r="AP188" s="30"/>
      <c r="AQ188" s="30"/>
      <c r="AR188" s="30"/>
      <c r="AS188" s="30"/>
      <c r="AT188" s="30"/>
      <c r="AU188" s="31"/>
      <c r="AV188" s="31" t="s">
        <v>4</v>
      </c>
      <c r="AW188" s="40"/>
      <c r="AX188" s="40"/>
      <c r="AY188" s="40"/>
      <c r="AZ188" s="40"/>
      <c r="BA188" s="31"/>
      <c r="BB188" s="40"/>
      <c r="BC188" s="40"/>
      <c r="BD188" s="40"/>
      <c r="BE188" s="40"/>
      <c r="BF188" s="40"/>
      <c r="BG188" s="9"/>
    </row>
    <row r="189" spans="1:60" ht="17.25" hidden="1" customHeight="1" x14ac:dyDescent="0.15">
      <c r="A189" s="426"/>
      <c r="B189" s="427"/>
      <c r="C189" s="427"/>
      <c r="D189" s="427"/>
      <c r="E189" s="427"/>
      <c r="F189" s="427"/>
      <c r="G189" s="427"/>
      <c r="H189" s="427"/>
      <c r="I189" s="428"/>
      <c r="J189" s="32"/>
      <c r="K189" s="32"/>
      <c r="L189" s="32"/>
      <c r="M189" s="32"/>
      <c r="N189" s="32"/>
      <c r="O189" s="32"/>
      <c r="P189" s="32"/>
      <c r="Q189" s="32"/>
      <c r="R189" s="32"/>
      <c r="S189" s="32"/>
      <c r="T189" s="32"/>
      <c r="U189" s="32"/>
      <c r="V189" s="32"/>
      <c r="W189" s="32"/>
      <c r="X189" s="33"/>
      <c r="Y189" s="33"/>
      <c r="Z189" s="33"/>
      <c r="AA189" s="33"/>
      <c r="AB189" s="33"/>
      <c r="AC189" s="33"/>
      <c r="AD189" s="33"/>
      <c r="AE189" s="34"/>
      <c r="AF189" s="33"/>
      <c r="AG189" s="33"/>
      <c r="AH189" s="33"/>
      <c r="AI189" s="33"/>
      <c r="AJ189" s="33"/>
      <c r="AK189" s="33"/>
      <c r="AL189" s="33"/>
      <c r="AM189" s="33"/>
      <c r="AN189" s="33"/>
      <c r="AO189" s="33"/>
      <c r="AP189" s="35"/>
      <c r="AQ189" s="35"/>
      <c r="AR189" s="35"/>
      <c r="AS189" s="35"/>
      <c r="AT189" s="31"/>
      <c r="AU189" s="31"/>
      <c r="AV189" s="31"/>
      <c r="AW189" s="31"/>
      <c r="AX189" s="31"/>
      <c r="AY189" s="31"/>
      <c r="AZ189" s="31"/>
      <c r="BA189" s="31"/>
      <c r="BB189" s="31"/>
      <c r="BC189" s="31"/>
      <c r="BD189" s="31"/>
      <c r="BE189" s="31"/>
      <c r="BF189" s="31"/>
      <c r="BG189" s="31"/>
    </row>
    <row r="190" spans="1:60" ht="28.5" hidden="1" customHeight="1" x14ac:dyDescent="0.15">
      <c r="A190" s="36"/>
      <c r="B190" s="37" t="s">
        <v>5</v>
      </c>
      <c r="C190" s="38"/>
      <c r="D190" s="38"/>
      <c r="E190" s="38"/>
      <c r="F190" s="31"/>
      <c r="G190" s="39"/>
      <c r="H190" s="31"/>
      <c r="I190" s="39"/>
      <c r="J190" s="39"/>
      <c r="K190" s="39"/>
      <c r="L190" s="39"/>
      <c r="M190" s="39"/>
      <c r="N190" s="39"/>
      <c r="O190" s="39"/>
      <c r="P190" s="39"/>
      <c r="Q190" s="39"/>
      <c r="R190" s="39"/>
      <c r="S190" s="39"/>
      <c r="T190" s="39"/>
      <c r="U190" s="39"/>
      <c r="V190" s="39"/>
      <c r="W190" s="39"/>
      <c r="X190" s="39"/>
      <c r="Y190" s="39"/>
      <c r="Z190" s="39"/>
      <c r="AA190" s="139"/>
      <c r="AB190" s="40"/>
      <c r="AC190" s="40"/>
      <c r="AD190" s="40"/>
      <c r="AE190" s="37" t="s">
        <v>6</v>
      </c>
      <c r="AF190" s="40"/>
      <c r="AG190" s="40"/>
      <c r="AH190" s="40"/>
      <c r="AI190" s="40"/>
      <c r="AJ190" s="40"/>
      <c r="AK190" s="40"/>
      <c r="AL190" s="40"/>
      <c r="AM190" s="40"/>
      <c r="AN190" s="40"/>
      <c r="AO190" s="40"/>
      <c r="AP190" s="40"/>
      <c r="AQ190" s="40"/>
      <c r="AR190" s="40"/>
      <c r="AS190" s="40"/>
      <c r="AT190" s="40"/>
      <c r="AU190" s="31"/>
      <c r="AV190" s="31"/>
      <c r="AW190" s="31" t="s">
        <v>7</v>
      </c>
      <c r="AX190" s="31"/>
      <c r="AY190" s="31"/>
      <c r="AZ190" s="31" t="s">
        <v>8</v>
      </c>
      <c r="BA190" s="31"/>
      <c r="BB190" s="31"/>
      <c r="BC190" s="31"/>
      <c r="BD190" s="31"/>
      <c r="BE190" s="133"/>
      <c r="BF190" s="133"/>
      <c r="BG190" s="133"/>
      <c r="BH190" s="133"/>
    </row>
    <row r="191" spans="1:60" ht="25.5" hidden="1" customHeight="1" x14ac:dyDescent="0.15">
      <c r="A191" s="36"/>
      <c r="B191" s="335" t="s">
        <v>131</v>
      </c>
      <c r="C191" s="388"/>
      <c r="D191" s="388"/>
      <c r="E191" s="389"/>
      <c r="F191" s="419" t="s">
        <v>9</v>
      </c>
      <c r="G191" s="419"/>
      <c r="H191" s="414"/>
      <c r="I191" s="414"/>
      <c r="J191" s="407" t="s">
        <v>10</v>
      </c>
      <c r="K191" s="407"/>
      <c r="L191" s="414"/>
      <c r="M191" s="414"/>
      <c r="N191" s="407" t="s">
        <v>11</v>
      </c>
      <c r="O191" s="409"/>
      <c r="P191" s="420" t="s">
        <v>12</v>
      </c>
      <c r="Q191" s="409"/>
      <c r="R191" s="411" t="s">
        <v>13</v>
      </c>
      <c r="S191" s="411"/>
      <c r="T191" s="414"/>
      <c r="U191" s="414"/>
      <c r="V191" s="407" t="s">
        <v>10</v>
      </c>
      <c r="W191" s="407"/>
      <c r="X191" s="414"/>
      <c r="Y191" s="414"/>
      <c r="Z191" s="407" t="s">
        <v>11</v>
      </c>
      <c r="AA191" s="409"/>
      <c r="AB191" s="31"/>
      <c r="AC191" s="31"/>
      <c r="AD191" s="31"/>
      <c r="AE191" s="335" t="s">
        <v>14</v>
      </c>
      <c r="AF191" s="327"/>
      <c r="AG191" s="327"/>
      <c r="AH191" s="327"/>
      <c r="AI191" s="328"/>
      <c r="AJ191" s="404">
        <f>ROUNDDOWN(AZ191/60,0)</f>
        <v>0</v>
      </c>
      <c r="AK191" s="404"/>
      <c r="AL191" s="421" t="s">
        <v>15</v>
      </c>
      <c r="AM191" s="421"/>
      <c r="AN191" s="404">
        <f>AZ191-AJ191*60</f>
        <v>0</v>
      </c>
      <c r="AO191" s="404"/>
      <c r="AP191" s="407" t="s">
        <v>11</v>
      </c>
      <c r="AQ191" s="409"/>
      <c r="AR191" s="40"/>
      <c r="AS191" s="31"/>
      <c r="AT191" s="31"/>
      <c r="AU191" s="399"/>
      <c r="AV191" s="399" t="s">
        <v>16</v>
      </c>
      <c r="AW191" s="402">
        <f>T191*60+X191</f>
        <v>0</v>
      </c>
      <c r="AX191" s="31"/>
      <c r="AY191" s="399" t="s">
        <v>17</v>
      </c>
      <c r="AZ191" s="402">
        <f>(T191*60+X191)-(H191*60+L191)</f>
        <v>0</v>
      </c>
      <c r="BA191" s="31"/>
      <c r="BB191" s="31"/>
      <c r="BC191" s="31"/>
      <c r="BD191" s="31"/>
      <c r="BE191" s="133"/>
      <c r="BF191" s="133"/>
      <c r="BG191" s="133"/>
      <c r="BH191" s="133"/>
    </row>
    <row r="192" spans="1:60" ht="35.25" hidden="1" customHeight="1" x14ac:dyDescent="0.15">
      <c r="A192" s="36"/>
      <c r="B192" s="390"/>
      <c r="C192" s="391"/>
      <c r="D192" s="391"/>
      <c r="E192" s="392"/>
      <c r="F192" s="419"/>
      <c r="G192" s="419"/>
      <c r="H192" s="416"/>
      <c r="I192" s="416"/>
      <c r="J192" s="408"/>
      <c r="K192" s="408"/>
      <c r="L192" s="416"/>
      <c r="M192" s="416"/>
      <c r="N192" s="408"/>
      <c r="O192" s="410"/>
      <c r="P192" s="418"/>
      <c r="Q192" s="410"/>
      <c r="R192" s="412"/>
      <c r="S192" s="412"/>
      <c r="T192" s="416"/>
      <c r="U192" s="416"/>
      <c r="V192" s="408"/>
      <c r="W192" s="408"/>
      <c r="X192" s="416"/>
      <c r="Y192" s="416"/>
      <c r="Z192" s="408"/>
      <c r="AA192" s="410"/>
      <c r="AB192" s="31"/>
      <c r="AC192" s="31"/>
      <c r="AD192" s="31"/>
      <c r="AE192" s="339"/>
      <c r="AF192" s="333"/>
      <c r="AG192" s="333"/>
      <c r="AH192" s="333"/>
      <c r="AI192" s="334"/>
      <c r="AJ192" s="406"/>
      <c r="AK192" s="406"/>
      <c r="AL192" s="422"/>
      <c r="AM192" s="422"/>
      <c r="AN192" s="406"/>
      <c r="AO192" s="406"/>
      <c r="AP192" s="408"/>
      <c r="AQ192" s="410"/>
      <c r="AR192" s="40"/>
      <c r="AS192" s="31"/>
      <c r="AT192" s="31"/>
      <c r="AU192" s="399"/>
      <c r="AV192" s="399"/>
      <c r="AW192" s="402"/>
      <c r="AX192" s="31"/>
      <c r="AY192" s="399"/>
      <c r="AZ192" s="402"/>
      <c r="BA192" s="31"/>
      <c r="BB192" s="31"/>
      <c r="BC192" s="31"/>
      <c r="BD192" s="31"/>
      <c r="BE192" s="133"/>
      <c r="BF192" s="133"/>
      <c r="BG192" s="133"/>
      <c r="BH192" s="133"/>
    </row>
    <row r="193" spans="1:60" ht="17.25" hidden="1" customHeight="1" x14ac:dyDescent="0.15">
      <c r="A193" s="36"/>
      <c r="B193" s="41"/>
      <c r="C193" s="41"/>
      <c r="D193" s="41"/>
      <c r="E193" s="41"/>
      <c r="F193" s="42"/>
      <c r="G193" s="42"/>
      <c r="H193" s="138"/>
      <c r="I193" s="42"/>
      <c r="J193" s="42"/>
      <c r="K193" s="42"/>
      <c r="L193" s="42"/>
      <c r="M193" s="42"/>
      <c r="N193" s="42"/>
      <c r="O193" s="42"/>
      <c r="P193" s="42"/>
      <c r="Q193" s="42"/>
      <c r="R193" s="42"/>
      <c r="S193" s="42"/>
      <c r="T193" s="42"/>
      <c r="U193" s="42"/>
      <c r="V193" s="42"/>
      <c r="W193" s="42"/>
      <c r="X193" s="40"/>
      <c r="Y193" s="40"/>
      <c r="Z193" s="39"/>
      <c r="AA193" s="139"/>
      <c r="AB193" s="40"/>
      <c r="AC193" s="40"/>
      <c r="AD193" s="40"/>
      <c r="AE193" s="40"/>
      <c r="AF193" s="40"/>
      <c r="AG193" s="40"/>
      <c r="AH193" s="40"/>
      <c r="AI193" s="40"/>
      <c r="AJ193" s="122" t="s">
        <v>18</v>
      </c>
      <c r="AK193" s="121"/>
      <c r="AL193" s="121"/>
      <c r="AM193" s="121"/>
      <c r="AN193" s="121"/>
      <c r="AO193" s="121"/>
      <c r="AP193" s="40"/>
      <c r="AQ193" s="40"/>
      <c r="AR193" s="40"/>
      <c r="AS193" s="31"/>
      <c r="AT193" s="31"/>
      <c r="AU193" s="31"/>
      <c r="AV193" s="31"/>
      <c r="AW193" s="31"/>
      <c r="AX193" s="31"/>
      <c r="AY193" s="31"/>
      <c r="AZ193" s="31"/>
      <c r="BA193" s="31"/>
      <c r="BB193" s="31"/>
      <c r="BC193" s="31"/>
      <c r="BD193" s="31"/>
      <c r="BE193" s="133"/>
      <c r="BF193" s="133"/>
      <c r="BG193" s="133"/>
      <c r="BH193" s="133"/>
    </row>
    <row r="194" spans="1:60" s="31" customFormat="1" ht="25.5" hidden="1" customHeight="1" x14ac:dyDescent="0.15">
      <c r="A194" s="36"/>
      <c r="B194" s="37"/>
      <c r="C194" s="38"/>
      <c r="D194" s="38"/>
      <c r="E194" s="38"/>
      <c r="F194" s="39"/>
      <c r="G194" s="39"/>
      <c r="H194" s="39"/>
      <c r="I194" s="39"/>
      <c r="J194" s="39"/>
      <c r="K194" s="39"/>
      <c r="L194" s="39"/>
      <c r="M194" s="39"/>
      <c r="N194" s="39"/>
      <c r="O194" s="39"/>
      <c r="P194" s="39"/>
      <c r="Q194" s="39"/>
      <c r="R194" s="39"/>
      <c r="S194" s="39"/>
      <c r="T194" s="39"/>
      <c r="U194" s="39"/>
      <c r="V194" s="39"/>
      <c r="W194" s="139"/>
      <c r="X194" s="40"/>
      <c r="Y194" s="40"/>
      <c r="Z194" s="39"/>
      <c r="AA194" s="139"/>
      <c r="AB194" s="40"/>
      <c r="AC194" s="40"/>
      <c r="AD194" s="40"/>
      <c r="AE194" s="40"/>
      <c r="AF194" s="40"/>
      <c r="AG194" s="40"/>
      <c r="AH194" s="40"/>
      <c r="AI194" s="40"/>
      <c r="AJ194" s="121"/>
      <c r="AK194" s="121"/>
      <c r="AL194" s="121"/>
      <c r="AM194" s="121"/>
      <c r="AN194" s="121"/>
      <c r="AO194" s="121"/>
      <c r="AP194" s="40"/>
      <c r="AQ194" s="40"/>
      <c r="AR194" s="40"/>
      <c r="AW194" s="47" t="s">
        <v>19</v>
      </c>
      <c r="AZ194" s="31" t="s">
        <v>20</v>
      </c>
      <c r="BC194" s="31" t="s">
        <v>126</v>
      </c>
      <c r="BE194" s="133"/>
      <c r="BF194" s="133"/>
      <c r="BG194" s="133"/>
      <c r="BH194" s="133"/>
    </row>
    <row r="195" spans="1:60" s="48" customFormat="1" ht="25.5" hidden="1" customHeight="1" x14ac:dyDescent="0.15">
      <c r="A195" s="45"/>
      <c r="B195" s="46" t="s">
        <v>125</v>
      </c>
      <c r="C195" s="46"/>
      <c r="D195" s="46"/>
      <c r="E195" s="46"/>
      <c r="F195" s="46"/>
      <c r="G195" s="46"/>
      <c r="H195" s="46"/>
      <c r="I195" s="46"/>
      <c r="J195" s="46"/>
      <c r="K195" s="46"/>
      <c r="L195" s="46"/>
      <c r="M195" s="46"/>
      <c r="N195" s="46"/>
      <c r="O195" s="47"/>
      <c r="P195" s="46"/>
      <c r="Q195" s="46"/>
      <c r="R195" s="46"/>
      <c r="S195" s="46"/>
      <c r="T195" s="46"/>
      <c r="U195" s="12"/>
      <c r="V195" s="46"/>
      <c r="W195" s="46"/>
      <c r="X195" s="40"/>
      <c r="Y195" s="40"/>
      <c r="Z195" s="39"/>
      <c r="AA195" s="139"/>
      <c r="AB195" s="40"/>
      <c r="AC195" s="40"/>
      <c r="AD195" s="40"/>
      <c r="AE195" s="37" t="s">
        <v>21</v>
      </c>
      <c r="AF195" s="47"/>
      <c r="AG195" s="42"/>
      <c r="AH195" s="42"/>
      <c r="AI195" s="42"/>
      <c r="AJ195" s="123"/>
      <c r="AK195" s="123"/>
      <c r="AL195" s="123"/>
      <c r="AM195" s="123"/>
      <c r="AN195" s="121"/>
      <c r="AO195" s="121"/>
      <c r="AP195" s="40"/>
      <c r="AQ195" s="31"/>
      <c r="AR195" s="40"/>
      <c r="AS195" s="31"/>
      <c r="AT195" s="31"/>
      <c r="AU195" s="47"/>
      <c r="AV195" s="47"/>
      <c r="AW195" s="47" t="s">
        <v>22</v>
      </c>
      <c r="AX195" s="47"/>
      <c r="AY195" s="47"/>
      <c r="AZ195" s="31" t="s">
        <v>23</v>
      </c>
      <c r="BA195" s="47"/>
      <c r="BB195" s="31"/>
      <c r="BC195" s="31" t="s">
        <v>127</v>
      </c>
      <c r="BD195" s="47"/>
      <c r="BE195" s="133"/>
      <c r="BF195" s="134"/>
      <c r="BG195" s="134"/>
      <c r="BH195" s="134"/>
    </row>
    <row r="196" spans="1:60" ht="25.5" hidden="1" customHeight="1" x14ac:dyDescent="0.15">
      <c r="A196" s="36"/>
      <c r="B196" s="335" t="s">
        <v>131</v>
      </c>
      <c r="C196" s="388"/>
      <c r="D196" s="388"/>
      <c r="E196" s="389"/>
      <c r="F196" s="419" t="s">
        <v>9</v>
      </c>
      <c r="G196" s="419"/>
      <c r="H196" s="414"/>
      <c r="I196" s="414"/>
      <c r="J196" s="407" t="s">
        <v>10</v>
      </c>
      <c r="K196" s="407"/>
      <c r="L196" s="414"/>
      <c r="M196" s="414"/>
      <c r="N196" s="407" t="s">
        <v>11</v>
      </c>
      <c r="O196" s="409"/>
      <c r="P196" s="420" t="s">
        <v>12</v>
      </c>
      <c r="Q196" s="409"/>
      <c r="R196" s="411" t="s">
        <v>13</v>
      </c>
      <c r="S196" s="411"/>
      <c r="T196" s="413"/>
      <c r="U196" s="414"/>
      <c r="V196" s="407" t="s">
        <v>10</v>
      </c>
      <c r="W196" s="407"/>
      <c r="X196" s="414"/>
      <c r="Y196" s="414"/>
      <c r="Z196" s="407" t="s">
        <v>11</v>
      </c>
      <c r="AA196" s="409"/>
      <c r="AB196" s="40"/>
      <c r="AC196" s="40"/>
      <c r="AD196" s="40"/>
      <c r="AE196" s="417" t="s">
        <v>24</v>
      </c>
      <c r="AF196" s="407"/>
      <c r="AG196" s="407"/>
      <c r="AH196" s="407"/>
      <c r="AI196" s="409"/>
      <c r="AJ196" s="403">
        <f>ROUNDDOWN(AW201/60,0)</f>
        <v>0</v>
      </c>
      <c r="AK196" s="404"/>
      <c r="AL196" s="407" t="s">
        <v>10</v>
      </c>
      <c r="AM196" s="407"/>
      <c r="AN196" s="404">
        <f>AW201-AJ196*60</f>
        <v>0</v>
      </c>
      <c r="AO196" s="404"/>
      <c r="AP196" s="407" t="s">
        <v>11</v>
      </c>
      <c r="AQ196" s="409"/>
      <c r="AR196" s="40"/>
      <c r="AS196" s="49"/>
      <c r="AT196" s="49"/>
      <c r="AU196" s="31"/>
      <c r="AV196" s="399" t="s">
        <v>25</v>
      </c>
      <c r="AW196" s="402">
        <f>IF(AZ196&lt;=BC196,BC196,AW191)</f>
        <v>1200</v>
      </c>
      <c r="AX196" s="157"/>
      <c r="AY196" s="399" t="s">
        <v>26</v>
      </c>
      <c r="AZ196" s="402">
        <f>T196*60+X196</f>
        <v>0</v>
      </c>
      <c r="BA196" s="157"/>
      <c r="BB196" s="399" t="s">
        <v>27</v>
      </c>
      <c r="BC196" s="402">
        <f>IF(C204="☑",21*60,20*60)</f>
        <v>1200</v>
      </c>
      <c r="BD196" s="31"/>
      <c r="BE196" s="133"/>
      <c r="BF196" s="133"/>
      <c r="BG196" s="133"/>
      <c r="BH196" s="133"/>
    </row>
    <row r="197" spans="1:60" ht="35.25" hidden="1" customHeight="1" x14ac:dyDescent="0.15">
      <c r="A197" s="36"/>
      <c r="B197" s="390"/>
      <c r="C197" s="391"/>
      <c r="D197" s="391"/>
      <c r="E197" s="392"/>
      <c r="F197" s="419"/>
      <c r="G197" s="419"/>
      <c r="H197" s="416"/>
      <c r="I197" s="416"/>
      <c r="J197" s="408"/>
      <c r="K197" s="408"/>
      <c r="L197" s="416"/>
      <c r="M197" s="416"/>
      <c r="N197" s="408"/>
      <c r="O197" s="410"/>
      <c r="P197" s="418"/>
      <c r="Q197" s="410"/>
      <c r="R197" s="412"/>
      <c r="S197" s="412"/>
      <c r="T197" s="415"/>
      <c r="U197" s="416"/>
      <c r="V197" s="408"/>
      <c r="W197" s="408"/>
      <c r="X197" s="416"/>
      <c r="Y197" s="416"/>
      <c r="Z197" s="408"/>
      <c r="AA197" s="410"/>
      <c r="AB197" s="31"/>
      <c r="AC197" s="31"/>
      <c r="AD197" s="31"/>
      <c r="AE197" s="418"/>
      <c r="AF197" s="408"/>
      <c r="AG197" s="408"/>
      <c r="AH197" s="408"/>
      <c r="AI197" s="410"/>
      <c r="AJ197" s="405"/>
      <c r="AK197" s="406"/>
      <c r="AL197" s="408"/>
      <c r="AM197" s="408"/>
      <c r="AN197" s="406"/>
      <c r="AO197" s="406"/>
      <c r="AP197" s="408"/>
      <c r="AQ197" s="410"/>
      <c r="AR197" s="40"/>
      <c r="AS197" s="49"/>
      <c r="AT197" s="49"/>
      <c r="AU197" s="31"/>
      <c r="AV197" s="399"/>
      <c r="AW197" s="402"/>
      <c r="AX197" s="157"/>
      <c r="AY197" s="399"/>
      <c r="AZ197" s="402"/>
      <c r="BA197" s="157"/>
      <c r="BB197" s="399"/>
      <c r="BC197" s="402"/>
      <c r="BD197" s="31"/>
      <c r="BE197" s="133"/>
      <c r="BF197" s="133"/>
      <c r="BG197" s="133"/>
      <c r="BH197" s="133"/>
    </row>
    <row r="198" spans="1:60" ht="17.25" hidden="1" customHeight="1" x14ac:dyDescent="0.15">
      <c r="A198" s="50"/>
      <c r="B198" s="41"/>
      <c r="C198" s="41"/>
      <c r="D198" s="41"/>
      <c r="E198" s="41"/>
      <c r="F198" s="31"/>
      <c r="G198" s="41"/>
      <c r="H198" s="138"/>
      <c r="I198" s="41"/>
      <c r="J198" s="41"/>
      <c r="K198" s="41"/>
      <c r="L198" s="41"/>
      <c r="M198" s="41"/>
      <c r="N198" s="41"/>
      <c r="O198" s="41"/>
      <c r="P198" s="51"/>
      <c r="Q198" s="41"/>
      <c r="R198" s="41"/>
      <c r="S198" s="41"/>
      <c r="T198" s="41"/>
      <c r="U198" s="41"/>
      <c r="V198" s="41"/>
      <c r="W198" s="41"/>
      <c r="X198" s="40"/>
      <c r="Y198" s="40"/>
      <c r="Z198" s="39"/>
      <c r="AA198" s="31"/>
      <c r="AB198" s="31"/>
      <c r="AC198" s="31"/>
      <c r="AD198" s="31"/>
      <c r="AE198" s="31"/>
      <c r="AF198" s="31"/>
      <c r="AG198" s="31"/>
      <c r="AH198" s="31"/>
      <c r="AI198" s="31"/>
      <c r="AJ198" s="44" t="s">
        <v>18</v>
      </c>
      <c r="AK198" s="31"/>
      <c r="AL198" s="31"/>
      <c r="AM198" s="31"/>
      <c r="AN198" s="31"/>
      <c r="AO198" s="31"/>
      <c r="AP198" s="31"/>
      <c r="AQ198" s="31"/>
      <c r="AR198" s="31"/>
      <c r="AS198" s="31"/>
      <c r="AT198" s="31"/>
      <c r="AU198" s="31"/>
      <c r="AV198" s="31"/>
      <c r="AW198" s="31"/>
      <c r="AX198" s="31"/>
      <c r="AY198" s="31"/>
      <c r="AZ198" s="63" t="s">
        <v>28</v>
      </c>
      <c r="BA198" s="31"/>
      <c r="BB198" s="31"/>
      <c r="BC198" s="31"/>
      <c r="BD198" s="31"/>
      <c r="BE198" s="133"/>
      <c r="BF198" s="133"/>
      <c r="BG198" s="133"/>
      <c r="BH198" s="133"/>
    </row>
    <row r="199" spans="1:60" ht="25.5" hidden="1" customHeight="1" x14ac:dyDescent="0.2">
      <c r="A199" s="50"/>
      <c r="B199" s="31"/>
      <c r="C199" s="382" t="s">
        <v>130</v>
      </c>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4"/>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129" t="s">
        <v>29</v>
      </c>
      <c r="BA199" s="31"/>
      <c r="BB199" s="31"/>
      <c r="BC199" s="31"/>
      <c r="BD199" s="31"/>
      <c r="BE199" s="133"/>
      <c r="BF199" s="133"/>
      <c r="BG199" s="133"/>
      <c r="BH199" s="133"/>
    </row>
    <row r="200" spans="1:60" ht="25.5" hidden="1" customHeight="1" x14ac:dyDescent="0.15">
      <c r="A200" s="50"/>
      <c r="B200" s="31"/>
      <c r="C200" s="385"/>
      <c r="D200" s="386"/>
      <c r="E200" s="386"/>
      <c r="F200" s="386"/>
      <c r="G200" s="386"/>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D200" s="31"/>
      <c r="AE200" s="37" t="s">
        <v>30</v>
      </c>
      <c r="AF200" s="31"/>
      <c r="AG200" s="31"/>
      <c r="AH200" s="31"/>
      <c r="AI200" s="31"/>
      <c r="AJ200" s="31"/>
      <c r="AK200" s="31"/>
      <c r="AL200" s="31"/>
      <c r="AM200" s="31"/>
      <c r="AN200" s="31"/>
      <c r="AO200" s="31"/>
      <c r="AP200" s="31"/>
      <c r="AQ200" s="31"/>
      <c r="AR200" s="31"/>
      <c r="AS200" s="31"/>
      <c r="AT200" s="31"/>
      <c r="AU200" s="31"/>
      <c r="AV200" s="31"/>
      <c r="AW200" s="31" t="s">
        <v>31</v>
      </c>
      <c r="AX200" s="31"/>
      <c r="AY200" s="31"/>
      <c r="AZ200" s="31" t="s">
        <v>32</v>
      </c>
      <c r="BA200" s="64"/>
      <c r="BB200" s="31"/>
      <c r="BC200" s="31"/>
      <c r="BD200" s="31"/>
      <c r="BE200" s="133"/>
      <c r="BF200" s="133"/>
      <c r="BG200" s="133"/>
      <c r="BH200" s="133"/>
    </row>
    <row r="201" spans="1:60" s="48" customFormat="1" ht="25.5" hidden="1" customHeight="1" x14ac:dyDescent="0.15">
      <c r="A201" s="50"/>
      <c r="B201" s="31"/>
      <c r="C201" s="385"/>
      <c r="D201" s="386"/>
      <c r="E201" s="386"/>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7"/>
      <c r="AC201" s="1"/>
      <c r="AD201" s="31"/>
      <c r="AE201" s="335" t="s">
        <v>33</v>
      </c>
      <c r="AF201" s="388"/>
      <c r="AG201" s="388"/>
      <c r="AH201" s="388"/>
      <c r="AI201" s="388"/>
      <c r="AJ201" s="388"/>
      <c r="AK201" s="389"/>
      <c r="AL201" s="393">
        <f>IF(AZ191=0,0,ROUNDUP(AW201/AZ191,3))</f>
        <v>0</v>
      </c>
      <c r="AM201" s="394"/>
      <c r="AN201" s="394"/>
      <c r="AO201" s="394"/>
      <c r="AP201" s="394"/>
      <c r="AQ201" s="395"/>
      <c r="AR201" s="31"/>
      <c r="AS201" s="31"/>
      <c r="AT201" s="31"/>
      <c r="AU201" s="47"/>
      <c r="AV201" s="399" t="s">
        <v>34</v>
      </c>
      <c r="AW201" s="400">
        <f>IF(AW191-AW196&gt;0,IF(AW191-AW196&gt;AZ191,AZ191,AW191-AW196),0)</f>
        <v>0</v>
      </c>
      <c r="AX201" s="401" t="s">
        <v>35</v>
      </c>
      <c r="AY201" s="401"/>
      <c r="AZ201" s="64"/>
      <c r="BA201" s="64"/>
      <c r="BB201" s="47"/>
      <c r="BC201" s="47"/>
      <c r="BD201" s="47"/>
      <c r="BE201" s="134"/>
      <c r="BF201" s="134"/>
      <c r="BG201" s="134"/>
      <c r="BH201" s="134"/>
    </row>
    <row r="202" spans="1:60" ht="35.25" hidden="1" customHeight="1" x14ac:dyDescent="0.15">
      <c r="A202" s="50"/>
      <c r="B202" s="31"/>
      <c r="C202" s="385"/>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6"/>
      <c r="Z202" s="386"/>
      <c r="AA202" s="386"/>
      <c r="AB202" s="387"/>
      <c r="AD202" s="31"/>
      <c r="AE202" s="390"/>
      <c r="AF202" s="391"/>
      <c r="AG202" s="391"/>
      <c r="AH202" s="391"/>
      <c r="AI202" s="391"/>
      <c r="AJ202" s="391"/>
      <c r="AK202" s="392"/>
      <c r="AL202" s="396"/>
      <c r="AM202" s="397"/>
      <c r="AN202" s="397"/>
      <c r="AO202" s="397"/>
      <c r="AP202" s="397"/>
      <c r="AQ202" s="398"/>
      <c r="AR202" s="31"/>
      <c r="AS202" s="31"/>
      <c r="AT202" s="31"/>
      <c r="AU202" s="399"/>
      <c r="AV202" s="399"/>
      <c r="AW202" s="400"/>
      <c r="AX202" s="401"/>
      <c r="AY202" s="401"/>
      <c r="AZ202" s="31"/>
      <c r="BA202" s="31"/>
      <c r="BB202" s="31"/>
      <c r="BC202" s="31"/>
      <c r="BD202" s="31"/>
      <c r="BE202" s="133"/>
      <c r="BF202" s="133"/>
      <c r="BG202" s="133"/>
      <c r="BH202" s="133"/>
    </row>
    <row r="203" spans="1:60" ht="25.5" hidden="1" customHeight="1" x14ac:dyDescent="0.15">
      <c r="A203" s="50"/>
      <c r="B203" s="31"/>
      <c r="C203" s="385"/>
      <c r="D203" s="386"/>
      <c r="E203" s="386"/>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7"/>
      <c r="AD203" s="31"/>
      <c r="AE203" s="31"/>
      <c r="AF203" s="31"/>
      <c r="AG203" s="31"/>
      <c r="AH203" s="31"/>
      <c r="AI203" s="31"/>
      <c r="AJ203" s="31"/>
      <c r="AK203" s="44" t="s">
        <v>18</v>
      </c>
      <c r="AL203" s="31"/>
      <c r="AM203" s="40"/>
      <c r="AN203" s="40"/>
      <c r="AO203" s="40"/>
      <c r="AP203" s="31"/>
      <c r="AQ203" s="31"/>
      <c r="AR203" s="31"/>
      <c r="AS203" s="31"/>
      <c r="AT203" s="31"/>
      <c r="AU203" s="399"/>
      <c r="AV203" s="31"/>
      <c r="AW203" s="31"/>
      <c r="AX203" s="31"/>
      <c r="AY203" s="31"/>
      <c r="AZ203" s="31"/>
      <c r="BA203" s="31"/>
      <c r="BB203" s="31"/>
      <c r="BC203" s="31"/>
      <c r="BD203" s="31"/>
      <c r="BE203" s="133"/>
      <c r="BF203" s="133"/>
      <c r="BG203" s="133"/>
      <c r="BH203" s="133"/>
    </row>
    <row r="204" spans="1:60" ht="25.5" hidden="1" customHeight="1" x14ac:dyDescent="0.15">
      <c r="A204" s="50"/>
      <c r="B204" s="31"/>
      <c r="C204" s="375" t="s">
        <v>128</v>
      </c>
      <c r="D204" s="376"/>
      <c r="E204" s="377" t="s">
        <v>129</v>
      </c>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D204" s="31"/>
      <c r="AE204" s="31"/>
      <c r="AF204" s="31"/>
      <c r="AG204" s="31"/>
      <c r="AJ204" s="31"/>
      <c r="AK204" s="52" t="s">
        <v>36</v>
      </c>
      <c r="AL204" s="31"/>
      <c r="AM204" s="40"/>
      <c r="AN204" s="40"/>
      <c r="AO204" s="40"/>
      <c r="AP204" s="31"/>
      <c r="AQ204" s="31"/>
      <c r="AR204" s="31"/>
      <c r="AS204" s="31"/>
      <c r="AT204" s="31"/>
      <c r="AU204" s="31"/>
      <c r="AV204" s="31"/>
      <c r="AW204" s="31"/>
      <c r="AX204" s="31"/>
      <c r="AY204" s="31"/>
      <c r="AZ204" s="31"/>
      <c r="BA204" s="31"/>
      <c r="BB204" s="31"/>
      <c r="BC204" s="31"/>
      <c r="BD204" s="31"/>
      <c r="BE204" s="133"/>
      <c r="BF204" s="133"/>
      <c r="BG204" s="133"/>
      <c r="BH204" s="133"/>
    </row>
    <row r="205" spans="1:60" ht="54" customHeight="1" x14ac:dyDescent="0.15">
      <c r="A205" s="53"/>
      <c r="B205" s="379" t="s">
        <v>48</v>
      </c>
      <c r="C205" s="379"/>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c r="AL205" s="379"/>
      <c r="AM205" s="379"/>
      <c r="AN205" s="379"/>
      <c r="AO205" s="379"/>
      <c r="AP205" s="379"/>
      <c r="AQ205" s="56"/>
      <c r="AR205" s="56"/>
      <c r="AS205" s="56"/>
      <c r="AT205" s="31"/>
      <c r="AU205" s="31"/>
      <c r="AV205" s="31"/>
      <c r="AW205" s="31"/>
      <c r="AX205" s="31"/>
      <c r="AY205" s="31"/>
      <c r="AZ205" s="31"/>
      <c r="BA205" s="31"/>
      <c r="BB205" s="31"/>
      <c r="BC205" s="31"/>
      <c r="BD205" s="31"/>
      <c r="BE205" s="31"/>
      <c r="BF205" s="31"/>
    </row>
    <row r="206" spans="1:60" s="9" customFormat="1" ht="28.5" customHeight="1" x14ac:dyDescent="0.15">
      <c r="A206" s="4" t="s">
        <v>113</v>
      </c>
      <c r="B206" s="5"/>
      <c r="C206" s="5"/>
      <c r="D206" s="6"/>
      <c r="E206" s="5"/>
      <c r="F206" s="5"/>
      <c r="G206" s="5"/>
      <c r="H206" s="5"/>
      <c r="I206" s="5"/>
      <c r="J206" s="5"/>
      <c r="K206" s="5"/>
      <c r="L206" s="65"/>
      <c r="M206" s="5"/>
      <c r="N206" s="5"/>
      <c r="O206" s="5"/>
      <c r="P206" s="5"/>
      <c r="Q206" s="5"/>
      <c r="R206" s="5"/>
      <c r="S206" s="5"/>
      <c r="T206" s="5"/>
      <c r="U206" s="5"/>
      <c r="V206" s="5"/>
      <c r="W206" s="5"/>
      <c r="X206" s="5"/>
      <c r="Y206" s="5"/>
      <c r="Z206" s="5"/>
      <c r="AA206" s="5"/>
      <c r="AB206" s="5"/>
      <c r="AC206" s="5"/>
      <c r="AD206" s="5"/>
      <c r="AE206" s="66"/>
      <c r="AF206" s="66"/>
      <c r="AG206" s="66"/>
      <c r="AH206" s="66"/>
      <c r="AI206" s="66"/>
      <c r="AJ206" s="66"/>
      <c r="AK206" s="5"/>
      <c r="AL206" s="66"/>
      <c r="AM206" s="5"/>
      <c r="AN206" s="5"/>
      <c r="AO206" s="5"/>
      <c r="AP206" s="66"/>
      <c r="AQ206" s="66"/>
      <c r="AR206" s="66"/>
      <c r="AS206" s="1"/>
      <c r="AT206" s="31"/>
      <c r="AU206" s="40"/>
      <c r="AV206" s="40"/>
      <c r="AW206" s="40"/>
      <c r="AX206" s="40"/>
      <c r="AY206" s="40"/>
      <c r="AZ206" s="40"/>
      <c r="BA206" s="40"/>
      <c r="BB206" s="40"/>
      <c r="BC206" s="40"/>
      <c r="BD206" s="40"/>
      <c r="BE206" s="40"/>
      <c r="BF206" s="40"/>
    </row>
    <row r="207" spans="1:60" ht="33" customHeight="1" x14ac:dyDescent="0.15">
      <c r="A207" s="67"/>
      <c r="B207" s="67"/>
      <c r="C207" s="67" t="s">
        <v>49</v>
      </c>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31"/>
      <c r="AV207" s="31"/>
      <c r="AW207" s="31"/>
      <c r="AX207" s="31"/>
      <c r="AY207" s="31"/>
    </row>
    <row r="208" spans="1:60" ht="18.75" customHeight="1" x14ac:dyDescent="0.15">
      <c r="C208" s="342" t="s">
        <v>50</v>
      </c>
      <c r="D208" s="343"/>
      <c r="E208" s="343"/>
      <c r="F208" s="343"/>
      <c r="G208" s="343"/>
      <c r="H208" s="343"/>
      <c r="I208" s="380"/>
      <c r="J208" s="342" t="s">
        <v>51</v>
      </c>
      <c r="K208" s="343"/>
      <c r="L208" s="343"/>
      <c r="M208" s="343"/>
      <c r="N208" s="343"/>
      <c r="O208" s="343"/>
      <c r="P208" s="343"/>
      <c r="Q208" s="343"/>
      <c r="R208" s="343"/>
      <c r="S208" s="343"/>
      <c r="T208" s="343"/>
      <c r="U208" s="343"/>
      <c r="V208" s="343"/>
      <c r="W208" s="343"/>
      <c r="X208" s="343"/>
      <c r="Y208" s="343"/>
      <c r="Z208" s="343"/>
      <c r="AA208" s="343"/>
      <c r="AB208" s="343"/>
      <c r="AC208" s="343"/>
      <c r="AD208" s="343"/>
      <c r="AE208" s="343"/>
      <c r="AF208" s="380"/>
      <c r="AG208" s="342" t="s">
        <v>52</v>
      </c>
      <c r="AH208" s="343"/>
      <c r="AI208" s="343"/>
      <c r="AJ208" s="343"/>
      <c r="AK208" s="343"/>
      <c r="AL208" s="343"/>
      <c r="AM208" s="343"/>
      <c r="AN208" s="343"/>
      <c r="AO208" s="380"/>
      <c r="AT208" s="31"/>
      <c r="AU208" s="31"/>
      <c r="AV208" s="31"/>
      <c r="AW208" s="31"/>
      <c r="AX208" s="31"/>
      <c r="AY208" s="31"/>
    </row>
    <row r="209" spans="3:51" x14ac:dyDescent="0.15">
      <c r="C209" s="347"/>
      <c r="D209" s="348"/>
      <c r="E209" s="348"/>
      <c r="F209" s="348"/>
      <c r="G209" s="348"/>
      <c r="H209" s="348"/>
      <c r="I209" s="381"/>
      <c r="J209" s="347"/>
      <c r="K209" s="348"/>
      <c r="L209" s="348"/>
      <c r="M209" s="348"/>
      <c r="N209" s="348"/>
      <c r="O209" s="348"/>
      <c r="P209" s="348"/>
      <c r="Q209" s="348"/>
      <c r="R209" s="348"/>
      <c r="S209" s="348"/>
      <c r="T209" s="348"/>
      <c r="U209" s="348"/>
      <c r="V209" s="348"/>
      <c r="W209" s="348"/>
      <c r="X209" s="348"/>
      <c r="Y209" s="348"/>
      <c r="Z209" s="348"/>
      <c r="AA209" s="348"/>
      <c r="AB209" s="348"/>
      <c r="AC209" s="348"/>
      <c r="AD209" s="348"/>
      <c r="AE209" s="348"/>
      <c r="AF209" s="381"/>
      <c r="AG209" s="347"/>
      <c r="AH209" s="348"/>
      <c r="AI209" s="348"/>
      <c r="AJ209" s="348"/>
      <c r="AK209" s="348"/>
      <c r="AL209" s="348"/>
      <c r="AM209" s="348"/>
      <c r="AN209" s="348"/>
      <c r="AO209" s="381"/>
      <c r="AT209" s="31"/>
      <c r="AU209" s="31"/>
      <c r="AV209" s="31"/>
      <c r="AW209" s="31"/>
      <c r="AX209" s="31"/>
      <c r="AY209" s="31"/>
    </row>
    <row r="210" spans="3:51" ht="18.75" customHeight="1" x14ac:dyDescent="0.15">
      <c r="C210" s="365" t="s">
        <v>53</v>
      </c>
      <c r="D210" s="366"/>
      <c r="E210" s="366"/>
      <c r="F210" s="366"/>
      <c r="G210" s="366"/>
      <c r="H210" s="366"/>
      <c r="I210" s="367"/>
      <c r="J210" s="68" t="s">
        <v>54</v>
      </c>
      <c r="K210" s="69" t="s">
        <v>55</v>
      </c>
      <c r="L210" s="69"/>
      <c r="M210" s="69"/>
      <c r="N210" s="3"/>
      <c r="O210" s="70" t="s">
        <v>56</v>
      </c>
      <c r="P210" s="374">
        <v>1000</v>
      </c>
      <c r="Q210" s="374"/>
      <c r="R210" s="374"/>
      <c r="S210" s="70" t="s">
        <v>57</v>
      </c>
      <c r="T210" s="71"/>
      <c r="U210" s="71" t="s">
        <v>58</v>
      </c>
      <c r="V210" s="374">
        <v>1000</v>
      </c>
      <c r="W210" s="374"/>
      <c r="X210" s="374"/>
      <c r="Y210" s="71" t="s">
        <v>59</v>
      </c>
      <c r="Z210" s="71"/>
      <c r="AA210" s="72" t="s">
        <v>60</v>
      </c>
      <c r="AB210" s="72"/>
      <c r="AC210" s="72"/>
      <c r="AD210" s="71"/>
      <c r="AE210" s="71"/>
      <c r="AF210" s="3"/>
      <c r="AG210" s="73"/>
      <c r="AH210" s="61"/>
      <c r="AI210" s="61"/>
      <c r="AJ210" s="61"/>
      <c r="AK210" s="61"/>
      <c r="AL210" s="61"/>
      <c r="AM210" s="61"/>
      <c r="AN210" s="61"/>
      <c r="AO210" s="62"/>
      <c r="AP210" s="15"/>
      <c r="AQ210" s="15"/>
      <c r="AR210" s="15"/>
      <c r="AS210" s="15"/>
      <c r="AT210" s="15"/>
      <c r="AU210" s="31"/>
      <c r="AV210" s="31"/>
      <c r="AW210" s="31"/>
      <c r="AX210" s="31"/>
      <c r="AY210" s="31"/>
    </row>
    <row r="211" spans="3:51" ht="18.75" customHeight="1" x14ac:dyDescent="0.15">
      <c r="C211" s="368"/>
      <c r="D211" s="369"/>
      <c r="E211" s="369"/>
      <c r="F211" s="369"/>
      <c r="G211" s="369"/>
      <c r="H211" s="369"/>
      <c r="I211" s="370"/>
      <c r="J211" s="74"/>
      <c r="K211" s="75"/>
      <c r="L211" s="76"/>
      <c r="M211" s="76"/>
      <c r="N211" s="76"/>
      <c r="O211" s="76"/>
      <c r="P211" s="76"/>
      <c r="Q211" s="76"/>
      <c r="R211" s="76"/>
      <c r="S211" s="76"/>
      <c r="T211" s="76"/>
      <c r="U211" s="76"/>
      <c r="V211" s="76"/>
      <c r="W211" s="76"/>
      <c r="X211" s="76"/>
      <c r="Y211" s="77"/>
      <c r="Z211" s="76"/>
      <c r="AA211" s="76"/>
      <c r="AB211" s="76"/>
      <c r="AC211" s="76"/>
      <c r="AD211" s="76"/>
      <c r="AE211" s="76"/>
      <c r="AF211" s="78" t="s">
        <v>61</v>
      </c>
      <c r="AG211" s="79"/>
      <c r="AH211" s="31"/>
      <c r="AI211" s="31"/>
      <c r="AJ211" s="31"/>
      <c r="AK211" s="31"/>
      <c r="AL211" s="31"/>
      <c r="AM211" s="31"/>
      <c r="AN211" s="31"/>
      <c r="AO211" s="60"/>
      <c r="AP211" s="15"/>
      <c r="AT211" s="31"/>
      <c r="AU211" s="31"/>
      <c r="AV211" s="31"/>
      <c r="AW211" s="31"/>
      <c r="AX211" s="31"/>
      <c r="AY211" s="31"/>
    </row>
    <row r="212" spans="3:51" x14ac:dyDescent="0.15">
      <c r="C212" s="368"/>
      <c r="D212" s="369"/>
      <c r="E212" s="369"/>
      <c r="F212" s="369"/>
      <c r="G212" s="369"/>
      <c r="H212" s="369"/>
      <c r="I212" s="370"/>
      <c r="J212" s="80"/>
      <c r="K212" s="289">
        <v>20</v>
      </c>
      <c r="L212" s="289"/>
      <c r="M212" s="81"/>
      <c r="N212" s="15"/>
      <c r="O212" s="82" t="s">
        <v>62</v>
      </c>
      <c r="P212" s="83" t="str">
        <f>AA210</f>
        <v>加算単位</v>
      </c>
      <c r="Q212" s="83"/>
      <c r="R212" s="83"/>
      <c r="S212" s="3"/>
      <c r="T212" s="76" t="s">
        <v>63</v>
      </c>
      <c r="U212" s="289">
        <v>20</v>
      </c>
      <c r="V212" s="289"/>
      <c r="W212" s="81"/>
      <c r="X212" s="15"/>
      <c r="Y212" s="82" t="s">
        <v>64</v>
      </c>
      <c r="Z212" s="290" t="s">
        <v>17</v>
      </c>
      <c r="AA212" s="290"/>
      <c r="AB212" s="290"/>
      <c r="AC212" s="15" t="s">
        <v>65</v>
      </c>
      <c r="AD212" s="76"/>
      <c r="AE212" s="76"/>
      <c r="AF212" s="84"/>
      <c r="AG212" s="79"/>
      <c r="AH212" s="31"/>
      <c r="AI212" s="31"/>
      <c r="AJ212" s="31"/>
      <c r="AK212" s="31"/>
      <c r="AL212" s="31"/>
      <c r="AM212" s="31"/>
      <c r="AN212" s="31"/>
      <c r="AO212" s="60"/>
      <c r="AP212" s="31"/>
      <c r="AQ212" s="31"/>
      <c r="AR212" s="31"/>
      <c r="AS212" s="31"/>
      <c r="AT212" s="31"/>
      <c r="AU212" s="31"/>
      <c r="AV212" s="31"/>
      <c r="AW212" s="31"/>
      <c r="AX212" s="31"/>
      <c r="AY212" s="31"/>
    </row>
    <row r="213" spans="3:51" x14ac:dyDescent="0.15">
      <c r="C213" s="371"/>
      <c r="D213" s="372"/>
      <c r="E213" s="372"/>
      <c r="F213" s="372"/>
      <c r="G213" s="372"/>
      <c r="H213" s="372"/>
      <c r="I213" s="373"/>
      <c r="J213" s="85"/>
      <c r="K213" s="86" t="s">
        <v>66</v>
      </c>
      <c r="L213" s="87"/>
      <c r="M213" s="87"/>
      <c r="N213" s="87"/>
      <c r="O213" s="76"/>
      <c r="P213" s="88"/>
      <c r="Q213" s="89"/>
      <c r="R213" s="89"/>
      <c r="S213" s="3"/>
      <c r="T213" s="89"/>
      <c r="U213" s="89"/>
      <c r="V213" s="89"/>
      <c r="W213" s="89"/>
      <c r="X213" s="89"/>
      <c r="Y213" s="89"/>
      <c r="Z213" s="88"/>
      <c r="AA213" s="90"/>
      <c r="AB213" s="90"/>
      <c r="AC213" s="87"/>
      <c r="AD213" s="87"/>
      <c r="AE213" s="87"/>
      <c r="AF213" s="91"/>
      <c r="AG213" s="79"/>
      <c r="AH213" s="31"/>
      <c r="AI213" s="31"/>
      <c r="AJ213" s="31"/>
      <c r="AK213" s="31"/>
      <c r="AL213" s="31"/>
      <c r="AM213" s="31"/>
      <c r="AN213" s="31"/>
      <c r="AO213" s="60"/>
      <c r="AP213" s="31"/>
      <c r="AQ213" s="31"/>
      <c r="AR213" s="31"/>
      <c r="AS213" s="31"/>
      <c r="AT213" s="31"/>
      <c r="AU213" s="31"/>
      <c r="AV213" s="31"/>
      <c r="AW213" s="31"/>
      <c r="AX213" s="31"/>
      <c r="AY213" s="31"/>
    </row>
    <row r="214" spans="3:51" ht="18.75" customHeight="1" x14ac:dyDescent="0.15">
      <c r="C214" s="282" t="s">
        <v>67</v>
      </c>
      <c r="D214" s="276"/>
      <c r="E214" s="276"/>
      <c r="F214" s="276"/>
      <c r="G214" s="276"/>
      <c r="H214" s="276"/>
      <c r="I214" s="283"/>
      <c r="J214" s="92"/>
      <c r="K214" s="71"/>
      <c r="L214" s="71"/>
      <c r="M214" s="71"/>
      <c r="N214" s="71"/>
      <c r="O214" s="93"/>
      <c r="P214" s="94"/>
      <c r="Q214" s="94"/>
      <c r="R214" s="94"/>
      <c r="S214" s="94"/>
      <c r="T214" s="94"/>
      <c r="U214" s="94"/>
      <c r="V214" s="94"/>
      <c r="W214" s="94"/>
      <c r="X214" s="93"/>
      <c r="Y214" s="95"/>
      <c r="Z214" s="95"/>
      <c r="AA214" s="71"/>
      <c r="AB214" s="71"/>
      <c r="AC214" s="71"/>
      <c r="AD214" s="71"/>
      <c r="AE214" s="71"/>
      <c r="AF214" s="96"/>
      <c r="AG214" s="361" t="s">
        <v>68</v>
      </c>
      <c r="AH214" s="362"/>
      <c r="AI214" s="362"/>
      <c r="AJ214" s="362"/>
      <c r="AK214" s="362"/>
      <c r="AL214" s="362"/>
      <c r="AM214" s="363" t="s">
        <v>65</v>
      </c>
      <c r="AN214" s="363"/>
      <c r="AO214" s="364"/>
      <c r="AP214" s="31"/>
      <c r="AQ214" s="31"/>
      <c r="AR214" s="31"/>
      <c r="AS214" s="31"/>
      <c r="AT214" s="31"/>
      <c r="AU214" s="31"/>
      <c r="AV214" s="31"/>
      <c r="AW214" s="31"/>
      <c r="AX214" s="31"/>
      <c r="AY214" s="31"/>
    </row>
    <row r="215" spans="3:51" ht="18.75" customHeight="1" x14ac:dyDescent="0.15">
      <c r="C215" s="284"/>
      <c r="D215" s="285"/>
      <c r="E215" s="285"/>
      <c r="F215" s="285"/>
      <c r="G215" s="285"/>
      <c r="H215" s="285"/>
      <c r="I215" s="286"/>
      <c r="J215" s="97" t="s">
        <v>69</v>
      </c>
      <c r="K215" s="15"/>
      <c r="L215" s="15"/>
      <c r="M215" s="138"/>
      <c r="N215" s="76"/>
      <c r="O215" s="76"/>
      <c r="P215" s="138"/>
      <c r="Q215" s="76" t="s">
        <v>63</v>
      </c>
      <c r="R215" s="289">
        <v>0.2</v>
      </c>
      <c r="S215" s="289"/>
      <c r="T215" s="289"/>
      <c r="U215" s="15"/>
      <c r="V215" s="15"/>
      <c r="W215" s="82" t="s">
        <v>64</v>
      </c>
      <c r="X215" s="290" t="s">
        <v>34</v>
      </c>
      <c r="Y215" s="290"/>
      <c r="Z215" s="290"/>
      <c r="AA215" s="15" t="s">
        <v>65</v>
      </c>
      <c r="AB215" s="15"/>
      <c r="AC215" s="15"/>
      <c r="AD215" s="76"/>
      <c r="AE215" s="76"/>
      <c r="AF215" s="84"/>
      <c r="AG215" s="361"/>
      <c r="AH215" s="362"/>
      <c r="AI215" s="362"/>
      <c r="AJ215" s="362"/>
      <c r="AK215" s="362"/>
      <c r="AL215" s="362"/>
      <c r="AM215" s="363"/>
      <c r="AN215" s="363"/>
      <c r="AO215" s="364"/>
      <c r="AP215" s="31"/>
      <c r="AQ215" s="31"/>
      <c r="AR215" s="31"/>
      <c r="AS215" s="31"/>
      <c r="AT215" s="31"/>
      <c r="AU215" s="31"/>
      <c r="AV215" s="31"/>
      <c r="AW215" s="31"/>
      <c r="AX215" s="31"/>
      <c r="AY215" s="31"/>
    </row>
    <row r="216" spans="3:51" ht="18.75" customHeight="1" x14ac:dyDescent="0.15">
      <c r="C216" s="284"/>
      <c r="D216" s="285"/>
      <c r="E216" s="285"/>
      <c r="F216" s="285"/>
      <c r="G216" s="285"/>
      <c r="H216" s="285"/>
      <c r="I216" s="286"/>
      <c r="J216" s="98"/>
      <c r="K216" s="138"/>
      <c r="L216" s="138"/>
      <c r="M216" s="138"/>
      <c r="N216" s="76"/>
      <c r="O216" s="76"/>
      <c r="P216" s="138"/>
      <c r="Q216" s="138"/>
      <c r="R216" s="15"/>
      <c r="S216" s="15"/>
      <c r="T216" s="15"/>
      <c r="U216" s="15"/>
      <c r="V216" s="15"/>
      <c r="W216" s="15"/>
      <c r="X216" s="75"/>
      <c r="Y216" s="15"/>
      <c r="Z216" s="76"/>
      <c r="AA216" s="15"/>
      <c r="AB216" s="15"/>
      <c r="AC216" s="15"/>
      <c r="AD216" s="15"/>
      <c r="AE216" s="76"/>
      <c r="AF216" s="84"/>
      <c r="AG216" s="361"/>
      <c r="AH216" s="362"/>
      <c r="AI216" s="362"/>
      <c r="AJ216" s="362"/>
      <c r="AK216" s="362"/>
      <c r="AL216" s="362"/>
      <c r="AM216" s="363"/>
      <c r="AN216" s="363"/>
      <c r="AO216" s="364"/>
      <c r="AP216" s="31"/>
      <c r="AQ216" s="31"/>
      <c r="AR216" s="31"/>
      <c r="AS216" s="31"/>
      <c r="AT216" s="31"/>
      <c r="AU216" s="31"/>
      <c r="AV216" s="31"/>
      <c r="AW216" s="31"/>
      <c r="AX216" s="31"/>
      <c r="AY216" s="31"/>
    </row>
    <row r="217" spans="3:51" ht="18.75" customHeight="1" x14ac:dyDescent="0.15">
      <c r="C217" s="287" t="s">
        <v>70</v>
      </c>
      <c r="D217" s="277"/>
      <c r="E217" s="277"/>
      <c r="F217" s="277"/>
      <c r="G217" s="277"/>
      <c r="H217" s="277"/>
      <c r="I217" s="288"/>
      <c r="J217" s="85"/>
      <c r="K217" s="99"/>
      <c r="L217" s="99"/>
      <c r="M217" s="99"/>
      <c r="N217" s="87"/>
      <c r="O217" s="87"/>
      <c r="P217" s="99"/>
      <c r="Q217" s="99"/>
      <c r="R217" s="100"/>
      <c r="S217" s="100"/>
      <c r="T217" s="100"/>
      <c r="U217" s="100"/>
      <c r="V217" s="100"/>
      <c r="W217" s="100"/>
      <c r="X217" s="100"/>
      <c r="Y217" s="100"/>
      <c r="Z217" s="90"/>
      <c r="AA217" s="100"/>
      <c r="AB217" s="100"/>
      <c r="AC217" s="100"/>
      <c r="AD217" s="100"/>
      <c r="AE217" s="87"/>
      <c r="AF217" s="91"/>
      <c r="AG217" s="361"/>
      <c r="AH217" s="362"/>
      <c r="AI217" s="362"/>
      <c r="AJ217" s="362"/>
      <c r="AK217" s="362"/>
      <c r="AL217" s="362"/>
      <c r="AM217" s="363"/>
      <c r="AN217" s="363"/>
      <c r="AO217" s="364"/>
      <c r="AP217" s="31"/>
      <c r="AQ217" s="31"/>
      <c r="AR217" s="31"/>
      <c r="AS217" s="31"/>
      <c r="AT217" s="31"/>
      <c r="AU217" s="31"/>
      <c r="AV217" s="31"/>
      <c r="AW217" s="31"/>
      <c r="AX217" s="31"/>
      <c r="AY217" s="31"/>
    </row>
    <row r="218" spans="3:51" x14ac:dyDescent="0.15">
      <c r="C218" s="282" t="s">
        <v>71</v>
      </c>
      <c r="D218" s="276"/>
      <c r="E218" s="276"/>
      <c r="F218" s="276"/>
      <c r="G218" s="276"/>
      <c r="H218" s="276"/>
      <c r="I218" s="283"/>
      <c r="J218" s="92"/>
      <c r="K218" s="70"/>
      <c r="L218" s="70"/>
      <c r="M218" s="70"/>
      <c r="N218" s="71"/>
      <c r="O218" s="71"/>
      <c r="P218" s="70"/>
      <c r="Q218" s="70"/>
      <c r="R218" s="101"/>
      <c r="S218" s="101"/>
      <c r="T218" s="101"/>
      <c r="U218" s="101"/>
      <c r="V218" s="101"/>
      <c r="W218" s="101"/>
      <c r="X218" s="101"/>
      <c r="Y218" s="101"/>
      <c r="Z218" s="95"/>
      <c r="AA218" s="101"/>
      <c r="AB218" s="101"/>
      <c r="AC218" s="101"/>
      <c r="AD218" s="101"/>
      <c r="AE218" s="71"/>
      <c r="AF218" s="96"/>
      <c r="AG218" s="79"/>
      <c r="AH218" s="75"/>
      <c r="AI218" s="31"/>
      <c r="AJ218" s="31"/>
      <c r="AK218" s="31"/>
      <c r="AL218" s="31"/>
      <c r="AM218" s="31"/>
      <c r="AN218" s="31"/>
      <c r="AO218" s="60"/>
      <c r="AP218" s="31"/>
      <c r="AQ218" s="31"/>
      <c r="AR218" s="31"/>
      <c r="AS218" s="31"/>
      <c r="AT218" s="31"/>
      <c r="AU218" s="31"/>
      <c r="AV218" s="31"/>
      <c r="AW218" s="31"/>
      <c r="AX218" s="31"/>
      <c r="AY218" s="31"/>
    </row>
    <row r="219" spans="3:51" x14ac:dyDescent="0.15">
      <c r="C219" s="284"/>
      <c r="D219" s="285"/>
      <c r="E219" s="285"/>
      <c r="F219" s="285"/>
      <c r="G219" s="285"/>
      <c r="H219" s="285"/>
      <c r="I219" s="286"/>
      <c r="J219" s="97" t="s">
        <v>72</v>
      </c>
      <c r="K219" s="15"/>
      <c r="L219" s="15"/>
      <c r="M219" s="138"/>
      <c r="N219" s="76"/>
      <c r="O219" s="76"/>
      <c r="P219" s="138"/>
      <c r="Q219" s="76" t="s">
        <v>63</v>
      </c>
      <c r="R219" s="289">
        <v>2</v>
      </c>
      <c r="S219" s="289"/>
      <c r="T219" s="289"/>
      <c r="U219" s="15"/>
      <c r="V219" s="15"/>
      <c r="W219" s="82" t="s">
        <v>64</v>
      </c>
      <c r="X219" s="290" t="s">
        <v>73</v>
      </c>
      <c r="Y219" s="290"/>
      <c r="Z219" s="290"/>
      <c r="AA219" s="15" t="s">
        <v>65</v>
      </c>
      <c r="AB219" s="15"/>
      <c r="AC219" s="15"/>
      <c r="AD219" s="76"/>
      <c r="AE219" s="76"/>
      <c r="AF219" s="84"/>
      <c r="AG219" s="291" t="s">
        <v>74</v>
      </c>
      <c r="AH219" s="292"/>
      <c r="AI219" s="292"/>
      <c r="AJ219" s="292"/>
      <c r="AK219" s="292"/>
      <c r="AL219" s="292"/>
      <c r="AM219" s="292"/>
      <c r="AN219" s="292"/>
      <c r="AO219" s="293"/>
      <c r="AP219" s="31"/>
      <c r="AQ219" s="31"/>
      <c r="AR219" s="31"/>
      <c r="AS219" s="31"/>
      <c r="AT219" s="31"/>
      <c r="AU219" s="31"/>
      <c r="AV219" s="31"/>
      <c r="AW219" s="31"/>
      <c r="AX219" s="31"/>
      <c r="AY219" s="31"/>
    </row>
    <row r="220" spans="3:51" x14ac:dyDescent="0.15">
      <c r="C220" s="284"/>
      <c r="D220" s="285"/>
      <c r="E220" s="285"/>
      <c r="F220" s="285"/>
      <c r="G220" s="285"/>
      <c r="H220" s="285"/>
      <c r="I220" s="286"/>
      <c r="J220" s="98"/>
      <c r="K220" s="138"/>
      <c r="L220" s="138"/>
      <c r="M220" s="138"/>
      <c r="N220" s="76"/>
      <c r="O220" s="76"/>
      <c r="P220" s="138"/>
      <c r="Q220" s="138"/>
      <c r="R220" s="15"/>
      <c r="S220" s="15"/>
      <c r="T220" s="15"/>
      <c r="U220" s="15"/>
      <c r="V220" s="15"/>
      <c r="W220" s="15"/>
      <c r="X220" s="75"/>
      <c r="Y220" s="15"/>
      <c r="Z220" s="76"/>
      <c r="AA220" s="15"/>
      <c r="AB220" s="15"/>
      <c r="AC220" s="15"/>
      <c r="AD220" s="15"/>
      <c r="AE220" s="76"/>
      <c r="AF220" s="84"/>
      <c r="AG220" s="291"/>
      <c r="AH220" s="292"/>
      <c r="AI220" s="292"/>
      <c r="AJ220" s="292"/>
      <c r="AK220" s="292"/>
      <c r="AL220" s="292"/>
      <c r="AM220" s="292"/>
      <c r="AN220" s="292"/>
      <c r="AO220" s="293"/>
      <c r="AP220" s="31"/>
      <c r="AQ220" s="31"/>
      <c r="AR220" s="31"/>
      <c r="AS220" s="31"/>
      <c r="AT220" s="31"/>
      <c r="AU220" s="31"/>
      <c r="AV220" s="31"/>
      <c r="AW220" s="31"/>
      <c r="AX220" s="31"/>
      <c r="AY220" s="31"/>
    </row>
    <row r="221" spans="3:51" x14ac:dyDescent="0.15">
      <c r="C221" s="287"/>
      <c r="D221" s="277"/>
      <c r="E221" s="277"/>
      <c r="F221" s="277"/>
      <c r="G221" s="277"/>
      <c r="H221" s="277"/>
      <c r="I221" s="288"/>
      <c r="J221" s="102"/>
      <c r="K221" s="87"/>
      <c r="L221" s="87"/>
      <c r="M221" s="87"/>
      <c r="N221" s="87"/>
      <c r="O221" s="87"/>
      <c r="P221" s="87"/>
      <c r="Q221" s="87"/>
      <c r="R221" s="87"/>
      <c r="S221" s="87"/>
      <c r="T221" s="87"/>
      <c r="U221" s="87"/>
      <c r="V221" s="87"/>
      <c r="W221" s="87"/>
      <c r="X221" s="87"/>
      <c r="Y221" s="87"/>
      <c r="Z221" s="87"/>
      <c r="AA221" s="87"/>
      <c r="AB221" s="87"/>
      <c r="AC221" s="87"/>
      <c r="AD221" s="87"/>
      <c r="AE221" s="87"/>
      <c r="AF221" s="91"/>
      <c r="AG221" s="294"/>
      <c r="AH221" s="295"/>
      <c r="AI221" s="295"/>
      <c r="AJ221" s="295"/>
      <c r="AK221" s="295"/>
      <c r="AL221" s="295"/>
      <c r="AM221" s="295"/>
      <c r="AN221" s="295"/>
      <c r="AO221" s="296"/>
      <c r="AP221" s="31"/>
      <c r="AQ221" s="31"/>
      <c r="AR221" s="31"/>
      <c r="AS221" s="31"/>
      <c r="AT221" s="31"/>
      <c r="AU221" s="31"/>
      <c r="AV221" s="31"/>
      <c r="AW221" s="31"/>
      <c r="AX221" s="31"/>
      <c r="AY221" s="31"/>
    </row>
    <row r="222" spans="3:51" x14ac:dyDescent="0.15">
      <c r="AG222" s="63"/>
      <c r="AH222" s="63"/>
      <c r="AI222" s="63"/>
      <c r="AJ222" s="63"/>
      <c r="AK222" s="63"/>
      <c r="AL222" s="63"/>
      <c r="AM222" s="63"/>
      <c r="AN222" s="63"/>
      <c r="AO222" s="63"/>
      <c r="AT222" s="31"/>
      <c r="AU222" s="31"/>
      <c r="AV222" s="31"/>
      <c r="AW222" s="31"/>
      <c r="AX222" s="31"/>
      <c r="AY222" s="31"/>
    </row>
    <row r="223" spans="3:51" x14ac:dyDescent="0.15">
      <c r="C223" s="1" t="s">
        <v>75</v>
      </c>
      <c r="AG223" s="63"/>
      <c r="AH223" s="63"/>
      <c r="AI223" s="63"/>
      <c r="AJ223" s="63"/>
      <c r="AK223" s="63"/>
      <c r="AL223" s="63"/>
      <c r="AM223" s="63"/>
      <c r="AN223" s="63"/>
      <c r="AO223" s="63"/>
      <c r="AT223" s="31"/>
      <c r="AU223" s="31"/>
      <c r="AV223" s="31"/>
      <c r="AW223" s="31"/>
      <c r="AX223" s="31"/>
      <c r="AY223" s="31"/>
    </row>
    <row r="224" spans="3:51" ht="37.5" customHeight="1" x14ac:dyDescent="0.15">
      <c r="C224" s="267" t="s">
        <v>119</v>
      </c>
      <c r="D224" s="268"/>
      <c r="E224" s="268"/>
      <c r="F224" s="268"/>
      <c r="G224" s="268"/>
      <c r="H224" s="268"/>
      <c r="I224" s="274">
        <v>3400</v>
      </c>
      <c r="J224" s="274"/>
      <c r="K224" s="274"/>
      <c r="L224" s="274"/>
      <c r="M224" s="274"/>
      <c r="N224" s="274"/>
      <c r="O224" s="274"/>
      <c r="P224" s="276" t="s">
        <v>76</v>
      </c>
      <c r="Q224" s="276"/>
      <c r="R224" s="276"/>
      <c r="S224" s="297" t="s">
        <v>77</v>
      </c>
      <c r="T224" s="298"/>
      <c r="U224" s="298"/>
      <c r="V224" s="298"/>
      <c r="W224" s="298"/>
      <c r="X224" s="298"/>
      <c r="Y224" s="298"/>
      <c r="Z224" s="298"/>
      <c r="AA224" s="298"/>
      <c r="AB224" s="298"/>
      <c r="AC224" s="298"/>
      <c r="AD224" s="298"/>
      <c r="AE224" s="298"/>
      <c r="AF224" s="298"/>
      <c r="AG224" s="298"/>
      <c r="AH224" s="298"/>
      <c r="AI224" s="298"/>
      <c r="AJ224" s="298"/>
      <c r="AK224" s="298"/>
      <c r="AL224" s="298"/>
      <c r="AM224" s="298"/>
      <c r="AN224" s="298"/>
      <c r="AO224" s="299"/>
      <c r="AP224" s="31"/>
      <c r="AQ224" s="31"/>
      <c r="AR224" s="31"/>
      <c r="AS224" s="31"/>
      <c r="AT224" s="31"/>
      <c r="AU224" s="31"/>
    </row>
    <row r="225" spans="1:53" ht="61.5" customHeight="1" x14ac:dyDescent="0.15">
      <c r="C225" s="270"/>
      <c r="D225" s="271"/>
      <c r="E225" s="271"/>
      <c r="F225" s="271"/>
      <c r="G225" s="271"/>
      <c r="H225" s="271"/>
      <c r="I225" s="275"/>
      <c r="J225" s="275"/>
      <c r="K225" s="275"/>
      <c r="L225" s="275"/>
      <c r="M225" s="275"/>
      <c r="N225" s="275"/>
      <c r="O225" s="275"/>
      <c r="P225" s="277"/>
      <c r="Q225" s="277"/>
      <c r="R225" s="277"/>
      <c r="S225" s="300"/>
      <c r="T225" s="301"/>
      <c r="U225" s="301"/>
      <c r="V225" s="301"/>
      <c r="W225" s="301"/>
      <c r="X225" s="301"/>
      <c r="Y225" s="301"/>
      <c r="Z225" s="301"/>
      <c r="AA225" s="301"/>
      <c r="AB225" s="301"/>
      <c r="AC225" s="301"/>
      <c r="AD225" s="301"/>
      <c r="AE225" s="301"/>
      <c r="AF225" s="301"/>
      <c r="AG225" s="301"/>
      <c r="AH225" s="301"/>
      <c r="AI225" s="301"/>
      <c r="AJ225" s="301"/>
      <c r="AK225" s="301"/>
      <c r="AL225" s="301"/>
      <c r="AM225" s="301"/>
      <c r="AN225" s="301"/>
      <c r="AO225" s="302"/>
      <c r="AP225" s="31"/>
      <c r="AQ225" s="31"/>
      <c r="AR225" s="64"/>
      <c r="AS225" s="31"/>
      <c r="AT225" s="31"/>
      <c r="AU225" s="31"/>
    </row>
    <row r="226" spans="1:53" x14ac:dyDescent="0.15">
      <c r="AG226" s="63"/>
      <c r="AH226" s="63"/>
      <c r="AI226" s="63"/>
      <c r="AJ226" s="63"/>
      <c r="AK226" s="63"/>
      <c r="AL226" s="63"/>
      <c r="AM226" s="63"/>
      <c r="AN226" s="63"/>
      <c r="AO226" s="63"/>
      <c r="AT226" s="31"/>
      <c r="AU226" s="31"/>
      <c r="AV226" s="31"/>
      <c r="AW226" s="31"/>
      <c r="AX226" s="31"/>
      <c r="AY226" s="31"/>
    </row>
    <row r="227" spans="1:53" ht="37.5" customHeight="1" x14ac:dyDescent="0.15">
      <c r="B227" s="60"/>
      <c r="C227" s="268" t="s">
        <v>78</v>
      </c>
      <c r="D227" s="268"/>
      <c r="E227" s="268"/>
      <c r="F227" s="268"/>
      <c r="G227" s="268"/>
      <c r="H227" s="268"/>
      <c r="I227" s="274">
        <v>50</v>
      </c>
      <c r="J227" s="274"/>
      <c r="K227" s="274"/>
      <c r="L227" s="274"/>
      <c r="M227" s="274"/>
      <c r="N227" s="274"/>
      <c r="O227" s="274"/>
      <c r="P227" s="276" t="s">
        <v>79</v>
      </c>
      <c r="Q227" s="276"/>
      <c r="R227" s="276"/>
      <c r="S227" s="303" t="s">
        <v>80</v>
      </c>
      <c r="T227" s="304"/>
      <c r="U227" s="304"/>
      <c r="V227" s="304"/>
      <c r="W227" s="304"/>
      <c r="X227" s="304"/>
      <c r="Y227" s="304"/>
      <c r="Z227" s="304"/>
      <c r="AA227" s="304"/>
      <c r="AB227" s="304"/>
      <c r="AC227" s="304"/>
      <c r="AD227" s="304"/>
      <c r="AE227" s="304"/>
      <c r="AF227" s="304"/>
      <c r="AG227" s="304"/>
      <c r="AH227" s="304"/>
      <c r="AI227" s="304"/>
      <c r="AJ227" s="304"/>
      <c r="AK227" s="304"/>
      <c r="AL227" s="304"/>
      <c r="AM227" s="304"/>
      <c r="AN227" s="304"/>
      <c r="AO227" s="305"/>
      <c r="AP227" s="31"/>
      <c r="AQ227" s="31"/>
      <c r="AR227" s="31"/>
      <c r="AS227" s="31"/>
      <c r="AT227" s="31"/>
      <c r="AU227" s="31"/>
    </row>
    <row r="228" spans="1:53" ht="18.75" customHeight="1" x14ac:dyDescent="0.15">
      <c r="B228" s="60"/>
      <c r="C228" s="273"/>
      <c r="D228" s="273"/>
      <c r="E228" s="273"/>
      <c r="F228" s="273"/>
      <c r="G228" s="273"/>
      <c r="H228" s="273"/>
      <c r="I228" s="275"/>
      <c r="J228" s="275"/>
      <c r="K228" s="275"/>
      <c r="L228" s="275"/>
      <c r="M228" s="275"/>
      <c r="N228" s="275"/>
      <c r="O228" s="275"/>
      <c r="P228" s="277"/>
      <c r="Q228" s="277"/>
      <c r="R228" s="277"/>
      <c r="S228" s="306"/>
      <c r="T228" s="307"/>
      <c r="U228" s="307"/>
      <c r="V228" s="307"/>
      <c r="W228" s="307"/>
      <c r="X228" s="307"/>
      <c r="Y228" s="307"/>
      <c r="Z228" s="307"/>
      <c r="AA228" s="307"/>
      <c r="AB228" s="307"/>
      <c r="AC228" s="307"/>
      <c r="AD228" s="307"/>
      <c r="AE228" s="307"/>
      <c r="AF228" s="307"/>
      <c r="AG228" s="307"/>
      <c r="AH228" s="307"/>
      <c r="AI228" s="307"/>
      <c r="AJ228" s="307"/>
      <c r="AK228" s="307"/>
      <c r="AL228" s="307"/>
      <c r="AM228" s="307"/>
      <c r="AN228" s="307"/>
      <c r="AO228" s="308"/>
      <c r="AP228" s="31"/>
      <c r="AQ228" s="31"/>
      <c r="AR228" s="64"/>
      <c r="AS228" s="31"/>
      <c r="AT228" s="31"/>
      <c r="AU228" s="31"/>
    </row>
    <row r="229" spans="1:53" ht="37.5" customHeight="1" x14ac:dyDescent="0.15">
      <c r="B229" s="60"/>
      <c r="C229" s="63"/>
      <c r="D229" s="278" t="s">
        <v>81</v>
      </c>
      <c r="E229" s="279"/>
      <c r="F229" s="279"/>
      <c r="G229" s="279"/>
      <c r="H229" s="279"/>
      <c r="I229" s="274">
        <v>20</v>
      </c>
      <c r="J229" s="274"/>
      <c r="K229" s="274"/>
      <c r="L229" s="274"/>
      <c r="M229" s="274"/>
      <c r="N229" s="274"/>
      <c r="O229" s="274"/>
      <c r="P229" s="276" t="s">
        <v>79</v>
      </c>
      <c r="Q229" s="276"/>
      <c r="R229" s="276"/>
      <c r="S229" s="306"/>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8"/>
      <c r="AP229" s="31"/>
      <c r="AQ229" s="31"/>
      <c r="AR229" s="31"/>
      <c r="AS229" s="31"/>
      <c r="AT229" s="31"/>
      <c r="AU229" s="31"/>
    </row>
    <row r="230" spans="1:53" ht="18.75" customHeight="1" x14ac:dyDescent="0.15">
      <c r="B230" s="60"/>
      <c r="C230" s="104"/>
      <c r="D230" s="280"/>
      <c r="E230" s="281"/>
      <c r="F230" s="281"/>
      <c r="G230" s="281"/>
      <c r="H230" s="281"/>
      <c r="I230" s="275"/>
      <c r="J230" s="275"/>
      <c r="K230" s="275"/>
      <c r="L230" s="275"/>
      <c r="M230" s="275"/>
      <c r="N230" s="275"/>
      <c r="O230" s="275"/>
      <c r="P230" s="277"/>
      <c r="Q230" s="277"/>
      <c r="R230" s="277"/>
      <c r="S230" s="309"/>
      <c r="T230" s="310"/>
      <c r="U230" s="310"/>
      <c r="V230" s="310"/>
      <c r="W230" s="310"/>
      <c r="X230" s="310"/>
      <c r="Y230" s="310"/>
      <c r="Z230" s="310"/>
      <c r="AA230" s="310"/>
      <c r="AB230" s="310"/>
      <c r="AC230" s="310"/>
      <c r="AD230" s="310"/>
      <c r="AE230" s="310"/>
      <c r="AF230" s="310"/>
      <c r="AG230" s="310"/>
      <c r="AH230" s="310"/>
      <c r="AI230" s="310"/>
      <c r="AJ230" s="310"/>
      <c r="AK230" s="310"/>
      <c r="AL230" s="310"/>
      <c r="AM230" s="310"/>
      <c r="AN230" s="310"/>
      <c r="AO230" s="311"/>
      <c r="AP230" s="31"/>
      <c r="AQ230" s="31"/>
      <c r="AR230" s="31"/>
      <c r="AS230" s="31"/>
      <c r="AT230" s="31"/>
      <c r="AU230" s="31"/>
    </row>
    <row r="231" spans="1:53" x14ac:dyDescent="0.15">
      <c r="AG231" s="63"/>
      <c r="AH231" s="63"/>
      <c r="AI231" s="63"/>
      <c r="AJ231" s="63"/>
      <c r="AK231" s="63"/>
      <c r="AL231" s="63"/>
      <c r="AM231" s="63"/>
      <c r="AN231" s="63"/>
      <c r="AO231" s="63"/>
      <c r="AT231" s="31"/>
      <c r="AU231" s="31"/>
      <c r="AV231" s="31"/>
      <c r="AW231" s="31"/>
      <c r="AX231" s="31"/>
      <c r="AY231" s="31"/>
    </row>
    <row r="232" spans="1:53" ht="33" customHeight="1" x14ac:dyDescent="0.15">
      <c r="A232" s="67"/>
      <c r="B232" s="67"/>
      <c r="C232" s="67" t="s">
        <v>82</v>
      </c>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31"/>
      <c r="AV232" s="31"/>
      <c r="AW232" s="31"/>
      <c r="AX232" s="31"/>
      <c r="AY232" s="31"/>
    </row>
    <row r="233" spans="1:53" ht="24.95" customHeight="1" x14ac:dyDescent="0.15">
      <c r="C233" s="1" t="s">
        <v>83</v>
      </c>
      <c r="D233" s="105" t="s">
        <v>84</v>
      </c>
      <c r="AT233" s="31"/>
      <c r="AU233" s="31"/>
      <c r="AV233" s="31"/>
      <c r="AW233" s="31"/>
      <c r="AX233" s="31"/>
      <c r="AY233" s="31"/>
    </row>
    <row r="234" spans="1:53" s="106" customFormat="1" ht="25.5" customHeight="1" x14ac:dyDescent="0.15">
      <c r="B234" s="107"/>
      <c r="C234" s="108" t="s">
        <v>83</v>
      </c>
      <c r="D234" s="341" t="s">
        <v>121</v>
      </c>
      <c r="E234" s="341"/>
      <c r="F234" s="341"/>
      <c r="G234" s="341"/>
      <c r="H234" s="341"/>
      <c r="I234" s="341"/>
      <c r="J234" s="341"/>
      <c r="K234" s="341"/>
      <c r="L234" s="341"/>
      <c r="M234" s="341"/>
      <c r="N234" s="341"/>
      <c r="O234" s="341"/>
      <c r="P234" s="341"/>
      <c r="Q234" s="341"/>
      <c r="R234" s="341"/>
      <c r="S234" s="341"/>
      <c r="T234" s="341"/>
      <c r="U234" s="341"/>
      <c r="V234" s="341"/>
      <c r="W234" s="341"/>
      <c r="X234" s="341"/>
      <c r="Y234" s="341"/>
      <c r="Z234" s="341"/>
      <c r="AA234" s="341"/>
      <c r="AB234" s="341"/>
      <c r="AC234" s="341"/>
      <c r="AD234" s="341"/>
      <c r="AE234" s="341"/>
      <c r="AF234" s="341"/>
      <c r="AG234" s="341"/>
      <c r="AH234" s="341"/>
      <c r="AI234" s="341"/>
      <c r="AJ234" s="341"/>
      <c r="AK234" s="341"/>
      <c r="AL234" s="341"/>
      <c r="AM234" s="341"/>
      <c r="AN234" s="341"/>
      <c r="AO234" s="341"/>
      <c r="AP234" s="341"/>
      <c r="AQ234" s="341"/>
      <c r="AR234" s="341"/>
      <c r="AS234" s="107"/>
      <c r="AT234" s="110"/>
      <c r="AU234" s="111"/>
      <c r="AV234" s="111"/>
      <c r="AW234" s="111"/>
      <c r="AX234" s="111"/>
      <c r="AY234" s="111"/>
    </row>
    <row r="235" spans="1:53" ht="23.25" customHeight="1" x14ac:dyDescent="0.15">
      <c r="B235" s="107"/>
      <c r="C235" s="108"/>
      <c r="D235" s="109" t="s">
        <v>122</v>
      </c>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10"/>
      <c r="AU235" s="31"/>
      <c r="AV235" s="31"/>
      <c r="AW235" s="31"/>
      <c r="AX235" s="31"/>
      <c r="AY235" s="31"/>
    </row>
    <row r="236" spans="1:53" ht="23.25" customHeight="1" x14ac:dyDescent="0.15">
      <c r="B236" s="107"/>
      <c r="C236" s="108" t="s">
        <v>83</v>
      </c>
      <c r="D236" s="341" t="s">
        <v>123</v>
      </c>
      <c r="E236" s="341"/>
      <c r="F236" s="341"/>
      <c r="G236" s="341"/>
      <c r="H236" s="341"/>
      <c r="I236" s="341"/>
      <c r="J236" s="341"/>
      <c r="K236" s="341"/>
      <c r="L236" s="341"/>
      <c r="M236" s="341"/>
      <c r="N236" s="341"/>
      <c r="O236" s="341"/>
      <c r="P236" s="341"/>
      <c r="Q236" s="341"/>
      <c r="R236" s="341"/>
      <c r="S236" s="341"/>
      <c r="T236" s="341"/>
      <c r="U236" s="341"/>
      <c r="V236" s="341"/>
      <c r="W236" s="341"/>
      <c r="X236" s="341"/>
      <c r="Y236" s="341"/>
      <c r="Z236" s="341"/>
      <c r="AA236" s="341"/>
      <c r="AB236" s="341"/>
      <c r="AC236" s="341"/>
      <c r="AD236" s="341"/>
      <c r="AE236" s="341"/>
      <c r="AF236" s="341"/>
      <c r="AG236" s="341"/>
      <c r="AH236" s="341"/>
      <c r="AI236" s="341"/>
      <c r="AJ236" s="341"/>
      <c r="AK236" s="341"/>
      <c r="AL236" s="341"/>
      <c r="AM236" s="341"/>
      <c r="AN236" s="341"/>
      <c r="AO236" s="341"/>
      <c r="AP236" s="341"/>
      <c r="AQ236" s="341"/>
      <c r="AR236" s="341"/>
      <c r="AS236" s="107"/>
      <c r="AT236" s="110"/>
      <c r="AU236" s="31"/>
      <c r="AV236" s="31"/>
      <c r="AW236" s="31"/>
      <c r="AX236" s="31"/>
      <c r="AY236" s="31"/>
    </row>
    <row r="237" spans="1:53" ht="23.25" customHeight="1" x14ac:dyDescent="0.15">
      <c r="B237" s="107"/>
      <c r="C237" s="108"/>
      <c r="D237" s="109" t="s">
        <v>124</v>
      </c>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10"/>
      <c r="AU237" s="31"/>
      <c r="AV237" s="31"/>
      <c r="AW237" s="31"/>
      <c r="AX237" s="31"/>
      <c r="AY237" s="31"/>
    </row>
    <row r="238" spans="1:53" s="10" customFormat="1" ht="28.5" customHeight="1" x14ac:dyDescent="0.15">
      <c r="C238" s="112" t="s">
        <v>83</v>
      </c>
      <c r="D238" s="116" t="s">
        <v>85</v>
      </c>
      <c r="E238" s="113"/>
      <c r="F238" s="20"/>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5"/>
      <c r="AR238" s="115"/>
      <c r="AS238" s="1"/>
      <c r="AT238" s="31"/>
      <c r="AU238" s="31"/>
      <c r="AV238" s="37"/>
      <c r="AW238" s="37"/>
      <c r="AX238" s="37"/>
      <c r="AY238" s="37"/>
      <c r="AZ238" s="37"/>
      <c r="BA238" s="37"/>
    </row>
    <row r="239" spans="1:53" s="10" customFormat="1" ht="18.75" customHeight="1" thickBot="1" x14ac:dyDescent="0.2">
      <c r="D239" s="20"/>
      <c r="E239" s="117"/>
      <c r="J239" s="118"/>
      <c r="K239" s="118"/>
      <c r="L239" s="118"/>
      <c r="M239" s="118"/>
      <c r="N239" s="118"/>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5"/>
      <c r="AR239" s="115"/>
      <c r="AS239" s="1"/>
      <c r="AT239" s="31"/>
      <c r="AU239" s="31"/>
      <c r="AV239" s="44" t="s">
        <v>86</v>
      </c>
      <c r="AW239" s="37"/>
      <c r="AX239" s="37"/>
      <c r="AY239" s="37"/>
      <c r="AZ239" s="37"/>
      <c r="BA239" s="37"/>
    </row>
    <row r="240" spans="1:53" ht="18" customHeight="1" x14ac:dyDescent="0.15">
      <c r="B240" s="342" t="s">
        <v>87</v>
      </c>
      <c r="C240" s="343"/>
      <c r="D240" s="343"/>
      <c r="E240" s="343"/>
      <c r="F240" s="343"/>
      <c r="G240" s="344"/>
      <c r="H240" s="350" t="s">
        <v>120</v>
      </c>
      <c r="I240" s="351"/>
      <c r="J240" s="352"/>
      <c r="K240" s="273" t="s">
        <v>148</v>
      </c>
      <c r="L240" s="273"/>
      <c r="M240" s="273"/>
      <c r="N240" s="273"/>
      <c r="O240" s="350" t="s">
        <v>88</v>
      </c>
      <c r="P240" s="351"/>
      <c r="Q240" s="351"/>
      <c r="R240" s="351"/>
      <c r="S240" s="351"/>
      <c r="T240" s="352"/>
      <c r="U240" s="355" t="s">
        <v>89</v>
      </c>
      <c r="V240" s="356"/>
      <c r="W240" s="356"/>
      <c r="X240" s="356"/>
      <c r="Y240" s="356"/>
      <c r="Z240" s="356"/>
      <c r="AA240" s="356"/>
      <c r="AB240" s="356"/>
      <c r="AC240" s="356"/>
      <c r="AD240" s="356"/>
      <c r="AE240" s="356"/>
      <c r="AF240" s="356"/>
      <c r="AG240" s="357"/>
      <c r="AH240" s="358" t="s">
        <v>90</v>
      </c>
      <c r="AI240" s="359"/>
      <c r="AJ240" s="359"/>
      <c r="AK240" s="359"/>
      <c r="AL240" s="359"/>
      <c r="AM240" s="360"/>
      <c r="AN240" s="268" t="s">
        <v>91</v>
      </c>
      <c r="AO240" s="268"/>
      <c r="AP240" s="268"/>
      <c r="AQ240" s="268"/>
      <c r="AR240" s="312"/>
      <c r="AT240" s="31"/>
      <c r="AU240" s="31"/>
      <c r="AV240" s="273" t="s">
        <v>92</v>
      </c>
      <c r="AW240" s="273" t="s">
        <v>93</v>
      </c>
      <c r="AX240" s="31"/>
      <c r="AY240" s="31"/>
      <c r="AZ240" s="31"/>
      <c r="BA240" s="31"/>
    </row>
    <row r="241" spans="2:53" ht="18" customHeight="1" x14ac:dyDescent="0.15">
      <c r="B241" s="345"/>
      <c r="C241" s="157"/>
      <c r="D241" s="157"/>
      <c r="E241" s="157"/>
      <c r="F241" s="157"/>
      <c r="G241" s="346"/>
      <c r="H241" s="353"/>
      <c r="I241" s="157"/>
      <c r="J241" s="346"/>
      <c r="K241" s="273"/>
      <c r="L241" s="273"/>
      <c r="M241" s="273"/>
      <c r="N241" s="273"/>
      <c r="O241" s="353"/>
      <c r="P241" s="157"/>
      <c r="Q241" s="157"/>
      <c r="R241" s="157"/>
      <c r="S241" s="157"/>
      <c r="T241" s="346"/>
      <c r="U241" s="268" t="s">
        <v>94</v>
      </c>
      <c r="V241" s="268"/>
      <c r="W241" s="312"/>
      <c r="X241" s="267" t="s">
        <v>95</v>
      </c>
      <c r="Y241" s="268"/>
      <c r="Z241" s="312"/>
      <c r="AA241" s="316" t="s">
        <v>96</v>
      </c>
      <c r="AB241" s="317"/>
      <c r="AC241" s="318"/>
      <c r="AD241" s="316" t="s">
        <v>97</v>
      </c>
      <c r="AE241" s="268"/>
      <c r="AF241" s="268"/>
      <c r="AG241" s="269"/>
      <c r="AH241" s="326" t="s">
        <v>98</v>
      </c>
      <c r="AI241" s="327"/>
      <c r="AJ241" s="328"/>
      <c r="AK241" s="335" t="s">
        <v>99</v>
      </c>
      <c r="AL241" s="327"/>
      <c r="AM241" s="336"/>
      <c r="AN241" s="273"/>
      <c r="AO241" s="273"/>
      <c r="AP241" s="273"/>
      <c r="AQ241" s="273"/>
      <c r="AR241" s="313"/>
      <c r="AT241" s="31"/>
      <c r="AU241" s="31"/>
      <c r="AV241" s="157"/>
      <c r="AW241" s="148"/>
      <c r="AX241" s="31"/>
      <c r="AY241" s="31"/>
      <c r="AZ241" s="31"/>
      <c r="BA241" s="31"/>
    </row>
    <row r="242" spans="2:53" ht="18" customHeight="1" x14ac:dyDescent="0.15">
      <c r="B242" s="345"/>
      <c r="C242" s="157"/>
      <c r="D242" s="157"/>
      <c r="E242" s="157"/>
      <c r="F242" s="157"/>
      <c r="G242" s="346"/>
      <c r="H242" s="353"/>
      <c r="I242" s="157"/>
      <c r="J242" s="346"/>
      <c r="K242" s="273"/>
      <c r="L242" s="273"/>
      <c r="M242" s="273"/>
      <c r="N242" s="273"/>
      <c r="O242" s="119"/>
      <c r="P242" s="267" t="s">
        <v>100</v>
      </c>
      <c r="Q242" s="268"/>
      <c r="R242" s="268"/>
      <c r="S242" s="268"/>
      <c r="T242" s="269"/>
      <c r="U242" s="273"/>
      <c r="V242" s="273"/>
      <c r="W242" s="313"/>
      <c r="X242" s="315"/>
      <c r="Y242" s="273"/>
      <c r="Z242" s="313"/>
      <c r="AA242" s="319"/>
      <c r="AB242" s="320"/>
      <c r="AC242" s="321"/>
      <c r="AD242" s="315"/>
      <c r="AE242" s="273"/>
      <c r="AF242" s="273"/>
      <c r="AG242" s="325"/>
      <c r="AH242" s="329"/>
      <c r="AI242" s="330"/>
      <c r="AJ242" s="331"/>
      <c r="AK242" s="337"/>
      <c r="AL242" s="330"/>
      <c r="AM242" s="338"/>
      <c r="AN242" s="273"/>
      <c r="AO242" s="273"/>
      <c r="AP242" s="273"/>
      <c r="AQ242" s="273"/>
      <c r="AR242" s="313"/>
      <c r="AT242" s="31"/>
      <c r="AU242" s="31"/>
      <c r="AV242" s="157"/>
      <c r="AW242" s="148"/>
      <c r="AX242" s="31"/>
      <c r="AY242" s="31"/>
      <c r="AZ242" s="31"/>
      <c r="BA242" s="31"/>
    </row>
    <row r="243" spans="2:53" ht="18" customHeight="1" x14ac:dyDescent="0.15">
      <c r="B243" s="347"/>
      <c r="C243" s="348"/>
      <c r="D243" s="348"/>
      <c r="E243" s="348"/>
      <c r="F243" s="348"/>
      <c r="G243" s="349"/>
      <c r="H243" s="354"/>
      <c r="I243" s="348"/>
      <c r="J243" s="349"/>
      <c r="K243" s="271"/>
      <c r="L243" s="271"/>
      <c r="M243" s="271"/>
      <c r="N243" s="271"/>
      <c r="O243" s="120"/>
      <c r="P243" s="270"/>
      <c r="Q243" s="271"/>
      <c r="R243" s="271"/>
      <c r="S243" s="271"/>
      <c r="T243" s="272"/>
      <c r="U243" s="271"/>
      <c r="V243" s="271"/>
      <c r="W243" s="314"/>
      <c r="X243" s="270"/>
      <c r="Y243" s="271"/>
      <c r="Z243" s="314"/>
      <c r="AA243" s="322"/>
      <c r="AB243" s="323"/>
      <c r="AC243" s="324"/>
      <c r="AD243" s="270"/>
      <c r="AE243" s="271"/>
      <c r="AF243" s="271"/>
      <c r="AG243" s="272"/>
      <c r="AH243" s="332"/>
      <c r="AI243" s="333"/>
      <c r="AJ243" s="334"/>
      <c r="AK243" s="339"/>
      <c r="AL243" s="333"/>
      <c r="AM243" s="340"/>
      <c r="AN243" s="271"/>
      <c r="AO243" s="271"/>
      <c r="AP243" s="271"/>
      <c r="AQ243" s="271"/>
      <c r="AR243" s="314"/>
      <c r="AT243" s="31"/>
      <c r="AU243" s="31"/>
      <c r="AV243" s="157"/>
      <c r="AW243" s="148"/>
      <c r="AX243" s="31"/>
      <c r="AY243" s="31"/>
      <c r="AZ243" s="31"/>
      <c r="BA243" s="31"/>
    </row>
    <row r="244" spans="2:53" ht="14.1" customHeight="1" x14ac:dyDescent="0.15">
      <c r="B244" s="158">
        <v>8</v>
      </c>
      <c r="C244" s="161" t="s">
        <v>101</v>
      </c>
      <c r="D244" s="164">
        <v>2</v>
      </c>
      <c r="E244" s="164" t="s">
        <v>102</v>
      </c>
      <c r="F244" s="158" t="s">
        <v>103</v>
      </c>
      <c r="G244" s="164"/>
      <c r="H244" s="167" t="s">
        <v>135</v>
      </c>
      <c r="I244" s="168"/>
      <c r="J244" s="169"/>
      <c r="K244" s="176">
        <f>$I$224</f>
        <v>3400</v>
      </c>
      <c r="L244" s="177"/>
      <c r="M244" s="177"/>
      <c r="N244" s="177"/>
      <c r="O244" s="182">
        <f>$I$227</f>
        <v>50</v>
      </c>
      <c r="P244" s="183"/>
      <c r="Q244" s="183"/>
      <c r="R244" s="183"/>
      <c r="S244" s="183"/>
      <c r="T244" s="184"/>
      <c r="U244" s="188">
        <f>IF(AND(H244="○",AV244="●"),IF(K244=0,20,20+ROUNDDOWN((K244-1000)/1000,0)*20),0)</f>
        <v>60</v>
      </c>
      <c r="V244" s="188"/>
      <c r="W244" s="189"/>
      <c r="X244" s="194">
        <f>IF(AND(H244="○",AV244="●"),IF(O244&gt;=10,O244*0.2,0),0)</f>
        <v>10</v>
      </c>
      <c r="Y244" s="195"/>
      <c r="Z244" s="196"/>
      <c r="AA244" s="203">
        <f>IF(AND(H244="○",AV244="●"),P246*2,0)</f>
        <v>40</v>
      </c>
      <c r="AB244" s="188"/>
      <c r="AC244" s="189"/>
      <c r="AD244" s="206">
        <f t="shared" ref="AD244" si="0">U244+X244+AA244</f>
        <v>110</v>
      </c>
      <c r="AE244" s="207"/>
      <c r="AF244" s="207"/>
      <c r="AG244" s="208"/>
      <c r="AH244" s="232">
        <v>1</v>
      </c>
      <c r="AI244" s="233"/>
      <c r="AJ244" s="234"/>
      <c r="AK244" s="221">
        <f t="shared" ref="AK244" si="1">IF(AH244=1,$AL$36,IF(AH244=2,$AL$54,IF(AH244=3,$AL$73,IF(AH244=4,$AL$91,IF(AH244=5,$AL$109,IF(AH244=6,$AL$128,IF(AH244=7,$AL$146,IF(AH244=8,$AL$165,IF(AH244=9,$AL$183,IF(AH244=10,$AL$201,0))))))))))</f>
        <v>0.16700000000000001</v>
      </c>
      <c r="AL244" s="222"/>
      <c r="AM244" s="223"/>
      <c r="AN244" s="226">
        <f>IF(H244="○",ROUNDUP(AD244*AK244,1),0)</f>
        <v>18.400000000000002</v>
      </c>
      <c r="AO244" s="226"/>
      <c r="AP244" s="226"/>
      <c r="AQ244" s="226"/>
      <c r="AR244" s="227"/>
      <c r="AT244" s="31"/>
      <c r="AU244" s="157"/>
      <c r="AV244" s="157" t="str">
        <f>IF(OR(H244="×",AV248="×"),"×","●")</f>
        <v>●</v>
      </c>
      <c r="AW244" s="148" t="str">
        <f>IF(AV244="●",IF(H244="定","-",H244),"-")</f>
        <v>○</v>
      </c>
      <c r="AX244" s="31"/>
      <c r="AY244" s="31"/>
      <c r="AZ244" s="31"/>
      <c r="BA244" s="31"/>
    </row>
    <row r="245" spans="2:53" ht="14.1" customHeight="1" x14ac:dyDescent="0.15">
      <c r="B245" s="159"/>
      <c r="C245" s="162"/>
      <c r="D245" s="165"/>
      <c r="E245" s="165"/>
      <c r="F245" s="159"/>
      <c r="G245" s="165"/>
      <c r="H245" s="170"/>
      <c r="I245" s="171"/>
      <c r="J245" s="172"/>
      <c r="K245" s="178"/>
      <c r="L245" s="179"/>
      <c r="M245" s="179"/>
      <c r="N245" s="179"/>
      <c r="O245" s="185"/>
      <c r="P245" s="186"/>
      <c r="Q245" s="186"/>
      <c r="R245" s="186"/>
      <c r="S245" s="186"/>
      <c r="T245" s="187"/>
      <c r="U245" s="190"/>
      <c r="V245" s="190"/>
      <c r="W245" s="191"/>
      <c r="X245" s="197"/>
      <c r="Y245" s="198"/>
      <c r="Z245" s="199"/>
      <c r="AA245" s="204"/>
      <c r="AB245" s="190"/>
      <c r="AC245" s="191"/>
      <c r="AD245" s="209"/>
      <c r="AE245" s="210"/>
      <c r="AF245" s="210"/>
      <c r="AG245" s="211"/>
      <c r="AH245" s="232"/>
      <c r="AI245" s="233"/>
      <c r="AJ245" s="234"/>
      <c r="AK245" s="224"/>
      <c r="AL245" s="224"/>
      <c r="AM245" s="225"/>
      <c r="AN245" s="228"/>
      <c r="AO245" s="228"/>
      <c r="AP245" s="228"/>
      <c r="AQ245" s="228"/>
      <c r="AR245" s="229"/>
      <c r="AT245" s="31"/>
      <c r="AU245" s="157"/>
      <c r="AV245" s="157"/>
      <c r="AW245" s="148"/>
      <c r="AX245" s="31"/>
      <c r="AY245" s="31"/>
      <c r="AZ245" s="31"/>
      <c r="BA245" s="31"/>
    </row>
    <row r="246" spans="2:53" ht="14.1" customHeight="1" x14ac:dyDescent="0.15">
      <c r="B246" s="159"/>
      <c r="C246" s="162"/>
      <c r="D246" s="165"/>
      <c r="E246" s="165"/>
      <c r="F246" s="159"/>
      <c r="G246" s="165"/>
      <c r="H246" s="170"/>
      <c r="I246" s="171"/>
      <c r="J246" s="172"/>
      <c r="K246" s="178"/>
      <c r="L246" s="179"/>
      <c r="M246" s="179"/>
      <c r="N246" s="179"/>
      <c r="O246" s="149"/>
      <c r="P246" s="151">
        <f>$I$229</f>
        <v>20</v>
      </c>
      <c r="Q246" s="152"/>
      <c r="R246" s="152"/>
      <c r="S246" s="152"/>
      <c r="T246" s="153"/>
      <c r="U246" s="190"/>
      <c r="V246" s="190"/>
      <c r="W246" s="191"/>
      <c r="X246" s="197"/>
      <c r="Y246" s="198"/>
      <c r="Z246" s="199"/>
      <c r="AA246" s="204"/>
      <c r="AB246" s="190"/>
      <c r="AC246" s="191"/>
      <c r="AD246" s="209"/>
      <c r="AE246" s="210"/>
      <c r="AF246" s="210"/>
      <c r="AG246" s="211"/>
      <c r="AH246" s="232"/>
      <c r="AI246" s="233"/>
      <c r="AJ246" s="234"/>
      <c r="AK246" s="224"/>
      <c r="AL246" s="224"/>
      <c r="AM246" s="225"/>
      <c r="AN246" s="228"/>
      <c r="AO246" s="228"/>
      <c r="AP246" s="228"/>
      <c r="AQ246" s="228"/>
      <c r="AR246" s="229"/>
      <c r="AT246" s="31"/>
      <c r="AU246" s="157"/>
      <c r="AV246" s="157"/>
      <c r="AW246" s="148"/>
      <c r="AX246" s="31"/>
      <c r="AY246" s="31"/>
      <c r="AZ246" s="31"/>
      <c r="BA246" s="31"/>
    </row>
    <row r="247" spans="2:53" ht="14.1" customHeight="1" x14ac:dyDescent="0.15">
      <c r="B247" s="160"/>
      <c r="C247" s="163"/>
      <c r="D247" s="166"/>
      <c r="E247" s="166"/>
      <c r="F247" s="160"/>
      <c r="G247" s="166"/>
      <c r="H247" s="173"/>
      <c r="I247" s="174"/>
      <c r="J247" s="175"/>
      <c r="K247" s="180"/>
      <c r="L247" s="181"/>
      <c r="M247" s="181"/>
      <c r="N247" s="181"/>
      <c r="O247" s="150"/>
      <c r="P247" s="154"/>
      <c r="Q247" s="155"/>
      <c r="R247" s="155"/>
      <c r="S247" s="155"/>
      <c r="T247" s="156"/>
      <c r="U247" s="192"/>
      <c r="V247" s="192"/>
      <c r="W247" s="193"/>
      <c r="X247" s="200"/>
      <c r="Y247" s="201"/>
      <c r="Z247" s="202"/>
      <c r="AA247" s="205"/>
      <c r="AB247" s="192"/>
      <c r="AC247" s="193"/>
      <c r="AD247" s="212"/>
      <c r="AE247" s="213"/>
      <c r="AF247" s="213"/>
      <c r="AG247" s="214"/>
      <c r="AH247" s="235"/>
      <c r="AI247" s="236"/>
      <c r="AJ247" s="237"/>
      <c r="AK247" s="224"/>
      <c r="AL247" s="224"/>
      <c r="AM247" s="225"/>
      <c r="AN247" s="230"/>
      <c r="AO247" s="230"/>
      <c r="AP247" s="230"/>
      <c r="AQ247" s="230"/>
      <c r="AR247" s="231"/>
      <c r="AT247" s="31"/>
      <c r="AU247" s="157"/>
      <c r="AV247" s="157"/>
      <c r="AW247" s="148"/>
      <c r="AX247" s="31"/>
      <c r="AY247" s="31"/>
      <c r="AZ247" s="31"/>
      <c r="BA247" s="31"/>
    </row>
    <row r="248" spans="2:53" ht="14.1" customHeight="1" x14ac:dyDescent="0.15">
      <c r="B248" s="158">
        <v>8</v>
      </c>
      <c r="C248" s="161" t="s">
        <v>101</v>
      </c>
      <c r="D248" s="164">
        <v>3</v>
      </c>
      <c r="E248" s="164" t="s">
        <v>102</v>
      </c>
      <c r="F248" s="158" t="s">
        <v>104</v>
      </c>
      <c r="G248" s="164"/>
      <c r="H248" s="167" t="s">
        <v>135</v>
      </c>
      <c r="I248" s="168"/>
      <c r="J248" s="169"/>
      <c r="K248" s="176">
        <f>$I$224</f>
        <v>3400</v>
      </c>
      <c r="L248" s="177"/>
      <c r="M248" s="177"/>
      <c r="N248" s="177"/>
      <c r="O248" s="182">
        <f t="shared" ref="O248" si="2">$I$227</f>
        <v>50</v>
      </c>
      <c r="P248" s="183"/>
      <c r="Q248" s="183"/>
      <c r="R248" s="183"/>
      <c r="S248" s="183"/>
      <c r="T248" s="184"/>
      <c r="U248" s="188">
        <f t="shared" ref="U248" si="3">IF(AND(H248="○",AV248="●"),IF(K248=0,20,20+ROUNDDOWN((K248-1000)/1000,0)*20),0)</f>
        <v>60</v>
      </c>
      <c r="V248" s="188"/>
      <c r="W248" s="189"/>
      <c r="X248" s="194">
        <f t="shared" ref="X248" si="4">IF(AND(H248="○",AV248="●"),IF(O248&gt;=10,O248*0.2,0),0)</f>
        <v>10</v>
      </c>
      <c r="Y248" s="195"/>
      <c r="Z248" s="196"/>
      <c r="AA248" s="203">
        <f t="shared" ref="AA248" si="5">IF(AND(H248="○",AV248="●"),P250*2,0)</f>
        <v>40</v>
      </c>
      <c r="AB248" s="188"/>
      <c r="AC248" s="189"/>
      <c r="AD248" s="206">
        <f t="shared" ref="AD248" si="6">U248+X248+AA248</f>
        <v>110</v>
      </c>
      <c r="AE248" s="207"/>
      <c r="AF248" s="207"/>
      <c r="AG248" s="208"/>
      <c r="AH248" s="232">
        <v>1</v>
      </c>
      <c r="AI248" s="233"/>
      <c r="AJ248" s="234"/>
      <c r="AK248" s="221">
        <f t="shared" ref="AK248" si="7">IF(AH248=1,$AL$36,IF(AH248=2,$AL$54,IF(AH248=3,$AL$73,IF(AH248=4,$AL$91,IF(AH248=5,$AL$109,IF(AH248=6,$AL$128,IF(AH248=7,$AL$146,IF(AH248=8,$AL$165,IF(AH248=9,$AL$183,IF(AH248=10,$AL$201,0))))))))))</f>
        <v>0.16700000000000001</v>
      </c>
      <c r="AL248" s="222"/>
      <c r="AM248" s="223"/>
      <c r="AN248" s="226">
        <f t="shared" ref="AN248" si="8">IF(H248="○",ROUNDUP(AD248*AK248,1),0)</f>
        <v>18.400000000000002</v>
      </c>
      <c r="AO248" s="226"/>
      <c r="AP248" s="226"/>
      <c r="AQ248" s="226"/>
      <c r="AR248" s="227"/>
      <c r="AT248" s="31"/>
      <c r="AU248" s="157"/>
      <c r="AV248" s="157" t="str">
        <f>IF(OR(H248="×",AV252="×"),"×","●")</f>
        <v>●</v>
      </c>
      <c r="AW248" s="148" t="str">
        <f>IF(AV248="●",IF(H248="定","-",H248),"-")</f>
        <v>○</v>
      </c>
      <c r="AX248" s="31"/>
      <c r="AY248" s="31"/>
      <c r="AZ248" s="31"/>
      <c r="BA248" s="31"/>
    </row>
    <row r="249" spans="2:53" ht="14.1" customHeight="1" x14ac:dyDescent="0.15">
      <c r="B249" s="159"/>
      <c r="C249" s="162"/>
      <c r="D249" s="165"/>
      <c r="E249" s="165"/>
      <c r="F249" s="159"/>
      <c r="G249" s="165"/>
      <c r="H249" s="170"/>
      <c r="I249" s="171"/>
      <c r="J249" s="172"/>
      <c r="K249" s="178"/>
      <c r="L249" s="179"/>
      <c r="M249" s="179"/>
      <c r="N249" s="179"/>
      <c r="O249" s="185"/>
      <c r="P249" s="186"/>
      <c r="Q249" s="186"/>
      <c r="R249" s="186"/>
      <c r="S249" s="186"/>
      <c r="T249" s="187"/>
      <c r="U249" s="190"/>
      <c r="V249" s="190"/>
      <c r="W249" s="191"/>
      <c r="X249" s="197"/>
      <c r="Y249" s="198"/>
      <c r="Z249" s="199"/>
      <c r="AA249" s="204"/>
      <c r="AB249" s="190"/>
      <c r="AC249" s="191"/>
      <c r="AD249" s="209"/>
      <c r="AE249" s="210"/>
      <c r="AF249" s="210"/>
      <c r="AG249" s="211"/>
      <c r="AH249" s="232"/>
      <c r="AI249" s="233"/>
      <c r="AJ249" s="234"/>
      <c r="AK249" s="224"/>
      <c r="AL249" s="224"/>
      <c r="AM249" s="225"/>
      <c r="AN249" s="228"/>
      <c r="AO249" s="228"/>
      <c r="AP249" s="228"/>
      <c r="AQ249" s="228"/>
      <c r="AR249" s="229"/>
      <c r="AT249" s="31"/>
      <c r="AU249" s="157"/>
      <c r="AV249" s="157"/>
      <c r="AW249" s="148"/>
      <c r="AX249" s="31"/>
      <c r="AY249" s="31"/>
      <c r="AZ249" s="31"/>
      <c r="BA249" s="31"/>
    </row>
    <row r="250" spans="2:53" ht="14.1" customHeight="1" x14ac:dyDescent="0.15">
      <c r="B250" s="159"/>
      <c r="C250" s="162"/>
      <c r="D250" s="165"/>
      <c r="E250" s="165"/>
      <c r="F250" s="159"/>
      <c r="G250" s="165"/>
      <c r="H250" s="170"/>
      <c r="I250" s="171"/>
      <c r="J250" s="172"/>
      <c r="K250" s="178"/>
      <c r="L250" s="179"/>
      <c r="M250" s="179"/>
      <c r="N250" s="179"/>
      <c r="O250" s="149"/>
      <c r="P250" s="151">
        <f t="shared" ref="P250" si="9">$I$229</f>
        <v>20</v>
      </c>
      <c r="Q250" s="152"/>
      <c r="R250" s="152"/>
      <c r="S250" s="152"/>
      <c r="T250" s="153"/>
      <c r="U250" s="190"/>
      <c r="V250" s="190"/>
      <c r="W250" s="191"/>
      <c r="X250" s="197"/>
      <c r="Y250" s="198"/>
      <c r="Z250" s="199"/>
      <c r="AA250" s="204"/>
      <c r="AB250" s="190"/>
      <c r="AC250" s="191"/>
      <c r="AD250" s="209"/>
      <c r="AE250" s="210"/>
      <c r="AF250" s="210"/>
      <c r="AG250" s="211"/>
      <c r="AH250" s="232"/>
      <c r="AI250" s="233"/>
      <c r="AJ250" s="234"/>
      <c r="AK250" s="224"/>
      <c r="AL250" s="224"/>
      <c r="AM250" s="225"/>
      <c r="AN250" s="228"/>
      <c r="AO250" s="228"/>
      <c r="AP250" s="228"/>
      <c r="AQ250" s="228"/>
      <c r="AR250" s="229"/>
      <c r="AT250" s="31"/>
      <c r="AU250" s="157"/>
      <c r="AV250" s="157"/>
      <c r="AW250" s="148"/>
      <c r="AX250" s="31"/>
      <c r="AY250" s="31"/>
      <c r="AZ250" s="31"/>
      <c r="BA250" s="31"/>
    </row>
    <row r="251" spans="2:53" ht="14.1" customHeight="1" x14ac:dyDescent="0.15">
      <c r="B251" s="160"/>
      <c r="C251" s="163"/>
      <c r="D251" s="166"/>
      <c r="E251" s="166"/>
      <c r="F251" s="160"/>
      <c r="G251" s="166"/>
      <c r="H251" s="173"/>
      <c r="I251" s="174"/>
      <c r="J251" s="175"/>
      <c r="K251" s="180"/>
      <c r="L251" s="181"/>
      <c r="M251" s="181"/>
      <c r="N251" s="181"/>
      <c r="O251" s="150"/>
      <c r="P251" s="154"/>
      <c r="Q251" s="155"/>
      <c r="R251" s="155"/>
      <c r="S251" s="155"/>
      <c r="T251" s="156"/>
      <c r="U251" s="192"/>
      <c r="V251" s="192"/>
      <c r="W251" s="193"/>
      <c r="X251" s="200"/>
      <c r="Y251" s="201"/>
      <c r="Z251" s="202"/>
      <c r="AA251" s="205"/>
      <c r="AB251" s="192"/>
      <c r="AC251" s="193"/>
      <c r="AD251" s="212"/>
      <c r="AE251" s="213"/>
      <c r="AF251" s="213"/>
      <c r="AG251" s="214"/>
      <c r="AH251" s="235"/>
      <c r="AI251" s="236"/>
      <c r="AJ251" s="237"/>
      <c r="AK251" s="224"/>
      <c r="AL251" s="224"/>
      <c r="AM251" s="225"/>
      <c r="AN251" s="230"/>
      <c r="AO251" s="230"/>
      <c r="AP251" s="230"/>
      <c r="AQ251" s="230"/>
      <c r="AR251" s="231"/>
      <c r="AT251" s="31"/>
      <c r="AU251" s="157"/>
      <c r="AV251" s="157"/>
      <c r="AW251" s="148"/>
      <c r="AX251" s="31"/>
      <c r="AY251" s="31"/>
      <c r="AZ251" s="31"/>
      <c r="BA251" s="31"/>
    </row>
    <row r="252" spans="2:53" ht="14.1" customHeight="1" x14ac:dyDescent="0.15">
      <c r="B252" s="158">
        <v>8</v>
      </c>
      <c r="C252" s="161" t="s">
        <v>101</v>
      </c>
      <c r="D252" s="164">
        <v>4</v>
      </c>
      <c r="E252" s="164" t="s">
        <v>102</v>
      </c>
      <c r="F252" s="158" t="s">
        <v>105</v>
      </c>
      <c r="G252" s="164"/>
      <c r="H252" s="167" t="s">
        <v>135</v>
      </c>
      <c r="I252" s="168"/>
      <c r="J252" s="169"/>
      <c r="K252" s="176">
        <f>$I$224</f>
        <v>3400</v>
      </c>
      <c r="L252" s="177"/>
      <c r="M252" s="177"/>
      <c r="N252" s="177"/>
      <c r="O252" s="182">
        <f t="shared" ref="O252" si="10">$I$227</f>
        <v>50</v>
      </c>
      <c r="P252" s="183"/>
      <c r="Q252" s="183"/>
      <c r="R252" s="183"/>
      <c r="S252" s="183"/>
      <c r="T252" s="184"/>
      <c r="U252" s="188">
        <f t="shared" ref="U252" si="11">IF(AND(H252="○",AV252="●"),IF(K252=0,20,20+ROUNDDOWN((K252-1000)/1000,0)*20),0)</f>
        <v>60</v>
      </c>
      <c r="V252" s="188"/>
      <c r="W252" s="189"/>
      <c r="X252" s="194">
        <f t="shared" ref="X252" si="12">IF(AND(H252="○",AV252="●"),IF(O252&gt;=10,O252*0.2,0),0)</f>
        <v>10</v>
      </c>
      <c r="Y252" s="195"/>
      <c r="Z252" s="196"/>
      <c r="AA252" s="203">
        <f t="shared" ref="AA252" si="13">IF(AND(H252="○",AV252="●"),P254*2,0)</f>
        <v>40</v>
      </c>
      <c r="AB252" s="188"/>
      <c r="AC252" s="189"/>
      <c r="AD252" s="206">
        <f t="shared" ref="AD252" si="14">U252+X252+AA252</f>
        <v>110</v>
      </c>
      <c r="AE252" s="207"/>
      <c r="AF252" s="207"/>
      <c r="AG252" s="208"/>
      <c r="AH252" s="232">
        <v>1</v>
      </c>
      <c r="AI252" s="233"/>
      <c r="AJ252" s="234"/>
      <c r="AK252" s="221">
        <f t="shared" ref="AK252" si="15">IF(AH252=1,$AL$36,IF(AH252=2,$AL$54,IF(AH252=3,$AL$73,IF(AH252=4,$AL$91,IF(AH252=5,$AL$109,IF(AH252=6,$AL$128,IF(AH252=7,$AL$146,IF(AH252=8,$AL$165,IF(AH252=9,$AL$183,IF(AH252=10,$AL$201,0))))))))))</f>
        <v>0.16700000000000001</v>
      </c>
      <c r="AL252" s="222"/>
      <c r="AM252" s="223"/>
      <c r="AN252" s="226">
        <f t="shared" ref="AN252" si="16">IF(H252="○",ROUNDUP(AD252*AK252,1),0)</f>
        <v>18.400000000000002</v>
      </c>
      <c r="AO252" s="226"/>
      <c r="AP252" s="226"/>
      <c r="AQ252" s="226"/>
      <c r="AR252" s="227"/>
      <c r="AT252" s="31"/>
      <c r="AU252" s="157"/>
      <c r="AV252" s="157" t="str">
        <f>IF(OR(H252="×",AV256="×"),"×","●")</f>
        <v>●</v>
      </c>
      <c r="AW252" s="148" t="str">
        <f>IF(AV252="●",IF(H252="定","-",H252),"-")</f>
        <v>○</v>
      </c>
      <c r="AX252" s="31"/>
      <c r="AY252" s="31"/>
      <c r="AZ252" s="31"/>
      <c r="BA252" s="31"/>
    </row>
    <row r="253" spans="2:53" ht="14.1" customHeight="1" x14ac:dyDescent="0.15">
      <c r="B253" s="159"/>
      <c r="C253" s="162"/>
      <c r="D253" s="165"/>
      <c r="E253" s="165"/>
      <c r="F253" s="159"/>
      <c r="G253" s="165"/>
      <c r="H253" s="170"/>
      <c r="I253" s="171"/>
      <c r="J253" s="172"/>
      <c r="K253" s="178"/>
      <c r="L253" s="179"/>
      <c r="M253" s="179"/>
      <c r="N253" s="179"/>
      <c r="O253" s="185"/>
      <c r="P253" s="186"/>
      <c r="Q253" s="186"/>
      <c r="R253" s="186"/>
      <c r="S253" s="186"/>
      <c r="T253" s="187"/>
      <c r="U253" s="190"/>
      <c r="V253" s="190"/>
      <c r="W253" s="191"/>
      <c r="X253" s="197"/>
      <c r="Y253" s="198"/>
      <c r="Z253" s="199"/>
      <c r="AA253" s="204"/>
      <c r="AB253" s="190"/>
      <c r="AC253" s="191"/>
      <c r="AD253" s="209"/>
      <c r="AE253" s="210"/>
      <c r="AF253" s="210"/>
      <c r="AG253" s="211"/>
      <c r="AH253" s="232"/>
      <c r="AI253" s="233"/>
      <c r="AJ253" s="234"/>
      <c r="AK253" s="224"/>
      <c r="AL253" s="224"/>
      <c r="AM253" s="225"/>
      <c r="AN253" s="228"/>
      <c r="AO253" s="228"/>
      <c r="AP253" s="228"/>
      <c r="AQ253" s="228"/>
      <c r="AR253" s="229"/>
      <c r="AT253" s="31"/>
      <c r="AU253" s="157"/>
      <c r="AV253" s="157"/>
      <c r="AW253" s="148"/>
      <c r="AX253" s="31"/>
      <c r="AY253" s="31"/>
      <c r="AZ253" s="31"/>
      <c r="BA253" s="31"/>
    </row>
    <row r="254" spans="2:53" ht="14.1" customHeight="1" x14ac:dyDescent="0.15">
      <c r="B254" s="159"/>
      <c r="C254" s="162"/>
      <c r="D254" s="165"/>
      <c r="E254" s="165"/>
      <c r="F254" s="159"/>
      <c r="G254" s="165"/>
      <c r="H254" s="170"/>
      <c r="I254" s="171"/>
      <c r="J254" s="172"/>
      <c r="K254" s="178"/>
      <c r="L254" s="179"/>
      <c r="M254" s="179"/>
      <c r="N254" s="179"/>
      <c r="O254" s="149"/>
      <c r="P254" s="151">
        <f t="shared" ref="P254" si="17">$I$229</f>
        <v>20</v>
      </c>
      <c r="Q254" s="152"/>
      <c r="R254" s="152"/>
      <c r="S254" s="152"/>
      <c r="T254" s="153"/>
      <c r="U254" s="190"/>
      <c r="V254" s="190"/>
      <c r="W254" s="191"/>
      <c r="X254" s="197"/>
      <c r="Y254" s="198"/>
      <c r="Z254" s="199"/>
      <c r="AA254" s="204"/>
      <c r="AB254" s="190"/>
      <c r="AC254" s="191"/>
      <c r="AD254" s="209"/>
      <c r="AE254" s="210"/>
      <c r="AF254" s="210"/>
      <c r="AG254" s="211"/>
      <c r="AH254" s="232"/>
      <c r="AI254" s="233"/>
      <c r="AJ254" s="234"/>
      <c r="AK254" s="224"/>
      <c r="AL254" s="224"/>
      <c r="AM254" s="225"/>
      <c r="AN254" s="228"/>
      <c r="AO254" s="228"/>
      <c r="AP254" s="228"/>
      <c r="AQ254" s="228"/>
      <c r="AR254" s="229"/>
      <c r="AT254" s="31"/>
      <c r="AU254" s="157"/>
      <c r="AV254" s="157"/>
      <c r="AW254" s="148"/>
      <c r="AX254" s="31"/>
      <c r="AY254" s="31"/>
      <c r="AZ254" s="31"/>
      <c r="BA254" s="31"/>
    </row>
    <row r="255" spans="2:53" ht="14.1" customHeight="1" x14ac:dyDescent="0.15">
      <c r="B255" s="160"/>
      <c r="C255" s="163"/>
      <c r="D255" s="166"/>
      <c r="E255" s="166"/>
      <c r="F255" s="160"/>
      <c r="G255" s="166"/>
      <c r="H255" s="173"/>
      <c r="I255" s="174"/>
      <c r="J255" s="175"/>
      <c r="K255" s="180"/>
      <c r="L255" s="181"/>
      <c r="M255" s="181"/>
      <c r="N255" s="181"/>
      <c r="O255" s="150"/>
      <c r="P255" s="154"/>
      <c r="Q255" s="155"/>
      <c r="R255" s="155"/>
      <c r="S255" s="155"/>
      <c r="T255" s="156"/>
      <c r="U255" s="192"/>
      <c r="V255" s="192"/>
      <c r="W255" s="193"/>
      <c r="X255" s="200"/>
      <c r="Y255" s="201"/>
      <c r="Z255" s="202"/>
      <c r="AA255" s="205"/>
      <c r="AB255" s="192"/>
      <c r="AC255" s="193"/>
      <c r="AD255" s="212"/>
      <c r="AE255" s="213"/>
      <c r="AF255" s="213"/>
      <c r="AG255" s="214"/>
      <c r="AH255" s="235"/>
      <c r="AI255" s="236"/>
      <c r="AJ255" s="237"/>
      <c r="AK255" s="224"/>
      <c r="AL255" s="224"/>
      <c r="AM255" s="225"/>
      <c r="AN255" s="230"/>
      <c r="AO255" s="230"/>
      <c r="AP255" s="230"/>
      <c r="AQ255" s="230"/>
      <c r="AR255" s="231"/>
      <c r="AT255" s="31"/>
      <c r="AU255" s="157"/>
      <c r="AV255" s="157"/>
      <c r="AW255" s="148"/>
      <c r="AX255" s="31"/>
      <c r="AY255" s="31"/>
      <c r="AZ255" s="31"/>
      <c r="BA255" s="31"/>
    </row>
    <row r="256" spans="2:53" ht="14.1" customHeight="1" x14ac:dyDescent="0.15">
      <c r="B256" s="158">
        <v>8</v>
      </c>
      <c r="C256" s="161" t="s">
        <v>101</v>
      </c>
      <c r="D256" s="164">
        <v>5</v>
      </c>
      <c r="E256" s="164" t="s">
        <v>102</v>
      </c>
      <c r="F256" s="158" t="s">
        <v>106</v>
      </c>
      <c r="G256" s="164"/>
      <c r="H256" s="167" t="s">
        <v>135</v>
      </c>
      <c r="I256" s="168"/>
      <c r="J256" s="169"/>
      <c r="K256" s="176">
        <f>$I$224</f>
        <v>3400</v>
      </c>
      <c r="L256" s="177"/>
      <c r="M256" s="177"/>
      <c r="N256" s="177"/>
      <c r="O256" s="182">
        <f t="shared" ref="O256" si="18">$I$227</f>
        <v>50</v>
      </c>
      <c r="P256" s="183"/>
      <c r="Q256" s="183"/>
      <c r="R256" s="183"/>
      <c r="S256" s="183"/>
      <c r="T256" s="184"/>
      <c r="U256" s="188">
        <f t="shared" ref="U256" si="19">IF(AND(H256="○",AV256="●"),IF(K256=0,20,20+ROUNDDOWN((K256-1000)/1000,0)*20),0)</f>
        <v>60</v>
      </c>
      <c r="V256" s="188"/>
      <c r="W256" s="189"/>
      <c r="X256" s="194">
        <f t="shared" ref="X256" si="20">IF(AND(H256="○",AV256="●"),IF(O256&gt;=10,O256*0.2,0),0)</f>
        <v>10</v>
      </c>
      <c r="Y256" s="195"/>
      <c r="Z256" s="196"/>
      <c r="AA256" s="203">
        <f t="shared" ref="AA256" si="21">IF(AND(H256="○",AV256="●"),P258*2,0)</f>
        <v>40</v>
      </c>
      <c r="AB256" s="188"/>
      <c r="AC256" s="189"/>
      <c r="AD256" s="206">
        <f t="shared" ref="AD256" si="22">U256+X256+AA256</f>
        <v>110</v>
      </c>
      <c r="AE256" s="207"/>
      <c r="AF256" s="207"/>
      <c r="AG256" s="208"/>
      <c r="AH256" s="232">
        <v>1</v>
      </c>
      <c r="AI256" s="233"/>
      <c r="AJ256" s="234"/>
      <c r="AK256" s="221">
        <f t="shared" ref="AK256" si="23">IF(AH256=1,$AL$36,IF(AH256=2,$AL$54,IF(AH256=3,$AL$73,IF(AH256=4,$AL$91,IF(AH256=5,$AL$109,IF(AH256=6,$AL$128,IF(AH256=7,$AL$146,IF(AH256=8,$AL$165,IF(AH256=9,$AL$183,IF(AH256=10,$AL$201,0))))))))))</f>
        <v>0.16700000000000001</v>
      </c>
      <c r="AL256" s="222"/>
      <c r="AM256" s="223"/>
      <c r="AN256" s="226">
        <f t="shared" ref="AN256" si="24">IF(H256="○",ROUNDUP(AD256*AK256,1),0)</f>
        <v>18.400000000000002</v>
      </c>
      <c r="AO256" s="226"/>
      <c r="AP256" s="226"/>
      <c r="AQ256" s="226"/>
      <c r="AR256" s="227"/>
      <c r="AT256" s="31"/>
      <c r="AU256" s="157"/>
      <c r="AV256" s="157" t="str">
        <f>IF(OR(H256="×",AV260="×"),"×","●")</f>
        <v>●</v>
      </c>
      <c r="AW256" s="148" t="str">
        <f>IF(AV256="●",IF(H256="定","-",H256),"-")</f>
        <v>○</v>
      </c>
      <c r="AX256" s="31"/>
      <c r="AY256" s="31"/>
      <c r="AZ256" s="31"/>
      <c r="BA256" s="31"/>
    </row>
    <row r="257" spans="2:53" ht="14.1" customHeight="1" x14ac:dyDescent="0.15">
      <c r="B257" s="159"/>
      <c r="C257" s="162"/>
      <c r="D257" s="165"/>
      <c r="E257" s="165"/>
      <c r="F257" s="159"/>
      <c r="G257" s="165"/>
      <c r="H257" s="170"/>
      <c r="I257" s="171"/>
      <c r="J257" s="172"/>
      <c r="K257" s="178"/>
      <c r="L257" s="179"/>
      <c r="M257" s="179"/>
      <c r="N257" s="179"/>
      <c r="O257" s="185"/>
      <c r="P257" s="186"/>
      <c r="Q257" s="186"/>
      <c r="R257" s="186"/>
      <c r="S257" s="186"/>
      <c r="T257" s="187"/>
      <c r="U257" s="190"/>
      <c r="V257" s="190"/>
      <c r="W257" s="191"/>
      <c r="X257" s="197"/>
      <c r="Y257" s="198"/>
      <c r="Z257" s="199"/>
      <c r="AA257" s="204"/>
      <c r="AB257" s="190"/>
      <c r="AC257" s="191"/>
      <c r="AD257" s="209"/>
      <c r="AE257" s="210"/>
      <c r="AF257" s="210"/>
      <c r="AG257" s="211"/>
      <c r="AH257" s="232"/>
      <c r="AI257" s="233"/>
      <c r="AJ257" s="234"/>
      <c r="AK257" s="224"/>
      <c r="AL257" s="224"/>
      <c r="AM257" s="225"/>
      <c r="AN257" s="228"/>
      <c r="AO257" s="228"/>
      <c r="AP257" s="228"/>
      <c r="AQ257" s="228"/>
      <c r="AR257" s="229"/>
      <c r="AT257" s="31"/>
      <c r="AU257" s="157"/>
      <c r="AV257" s="157"/>
      <c r="AW257" s="148"/>
      <c r="AX257" s="31"/>
      <c r="AY257" s="31"/>
      <c r="AZ257" s="31"/>
      <c r="BA257" s="31"/>
    </row>
    <row r="258" spans="2:53" ht="14.1" customHeight="1" x14ac:dyDescent="0.15">
      <c r="B258" s="159"/>
      <c r="C258" s="162"/>
      <c r="D258" s="165"/>
      <c r="E258" s="165"/>
      <c r="F258" s="159"/>
      <c r="G258" s="165"/>
      <c r="H258" s="170"/>
      <c r="I258" s="171"/>
      <c r="J258" s="172"/>
      <c r="K258" s="178"/>
      <c r="L258" s="179"/>
      <c r="M258" s="179"/>
      <c r="N258" s="179"/>
      <c r="O258" s="149"/>
      <c r="P258" s="151">
        <f t="shared" ref="P258" si="25">$I$229</f>
        <v>20</v>
      </c>
      <c r="Q258" s="152"/>
      <c r="R258" s="152"/>
      <c r="S258" s="152"/>
      <c r="T258" s="153"/>
      <c r="U258" s="190"/>
      <c r="V258" s="190"/>
      <c r="W258" s="191"/>
      <c r="X258" s="197"/>
      <c r="Y258" s="198"/>
      <c r="Z258" s="199"/>
      <c r="AA258" s="204"/>
      <c r="AB258" s="190"/>
      <c r="AC258" s="191"/>
      <c r="AD258" s="209"/>
      <c r="AE258" s="210"/>
      <c r="AF258" s="210"/>
      <c r="AG258" s="211"/>
      <c r="AH258" s="232"/>
      <c r="AI258" s="233"/>
      <c r="AJ258" s="234"/>
      <c r="AK258" s="224"/>
      <c r="AL258" s="224"/>
      <c r="AM258" s="225"/>
      <c r="AN258" s="228"/>
      <c r="AO258" s="228"/>
      <c r="AP258" s="228"/>
      <c r="AQ258" s="228"/>
      <c r="AR258" s="229"/>
      <c r="AT258" s="31"/>
      <c r="AU258" s="157"/>
      <c r="AV258" s="157"/>
      <c r="AW258" s="148"/>
      <c r="AX258" s="31"/>
      <c r="AY258" s="31"/>
      <c r="AZ258" s="31"/>
      <c r="BA258" s="31"/>
    </row>
    <row r="259" spans="2:53" ht="14.1" customHeight="1" x14ac:dyDescent="0.15">
      <c r="B259" s="160"/>
      <c r="C259" s="163"/>
      <c r="D259" s="166"/>
      <c r="E259" s="166"/>
      <c r="F259" s="160"/>
      <c r="G259" s="166"/>
      <c r="H259" s="173"/>
      <c r="I259" s="174"/>
      <c r="J259" s="175"/>
      <c r="K259" s="180"/>
      <c r="L259" s="181"/>
      <c r="M259" s="181"/>
      <c r="N259" s="181"/>
      <c r="O259" s="150"/>
      <c r="P259" s="154"/>
      <c r="Q259" s="155"/>
      <c r="R259" s="155"/>
      <c r="S259" s="155"/>
      <c r="T259" s="156"/>
      <c r="U259" s="192"/>
      <c r="V259" s="192"/>
      <c r="W259" s="193"/>
      <c r="X259" s="200"/>
      <c r="Y259" s="201"/>
      <c r="Z259" s="202"/>
      <c r="AA259" s="205"/>
      <c r="AB259" s="192"/>
      <c r="AC259" s="193"/>
      <c r="AD259" s="212"/>
      <c r="AE259" s="213"/>
      <c r="AF259" s="213"/>
      <c r="AG259" s="214"/>
      <c r="AH259" s="235"/>
      <c r="AI259" s="236"/>
      <c r="AJ259" s="237"/>
      <c r="AK259" s="224"/>
      <c r="AL259" s="224"/>
      <c r="AM259" s="225"/>
      <c r="AN259" s="230"/>
      <c r="AO259" s="230"/>
      <c r="AP259" s="230"/>
      <c r="AQ259" s="230"/>
      <c r="AR259" s="231"/>
      <c r="AT259" s="31"/>
      <c r="AU259" s="157"/>
      <c r="AV259" s="157"/>
      <c r="AW259" s="148"/>
      <c r="AX259" s="31"/>
      <c r="AY259" s="31"/>
      <c r="AZ259" s="31"/>
      <c r="BA259" s="31"/>
    </row>
    <row r="260" spans="2:53" ht="14.1" customHeight="1" x14ac:dyDescent="0.15">
      <c r="B260" s="158">
        <v>8</v>
      </c>
      <c r="C260" s="161" t="s">
        <v>101</v>
      </c>
      <c r="D260" s="164">
        <v>6</v>
      </c>
      <c r="E260" s="164" t="s">
        <v>102</v>
      </c>
      <c r="F260" s="158" t="s">
        <v>107</v>
      </c>
      <c r="G260" s="164"/>
      <c r="H260" s="167" t="s">
        <v>135</v>
      </c>
      <c r="I260" s="168"/>
      <c r="J260" s="169"/>
      <c r="K260" s="176">
        <f>$I$224</f>
        <v>3400</v>
      </c>
      <c r="L260" s="177"/>
      <c r="M260" s="177"/>
      <c r="N260" s="177"/>
      <c r="O260" s="182">
        <f t="shared" ref="O260" si="26">$I$227</f>
        <v>50</v>
      </c>
      <c r="P260" s="183"/>
      <c r="Q260" s="183"/>
      <c r="R260" s="183"/>
      <c r="S260" s="183"/>
      <c r="T260" s="184"/>
      <c r="U260" s="188">
        <f t="shared" ref="U260" si="27">IF(AND(H260="○",AV260="●"),IF(K260=0,20,20+ROUNDDOWN((K260-1000)/1000,0)*20),0)</f>
        <v>60</v>
      </c>
      <c r="V260" s="188"/>
      <c r="W260" s="189"/>
      <c r="X260" s="194">
        <f t="shared" ref="X260" si="28">IF(AND(H260="○",AV260="●"),IF(O260&gt;=10,O260*0.2,0),0)</f>
        <v>10</v>
      </c>
      <c r="Y260" s="195"/>
      <c r="Z260" s="196"/>
      <c r="AA260" s="203">
        <f t="shared" ref="AA260" si="29">IF(AND(H260="○",AV260="●"),P262*2,0)</f>
        <v>40</v>
      </c>
      <c r="AB260" s="188"/>
      <c r="AC260" s="189"/>
      <c r="AD260" s="206">
        <f t="shared" ref="AD260" si="30">U260+X260+AA260</f>
        <v>110</v>
      </c>
      <c r="AE260" s="207"/>
      <c r="AF260" s="207"/>
      <c r="AG260" s="208"/>
      <c r="AH260" s="232">
        <v>1</v>
      </c>
      <c r="AI260" s="233"/>
      <c r="AJ260" s="234"/>
      <c r="AK260" s="221">
        <f t="shared" ref="AK260" si="31">IF(AH260=1,$AL$36,IF(AH260=2,$AL$54,IF(AH260=3,$AL$73,IF(AH260=4,$AL$91,IF(AH260=5,$AL$109,IF(AH260=6,$AL$128,IF(AH260=7,$AL$146,IF(AH260=8,$AL$165,IF(AH260=9,$AL$183,IF(AH260=10,$AL$201,0))))))))))</f>
        <v>0.16700000000000001</v>
      </c>
      <c r="AL260" s="222"/>
      <c r="AM260" s="223"/>
      <c r="AN260" s="226">
        <f t="shared" ref="AN260" si="32">IF(H260="○",ROUNDUP(AD260*AK260,1),0)</f>
        <v>18.400000000000002</v>
      </c>
      <c r="AO260" s="226"/>
      <c r="AP260" s="226"/>
      <c r="AQ260" s="226"/>
      <c r="AR260" s="227"/>
      <c r="AT260" s="31"/>
      <c r="AU260" s="157"/>
      <c r="AV260" s="157" t="str">
        <f>IF(OR(H260="×",AV264="×"),"×","●")</f>
        <v>●</v>
      </c>
      <c r="AW260" s="148" t="str">
        <f>IF(AV260="●",IF(H260="定","-",H260),"-")</f>
        <v>○</v>
      </c>
      <c r="AX260" s="31"/>
      <c r="AY260" s="31"/>
      <c r="AZ260" s="31"/>
      <c r="BA260" s="31"/>
    </row>
    <row r="261" spans="2:53" ht="14.1" customHeight="1" x14ac:dyDescent="0.15">
      <c r="B261" s="159"/>
      <c r="C261" s="162"/>
      <c r="D261" s="165"/>
      <c r="E261" s="165"/>
      <c r="F261" s="159"/>
      <c r="G261" s="165"/>
      <c r="H261" s="170"/>
      <c r="I261" s="171"/>
      <c r="J261" s="172"/>
      <c r="K261" s="178"/>
      <c r="L261" s="179"/>
      <c r="M261" s="179"/>
      <c r="N261" s="179"/>
      <c r="O261" s="185"/>
      <c r="P261" s="186"/>
      <c r="Q261" s="186"/>
      <c r="R261" s="186"/>
      <c r="S261" s="186"/>
      <c r="T261" s="187"/>
      <c r="U261" s="190"/>
      <c r="V261" s="190"/>
      <c r="W261" s="191"/>
      <c r="X261" s="197"/>
      <c r="Y261" s="198"/>
      <c r="Z261" s="199"/>
      <c r="AA261" s="204"/>
      <c r="AB261" s="190"/>
      <c r="AC261" s="191"/>
      <c r="AD261" s="209"/>
      <c r="AE261" s="210"/>
      <c r="AF261" s="210"/>
      <c r="AG261" s="211"/>
      <c r="AH261" s="232"/>
      <c r="AI261" s="233"/>
      <c r="AJ261" s="234"/>
      <c r="AK261" s="224"/>
      <c r="AL261" s="224"/>
      <c r="AM261" s="225"/>
      <c r="AN261" s="228"/>
      <c r="AO261" s="228"/>
      <c r="AP261" s="228"/>
      <c r="AQ261" s="228"/>
      <c r="AR261" s="229"/>
      <c r="AT261" s="31"/>
      <c r="AU261" s="157"/>
      <c r="AV261" s="157"/>
      <c r="AW261" s="148"/>
      <c r="AX261" s="31"/>
      <c r="AY261" s="31"/>
      <c r="AZ261" s="31"/>
      <c r="BA261" s="31"/>
    </row>
    <row r="262" spans="2:53" ht="14.1" customHeight="1" x14ac:dyDescent="0.15">
      <c r="B262" s="159"/>
      <c r="C262" s="162"/>
      <c r="D262" s="165"/>
      <c r="E262" s="165"/>
      <c r="F262" s="159"/>
      <c r="G262" s="165"/>
      <c r="H262" s="170"/>
      <c r="I262" s="171"/>
      <c r="J262" s="172"/>
      <c r="K262" s="178"/>
      <c r="L262" s="179"/>
      <c r="M262" s="179"/>
      <c r="N262" s="179"/>
      <c r="O262" s="149"/>
      <c r="P262" s="151">
        <f t="shared" ref="P262" si="33">$I$229</f>
        <v>20</v>
      </c>
      <c r="Q262" s="152"/>
      <c r="R262" s="152"/>
      <c r="S262" s="152"/>
      <c r="T262" s="153"/>
      <c r="U262" s="190"/>
      <c r="V262" s="190"/>
      <c r="W262" s="191"/>
      <c r="X262" s="197"/>
      <c r="Y262" s="198"/>
      <c r="Z262" s="199"/>
      <c r="AA262" s="204"/>
      <c r="AB262" s="190"/>
      <c r="AC262" s="191"/>
      <c r="AD262" s="209"/>
      <c r="AE262" s="210"/>
      <c r="AF262" s="210"/>
      <c r="AG262" s="211"/>
      <c r="AH262" s="232"/>
      <c r="AI262" s="233"/>
      <c r="AJ262" s="234"/>
      <c r="AK262" s="224"/>
      <c r="AL262" s="224"/>
      <c r="AM262" s="225"/>
      <c r="AN262" s="228"/>
      <c r="AO262" s="228"/>
      <c r="AP262" s="228"/>
      <c r="AQ262" s="228"/>
      <c r="AR262" s="229"/>
      <c r="AT262" s="31"/>
      <c r="AU262" s="157"/>
      <c r="AV262" s="157"/>
      <c r="AW262" s="148"/>
      <c r="AX262" s="31"/>
      <c r="AY262" s="31"/>
      <c r="AZ262" s="31"/>
      <c r="BA262" s="31"/>
    </row>
    <row r="263" spans="2:53" ht="14.1" customHeight="1" x14ac:dyDescent="0.15">
      <c r="B263" s="160"/>
      <c r="C263" s="163"/>
      <c r="D263" s="166"/>
      <c r="E263" s="166"/>
      <c r="F263" s="160"/>
      <c r="G263" s="166"/>
      <c r="H263" s="173"/>
      <c r="I263" s="174"/>
      <c r="J263" s="175"/>
      <c r="K263" s="180"/>
      <c r="L263" s="181"/>
      <c r="M263" s="181"/>
      <c r="N263" s="181"/>
      <c r="O263" s="150"/>
      <c r="P263" s="154"/>
      <c r="Q263" s="155"/>
      <c r="R263" s="155"/>
      <c r="S263" s="155"/>
      <c r="T263" s="156"/>
      <c r="U263" s="192"/>
      <c r="V263" s="192"/>
      <c r="W263" s="193"/>
      <c r="X263" s="200"/>
      <c r="Y263" s="201"/>
      <c r="Z263" s="202"/>
      <c r="AA263" s="205"/>
      <c r="AB263" s="192"/>
      <c r="AC263" s="193"/>
      <c r="AD263" s="212"/>
      <c r="AE263" s="213"/>
      <c r="AF263" s="213"/>
      <c r="AG263" s="214"/>
      <c r="AH263" s="235"/>
      <c r="AI263" s="236"/>
      <c r="AJ263" s="237"/>
      <c r="AK263" s="224"/>
      <c r="AL263" s="224"/>
      <c r="AM263" s="225"/>
      <c r="AN263" s="230"/>
      <c r="AO263" s="230"/>
      <c r="AP263" s="230"/>
      <c r="AQ263" s="230"/>
      <c r="AR263" s="231"/>
      <c r="AT263" s="31"/>
      <c r="AU263" s="157"/>
      <c r="AV263" s="157"/>
      <c r="AW263" s="148"/>
      <c r="AX263" s="31"/>
      <c r="AY263" s="31"/>
      <c r="AZ263" s="31"/>
      <c r="BA263" s="31"/>
    </row>
    <row r="264" spans="2:53" ht="14.1" customHeight="1" x14ac:dyDescent="0.15">
      <c r="B264" s="158">
        <v>8</v>
      </c>
      <c r="C264" s="161" t="s">
        <v>101</v>
      </c>
      <c r="D264" s="164">
        <v>7</v>
      </c>
      <c r="E264" s="164" t="s">
        <v>102</v>
      </c>
      <c r="F264" s="158" t="s">
        <v>108</v>
      </c>
      <c r="G264" s="164"/>
      <c r="H264" s="167" t="s">
        <v>135</v>
      </c>
      <c r="I264" s="168"/>
      <c r="J264" s="169"/>
      <c r="K264" s="176">
        <f>$I$224</f>
        <v>3400</v>
      </c>
      <c r="L264" s="177"/>
      <c r="M264" s="177"/>
      <c r="N264" s="177"/>
      <c r="O264" s="182">
        <f t="shared" ref="O264" si="34">$I$227</f>
        <v>50</v>
      </c>
      <c r="P264" s="183"/>
      <c r="Q264" s="183"/>
      <c r="R264" s="183"/>
      <c r="S264" s="183"/>
      <c r="T264" s="184"/>
      <c r="U264" s="188">
        <f t="shared" ref="U264" si="35">IF(AND(H264="○",AV264="●"),IF(K264=0,20,20+ROUNDDOWN((K264-1000)/1000,0)*20),0)</f>
        <v>60</v>
      </c>
      <c r="V264" s="188"/>
      <c r="W264" s="189"/>
      <c r="X264" s="194">
        <f t="shared" ref="X264" si="36">IF(AND(H264="○",AV264="●"),IF(O264&gt;=10,O264*0.2,0),0)</f>
        <v>10</v>
      </c>
      <c r="Y264" s="195"/>
      <c r="Z264" s="196"/>
      <c r="AA264" s="203">
        <f t="shared" ref="AA264" si="37">IF(AND(H264="○",AV264="●"),P266*2,0)</f>
        <v>40</v>
      </c>
      <c r="AB264" s="188"/>
      <c r="AC264" s="189"/>
      <c r="AD264" s="206">
        <f t="shared" ref="AD264" si="38">U264+X264+AA264</f>
        <v>110</v>
      </c>
      <c r="AE264" s="207"/>
      <c r="AF264" s="207"/>
      <c r="AG264" s="208"/>
      <c r="AH264" s="215">
        <v>2</v>
      </c>
      <c r="AI264" s="216"/>
      <c r="AJ264" s="217"/>
      <c r="AK264" s="221">
        <f t="shared" ref="AK264" si="39">IF(AH264=1,$AL$36,IF(AH264=2,$AL$54,IF(AH264=3,$AL$73,IF(AH264=4,$AL$91,IF(AH264=5,$AL$109,IF(AH264=6,$AL$128,IF(AH264=7,$AL$146,IF(AH264=8,$AL$165,IF(AH264=9,$AL$183,IF(AH264=10,$AL$201,0))))))))))</f>
        <v>0.154</v>
      </c>
      <c r="AL264" s="222"/>
      <c r="AM264" s="223"/>
      <c r="AN264" s="226">
        <f t="shared" ref="AN264" si="40">IF(H264="○",ROUNDUP(AD264*AK264,1),0)</f>
        <v>17</v>
      </c>
      <c r="AO264" s="226"/>
      <c r="AP264" s="226"/>
      <c r="AQ264" s="226"/>
      <c r="AR264" s="227"/>
      <c r="AT264" s="31"/>
      <c r="AU264" s="157"/>
      <c r="AV264" s="157" t="str">
        <f>IF(OR(H264="×",AV268="×"),"×","●")</f>
        <v>●</v>
      </c>
      <c r="AW264" s="148" t="str">
        <f>IF(AV264="●",IF(H264="定","-",H264),"-")</f>
        <v>○</v>
      </c>
      <c r="AX264" s="31"/>
      <c r="AY264" s="31"/>
      <c r="AZ264" s="31"/>
      <c r="BA264" s="31"/>
    </row>
    <row r="265" spans="2:53" ht="14.1" customHeight="1" x14ac:dyDescent="0.15">
      <c r="B265" s="159"/>
      <c r="C265" s="162"/>
      <c r="D265" s="165"/>
      <c r="E265" s="165"/>
      <c r="F265" s="159"/>
      <c r="G265" s="165"/>
      <c r="H265" s="170"/>
      <c r="I265" s="171"/>
      <c r="J265" s="172"/>
      <c r="K265" s="178"/>
      <c r="L265" s="179"/>
      <c r="M265" s="179"/>
      <c r="N265" s="179"/>
      <c r="O265" s="185"/>
      <c r="P265" s="186"/>
      <c r="Q265" s="186"/>
      <c r="R265" s="186"/>
      <c r="S265" s="186"/>
      <c r="T265" s="187"/>
      <c r="U265" s="190"/>
      <c r="V265" s="190"/>
      <c r="W265" s="191"/>
      <c r="X265" s="197"/>
      <c r="Y265" s="198"/>
      <c r="Z265" s="199"/>
      <c r="AA265" s="204"/>
      <c r="AB265" s="190"/>
      <c r="AC265" s="191"/>
      <c r="AD265" s="209"/>
      <c r="AE265" s="210"/>
      <c r="AF265" s="210"/>
      <c r="AG265" s="211"/>
      <c r="AH265" s="215"/>
      <c r="AI265" s="216"/>
      <c r="AJ265" s="217"/>
      <c r="AK265" s="224"/>
      <c r="AL265" s="224"/>
      <c r="AM265" s="225"/>
      <c r="AN265" s="228"/>
      <c r="AO265" s="228"/>
      <c r="AP265" s="228"/>
      <c r="AQ265" s="228"/>
      <c r="AR265" s="229"/>
      <c r="AT265" s="31"/>
      <c r="AU265" s="157"/>
      <c r="AV265" s="157"/>
      <c r="AW265" s="148"/>
      <c r="AX265" s="31"/>
      <c r="AY265" s="31"/>
      <c r="AZ265" s="31"/>
      <c r="BA265" s="31"/>
    </row>
    <row r="266" spans="2:53" ht="14.1" customHeight="1" x14ac:dyDescent="0.15">
      <c r="B266" s="159"/>
      <c r="C266" s="162"/>
      <c r="D266" s="165"/>
      <c r="E266" s="165"/>
      <c r="F266" s="159"/>
      <c r="G266" s="165"/>
      <c r="H266" s="170"/>
      <c r="I266" s="171"/>
      <c r="J266" s="172"/>
      <c r="K266" s="178"/>
      <c r="L266" s="179"/>
      <c r="M266" s="179"/>
      <c r="N266" s="179"/>
      <c r="O266" s="149"/>
      <c r="P266" s="151">
        <f t="shared" ref="P266" si="41">$I$229</f>
        <v>20</v>
      </c>
      <c r="Q266" s="152"/>
      <c r="R266" s="152"/>
      <c r="S266" s="152"/>
      <c r="T266" s="153"/>
      <c r="U266" s="190"/>
      <c r="V266" s="190"/>
      <c r="W266" s="191"/>
      <c r="X266" s="197"/>
      <c r="Y266" s="198"/>
      <c r="Z266" s="199"/>
      <c r="AA266" s="204"/>
      <c r="AB266" s="190"/>
      <c r="AC266" s="191"/>
      <c r="AD266" s="209"/>
      <c r="AE266" s="210"/>
      <c r="AF266" s="210"/>
      <c r="AG266" s="211"/>
      <c r="AH266" s="215"/>
      <c r="AI266" s="216"/>
      <c r="AJ266" s="217"/>
      <c r="AK266" s="224"/>
      <c r="AL266" s="224"/>
      <c r="AM266" s="225"/>
      <c r="AN266" s="228"/>
      <c r="AO266" s="228"/>
      <c r="AP266" s="228"/>
      <c r="AQ266" s="228"/>
      <c r="AR266" s="229"/>
      <c r="AT266" s="31"/>
      <c r="AU266" s="157"/>
      <c r="AV266" s="157"/>
      <c r="AW266" s="148"/>
      <c r="AX266" s="31"/>
      <c r="AY266" s="31"/>
      <c r="AZ266" s="31"/>
      <c r="BA266" s="31"/>
    </row>
    <row r="267" spans="2:53" ht="14.1" customHeight="1" x14ac:dyDescent="0.15">
      <c r="B267" s="160"/>
      <c r="C267" s="163"/>
      <c r="D267" s="166"/>
      <c r="E267" s="166"/>
      <c r="F267" s="160"/>
      <c r="G267" s="166"/>
      <c r="H267" s="173"/>
      <c r="I267" s="174"/>
      <c r="J267" s="175"/>
      <c r="K267" s="180"/>
      <c r="L267" s="181"/>
      <c r="M267" s="181"/>
      <c r="N267" s="181"/>
      <c r="O267" s="150"/>
      <c r="P267" s="154"/>
      <c r="Q267" s="155"/>
      <c r="R267" s="155"/>
      <c r="S267" s="155"/>
      <c r="T267" s="156"/>
      <c r="U267" s="192"/>
      <c r="V267" s="192"/>
      <c r="W267" s="193"/>
      <c r="X267" s="200"/>
      <c r="Y267" s="201"/>
      <c r="Z267" s="202"/>
      <c r="AA267" s="205"/>
      <c r="AB267" s="192"/>
      <c r="AC267" s="193"/>
      <c r="AD267" s="212"/>
      <c r="AE267" s="213"/>
      <c r="AF267" s="213"/>
      <c r="AG267" s="214"/>
      <c r="AH267" s="218"/>
      <c r="AI267" s="219"/>
      <c r="AJ267" s="220"/>
      <c r="AK267" s="224"/>
      <c r="AL267" s="224"/>
      <c r="AM267" s="225"/>
      <c r="AN267" s="230"/>
      <c r="AO267" s="230"/>
      <c r="AP267" s="230"/>
      <c r="AQ267" s="230"/>
      <c r="AR267" s="231"/>
      <c r="AT267" s="31"/>
      <c r="AU267" s="157"/>
      <c r="AV267" s="157"/>
      <c r="AW267" s="148"/>
      <c r="AX267" s="31"/>
      <c r="AY267" s="31"/>
      <c r="AZ267" s="31"/>
      <c r="BA267" s="31"/>
    </row>
    <row r="268" spans="2:53" ht="14.1" customHeight="1" x14ac:dyDescent="0.15">
      <c r="B268" s="158">
        <v>8</v>
      </c>
      <c r="C268" s="161" t="s">
        <v>101</v>
      </c>
      <c r="D268" s="164">
        <v>8</v>
      </c>
      <c r="E268" s="164" t="s">
        <v>102</v>
      </c>
      <c r="F268" s="158" t="s">
        <v>109</v>
      </c>
      <c r="G268" s="164"/>
      <c r="H268" s="167" t="s">
        <v>135</v>
      </c>
      <c r="I268" s="168"/>
      <c r="J268" s="169"/>
      <c r="K268" s="176">
        <f>$I$224</f>
        <v>3400</v>
      </c>
      <c r="L268" s="177"/>
      <c r="M268" s="177"/>
      <c r="N268" s="177"/>
      <c r="O268" s="182">
        <f t="shared" ref="O268" si="42">$I$227</f>
        <v>50</v>
      </c>
      <c r="P268" s="183"/>
      <c r="Q268" s="183"/>
      <c r="R268" s="183"/>
      <c r="S268" s="183"/>
      <c r="T268" s="184"/>
      <c r="U268" s="188">
        <f t="shared" ref="U268" si="43">IF(AND(H268="○",AV268="●"),IF(K268=0,20,20+ROUNDDOWN((K268-1000)/1000,0)*20),0)</f>
        <v>60</v>
      </c>
      <c r="V268" s="188"/>
      <c r="W268" s="189"/>
      <c r="X268" s="194">
        <f t="shared" ref="X268" si="44">IF(AND(H268="○",AV268="●"),IF(O268&gt;=10,O268*0.2,0),0)</f>
        <v>10</v>
      </c>
      <c r="Y268" s="195"/>
      <c r="Z268" s="196"/>
      <c r="AA268" s="203">
        <f t="shared" ref="AA268" si="45">IF(AND(H268="○",AV268="●"),P270*2,0)</f>
        <v>40</v>
      </c>
      <c r="AB268" s="188"/>
      <c r="AC268" s="189"/>
      <c r="AD268" s="206">
        <f t="shared" ref="AD268" si="46">U268+X268+AA268</f>
        <v>110</v>
      </c>
      <c r="AE268" s="207"/>
      <c r="AF268" s="207"/>
      <c r="AG268" s="208"/>
      <c r="AH268" s="232">
        <v>1</v>
      </c>
      <c r="AI268" s="233"/>
      <c r="AJ268" s="234"/>
      <c r="AK268" s="221">
        <f t="shared" ref="AK268" si="47">IF(AH268=1,$AL$36,IF(AH268=2,$AL$54,IF(AH268=3,$AL$73,IF(AH268=4,$AL$91,IF(AH268=5,$AL$109,IF(AH268=6,$AL$128,IF(AH268=7,$AL$146,IF(AH268=8,$AL$165,IF(AH268=9,$AL$183,IF(AH268=10,$AL$201,0))))))))))</f>
        <v>0.16700000000000001</v>
      </c>
      <c r="AL268" s="222"/>
      <c r="AM268" s="223"/>
      <c r="AN268" s="226">
        <f t="shared" ref="AN268" si="48">IF(H268="○",ROUNDUP(AD268*AK268,1),0)</f>
        <v>18.400000000000002</v>
      </c>
      <c r="AO268" s="226"/>
      <c r="AP268" s="226"/>
      <c r="AQ268" s="226"/>
      <c r="AR268" s="227"/>
      <c r="AT268" s="31"/>
      <c r="AU268" s="157"/>
      <c r="AV268" s="157" t="str">
        <f>IF(OR(H268="×",AV272="×"),"×","●")</f>
        <v>●</v>
      </c>
      <c r="AW268" s="148" t="str">
        <f>IF(AV268="●",IF(H268="定","-",H268),"-")</f>
        <v>○</v>
      </c>
      <c r="AX268" s="31"/>
      <c r="AY268" s="31"/>
      <c r="AZ268" s="31"/>
      <c r="BA268" s="31"/>
    </row>
    <row r="269" spans="2:53" ht="14.1" customHeight="1" x14ac:dyDescent="0.15">
      <c r="B269" s="159"/>
      <c r="C269" s="162"/>
      <c r="D269" s="165"/>
      <c r="E269" s="165"/>
      <c r="F269" s="159"/>
      <c r="G269" s="165"/>
      <c r="H269" s="170"/>
      <c r="I269" s="171"/>
      <c r="J269" s="172"/>
      <c r="K269" s="178"/>
      <c r="L269" s="179"/>
      <c r="M269" s="179"/>
      <c r="N269" s="179"/>
      <c r="O269" s="185"/>
      <c r="P269" s="186"/>
      <c r="Q269" s="186"/>
      <c r="R269" s="186"/>
      <c r="S269" s="186"/>
      <c r="T269" s="187"/>
      <c r="U269" s="190"/>
      <c r="V269" s="190"/>
      <c r="W269" s="191"/>
      <c r="X269" s="197"/>
      <c r="Y269" s="198"/>
      <c r="Z269" s="199"/>
      <c r="AA269" s="204"/>
      <c r="AB269" s="190"/>
      <c r="AC269" s="191"/>
      <c r="AD269" s="209"/>
      <c r="AE269" s="210"/>
      <c r="AF269" s="210"/>
      <c r="AG269" s="211"/>
      <c r="AH269" s="232"/>
      <c r="AI269" s="233"/>
      <c r="AJ269" s="234"/>
      <c r="AK269" s="224"/>
      <c r="AL269" s="224"/>
      <c r="AM269" s="225"/>
      <c r="AN269" s="228"/>
      <c r="AO269" s="228"/>
      <c r="AP269" s="228"/>
      <c r="AQ269" s="228"/>
      <c r="AR269" s="229"/>
      <c r="AT269" s="31"/>
      <c r="AU269" s="157"/>
      <c r="AV269" s="157"/>
      <c r="AW269" s="148"/>
      <c r="AX269" s="31"/>
      <c r="AY269" s="31"/>
      <c r="AZ269" s="31"/>
      <c r="BA269" s="31"/>
    </row>
    <row r="270" spans="2:53" ht="14.1" customHeight="1" x14ac:dyDescent="0.15">
      <c r="B270" s="159"/>
      <c r="C270" s="162"/>
      <c r="D270" s="165"/>
      <c r="E270" s="165"/>
      <c r="F270" s="159"/>
      <c r="G270" s="165"/>
      <c r="H270" s="170"/>
      <c r="I270" s="171"/>
      <c r="J270" s="172"/>
      <c r="K270" s="178"/>
      <c r="L270" s="179"/>
      <c r="M270" s="179"/>
      <c r="N270" s="179"/>
      <c r="O270" s="149"/>
      <c r="P270" s="151">
        <f t="shared" ref="P270" si="49">$I$229</f>
        <v>20</v>
      </c>
      <c r="Q270" s="152"/>
      <c r="R270" s="152"/>
      <c r="S270" s="152"/>
      <c r="T270" s="153"/>
      <c r="U270" s="190"/>
      <c r="V270" s="190"/>
      <c r="W270" s="191"/>
      <c r="X270" s="197"/>
      <c r="Y270" s="198"/>
      <c r="Z270" s="199"/>
      <c r="AA270" s="204"/>
      <c r="AB270" s="190"/>
      <c r="AC270" s="191"/>
      <c r="AD270" s="209"/>
      <c r="AE270" s="210"/>
      <c r="AF270" s="210"/>
      <c r="AG270" s="211"/>
      <c r="AH270" s="232"/>
      <c r="AI270" s="233"/>
      <c r="AJ270" s="234"/>
      <c r="AK270" s="224"/>
      <c r="AL270" s="224"/>
      <c r="AM270" s="225"/>
      <c r="AN270" s="228"/>
      <c r="AO270" s="228"/>
      <c r="AP270" s="228"/>
      <c r="AQ270" s="228"/>
      <c r="AR270" s="229"/>
      <c r="AT270" s="31"/>
      <c r="AU270" s="157"/>
      <c r="AV270" s="157"/>
      <c r="AW270" s="148"/>
      <c r="AX270" s="31"/>
      <c r="AY270" s="31"/>
      <c r="AZ270" s="31"/>
      <c r="BA270" s="31"/>
    </row>
    <row r="271" spans="2:53" ht="14.1" customHeight="1" x14ac:dyDescent="0.15">
      <c r="B271" s="160"/>
      <c r="C271" s="163"/>
      <c r="D271" s="166"/>
      <c r="E271" s="166"/>
      <c r="F271" s="160"/>
      <c r="G271" s="166"/>
      <c r="H271" s="173"/>
      <c r="I271" s="174"/>
      <c r="J271" s="175"/>
      <c r="K271" s="180"/>
      <c r="L271" s="181"/>
      <c r="M271" s="181"/>
      <c r="N271" s="181"/>
      <c r="O271" s="150"/>
      <c r="P271" s="154"/>
      <c r="Q271" s="155"/>
      <c r="R271" s="155"/>
      <c r="S271" s="155"/>
      <c r="T271" s="156"/>
      <c r="U271" s="192"/>
      <c r="V271" s="192"/>
      <c r="W271" s="193"/>
      <c r="X271" s="200"/>
      <c r="Y271" s="201"/>
      <c r="Z271" s="202"/>
      <c r="AA271" s="205"/>
      <c r="AB271" s="192"/>
      <c r="AC271" s="193"/>
      <c r="AD271" s="212"/>
      <c r="AE271" s="213"/>
      <c r="AF271" s="213"/>
      <c r="AG271" s="214"/>
      <c r="AH271" s="235"/>
      <c r="AI271" s="236"/>
      <c r="AJ271" s="237"/>
      <c r="AK271" s="224"/>
      <c r="AL271" s="224"/>
      <c r="AM271" s="225"/>
      <c r="AN271" s="230"/>
      <c r="AO271" s="230"/>
      <c r="AP271" s="230"/>
      <c r="AQ271" s="230"/>
      <c r="AR271" s="231"/>
      <c r="AT271" s="31"/>
      <c r="AU271" s="157"/>
      <c r="AV271" s="157"/>
      <c r="AW271" s="148"/>
      <c r="AX271" s="31"/>
      <c r="AY271" s="31"/>
      <c r="AZ271" s="31"/>
      <c r="BA271" s="31"/>
    </row>
    <row r="272" spans="2:53" ht="14.1" customHeight="1" x14ac:dyDescent="0.15">
      <c r="B272" s="158">
        <v>8</v>
      </c>
      <c r="C272" s="161" t="s">
        <v>101</v>
      </c>
      <c r="D272" s="164">
        <v>9</v>
      </c>
      <c r="E272" s="164" t="s">
        <v>102</v>
      </c>
      <c r="F272" s="158" t="s">
        <v>110</v>
      </c>
      <c r="G272" s="164"/>
      <c r="H272" s="167" t="s">
        <v>135</v>
      </c>
      <c r="I272" s="168"/>
      <c r="J272" s="169"/>
      <c r="K272" s="176">
        <f>$I$224</f>
        <v>3400</v>
      </c>
      <c r="L272" s="177"/>
      <c r="M272" s="177"/>
      <c r="N272" s="177"/>
      <c r="O272" s="182">
        <f t="shared" ref="O272" si="50">$I$227</f>
        <v>50</v>
      </c>
      <c r="P272" s="183"/>
      <c r="Q272" s="183"/>
      <c r="R272" s="183"/>
      <c r="S272" s="183"/>
      <c r="T272" s="184"/>
      <c r="U272" s="188">
        <f t="shared" ref="U272" si="51">IF(AND(H272="○",AV272="●"),IF(K272=0,20,20+ROUNDDOWN((K272-1000)/1000,0)*20),0)</f>
        <v>60</v>
      </c>
      <c r="V272" s="188"/>
      <c r="W272" s="189"/>
      <c r="X272" s="194">
        <f t="shared" ref="X272" si="52">IF(AND(H272="○",AV272="●"),IF(O272&gt;=10,O272*0.2,0),0)</f>
        <v>10</v>
      </c>
      <c r="Y272" s="195"/>
      <c r="Z272" s="196"/>
      <c r="AA272" s="203">
        <f t="shared" ref="AA272" si="53">IF(AND(H272="○",AV272="●"),P274*2,0)</f>
        <v>40</v>
      </c>
      <c r="AB272" s="188"/>
      <c r="AC272" s="189"/>
      <c r="AD272" s="206">
        <f t="shared" ref="AD272" si="54">U272+X272+AA272</f>
        <v>110</v>
      </c>
      <c r="AE272" s="207"/>
      <c r="AF272" s="207"/>
      <c r="AG272" s="208"/>
      <c r="AH272" s="232">
        <v>1</v>
      </c>
      <c r="AI272" s="233"/>
      <c r="AJ272" s="234"/>
      <c r="AK272" s="221">
        <f t="shared" ref="AK272" si="55">IF(AH272=1,$AL$36,IF(AH272=2,$AL$54,IF(AH272=3,$AL$73,IF(AH272=4,$AL$91,IF(AH272=5,$AL$109,IF(AH272=6,$AL$128,IF(AH272=7,$AL$146,IF(AH272=8,$AL$165,IF(AH272=9,$AL$183,IF(AH272=10,$AL$201,0))))))))))</f>
        <v>0.16700000000000001</v>
      </c>
      <c r="AL272" s="222"/>
      <c r="AM272" s="223"/>
      <c r="AN272" s="226">
        <f t="shared" ref="AN272" si="56">IF(H272="○",ROUNDUP(AD272*AK272,1),0)</f>
        <v>18.400000000000002</v>
      </c>
      <c r="AO272" s="226"/>
      <c r="AP272" s="226"/>
      <c r="AQ272" s="226"/>
      <c r="AR272" s="227"/>
      <c r="AT272" s="31"/>
      <c r="AU272" s="157"/>
      <c r="AV272" s="157" t="str">
        <f>IF(OR(H272="×",AV276="×"),"×","●")</f>
        <v>●</v>
      </c>
      <c r="AW272" s="148" t="str">
        <f>IF(AV272="●",IF(H272="定","-",H272),"-")</f>
        <v>○</v>
      </c>
      <c r="AX272" s="31"/>
      <c r="AY272" s="31"/>
      <c r="AZ272" s="31"/>
      <c r="BA272" s="31"/>
    </row>
    <row r="273" spans="2:53" ht="14.1" customHeight="1" x14ac:dyDescent="0.15">
      <c r="B273" s="159"/>
      <c r="C273" s="162"/>
      <c r="D273" s="165"/>
      <c r="E273" s="165"/>
      <c r="F273" s="159"/>
      <c r="G273" s="165"/>
      <c r="H273" s="170"/>
      <c r="I273" s="171"/>
      <c r="J273" s="172"/>
      <c r="K273" s="178"/>
      <c r="L273" s="179"/>
      <c r="M273" s="179"/>
      <c r="N273" s="179"/>
      <c r="O273" s="185"/>
      <c r="P273" s="186"/>
      <c r="Q273" s="186"/>
      <c r="R273" s="186"/>
      <c r="S273" s="186"/>
      <c r="T273" s="187"/>
      <c r="U273" s="190"/>
      <c r="V273" s="190"/>
      <c r="W273" s="191"/>
      <c r="X273" s="197"/>
      <c r="Y273" s="198"/>
      <c r="Z273" s="199"/>
      <c r="AA273" s="204"/>
      <c r="AB273" s="190"/>
      <c r="AC273" s="191"/>
      <c r="AD273" s="209"/>
      <c r="AE273" s="210"/>
      <c r="AF273" s="210"/>
      <c r="AG273" s="211"/>
      <c r="AH273" s="232"/>
      <c r="AI273" s="233"/>
      <c r="AJ273" s="234"/>
      <c r="AK273" s="224"/>
      <c r="AL273" s="224"/>
      <c r="AM273" s="225"/>
      <c r="AN273" s="228"/>
      <c r="AO273" s="228"/>
      <c r="AP273" s="228"/>
      <c r="AQ273" s="228"/>
      <c r="AR273" s="229"/>
      <c r="AT273" s="31"/>
      <c r="AU273" s="157"/>
      <c r="AV273" s="157"/>
      <c r="AW273" s="148"/>
      <c r="AX273" s="31"/>
      <c r="AY273" s="31"/>
      <c r="AZ273" s="31"/>
      <c r="BA273" s="31"/>
    </row>
    <row r="274" spans="2:53" ht="14.1" customHeight="1" x14ac:dyDescent="0.15">
      <c r="B274" s="159"/>
      <c r="C274" s="162"/>
      <c r="D274" s="165"/>
      <c r="E274" s="165"/>
      <c r="F274" s="159"/>
      <c r="G274" s="165"/>
      <c r="H274" s="170"/>
      <c r="I274" s="171"/>
      <c r="J274" s="172"/>
      <c r="K274" s="178"/>
      <c r="L274" s="179"/>
      <c r="M274" s="179"/>
      <c r="N274" s="179"/>
      <c r="O274" s="149"/>
      <c r="P274" s="151">
        <f t="shared" ref="P274" si="57">$I$229</f>
        <v>20</v>
      </c>
      <c r="Q274" s="152"/>
      <c r="R274" s="152"/>
      <c r="S274" s="152"/>
      <c r="T274" s="153"/>
      <c r="U274" s="190"/>
      <c r="V274" s="190"/>
      <c r="W274" s="191"/>
      <c r="X274" s="197"/>
      <c r="Y274" s="198"/>
      <c r="Z274" s="199"/>
      <c r="AA274" s="204"/>
      <c r="AB274" s="190"/>
      <c r="AC274" s="191"/>
      <c r="AD274" s="209"/>
      <c r="AE274" s="210"/>
      <c r="AF274" s="210"/>
      <c r="AG274" s="211"/>
      <c r="AH274" s="232"/>
      <c r="AI274" s="233"/>
      <c r="AJ274" s="234"/>
      <c r="AK274" s="224"/>
      <c r="AL274" s="224"/>
      <c r="AM274" s="225"/>
      <c r="AN274" s="228"/>
      <c r="AO274" s="228"/>
      <c r="AP274" s="228"/>
      <c r="AQ274" s="228"/>
      <c r="AR274" s="229"/>
      <c r="AT274" s="31"/>
      <c r="AU274" s="157"/>
      <c r="AV274" s="157"/>
      <c r="AW274" s="148"/>
      <c r="AX274" s="31"/>
      <c r="AY274" s="31"/>
      <c r="AZ274" s="31"/>
      <c r="BA274" s="31"/>
    </row>
    <row r="275" spans="2:53" ht="14.1" customHeight="1" x14ac:dyDescent="0.15">
      <c r="B275" s="160"/>
      <c r="C275" s="163"/>
      <c r="D275" s="166"/>
      <c r="E275" s="166"/>
      <c r="F275" s="160"/>
      <c r="G275" s="166"/>
      <c r="H275" s="173"/>
      <c r="I275" s="174"/>
      <c r="J275" s="175"/>
      <c r="K275" s="180"/>
      <c r="L275" s="181"/>
      <c r="M275" s="181"/>
      <c r="N275" s="181"/>
      <c r="O275" s="150"/>
      <c r="P275" s="154"/>
      <c r="Q275" s="155"/>
      <c r="R275" s="155"/>
      <c r="S275" s="155"/>
      <c r="T275" s="156"/>
      <c r="U275" s="192"/>
      <c r="V275" s="192"/>
      <c r="W275" s="193"/>
      <c r="X275" s="200"/>
      <c r="Y275" s="201"/>
      <c r="Z275" s="202"/>
      <c r="AA275" s="205"/>
      <c r="AB275" s="192"/>
      <c r="AC275" s="193"/>
      <c r="AD275" s="212"/>
      <c r="AE275" s="213"/>
      <c r="AF275" s="213"/>
      <c r="AG275" s="214"/>
      <c r="AH275" s="235"/>
      <c r="AI275" s="236"/>
      <c r="AJ275" s="237"/>
      <c r="AK275" s="224"/>
      <c r="AL275" s="224"/>
      <c r="AM275" s="225"/>
      <c r="AN275" s="230"/>
      <c r="AO275" s="230"/>
      <c r="AP275" s="230"/>
      <c r="AQ275" s="230"/>
      <c r="AR275" s="231"/>
      <c r="AT275" s="31"/>
      <c r="AU275" s="157"/>
      <c r="AV275" s="157"/>
      <c r="AW275" s="148"/>
      <c r="AX275" s="31"/>
      <c r="AY275" s="31"/>
      <c r="AZ275" s="31"/>
      <c r="BA275" s="31"/>
    </row>
    <row r="276" spans="2:53" ht="14.1" customHeight="1" x14ac:dyDescent="0.15">
      <c r="B276" s="158">
        <v>8</v>
      </c>
      <c r="C276" s="161" t="s">
        <v>101</v>
      </c>
      <c r="D276" s="164">
        <v>10</v>
      </c>
      <c r="E276" s="164" t="s">
        <v>102</v>
      </c>
      <c r="F276" s="158" t="s">
        <v>111</v>
      </c>
      <c r="G276" s="164"/>
      <c r="H276" s="167" t="s">
        <v>135</v>
      </c>
      <c r="I276" s="168"/>
      <c r="J276" s="169"/>
      <c r="K276" s="176">
        <f>$I$224</f>
        <v>3400</v>
      </c>
      <c r="L276" s="177"/>
      <c r="M276" s="177"/>
      <c r="N276" s="177"/>
      <c r="O276" s="182">
        <f t="shared" ref="O276" si="58">$I$227</f>
        <v>50</v>
      </c>
      <c r="P276" s="183"/>
      <c r="Q276" s="183"/>
      <c r="R276" s="183"/>
      <c r="S276" s="183"/>
      <c r="T276" s="184"/>
      <c r="U276" s="188">
        <f t="shared" ref="U276" si="59">IF(AND(H276="○",AV276="●"),IF(K276=0,20,20+ROUNDDOWN((K276-1000)/1000,0)*20),0)</f>
        <v>60</v>
      </c>
      <c r="V276" s="188"/>
      <c r="W276" s="189"/>
      <c r="X276" s="194">
        <f t="shared" ref="X276" si="60">IF(AND(H276="○",AV276="●"),IF(O276&gt;=10,O276*0.2,0),0)</f>
        <v>10</v>
      </c>
      <c r="Y276" s="195"/>
      <c r="Z276" s="196"/>
      <c r="AA276" s="203">
        <f t="shared" ref="AA276" si="61">IF(AND(H276="○",AV276="●"),P278*2,0)</f>
        <v>40</v>
      </c>
      <c r="AB276" s="188"/>
      <c r="AC276" s="189"/>
      <c r="AD276" s="206">
        <f t="shared" ref="AD276" si="62">U276+X276+AA276</f>
        <v>110</v>
      </c>
      <c r="AE276" s="207"/>
      <c r="AF276" s="207"/>
      <c r="AG276" s="208"/>
      <c r="AH276" s="232">
        <v>1</v>
      </c>
      <c r="AI276" s="233"/>
      <c r="AJ276" s="234"/>
      <c r="AK276" s="221">
        <f t="shared" ref="AK276" si="63">IF(AH276=1,$AL$36,IF(AH276=2,$AL$54,IF(AH276=3,$AL$73,IF(AH276=4,$AL$91,IF(AH276=5,$AL$109,IF(AH276=6,$AL$128,IF(AH276=7,$AL$146,IF(AH276=8,$AL$165,IF(AH276=9,$AL$183,IF(AH276=10,$AL$201,0))))))))))</f>
        <v>0.16700000000000001</v>
      </c>
      <c r="AL276" s="222"/>
      <c r="AM276" s="223"/>
      <c r="AN276" s="226">
        <f t="shared" ref="AN276" si="64">IF(H276="○",ROUNDUP(AD276*AK276,1),0)</f>
        <v>18.400000000000002</v>
      </c>
      <c r="AO276" s="226"/>
      <c r="AP276" s="226"/>
      <c r="AQ276" s="226"/>
      <c r="AR276" s="227"/>
      <c r="AT276" s="31"/>
      <c r="AU276" s="157"/>
      <c r="AV276" s="157" t="str">
        <f>IF(OR(H276="×",AV280="×"),"×","●")</f>
        <v>●</v>
      </c>
      <c r="AW276" s="148" t="str">
        <f>IF(AV276="●",IF(H276="定","-",H276),"-")</f>
        <v>○</v>
      </c>
      <c r="AX276" s="31"/>
      <c r="AY276" s="31"/>
      <c r="AZ276" s="31"/>
      <c r="BA276" s="31"/>
    </row>
    <row r="277" spans="2:53" ht="14.1" customHeight="1" x14ac:dyDescent="0.15">
      <c r="B277" s="159"/>
      <c r="C277" s="162"/>
      <c r="D277" s="165"/>
      <c r="E277" s="165"/>
      <c r="F277" s="159"/>
      <c r="G277" s="165"/>
      <c r="H277" s="170"/>
      <c r="I277" s="171"/>
      <c r="J277" s="172"/>
      <c r="K277" s="178"/>
      <c r="L277" s="179"/>
      <c r="M277" s="179"/>
      <c r="N277" s="179"/>
      <c r="O277" s="185"/>
      <c r="P277" s="186"/>
      <c r="Q277" s="186"/>
      <c r="R277" s="186"/>
      <c r="S277" s="186"/>
      <c r="T277" s="187"/>
      <c r="U277" s="190"/>
      <c r="V277" s="190"/>
      <c r="W277" s="191"/>
      <c r="X277" s="197"/>
      <c r="Y277" s="198"/>
      <c r="Z277" s="199"/>
      <c r="AA277" s="204"/>
      <c r="AB277" s="190"/>
      <c r="AC277" s="191"/>
      <c r="AD277" s="209"/>
      <c r="AE277" s="210"/>
      <c r="AF277" s="210"/>
      <c r="AG277" s="211"/>
      <c r="AH277" s="232"/>
      <c r="AI277" s="233"/>
      <c r="AJ277" s="234"/>
      <c r="AK277" s="224"/>
      <c r="AL277" s="224"/>
      <c r="AM277" s="225"/>
      <c r="AN277" s="228"/>
      <c r="AO277" s="228"/>
      <c r="AP277" s="228"/>
      <c r="AQ277" s="228"/>
      <c r="AR277" s="229"/>
      <c r="AT277" s="31"/>
      <c r="AU277" s="157"/>
      <c r="AV277" s="157"/>
      <c r="AW277" s="148"/>
      <c r="AX277" s="31"/>
      <c r="AY277" s="31"/>
      <c r="AZ277" s="31"/>
      <c r="BA277" s="31"/>
    </row>
    <row r="278" spans="2:53" ht="14.1" customHeight="1" x14ac:dyDescent="0.15">
      <c r="B278" s="159"/>
      <c r="C278" s="162"/>
      <c r="D278" s="165"/>
      <c r="E278" s="165"/>
      <c r="F278" s="159"/>
      <c r="G278" s="165"/>
      <c r="H278" s="170"/>
      <c r="I278" s="171"/>
      <c r="J278" s="172"/>
      <c r="K278" s="178"/>
      <c r="L278" s="179"/>
      <c r="M278" s="179"/>
      <c r="N278" s="179"/>
      <c r="O278" s="149"/>
      <c r="P278" s="151">
        <f t="shared" ref="P278" si="65">$I$229</f>
        <v>20</v>
      </c>
      <c r="Q278" s="152"/>
      <c r="R278" s="152"/>
      <c r="S278" s="152"/>
      <c r="T278" s="153"/>
      <c r="U278" s="190"/>
      <c r="V278" s="190"/>
      <c r="W278" s="191"/>
      <c r="X278" s="197"/>
      <c r="Y278" s="198"/>
      <c r="Z278" s="199"/>
      <c r="AA278" s="204"/>
      <c r="AB278" s="190"/>
      <c r="AC278" s="191"/>
      <c r="AD278" s="209"/>
      <c r="AE278" s="210"/>
      <c r="AF278" s="210"/>
      <c r="AG278" s="211"/>
      <c r="AH278" s="232"/>
      <c r="AI278" s="233"/>
      <c r="AJ278" s="234"/>
      <c r="AK278" s="224"/>
      <c r="AL278" s="224"/>
      <c r="AM278" s="225"/>
      <c r="AN278" s="228"/>
      <c r="AO278" s="228"/>
      <c r="AP278" s="228"/>
      <c r="AQ278" s="228"/>
      <c r="AR278" s="229"/>
      <c r="AT278" s="31"/>
      <c r="AU278" s="157"/>
      <c r="AV278" s="157"/>
      <c r="AW278" s="148"/>
      <c r="AX278" s="31"/>
      <c r="AY278" s="31"/>
      <c r="AZ278" s="31"/>
      <c r="BA278" s="31"/>
    </row>
    <row r="279" spans="2:53" ht="14.1" customHeight="1" x14ac:dyDescent="0.15">
      <c r="B279" s="160"/>
      <c r="C279" s="163"/>
      <c r="D279" s="166"/>
      <c r="E279" s="166"/>
      <c r="F279" s="160"/>
      <c r="G279" s="166"/>
      <c r="H279" s="173"/>
      <c r="I279" s="174"/>
      <c r="J279" s="175"/>
      <c r="K279" s="180"/>
      <c r="L279" s="181"/>
      <c r="M279" s="181"/>
      <c r="N279" s="181"/>
      <c r="O279" s="150"/>
      <c r="P279" s="154"/>
      <c r="Q279" s="155"/>
      <c r="R279" s="155"/>
      <c r="S279" s="155"/>
      <c r="T279" s="156"/>
      <c r="U279" s="192"/>
      <c r="V279" s="192"/>
      <c r="W279" s="193"/>
      <c r="X279" s="200"/>
      <c r="Y279" s="201"/>
      <c r="Z279" s="202"/>
      <c r="AA279" s="205"/>
      <c r="AB279" s="192"/>
      <c r="AC279" s="193"/>
      <c r="AD279" s="212"/>
      <c r="AE279" s="213"/>
      <c r="AF279" s="213"/>
      <c r="AG279" s="214"/>
      <c r="AH279" s="235"/>
      <c r="AI279" s="236"/>
      <c r="AJ279" s="237"/>
      <c r="AK279" s="224"/>
      <c r="AL279" s="224"/>
      <c r="AM279" s="225"/>
      <c r="AN279" s="230"/>
      <c r="AO279" s="230"/>
      <c r="AP279" s="230"/>
      <c r="AQ279" s="230"/>
      <c r="AR279" s="231"/>
      <c r="AT279" s="31"/>
      <c r="AU279" s="157"/>
      <c r="AV279" s="157"/>
      <c r="AW279" s="148"/>
      <c r="AX279" s="31"/>
      <c r="AY279" s="31"/>
      <c r="AZ279" s="31"/>
      <c r="BA279" s="31"/>
    </row>
    <row r="280" spans="2:53" ht="14.1" customHeight="1" x14ac:dyDescent="0.15">
      <c r="B280" s="158">
        <v>8</v>
      </c>
      <c r="C280" s="161" t="s">
        <v>101</v>
      </c>
      <c r="D280" s="164">
        <v>11</v>
      </c>
      <c r="E280" s="164" t="s">
        <v>102</v>
      </c>
      <c r="F280" s="158" t="s">
        <v>105</v>
      </c>
      <c r="G280" s="164"/>
      <c r="H280" s="167" t="s">
        <v>135</v>
      </c>
      <c r="I280" s="168"/>
      <c r="J280" s="169"/>
      <c r="K280" s="176">
        <f>$I$224</f>
        <v>3400</v>
      </c>
      <c r="L280" s="177"/>
      <c r="M280" s="177"/>
      <c r="N280" s="177"/>
      <c r="O280" s="182">
        <f t="shared" ref="O280" si="66">$I$227</f>
        <v>50</v>
      </c>
      <c r="P280" s="183"/>
      <c r="Q280" s="183"/>
      <c r="R280" s="183"/>
      <c r="S280" s="183"/>
      <c r="T280" s="184"/>
      <c r="U280" s="188">
        <f t="shared" ref="U280" si="67">IF(AND(H280="○",AV280="●"),IF(K280=0,20,20+ROUNDDOWN((K280-1000)/1000,0)*20),0)</f>
        <v>60</v>
      </c>
      <c r="V280" s="188"/>
      <c r="W280" s="189"/>
      <c r="X280" s="194">
        <f t="shared" ref="X280" si="68">IF(AND(H280="○",AV280="●"),IF(O280&gt;=10,O280*0.2,0),0)</f>
        <v>10</v>
      </c>
      <c r="Y280" s="195"/>
      <c r="Z280" s="196"/>
      <c r="AA280" s="203">
        <f t="shared" ref="AA280" si="69">IF(AND(H280="○",AV280="●"),P282*2,0)</f>
        <v>40</v>
      </c>
      <c r="AB280" s="188"/>
      <c r="AC280" s="189"/>
      <c r="AD280" s="206">
        <f t="shared" ref="AD280" si="70">U280+X280+AA280</f>
        <v>110</v>
      </c>
      <c r="AE280" s="207"/>
      <c r="AF280" s="207"/>
      <c r="AG280" s="208"/>
      <c r="AH280" s="232">
        <v>1</v>
      </c>
      <c r="AI280" s="233"/>
      <c r="AJ280" s="234"/>
      <c r="AK280" s="221">
        <f t="shared" ref="AK280" si="71">IF(AH280=1,$AL$36,IF(AH280=2,$AL$54,IF(AH280=3,$AL$73,IF(AH280=4,$AL$91,IF(AH280=5,$AL$109,IF(AH280=6,$AL$128,IF(AH280=7,$AL$146,IF(AH280=8,$AL$165,IF(AH280=9,$AL$183,IF(AH280=10,$AL$201,0))))))))))</f>
        <v>0.16700000000000001</v>
      </c>
      <c r="AL280" s="222"/>
      <c r="AM280" s="223"/>
      <c r="AN280" s="226">
        <f t="shared" ref="AN280" si="72">IF(H280="○",ROUNDUP(AD280*AK280,1),0)</f>
        <v>18.400000000000002</v>
      </c>
      <c r="AO280" s="226"/>
      <c r="AP280" s="226"/>
      <c r="AQ280" s="226"/>
      <c r="AR280" s="227"/>
      <c r="AT280" s="31"/>
      <c r="AU280" s="157"/>
      <c r="AV280" s="157" t="str">
        <f>IF(OR(H280="×",AV284="×"),"×","●")</f>
        <v>●</v>
      </c>
      <c r="AW280" s="148" t="str">
        <f>IF(AV280="●",IF(H280="定","-",H280),"-")</f>
        <v>○</v>
      </c>
      <c r="AX280" s="31"/>
      <c r="AY280" s="31"/>
      <c r="AZ280" s="31"/>
      <c r="BA280" s="31"/>
    </row>
    <row r="281" spans="2:53" ht="14.1" customHeight="1" x14ac:dyDescent="0.15">
      <c r="B281" s="159"/>
      <c r="C281" s="162"/>
      <c r="D281" s="165"/>
      <c r="E281" s="165"/>
      <c r="F281" s="159"/>
      <c r="G281" s="165"/>
      <c r="H281" s="170"/>
      <c r="I281" s="171"/>
      <c r="J281" s="172"/>
      <c r="K281" s="178"/>
      <c r="L281" s="179"/>
      <c r="M281" s="179"/>
      <c r="N281" s="179"/>
      <c r="O281" s="185"/>
      <c r="P281" s="186"/>
      <c r="Q281" s="186"/>
      <c r="R281" s="186"/>
      <c r="S281" s="186"/>
      <c r="T281" s="187"/>
      <c r="U281" s="190"/>
      <c r="V281" s="190"/>
      <c r="W281" s="191"/>
      <c r="X281" s="197"/>
      <c r="Y281" s="198"/>
      <c r="Z281" s="199"/>
      <c r="AA281" s="204"/>
      <c r="AB281" s="190"/>
      <c r="AC281" s="191"/>
      <c r="AD281" s="209"/>
      <c r="AE281" s="210"/>
      <c r="AF281" s="210"/>
      <c r="AG281" s="211"/>
      <c r="AH281" s="232"/>
      <c r="AI281" s="233"/>
      <c r="AJ281" s="234"/>
      <c r="AK281" s="224"/>
      <c r="AL281" s="224"/>
      <c r="AM281" s="225"/>
      <c r="AN281" s="228"/>
      <c r="AO281" s="228"/>
      <c r="AP281" s="228"/>
      <c r="AQ281" s="228"/>
      <c r="AR281" s="229"/>
      <c r="AT281" s="31"/>
      <c r="AU281" s="157"/>
      <c r="AV281" s="157"/>
      <c r="AW281" s="148"/>
      <c r="AX281" s="31"/>
      <c r="AY281" s="31"/>
      <c r="AZ281" s="31"/>
      <c r="BA281" s="31"/>
    </row>
    <row r="282" spans="2:53" ht="14.1" customHeight="1" x14ac:dyDescent="0.15">
      <c r="B282" s="159"/>
      <c r="C282" s="162"/>
      <c r="D282" s="165"/>
      <c r="E282" s="165"/>
      <c r="F282" s="159"/>
      <c r="G282" s="165"/>
      <c r="H282" s="170"/>
      <c r="I282" s="171"/>
      <c r="J282" s="172"/>
      <c r="K282" s="178"/>
      <c r="L282" s="179"/>
      <c r="M282" s="179"/>
      <c r="N282" s="179"/>
      <c r="O282" s="149"/>
      <c r="P282" s="151">
        <f t="shared" ref="P282" si="73">$I$229</f>
        <v>20</v>
      </c>
      <c r="Q282" s="152"/>
      <c r="R282" s="152"/>
      <c r="S282" s="152"/>
      <c r="T282" s="153"/>
      <c r="U282" s="190"/>
      <c r="V282" s="190"/>
      <c r="W282" s="191"/>
      <c r="X282" s="197"/>
      <c r="Y282" s="198"/>
      <c r="Z282" s="199"/>
      <c r="AA282" s="204"/>
      <c r="AB282" s="190"/>
      <c r="AC282" s="191"/>
      <c r="AD282" s="209"/>
      <c r="AE282" s="210"/>
      <c r="AF282" s="210"/>
      <c r="AG282" s="211"/>
      <c r="AH282" s="232"/>
      <c r="AI282" s="233"/>
      <c r="AJ282" s="234"/>
      <c r="AK282" s="224"/>
      <c r="AL282" s="224"/>
      <c r="AM282" s="225"/>
      <c r="AN282" s="228"/>
      <c r="AO282" s="228"/>
      <c r="AP282" s="228"/>
      <c r="AQ282" s="228"/>
      <c r="AR282" s="229"/>
      <c r="AT282" s="31"/>
      <c r="AU282" s="157"/>
      <c r="AV282" s="157"/>
      <c r="AW282" s="148"/>
      <c r="AX282" s="31"/>
      <c r="AY282" s="31"/>
      <c r="AZ282" s="31"/>
      <c r="BA282" s="31"/>
    </row>
    <row r="283" spans="2:53" ht="14.1" customHeight="1" x14ac:dyDescent="0.15">
      <c r="B283" s="160"/>
      <c r="C283" s="163"/>
      <c r="D283" s="166"/>
      <c r="E283" s="166"/>
      <c r="F283" s="160"/>
      <c r="G283" s="166"/>
      <c r="H283" s="173"/>
      <c r="I283" s="174"/>
      <c r="J283" s="175"/>
      <c r="K283" s="180"/>
      <c r="L283" s="181"/>
      <c r="M283" s="181"/>
      <c r="N283" s="181"/>
      <c r="O283" s="150"/>
      <c r="P283" s="154"/>
      <c r="Q283" s="155"/>
      <c r="R283" s="155"/>
      <c r="S283" s="155"/>
      <c r="T283" s="156"/>
      <c r="U283" s="192"/>
      <c r="V283" s="192"/>
      <c r="W283" s="193"/>
      <c r="X283" s="200"/>
      <c r="Y283" s="201"/>
      <c r="Z283" s="202"/>
      <c r="AA283" s="205"/>
      <c r="AB283" s="192"/>
      <c r="AC283" s="193"/>
      <c r="AD283" s="212"/>
      <c r="AE283" s="213"/>
      <c r="AF283" s="213"/>
      <c r="AG283" s="214"/>
      <c r="AH283" s="235"/>
      <c r="AI283" s="236"/>
      <c r="AJ283" s="237"/>
      <c r="AK283" s="224"/>
      <c r="AL283" s="224"/>
      <c r="AM283" s="225"/>
      <c r="AN283" s="230"/>
      <c r="AO283" s="230"/>
      <c r="AP283" s="230"/>
      <c r="AQ283" s="230"/>
      <c r="AR283" s="231"/>
      <c r="AT283" s="31"/>
      <c r="AU283" s="157"/>
      <c r="AV283" s="157"/>
      <c r="AW283" s="148"/>
      <c r="AX283" s="31"/>
      <c r="AY283" s="31"/>
      <c r="AZ283" s="31"/>
      <c r="BA283" s="31"/>
    </row>
    <row r="284" spans="2:53" ht="14.1" customHeight="1" x14ac:dyDescent="0.15">
      <c r="B284" s="158">
        <v>8</v>
      </c>
      <c r="C284" s="161" t="s">
        <v>101</v>
      </c>
      <c r="D284" s="164">
        <v>12</v>
      </c>
      <c r="E284" s="164" t="s">
        <v>102</v>
      </c>
      <c r="F284" s="158" t="s">
        <v>106</v>
      </c>
      <c r="G284" s="164"/>
      <c r="H284" s="167" t="s">
        <v>135</v>
      </c>
      <c r="I284" s="168"/>
      <c r="J284" s="169"/>
      <c r="K284" s="176">
        <f>$I$224</f>
        <v>3400</v>
      </c>
      <c r="L284" s="177"/>
      <c r="M284" s="177"/>
      <c r="N284" s="177"/>
      <c r="O284" s="182">
        <f t="shared" ref="O284" si="74">$I$227</f>
        <v>50</v>
      </c>
      <c r="P284" s="183"/>
      <c r="Q284" s="183"/>
      <c r="R284" s="183"/>
      <c r="S284" s="183"/>
      <c r="T284" s="184"/>
      <c r="U284" s="188">
        <f t="shared" ref="U284" si="75">IF(AND(H284="○",AV284="●"),IF(K284=0,20,20+ROUNDDOWN((K284-1000)/1000,0)*20),0)</f>
        <v>60</v>
      </c>
      <c r="V284" s="188"/>
      <c r="W284" s="189"/>
      <c r="X284" s="194">
        <f t="shared" ref="X284" si="76">IF(AND(H284="○",AV284="●"),IF(O284&gt;=10,O284*0.2,0),0)</f>
        <v>10</v>
      </c>
      <c r="Y284" s="195"/>
      <c r="Z284" s="196"/>
      <c r="AA284" s="203">
        <f t="shared" ref="AA284" si="77">IF(AND(H284="○",AV284="●"),P286*2,0)</f>
        <v>40</v>
      </c>
      <c r="AB284" s="188"/>
      <c r="AC284" s="189"/>
      <c r="AD284" s="206">
        <f t="shared" ref="AD284" si="78">U284+X284+AA284</f>
        <v>110</v>
      </c>
      <c r="AE284" s="207"/>
      <c r="AF284" s="207"/>
      <c r="AG284" s="208"/>
      <c r="AH284" s="232">
        <v>1</v>
      </c>
      <c r="AI284" s="233"/>
      <c r="AJ284" s="234"/>
      <c r="AK284" s="221">
        <f t="shared" ref="AK284" si="79">IF(AH284=1,$AL$36,IF(AH284=2,$AL$54,IF(AH284=3,$AL$73,IF(AH284=4,$AL$91,IF(AH284=5,$AL$109,IF(AH284=6,$AL$128,IF(AH284=7,$AL$146,IF(AH284=8,$AL$165,IF(AH284=9,$AL$183,IF(AH284=10,$AL$201,0))))))))))</f>
        <v>0.16700000000000001</v>
      </c>
      <c r="AL284" s="222"/>
      <c r="AM284" s="223"/>
      <c r="AN284" s="226">
        <f t="shared" ref="AN284" si="80">IF(H284="○",ROUNDUP(AD284*AK284,1),0)</f>
        <v>18.400000000000002</v>
      </c>
      <c r="AO284" s="226"/>
      <c r="AP284" s="226"/>
      <c r="AQ284" s="226"/>
      <c r="AR284" s="227"/>
      <c r="AT284" s="31"/>
      <c r="AU284" s="157"/>
      <c r="AV284" s="157" t="str">
        <f t="shared" ref="AV284" si="81">IF(OR(H284="×",AV288="×"),"×","●")</f>
        <v>●</v>
      </c>
      <c r="AW284" s="148" t="str">
        <f>IF(AV284="●",IF(H284="定","-",H284),"-")</f>
        <v>○</v>
      </c>
      <c r="AX284" s="31"/>
      <c r="AY284" s="31"/>
      <c r="AZ284" s="31"/>
      <c r="BA284" s="31"/>
    </row>
    <row r="285" spans="2:53" ht="14.1" customHeight="1" x14ac:dyDescent="0.15">
      <c r="B285" s="159"/>
      <c r="C285" s="162"/>
      <c r="D285" s="165"/>
      <c r="E285" s="165"/>
      <c r="F285" s="159"/>
      <c r="G285" s="165"/>
      <c r="H285" s="170"/>
      <c r="I285" s="171"/>
      <c r="J285" s="172"/>
      <c r="K285" s="178"/>
      <c r="L285" s="179"/>
      <c r="M285" s="179"/>
      <c r="N285" s="179"/>
      <c r="O285" s="185"/>
      <c r="P285" s="186"/>
      <c r="Q285" s="186"/>
      <c r="R285" s="186"/>
      <c r="S285" s="186"/>
      <c r="T285" s="187"/>
      <c r="U285" s="190"/>
      <c r="V285" s="190"/>
      <c r="W285" s="191"/>
      <c r="X285" s="197"/>
      <c r="Y285" s="198"/>
      <c r="Z285" s="199"/>
      <c r="AA285" s="204"/>
      <c r="AB285" s="190"/>
      <c r="AC285" s="191"/>
      <c r="AD285" s="209"/>
      <c r="AE285" s="210"/>
      <c r="AF285" s="210"/>
      <c r="AG285" s="211"/>
      <c r="AH285" s="232"/>
      <c r="AI285" s="233"/>
      <c r="AJ285" s="234"/>
      <c r="AK285" s="224"/>
      <c r="AL285" s="224"/>
      <c r="AM285" s="225"/>
      <c r="AN285" s="228"/>
      <c r="AO285" s="228"/>
      <c r="AP285" s="228"/>
      <c r="AQ285" s="228"/>
      <c r="AR285" s="229"/>
      <c r="AT285" s="31"/>
      <c r="AU285" s="157"/>
      <c r="AV285" s="157"/>
      <c r="AW285" s="148"/>
      <c r="AX285" s="31"/>
      <c r="AY285" s="31"/>
      <c r="AZ285" s="31"/>
      <c r="BA285" s="31"/>
    </row>
    <row r="286" spans="2:53" ht="14.1" customHeight="1" x14ac:dyDescent="0.15">
      <c r="B286" s="159"/>
      <c r="C286" s="162"/>
      <c r="D286" s="165"/>
      <c r="E286" s="165"/>
      <c r="F286" s="159"/>
      <c r="G286" s="165"/>
      <c r="H286" s="170"/>
      <c r="I286" s="171"/>
      <c r="J286" s="172"/>
      <c r="K286" s="178"/>
      <c r="L286" s="179"/>
      <c r="M286" s="179"/>
      <c r="N286" s="179"/>
      <c r="O286" s="149"/>
      <c r="P286" s="151">
        <f t="shared" ref="P286" si="82">$I$229</f>
        <v>20</v>
      </c>
      <c r="Q286" s="152"/>
      <c r="R286" s="152"/>
      <c r="S286" s="152"/>
      <c r="T286" s="153"/>
      <c r="U286" s="190"/>
      <c r="V286" s="190"/>
      <c r="W286" s="191"/>
      <c r="X286" s="197"/>
      <c r="Y286" s="198"/>
      <c r="Z286" s="199"/>
      <c r="AA286" s="204"/>
      <c r="AB286" s="190"/>
      <c r="AC286" s="191"/>
      <c r="AD286" s="209"/>
      <c r="AE286" s="210"/>
      <c r="AF286" s="210"/>
      <c r="AG286" s="211"/>
      <c r="AH286" s="232"/>
      <c r="AI286" s="233"/>
      <c r="AJ286" s="234"/>
      <c r="AK286" s="224"/>
      <c r="AL286" s="224"/>
      <c r="AM286" s="225"/>
      <c r="AN286" s="228"/>
      <c r="AO286" s="228"/>
      <c r="AP286" s="228"/>
      <c r="AQ286" s="228"/>
      <c r="AR286" s="229"/>
      <c r="AT286" s="31"/>
      <c r="AU286" s="157"/>
      <c r="AV286" s="157"/>
      <c r="AW286" s="148"/>
      <c r="AX286" s="31"/>
      <c r="AY286" s="31"/>
      <c r="AZ286" s="31"/>
      <c r="BA286" s="31"/>
    </row>
    <row r="287" spans="2:53" ht="14.1" customHeight="1" x14ac:dyDescent="0.15">
      <c r="B287" s="160"/>
      <c r="C287" s="163"/>
      <c r="D287" s="166"/>
      <c r="E287" s="166"/>
      <c r="F287" s="160"/>
      <c r="G287" s="166"/>
      <c r="H287" s="173"/>
      <c r="I287" s="174"/>
      <c r="J287" s="175"/>
      <c r="K287" s="180"/>
      <c r="L287" s="181"/>
      <c r="M287" s="181"/>
      <c r="N287" s="181"/>
      <c r="O287" s="150"/>
      <c r="P287" s="154"/>
      <c r="Q287" s="155"/>
      <c r="R287" s="155"/>
      <c r="S287" s="155"/>
      <c r="T287" s="156"/>
      <c r="U287" s="192"/>
      <c r="V287" s="192"/>
      <c r="W287" s="193"/>
      <c r="X287" s="200"/>
      <c r="Y287" s="201"/>
      <c r="Z287" s="202"/>
      <c r="AA287" s="205"/>
      <c r="AB287" s="192"/>
      <c r="AC287" s="193"/>
      <c r="AD287" s="212"/>
      <c r="AE287" s="213"/>
      <c r="AF287" s="213"/>
      <c r="AG287" s="214"/>
      <c r="AH287" s="235"/>
      <c r="AI287" s="236"/>
      <c r="AJ287" s="237"/>
      <c r="AK287" s="224"/>
      <c r="AL287" s="224"/>
      <c r="AM287" s="225"/>
      <c r="AN287" s="230"/>
      <c r="AO287" s="230"/>
      <c r="AP287" s="230"/>
      <c r="AQ287" s="230"/>
      <c r="AR287" s="231"/>
      <c r="AT287" s="31"/>
      <c r="AU287" s="157"/>
      <c r="AV287" s="157"/>
      <c r="AW287" s="148"/>
      <c r="AX287" s="31"/>
      <c r="AY287" s="31"/>
      <c r="AZ287" s="31"/>
      <c r="BA287" s="31"/>
    </row>
    <row r="288" spans="2:53" ht="14.1" customHeight="1" x14ac:dyDescent="0.15">
      <c r="B288" s="158">
        <v>8</v>
      </c>
      <c r="C288" s="161" t="s">
        <v>101</v>
      </c>
      <c r="D288" s="164">
        <v>13</v>
      </c>
      <c r="E288" s="164" t="s">
        <v>102</v>
      </c>
      <c r="F288" s="158" t="s">
        <v>107</v>
      </c>
      <c r="G288" s="164"/>
      <c r="H288" s="167" t="s">
        <v>135</v>
      </c>
      <c r="I288" s="168"/>
      <c r="J288" s="169"/>
      <c r="K288" s="176">
        <f>$I$224</f>
        <v>3400</v>
      </c>
      <c r="L288" s="177"/>
      <c r="M288" s="177"/>
      <c r="N288" s="177"/>
      <c r="O288" s="182">
        <f t="shared" ref="O288" si="83">$I$227</f>
        <v>50</v>
      </c>
      <c r="P288" s="183"/>
      <c r="Q288" s="183"/>
      <c r="R288" s="183"/>
      <c r="S288" s="183"/>
      <c r="T288" s="184"/>
      <c r="U288" s="188">
        <f t="shared" ref="U288" si="84">IF(AND(H288="○",AV288="●"),IF(K288=0,20,20+ROUNDDOWN((K288-1000)/1000,0)*20),0)</f>
        <v>60</v>
      </c>
      <c r="V288" s="188"/>
      <c r="W288" s="189"/>
      <c r="X288" s="194">
        <f t="shared" ref="X288" si="85">IF(AND(H288="○",AV288="●"),IF(O288&gt;=10,O288*0.2,0),0)</f>
        <v>10</v>
      </c>
      <c r="Y288" s="195"/>
      <c r="Z288" s="196"/>
      <c r="AA288" s="203">
        <f t="shared" ref="AA288" si="86">IF(AND(H288="○",AV288="●"),P290*2,0)</f>
        <v>40</v>
      </c>
      <c r="AB288" s="188"/>
      <c r="AC288" s="189"/>
      <c r="AD288" s="206">
        <f t="shared" ref="AD288" si="87">U288+X288+AA288</f>
        <v>110</v>
      </c>
      <c r="AE288" s="207"/>
      <c r="AF288" s="207"/>
      <c r="AG288" s="208"/>
      <c r="AH288" s="232">
        <v>1</v>
      </c>
      <c r="AI288" s="233"/>
      <c r="AJ288" s="234"/>
      <c r="AK288" s="221">
        <f t="shared" ref="AK288" si="88">IF(AH288=1,$AL$36,IF(AH288=2,$AL$54,IF(AH288=3,$AL$73,IF(AH288=4,$AL$91,IF(AH288=5,$AL$109,IF(AH288=6,$AL$128,IF(AH288=7,$AL$146,IF(AH288=8,$AL$165,IF(AH288=9,$AL$183,IF(AH288=10,$AL$201,0))))))))))</f>
        <v>0.16700000000000001</v>
      </c>
      <c r="AL288" s="222"/>
      <c r="AM288" s="223"/>
      <c r="AN288" s="226">
        <f t="shared" ref="AN288" si="89">IF(H288="○",ROUNDUP(AD288*AK288,1),0)</f>
        <v>18.400000000000002</v>
      </c>
      <c r="AO288" s="226"/>
      <c r="AP288" s="226"/>
      <c r="AQ288" s="226"/>
      <c r="AR288" s="227"/>
      <c r="AT288" s="31"/>
      <c r="AU288" s="157"/>
      <c r="AV288" s="157" t="str">
        <f t="shared" ref="AV288" si="90">IF(OR(H288="×",AV292="×"),"×","●")</f>
        <v>●</v>
      </c>
      <c r="AW288" s="148" t="str">
        <f>IF(AV288="●",IF(H288="定","-",H288),"-")</f>
        <v>○</v>
      </c>
      <c r="AX288" s="31"/>
      <c r="AY288" s="31"/>
      <c r="AZ288" s="31"/>
      <c r="BA288" s="31"/>
    </row>
    <row r="289" spans="2:53" ht="14.1" customHeight="1" x14ac:dyDescent="0.15">
      <c r="B289" s="159"/>
      <c r="C289" s="162"/>
      <c r="D289" s="165"/>
      <c r="E289" s="165"/>
      <c r="F289" s="159"/>
      <c r="G289" s="165"/>
      <c r="H289" s="170"/>
      <c r="I289" s="171"/>
      <c r="J289" s="172"/>
      <c r="K289" s="178"/>
      <c r="L289" s="179"/>
      <c r="M289" s="179"/>
      <c r="N289" s="179"/>
      <c r="O289" s="185"/>
      <c r="P289" s="186"/>
      <c r="Q289" s="186"/>
      <c r="R289" s="186"/>
      <c r="S289" s="186"/>
      <c r="T289" s="187"/>
      <c r="U289" s="190"/>
      <c r="V289" s="190"/>
      <c r="W289" s="191"/>
      <c r="X289" s="197"/>
      <c r="Y289" s="198"/>
      <c r="Z289" s="199"/>
      <c r="AA289" s="204"/>
      <c r="AB289" s="190"/>
      <c r="AC289" s="191"/>
      <c r="AD289" s="209"/>
      <c r="AE289" s="210"/>
      <c r="AF289" s="210"/>
      <c r="AG289" s="211"/>
      <c r="AH289" s="232"/>
      <c r="AI289" s="233"/>
      <c r="AJ289" s="234"/>
      <c r="AK289" s="224"/>
      <c r="AL289" s="224"/>
      <c r="AM289" s="225"/>
      <c r="AN289" s="228"/>
      <c r="AO289" s="228"/>
      <c r="AP289" s="228"/>
      <c r="AQ289" s="228"/>
      <c r="AR289" s="229"/>
      <c r="AT289" s="31"/>
      <c r="AU289" s="157"/>
      <c r="AV289" s="157"/>
      <c r="AW289" s="148"/>
      <c r="AX289" s="31"/>
      <c r="AY289" s="31"/>
      <c r="AZ289" s="31"/>
      <c r="BA289" s="31"/>
    </row>
    <row r="290" spans="2:53" ht="14.1" customHeight="1" x14ac:dyDescent="0.15">
      <c r="B290" s="159"/>
      <c r="C290" s="162"/>
      <c r="D290" s="165"/>
      <c r="E290" s="165"/>
      <c r="F290" s="159"/>
      <c r="G290" s="165"/>
      <c r="H290" s="170"/>
      <c r="I290" s="171"/>
      <c r="J290" s="172"/>
      <c r="K290" s="178"/>
      <c r="L290" s="179"/>
      <c r="M290" s="179"/>
      <c r="N290" s="179"/>
      <c r="O290" s="149"/>
      <c r="P290" s="151">
        <f t="shared" ref="P290" si="91">$I$229</f>
        <v>20</v>
      </c>
      <c r="Q290" s="152"/>
      <c r="R290" s="152"/>
      <c r="S290" s="152"/>
      <c r="T290" s="153"/>
      <c r="U290" s="190"/>
      <c r="V290" s="190"/>
      <c r="W290" s="191"/>
      <c r="X290" s="197"/>
      <c r="Y290" s="198"/>
      <c r="Z290" s="199"/>
      <c r="AA290" s="204"/>
      <c r="AB290" s="190"/>
      <c r="AC290" s="191"/>
      <c r="AD290" s="209"/>
      <c r="AE290" s="210"/>
      <c r="AF290" s="210"/>
      <c r="AG290" s="211"/>
      <c r="AH290" s="232"/>
      <c r="AI290" s="233"/>
      <c r="AJ290" s="234"/>
      <c r="AK290" s="224"/>
      <c r="AL290" s="224"/>
      <c r="AM290" s="225"/>
      <c r="AN290" s="228"/>
      <c r="AO290" s="228"/>
      <c r="AP290" s="228"/>
      <c r="AQ290" s="228"/>
      <c r="AR290" s="229"/>
      <c r="AT290" s="31"/>
      <c r="AU290" s="157"/>
      <c r="AV290" s="157"/>
      <c r="AW290" s="148"/>
      <c r="AX290" s="31"/>
      <c r="AY290" s="31"/>
      <c r="AZ290" s="31"/>
      <c r="BA290" s="31"/>
    </row>
    <row r="291" spans="2:53" ht="14.1" customHeight="1" x14ac:dyDescent="0.15">
      <c r="B291" s="160"/>
      <c r="C291" s="163"/>
      <c r="D291" s="166"/>
      <c r="E291" s="166"/>
      <c r="F291" s="160"/>
      <c r="G291" s="166"/>
      <c r="H291" s="173"/>
      <c r="I291" s="174"/>
      <c r="J291" s="175"/>
      <c r="K291" s="180"/>
      <c r="L291" s="181"/>
      <c r="M291" s="181"/>
      <c r="N291" s="181"/>
      <c r="O291" s="150"/>
      <c r="P291" s="154"/>
      <c r="Q291" s="155"/>
      <c r="R291" s="155"/>
      <c r="S291" s="155"/>
      <c r="T291" s="156"/>
      <c r="U291" s="192"/>
      <c r="V291" s="192"/>
      <c r="W291" s="193"/>
      <c r="X291" s="200"/>
      <c r="Y291" s="201"/>
      <c r="Z291" s="202"/>
      <c r="AA291" s="205"/>
      <c r="AB291" s="192"/>
      <c r="AC291" s="193"/>
      <c r="AD291" s="212"/>
      <c r="AE291" s="213"/>
      <c r="AF291" s="213"/>
      <c r="AG291" s="214"/>
      <c r="AH291" s="235"/>
      <c r="AI291" s="236"/>
      <c r="AJ291" s="237"/>
      <c r="AK291" s="224"/>
      <c r="AL291" s="224"/>
      <c r="AM291" s="225"/>
      <c r="AN291" s="230"/>
      <c r="AO291" s="230"/>
      <c r="AP291" s="230"/>
      <c r="AQ291" s="230"/>
      <c r="AR291" s="231"/>
      <c r="AT291" s="31"/>
      <c r="AU291" s="157"/>
      <c r="AV291" s="157"/>
      <c r="AW291" s="148"/>
      <c r="AX291" s="31"/>
      <c r="AY291" s="31"/>
      <c r="AZ291" s="31"/>
      <c r="BA291" s="31"/>
    </row>
    <row r="292" spans="2:53" ht="14.1" customHeight="1" x14ac:dyDescent="0.15">
      <c r="B292" s="158">
        <v>8</v>
      </c>
      <c r="C292" s="161" t="s">
        <v>101</v>
      </c>
      <c r="D292" s="164">
        <v>14</v>
      </c>
      <c r="E292" s="164" t="s">
        <v>102</v>
      </c>
      <c r="F292" s="158" t="s">
        <v>108</v>
      </c>
      <c r="G292" s="164"/>
      <c r="H292" s="167" t="s">
        <v>135</v>
      </c>
      <c r="I292" s="168"/>
      <c r="J292" s="169"/>
      <c r="K292" s="176">
        <f>$I$224</f>
        <v>3400</v>
      </c>
      <c r="L292" s="177"/>
      <c r="M292" s="177"/>
      <c r="N292" s="177"/>
      <c r="O292" s="182">
        <f t="shared" ref="O292" si="92">$I$227</f>
        <v>50</v>
      </c>
      <c r="P292" s="183"/>
      <c r="Q292" s="183"/>
      <c r="R292" s="183"/>
      <c r="S292" s="183"/>
      <c r="T292" s="184"/>
      <c r="U292" s="188">
        <f t="shared" ref="U292" si="93">IF(AND(H292="○",AV292="●"),IF(K292=0,20,20+ROUNDDOWN((K292-1000)/1000,0)*20),0)</f>
        <v>60</v>
      </c>
      <c r="V292" s="188"/>
      <c r="W292" s="189"/>
      <c r="X292" s="194">
        <f t="shared" ref="X292" si="94">IF(AND(H292="○",AV292="●"),IF(O292&gt;=10,O292*0.2,0),0)</f>
        <v>10</v>
      </c>
      <c r="Y292" s="195"/>
      <c r="Z292" s="196"/>
      <c r="AA292" s="203">
        <f t="shared" ref="AA292" si="95">IF(AND(H292="○",AV292="●"),P294*2,0)</f>
        <v>40</v>
      </c>
      <c r="AB292" s="188"/>
      <c r="AC292" s="189"/>
      <c r="AD292" s="206">
        <f t="shared" ref="AD292" si="96">U292+X292+AA292</f>
        <v>110</v>
      </c>
      <c r="AE292" s="207"/>
      <c r="AF292" s="207"/>
      <c r="AG292" s="208"/>
      <c r="AH292" s="215">
        <v>2</v>
      </c>
      <c r="AI292" s="216"/>
      <c r="AJ292" s="217"/>
      <c r="AK292" s="221">
        <f t="shared" ref="AK292" si="97">IF(AH292=1,$AL$36,IF(AH292=2,$AL$54,IF(AH292=3,$AL$73,IF(AH292=4,$AL$91,IF(AH292=5,$AL$109,IF(AH292=6,$AL$128,IF(AH292=7,$AL$146,IF(AH292=8,$AL$165,IF(AH292=9,$AL$183,IF(AH292=10,$AL$201,0))))))))))</f>
        <v>0.154</v>
      </c>
      <c r="AL292" s="222"/>
      <c r="AM292" s="223"/>
      <c r="AN292" s="226">
        <f t="shared" ref="AN292" si="98">IF(H292="○",ROUNDUP(AD292*AK292,1),0)</f>
        <v>17</v>
      </c>
      <c r="AO292" s="226"/>
      <c r="AP292" s="226"/>
      <c r="AQ292" s="226"/>
      <c r="AR292" s="227"/>
      <c r="AT292" s="31"/>
      <c r="AU292" s="157"/>
      <c r="AV292" s="157" t="str">
        <f t="shared" ref="AV292" si="99">IF(OR(H292="×",AV296="×"),"×","●")</f>
        <v>●</v>
      </c>
      <c r="AW292" s="148" t="str">
        <f>IF(AV292="●",IF(H292="定","-",H292),"-")</f>
        <v>○</v>
      </c>
      <c r="AX292" s="31"/>
      <c r="AY292" s="31"/>
      <c r="AZ292" s="31"/>
      <c r="BA292" s="31"/>
    </row>
    <row r="293" spans="2:53" ht="14.1" customHeight="1" x14ac:dyDescent="0.15">
      <c r="B293" s="159"/>
      <c r="C293" s="162"/>
      <c r="D293" s="165"/>
      <c r="E293" s="165"/>
      <c r="F293" s="159"/>
      <c r="G293" s="165"/>
      <c r="H293" s="170"/>
      <c r="I293" s="171"/>
      <c r="J293" s="172"/>
      <c r="K293" s="178"/>
      <c r="L293" s="179"/>
      <c r="M293" s="179"/>
      <c r="N293" s="179"/>
      <c r="O293" s="185"/>
      <c r="P293" s="186"/>
      <c r="Q293" s="186"/>
      <c r="R293" s="186"/>
      <c r="S293" s="186"/>
      <c r="T293" s="187"/>
      <c r="U293" s="190"/>
      <c r="V293" s="190"/>
      <c r="W293" s="191"/>
      <c r="X293" s="197"/>
      <c r="Y293" s="198"/>
      <c r="Z293" s="199"/>
      <c r="AA293" s="204"/>
      <c r="AB293" s="190"/>
      <c r="AC293" s="191"/>
      <c r="AD293" s="209"/>
      <c r="AE293" s="210"/>
      <c r="AF293" s="210"/>
      <c r="AG293" s="211"/>
      <c r="AH293" s="215"/>
      <c r="AI293" s="216"/>
      <c r="AJ293" s="217"/>
      <c r="AK293" s="224"/>
      <c r="AL293" s="224"/>
      <c r="AM293" s="225"/>
      <c r="AN293" s="228"/>
      <c r="AO293" s="228"/>
      <c r="AP293" s="228"/>
      <c r="AQ293" s="228"/>
      <c r="AR293" s="229"/>
      <c r="AT293" s="31"/>
      <c r="AU293" s="157"/>
      <c r="AV293" s="157"/>
      <c r="AW293" s="148"/>
      <c r="AX293" s="31"/>
      <c r="AY293" s="31"/>
      <c r="AZ293" s="31"/>
      <c r="BA293" s="31"/>
    </row>
    <row r="294" spans="2:53" ht="14.1" customHeight="1" x14ac:dyDescent="0.15">
      <c r="B294" s="159"/>
      <c r="C294" s="162"/>
      <c r="D294" s="165"/>
      <c r="E294" s="165"/>
      <c r="F294" s="159"/>
      <c r="G294" s="165"/>
      <c r="H294" s="170"/>
      <c r="I294" s="171"/>
      <c r="J294" s="172"/>
      <c r="K294" s="178"/>
      <c r="L294" s="179"/>
      <c r="M294" s="179"/>
      <c r="N294" s="179"/>
      <c r="O294" s="149"/>
      <c r="P294" s="151">
        <f t="shared" ref="P294" si="100">$I$229</f>
        <v>20</v>
      </c>
      <c r="Q294" s="152"/>
      <c r="R294" s="152"/>
      <c r="S294" s="152"/>
      <c r="T294" s="153"/>
      <c r="U294" s="190"/>
      <c r="V294" s="190"/>
      <c r="W294" s="191"/>
      <c r="X294" s="197"/>
      <c r="Y294" s="198"/>
      <c r="Z294" s="199"/>
      <c r="AA294" s="204"/>
      <c r="AB294" s="190"/>
      <c r="AC294" s="191"/>
      <c r="AD294" s="209"/>
      <c r="AE294" s="210"/>
      <c r="AF294" s="210"/>
      <c r="AG294" s="211"/>
      <c r="AH294" s="215"/>
      <c r="AI294" s="216"/>
      <c r="AJ294" s="217"/>
      <c r="AK294" s="224"/>
      <c r="AL294" s="224"/>
      <c r="AM294" s="225"/>
      <c r="AN294" s="228"/>
      <c r="AO294" s="228"/>
      <c r="AP294" s="228"/>
      <c r="AQ294" s="228"/>
      <c r="AR294" s="229"/>
      <c r="AT294" s="31"/>
      <c r="AU294" s="157"/>
      <c r="AV294" s="157"/>
      <c r="AW294" s="148"/>
      <c r="AX294" s="31"/>
      <c r="AY294" s="31"/>
      <c r="AZ294" s="31"/>
      <c r="BA294" s="31"/>
    </row>
    <row r="295" spans="2:53" ht="14.1" customHeight="1" x14ac:dyDescent="0.15">
      <c r="B295" s="160"/>
      <c r="C295" s="163"/>
      <c r="D295" s="166"/>
      <c r="E295" s="166"/>
      <c r="F295" s="160"/>
      <c r="G295" s="166"/>
      <c r="H295" s="173"/>
      <c r="I295" s="174"/>
      <c r="J295" s="175"/>
      <c r="K295" s="180"/>
      <c r="L295" s="181"/>
      <c r="M295" s="181"/>
      <c r="N295" s="181"/>
      <c r="O295" s="150"/>
      <c r="P295" s="154"/>
      <c r="Q295" s="155"/>
      <c r="R295" s="155"/>
      <c r="S295" s="155"/>
      <c r="T295" s="156"/>
      <c r="U295" s="192"/>
      <c r="V295" s="192"/>
      <c r="W295" s="193"/>
      <c r="X295" s="200"/>
      <c r="Y295" s="201"/>
      <c r="Z295" s="202"/>
      <c r="AA295" s="205"/>
      <c r="AB295" s="192"/>
      <c r="AC295" s="193"/>
      <c r="AD295" s="212"/>
      <c r="AE295" s="213"/>
      <c r="AF295" s="213"/>
      <c r="AG295" s="214"/>
      <c r="AH295" s="218"/>
      <c r="AI295" s="219"/>
      <c r="AJ295" s="220"/>
      <c r="AK295" s="224"/>
      <c r="AL295" s="224"/>
      <c r="AM295" s="225"/>
      <c r="AN295" s="230"/>
      <c r="AO295" s="230"/>
      <c r="AP295" s="230"/>
      <c r="AQ295" s="230"/>
      <c r="AR295" s="231"/>
      <c r="AT295" s="31"/>
      <c r="AU295" s="157"/>
      <c r="AV295" s="157"/>
      <c r="AW295" s="148"/>
      <c r="AX295" s="31"/>
      <c r="AY295" s="31"/>
      <c r="AZ295" s="31"/>
      <c r="BA295" s="31"/>
    </row>
    <row r="296" spans="2:53" ht="14.1" customHeight="1" x14ac:dyDescent="0.15">
      <c r="B296" s="158">
        <v>8</v>
      </c>
      <c r="C296" s="161" t="s">
        <v>101</v>
      </c>
      <c r="D296" s="164">
        <v>15</v>
      </c>
      <c r="E296" s="164" t="s">
        <v>102</v>
      </c>
      <c r="F296" s="158" t="s">
        <v>109</v>
      </c>
      <c r="G296" s="164"/>
      <c r="H296" s="167" t="s">
        <v>135</v>
      </c>
      <c r="I296" s="168"/>
      <c r="J296" s="169"/>
      <c r="K296" s="176">
        <f>$I$224</f>
        <v>3400</v>
      </c>
      <c r="L296" s="177"/>
      <c r="M296" s="177"/>
      <c r="N296" s="177"/>
      <c r="O296" s="182">
        <f t="shared" ref="O296" si="101">$I$227</f>
        <v>50</v>
      </c>
      <c r="P296" s="183"/>
      <c r="Q296" s="183"/>
      <c r="R296" s="183"/>
      <c r="S296" s="183"/>
      <c r="T296" s="184"/>
      <c r="U296" s="188">
        <f t="shared" ref="U296" si="102">IF(AND(H296="○",AV296="●"),IF(K296=0,20,20+ROUNDDOWN((K296-1000)/1000,0)*20),0)</f>
        <v>60</v>
      </c>
      <c r="V296" s="188"/>
      <c r="W296" s="189"/>
      <c r="X296" s="194">
        <f t="shared" ref="X296" si="103">IF(AND(H296="○",AV296="●"),IF(O296&gt;=10,O296*0.2,0),0)</f>
        <v>10</v>
      </c>
      <c r="Y296" s="195"/>
      <c r="Z296" s="196"/>
      <c r="AA296" s="203">
        <f t="shared" ref="AA296" si="104">IF(AND(H296="○",AV296="●"),P298*2,0)</f>
        <v>40</v>
      </c>
      <c r="AB296" s="188"/>
      <c r="AC296" s="189"/>
      <c r="AD296" s="206">
        <f t="shared" ref="AD296" si="105">U296+X296+AA296</f>
        <v>110</v>
      </c>
      <c r="AE296" s="207"/>
      <c r="AF296" s="207"/>
      <c r="AG296" s="208"/>
      <c r="AH296" s="232">
        <v>1</v>
      </c>
      <c r="AI296" s="233"/>
      <c r="AJ296" s="234"/>
      <c r="AK296" s="221">
        <f t="shared" ref="AK296" si="106">IF(AH296=1,$AL$36,IF(AH296=2,$AL$54,IF(AH296=3,$AL$73,IF(AH296=4,$AL$91,IF(AH296=5,$AL$109,IF(AH296=6,$AL$128,IF(AH296=7,$AL$146,IF(AH296=8,$AL$165,IF(AH296=9,$AL$183,IF(AH296=10,$AL$201,0))))))))))</f>
        <v>0.16700000000000001</v>
      </c>
      <c r="AL296" s="222"/>
      <c r="AM296" s="223"/>
      <c r="AN296" s="226">
        <f t="shared" ref="AN296" si="107">IF(H296="○",ROUNDUP(AD296*AK296,1),0)</f>
        <v>18.400000000000002</v>
      </c>
      <c r="AO296" s="226"/>
      <c r="AP296" s="226"/>
      <c r="AQ296" s="226"/>
      <c r="AR296" s="227"/>
      <c r="AT296" s="31"/>
      <c r="AU296" s="157"/>
      <c r="AV296" s="157" t="str">
        <f t="shared" ref="AV296" si="108">IF(OR(H296="×",AV300="×"),"×","●")</f>
        <v>●</v>
      </c>
      <c r="AW296" s="148" t="str">
        <f>IF(AV296="●",IF(H296="定","-",H296),"-")</f>
        <v>○</v>
      </c>
      <c r="AX296" s="31"/>
      <c r="AY296" s="31"/>
      <c r="AZ296" s="31"/>
      <c r="BA296" s="31"/>
    </row>
    <row r="297" spans="2:53" ht="14.1" customHeight="1" x14ac:dyDescent="0.15">
      <c r="B297" s="159"/>
      <c r="C297" s="162"/>
      <c r="D297" s="165"/>
      <c r="E297" s="165"/>
      <c r="F297" s="159"/>
      <c r="G297" s="165"/>
      <c r="H297" s="170"/>
      <c r="I297" s="171"/>
      <c r="J297" s="172"/>
      <c r="K297" s="178"/>
      <c r="L297" s="179"/>
      <c r="M297" s="179"/>
      <c r="N297" s="179"/>
      <c r="O297" s="185"/>
      <c r="P297" s="186"/>
      <c r="Q297" s="186"/>
      <c r="R297" s="186"/>
      <c r="S297" s="186"/>
      <c r="T297" s="187"/>
      <c r="U297" s="190"/>
      <c r="V297" s="190"/>
      <c r="W297" s="191"/>
      <c r="X297" s="197"/>
      <c r="Y297" s="198"/>
      <c r="Z297" s="199"/>
      <c r="AA297" s="204"/>
      <c r="AB297" s="190"/>
      <c r="AC297" s="191"/>
      <c r="AD297" s="209"/>
      <c r="AE297" s="210"/>
      <c r="AF297" s="210"/>
      <c r="AG297" s="211"/>
      <c r="AH297" s="232"/>
      <c r="AI297" s="233"/>
      <c r="AJ297" s="234"/>
      <c r="AK297" s="224"/>
      <c r="AL297" s="224"/>
      <c r="AM297" s="225"/>
      <c r="AN297" s="228"/>
      <c r="AO297" s="228"/>
      <c r="AP297" s="228"/>
      <c r="AQ297" s="228"/>
      <c r="AR297" s="229"/>
      <c r="AT297" s="31"/>
      <c r="AU297" s="157"/>
      <c r="AV297" s="157"/>
      <c r="AW297" s="148"/>
      <c r="AX297" s="31"/>
      <c r="AY297" s="31"/>
      <c r="AZ297" s="31"/>
      <c r="BA297" s="31"/>
    </row>
    <row r="298" spans="2:53" ht="14.1" customHeight="1" x14ac:dyDescent="0.15">
      <c r="B298" s="159"/>
      <c r="C298" s="162"/>
      <c r="D298" s="165"/>
      <c r="E298" s="165"/>
      <c r="F298" s="159"/>
      <c r="G298" s="165"/>
      <c r="H298" s="170"/>
      <c r="I298" s="171"/>
      <c r="J298" s="172"/>
      <c r="K298" s="178"/>
      <c r="L298" s="179"/>
      <c r="M298" s="179"/>
      <c r="N298" s="179"/>
      <c r="O298" s="149"/>
      <c r="P298" s="151">
        <f t="shared" ref="P298" si="109">$I$229</f>
        <v>20</v>
      </c>
      <c r="Q298" s="152"/>
      <c r="R298" s="152"/>
      <c r="S298" s="152"/>
      <c r="T298" s="153"/>
      <c r="U298" s="190"/>
      <c r="V298" s="190"/>
      <c r="W298" s="191"/>
      <c r="X298" s="197"/>
      <c r="Y298" s="198"/>
      <c r="Z298" s="199"/>
      <c r="AA298" s="204"/>
      <c r="AB298" s="190"/>
      <c r="AC298" s="191"/>
      <c r="AD298" s="209"/>
      <c r="AE298" s="210"/>
      <c r="AF298" s="210"/>
      <c r="AG298" s="211"/>
      <c r="AH298" s="232"/>
      <c r="AI298" s="233"/>
      <c r="AJ298" s="234"/>
      <c r="AK298" s="224"/>
      <c r="AL298" s="224"/>
      <c r="AM298" s="225"/>
      <c r="AN298" s="228"/>
      <c r="AO298" s="228"/>
      <c r="AP298" s="228"/>
      <c r="AQ298" s="228"/>
      <c r="AR298" s="229"/>
      <c r="AT298" s="31"/>
      <c r="AU298" s="157"/>
      <c r="AV298" s="157"/>
      <c r="AW298" s="148"/>
      <c r="AX298" s="31"/>
      <c r="AY298" s="31"/>
      <c r="AZ298" s="31"/>
      <c r="BA298" s="31"/>
    </row>
    <row r="299" spans="2:53" ht="14.1" customHeight="1" x14ac:dyDescent="0.15">
      <c r="B299" s="160"/>
      <c r="C299" s="163"/>
      <c r="D299" s="166"/>
      <c r="E299" s="166"/>
      <c r="F299" s="160"/>
      <c r="G299" s="166"/>
      <c r="H299" s="173"/>
      <c r="I299" s="174"/>
      <c r="J299" s="175"/>
      <c r="K299" s="180"/>
      <c r="L299" s="181"/>
      <c r="M299" s="181"/>
      <c r="N299" s="181"/>
      <c r="O299" s="150"/>
      <c r="P299" s="154"/>
      <c r="Q299" s="155"/>
      <c r="R299" s="155"/>
      <c r="S299" s="155"/>
      <c r="T299" s="156"/>
      <c r="U299" s="192"/>
      <c r="V299" s="192"/>
      <c r="W299" s="193"/>
      <c r="X299" s="200"/>
      <c r="Y299" s="201"/>
      <c r="Z299" s="202"/>
      <c r="AA299" s="205"/>
      <c r="AB299" s="192"/>
      <c r="AC299" s="193"/>
      <c r="AD299" s="212"/>
      <c r="AE299" s="213"/>
      <c r="AF299" s="213"/>
      <c r="AG299" s="214"/>
      <c r="AH299" s="235"/>
      <c r="AI299" s="236"/>
      <c r="AJ299" s="237"/>
      <c r="AK299" s="224"/>
      <c r="AL299" s="224"/>
      <c r="AM299" s="225"/>
      <c r="AN299" s="230"/>
      <c r="AO299" s="230"/>
      <c r="AP299" s="230"/>
      <c r="AQ299" s="230"/>
      <c r="AR299" s="231"/>
      <c r="AT299" s="31"/>
      <c r="AU299" s="157"/>
      <c r="AV299" s="157"/>
      <c r="AW299" s="148"/>
      <c r="AX299" s="31"/>
      <c r="AY299" s="31"/>
      <c r="AZ299" s="31"/>
      <c r="BA299" s="31"/>
    </row>
    <row r="300" spans="2:53" ht="14.1" customHeight="1" x14ac:dyDescent="0.15">
      <c r="B300" s="158">
        <v>8</v>
      </c>
      <c r="C300" s="161" t="s">
        <v>101</v>
      </c>
      <c r="D300" s="164">
        <v>16</v>
      </c>
      <c r="E300" s="164" t="s">
        <v>102</v>
      </c>
      <c r="F300" s="158" t="s">
        <v>110</v>
      </c>
      <c r="G300" s="164"/>
      <c r="H300" s="167" t="s">
        <v>135</v>
      </c>
      <c r="I300" s="168"/>
      <c r="J300" s="169"/>
      <c r="K300" s="176">
        <f>$I$224</f>
        <v>3400</v>
      </c>
      <c r="L300" s="177"/>
      <c r="M300" s="177"/>
      <c r="N300" s="177"/>
      <c r="O300" s="182">
        <f t="shared" ref="O300" si="110">$I$227</f>
        <v>50</v>
      </c>
      <c r="P300" s="183"/>
      <c r="Q300" s="183"/>
      <c r="R300" s="183"/>
      <c r="S300" s="183"/>
      <c r="T300" s="184"/>
      <c r="U300" s="188">
        <f t="shared" ref="U300" si="111">IF(AND(H300="○",AV300="●"),IF(K300=0,20,20+ROUNDDOWN((K300-1000)/1000,0)*20),0)</f>
        <v>60</v>
      </c>
      <c r="V300" s="188"/>
      <c r="W300" s="189"/>
      <c r="X300" s="194">
        <f t="shared" ref="X300" si="112">IF(AND(H300="○",AV300="●"),IF(O300&gt;=10,O300*0.2,0),0)</f>
        <v>10</v>
      </c>
      <c r="Y300" s="195"/>
      <c r="Z300" s="196"/>
      <c r="AA300" s="203">
        <f t="shared" ref="AA300" si="113">IF(AND(H300="○",AV300="●"),P302*2,0)</f>
        <v>40</v>
      </c>
      <c r="AB300" s="188"/>
      <c r="AC300" s="189"/>
      <c r="AD300" s="206">
        <f t="shared" ref="AD300" si="114">U300+X300+AA300</f>
        <v>110</v>
      </c>
      <c r="AE300" s="207"/>
      <c r="AF300" s="207"/>
      <c r="AG300" s="208"/>
      <c r="AH300" s="232">
        <v>1</v>
      </c>
      <c r="AI300" s="233"/>
      <c r="AJ300" s="234"/>
      <c r="AK300" s="221">
        <f t="shared" ref="AK300" si="115">IF(AH300=1,$AL$36,IF(AH300=2,$AL$54,IF(AH300=3,$AL$73,IF(AH300=4,$AL$91,IF(AH300=5,$AL$109,IF(AH300=6,$AL$128,IF(AH300=7,$AL$146,IF(AH300=8,$AL$165,IF(AH300=9,$AL$183,IF(AH300=10,$AL$201,0))))))))))</f>
        <v>0.16700000000000001</v>
      </c>
      <c r="AL300" s="222"/>
      <c r="AM300" s="223"/>
      <c r="AN300" s="226">
        <f t="shared" ref="AN300" si="116">IF(H300="○",ROUNDUP(AD300*AK300,1),0)</f>
        <v>18.400000000000002</v>
      </c>
      <c r="AO300" s="226"/>
      <c r="AP300" s="226"/>
      <c r="AQ300" s="226"/>
      <c r="AR300" s="227"/>
      <c r="AT300" s="31"/>
      <c r="AU300" s="157"/>
      <c r="AV300" s="239" t="str">
        <f>IF(C12="☑","×",IF(OR(H300="×",AV304="×"),"×","●"))</f>
        <v>●</v>
      </c>
      <c r="AW300" s="148" t="str">
        <f>IF(AV300="●",IF(H300="定","-",H300),"-")</f>
        <v>○</v>
      </c>
      <c r="AX300" s="31"/>
      <c r="AY300" s="31"/>
      <c r="AZ300" s="31"/>
      <c r="BA300" s="31"/>
    </row>
    <row r="301" spans="2:53" ht="14.1" customHeight="1" x14ac:dyDescent="0.15">
      <c r="B301" s="159"/>
      <c r="C301" s="162"/>
      <c r="D301" s="165"/>
      <c r="E301" s="165"/>
      <c r="F301" s="159"/>
      <c r="G301" s="165"/>
      <c r="H301" s="170"/>
      <c r="I301" s="171"/>
      <c r="J301" s="172"/>
      <c r="K301" s="178"/>
      <c r="L301" s="179"/>
      <c r="M301" s="179"/>
      <c r="N301" s="179"/>
      <c r="O301" s="185"/>
      <c r="P301" s="186"/>
      <c r="Q301" s="186"/>
      <c r="R301" s="186"/>
      <c r="S301" s="186"/>
      <c r="T301" s="187"/>
      <c r="U301" s="190"/>
      <c r="V301" s="190"/>
      <c r="W301" s="191"/>
      <c r="X301" s="197"/>
      <c r="Y301" s="198"/>
      <c r="Z301" s="199"/>
      <c r="AA301" s="204"/>
      <c r="AB301" s="190"/>
      <c r="AC301" s="191"/>
      <c r="AD301" s="209"/>
      <c r="AE301" s="210"/>
      <c r="AF301" s="210"/>
      <c r="AG301" s="211"/>
      <c r="AH301" s="232"/>
      <c r="AI301" s="233"/>
      <c r="AJ301" s="234"/>
      <c r="AK301" s="224"/>
      <c r="AL301" s="224"/>
      <c r="AM301" s="225"/>
      <c r="AN301" s="228"/>
      <c r="AO301" s="228"/>
      <c r="AP301" s="228"/>
      <c r="AQ301" s="228"/>
      <c r="AR301" s="229"/>
      <c r="AT301" s="31"/>
      <c r="AU301" s="157"/>
      <c r="AV301" s="239"/>
      <c r="AW301" s="148"/>
      <c r="AX301" s="31"/>
      <c r="AY301" s="31"/>
      <c r="AZ301" s="31"/>
      <c r="BA301" s="31"/>
    </row>
    <row r="302" spans="2:53" ht="14.1" customHeight="1" x14ac:dyDescent="0.15">
      <c r="B302" s="159"/>
      <c r="C302" s="162"/>
      <c r="D302" s="165"/>
      <c r="E302" s="165"/>
      <c r="F302" s="159"/>
      <c r="G302" s="165"/>
      <c r="H302" s="170"/>
      <c r="I302" s="171"/>
      <c r="J302" s="172"/>
      <c r="K302" s="178"/>
      <c r="L302" s="179"/>
      <c r="M302" s="179"/>
      <c r="N302" s="179"/>
      <c r="O302" s="149"/>
      <c r="P302" s="151">
        <f t="shared" ref="P302" si="117">$I$229</f>
        <v>20</v>
      </c>
      <c r="Q302" s="152"/>
      <c r="R302" s="152"/>
      <c r="S302" s="152"/>
      <c r="T302" s="153"/>
      <c r="U302" s="190"/>
      <c r="V302" s="190"/>
      <c r="W302" s="191"/>
      <c r="X302" s="197"/>
      <c r="Y302" s="198"/>
      <c r="Z302" s="199"/>
      <c r="AA302" s="204"/>
      <c r="AB302" s="190"/>
      <c r="AC302" s="191"/>
      <c r="AD302" s="209"/>
      <c r="AE302" s="210"/>
      <c r="AF302" s="210"/>
      <c r="AG302" s="211"/>
      <c r="AH302" s="232"/>
      <c r="AI302" s="233"/>
      <c r="AJ302" s="234"/>
      <c r="AK302" s="224"/>
      <c r="AL302" s="224"/>
      <c r="AM302" s="225"/>
      <c r="AN302" s="228"/>
      <c r="AO302" s="228"/>
      <c r="AP302" s="228"/>
      <c r="AQ302" s="228"/>
      <c r="AR302" s="229"/>
      <c r="AT302" s="31"/>
      <c r="AU302" s="157"/>
      <c r="AV302" s="239"/>
      <c r="AW302" s="148"/>
      <c r="AX302" s="31"/>
      <c r="AY302" s="31"/>
      <c r="AZ302" s="31"/>
      <c r="BA302" s="31"/>
    </row>
    <row r="303" spans="2:53" ht="14.1" customHeight="1" x14ac:dyDescent="0.15">
      <c r="B303" s="160"/>
      <c r="C303" s="163"/>
      <c r="D303" s="166"/>
      <c r="E303" s="166"/>
      <c r="F303" s="160"/>
      <c r="G303" s="166"/>
      <c r="H303" s="173"/>
      <c r="I303" s="174"/>
      <c r="J303" s="175"/>
      <c r="K303" s="180"/>
      <c r="L303" s="181"/>
      <c r="M303" s="181"/>
      <c r="N303" s="181"/>
      <c r="O303" s="150"/>
      <c r="P303" s="154"/>
      <c r="Q303" s="155"/>
      <c r="R303" s="155"/>
      <c r="S303" s="155"/>
      <c r="T303" s="156"/>
      <c r="U303" s="192"/>
      <c r="V303" s="192"/>
      <c r="W303" s="193"/>
      <c r="X303" s="200"/>
      <c r="Y303" s="201"/>
      <c r="Z303" s="202"/>
      <c r="AA303" s="205"/>
      <c r="AB303" s="192"/>
      <c r="AC303" s="193"/>
      <c r="AD303" s="212"/>
      <c r="AE303" s="213"/>
      <c r="AF303" s="213"/>
      <c r="AG303" s="214"/>
      <c r="AH303" s="235"/>
      <c r="AI303" s="236"/>
      <c r="AJ303" s="237"/>
      <c r="AK303" s="224"/>
      <c r="AL303" s="224"/>
      <c r="AM303" s="225"/>
      <c r="AN303" s="230"/>
      <c r="AO303" s="230"/>
      <c r="AP303" s="230"/>
      <c r="AQ303" s="230"/>
      <c r="AR303" s="231"/>
      <c r="AT303" s="31"/>
      <c r="AU303" s="157"/>
      <c r="AV303" s="239"/>
      <c r="AW303" s="148"/>
      <c r="AX303" s="31"/>
      <c r="AY303" s="31"/>
      <c r="AZ303" s="31"/>
      <c r="BA303" s="31"/>
    </row>
    <row r="304" spans="2:53" ht="14.1" customHeight="1" x14ac:dyDescent="0.15">
      <c r="B304" s="158">
        <v>8</v>
      </c>
      <c r="C304" s="161" t="s">
        <v>101</v>
      </c>
      <c r="D304" s="164">
        <v>17</v>
      </c>
      <c r="E304" s="164" t="s">
        <v>102</v>
      </c>
      <c r="F304" s="158" t="s">
        <v>111</v>
      </c>
      <c r="G304" s="164"/>
      <c r="H304" s="167" t="s">
        <v>135</v>
      </c>
      <c r="I304" s="168"/>
      <c r="J304" s="169"/>
      <c r="K304" s="176">
        <f>$I$224</f>
        <v>3400</v>
      </c>
      <c r="L304" s="177"/>
      <c r="M304" s="177"/>
      <c r="N304" s="177"/>
      <c r="O304" s="182">
        <f t="shared" ref="O304" si="118">$I$227</f>
        <v>50</v>
      </c>
      <c r="P304" s="183"/>
      <c r="Q304" s="183"/>
      <c r="R304" s="183"/>
      <c r="S304" s="183"/>
      <c r="T304" s="184"/>
      <c r="U304" s="188">
        <f t="shared" ref="U304" si="119">IF(AND(H304="○",AV304="●"),IF(K304=0,20,20+ROUNDDOWN((K304-1000)/1000,0)*20),0)</f>
        <v>60</v>
      </c>
      <c r="V304" s="188"/>
      <c r="W304" s="189"/>
      <c r="X304" s="194">
        <f t="shared" ref="X304" si="120">IF(AND(H304="○",AV304="●"),IF(O304&gt;=10,O304*0.2,0),0)</f>
        <v>10</v>
      </c>
      <c r="Y304" s="195"/>
      <c r="Z304" s="196"/>
      <c r="AA304" s="203">
        <f t="shared" ref="AA304" si="121">IF(AND(H304="○",AV304="●"),P306*2,0)</f>
        <v>40</v>
      </c>
      <c r="AB304" s="188"/>
      <c r="AC304" s="189"/>
      <c r="AD304" s="206">
        <f t="shared" ref="AD304" si="122">U304+X304+AA304</f>
        <v>110</v>
      </c>
      <c r="AE304" s="207"/>
      <c r="AF304" s="207"/>
      <c r="AG304" s="208"/>
      <c r="AH304" s="232">
        <v>1</v>
      </c>
      <c r="AI304" s="233"/>
      <c r="AJ304" s="234"/>
      <c r="AK304" s="221">
        <f t="shared" ref="AK304" si="123">IF(AH304=1,$AL$36,IF(AH304=2,$AL$54,IF(AH304=3,$AL$73,IF(AH304=4,$AL$91,IF(AH304=5,$AL$109,IF(AH304=6,$AL$128,IF(AH304=7,$AL$146,IF(AH304=8,$AL$165,IF(AH304=9,$AL$183,IF(AH304=10,$AL$201,0))))))))))</f>
        <v>0.16700000000000001</v>
      </c>
      <c r="AL304" s="222"/>
      <c r="AM304" s="223"/>
      <c r="AN304" s="226">
        <f t="shared" ref="AN304" si="124">IF(H304="○",ROUNDUP(AD304*AK304,1),0)</f>
        <v>18.400000000000002</v>
      </c>
      <c r="AO304" s="226"/>
      <c r="AP304" s="226"/>
      <c r="AQ304" s="226"/>
      <c r="AR304" s="227"/>
      <c r="AT304" s="31"/>
      <c r="AU304" s="157"/>
      <c r="AV304" s="157" t="str">
        <f t="shared" ref="AV304" si="125">IF(OR(H304="×",AV308="×"),"×","●")</f>
        <v>●</v>
      </c>
      <c r="AW304" s="148" t="str">
        <f>IF(AV304="●",IF(H304="定","-",H304),"-")</f>
        <v>○</v>
      </c>
      <c r="AX304" s="31"/>
      <c r="AY304" s="31"/>
      <c r="AZ304" s="31"/>
      <c r="BA304" s="31"/>
    </row>
    <row r="305" spans="2:53" ht="14.1" customHeight="1" x14ac:dyDescent="0.15">
      <c r="B305" s="159"/>
      <c r="C305" s="162"/>
      <c r="D305" s="165"/>
      <c r="E305" s="165"/>
      <c r="F305" s="159"/>
      <c r="G305" s="165"/>
      <c r="H305" s="170"/>
      <c r="I305" s="171"/>
      <c r="J305" s="172"/>
      <c r="K305" s="178"/>
      <c r="L305" s="179"/>
      <c r="M305" s="179"/>
      <c r="N305" s="179"/>
      <c r="O305" s="185"/>
      <c r="P305" s="186"/>
      <c r="Q305" s="186"/>
      <c r="R305" s="186"/>
      <c r="S305" s="186"/>
      <c r="T305" s="187"/>
      <c r="U305" s="190"/>
      <c r="V305" s="190"/>
      <c r="W305" s="191"/>
      <c r="X305" s="197"/>
      <c r="Y305" s="198"/>
      <c r="Z305" s="199"/>
      <c r="AA305" s="204"/>
      <c r="AB305" s="190"/>
      <c r="AC305" s="191"/>
      <c r="AD305" s="209"/>
      <c r="AE305" s="210"/>
      <c r="AF305" s="210"/>
      <c r="AG305" s="211"/>
      <c r="AH305" s="232"/>
      <c r="AI305" s="233"/>
      <c r="AJ305" s="234"/>
      <c r="AK305" s="224"/>
      <c r="AL305" s="224"/>
      <c r="AM305" s="225"/>
      <c r="AN305" s="228"/>
      <c r="AO305" s="228"/>
      <c r="AP305" s="228"/>
      <c r="AQ305" s="228"/>
      <c r="AR305" s="229"/>
      <c r="AT305" s="31"/>
      <c r="AU305" s="157"/>
      <c r="AV305" s="157"/>
      <c r="AW305" s="148"/>
      <c r="AX305" s="31"/>
      <c r="AY305" s="31"/>
      <c r="AZ305" s="31"/>
      <c r="BA305" s="31"/>
    </row>
    <row r="306" spans="2:53" ht="14.1" customHeight="1" x14ac:dyDescent="0.15">
      <c r="B306" s="159"/>
      <c r="C306" s="162"/>
      <c r="D306" s="165"/>
      <c r="E306" s="165"/>
      <c r="F306" s="159"/>
      <c r="G306" s="165"/>
      <c r="H306" s="170"/>
      <c r="I306" s="171"/>
      <c r="J306" s="172"/>
      <c r="K306" s="178"/>
      <c r="L306" s="179"/>
      <c r="M306" s="179"/>
      <c r="N306" s="179"/>
      <c r="O306" s="149"/>
      <c r="P306" s="151">
        <f t="shared" ref="P306" si="126">$I$229</f>
        <v>20</v>
      </c>
      <c r="Q306" s="152"/>
      <c r="R306" s="152"/>
      <c r="S306" s="152"/>
      <c r="T306" s="153"/>
      <c r="U306" s="190"/>
      <c r="V306" s="190"/>
      <c r="W306" s="191"/>
      <c r="X306" s="197"/>
      <c r="Y306" s="198"/>
      <c r="Z306" s="199"/>
      <c r="AA306" s="204"/>
      <c r="AB306" s="190"/>
      <c r="AC306" s="191"/>
      <c r="AD306" s="209"/>
      <c r="AE306" s="210"/>
      <c r="AF306" s="210"/>
      <c r="AG306" s="211"/>
      <c r="AH306" s="232"/>
      <c r="AI306" s="233"/>
      <c r="AJ306" s="234"/>
      <c r="AK306" s="224"/>
      <c r="AL306" s="224"/>
      <c r="AM306" s="225"/>
      <c r="AN306" s="228"/>
      <c r="AO306" s="228"/>
      <c r="AP306" s="228"/>
      <c r="AQ306" s="228"/>
      <c r="AR306" s="229"/>
      <c r="AT306" s="31"/>
      <c r="AU306" s="157"/>
      <c r="AV306" s="157"/>
      <c r="AW306" s="148"/>
      <c r="AX306" s="31"/>
      <c r="AY306" s="31"/>
      <c r="AZ306" s="31"/>
      <c r="BA306" s="31"/>
    </row>
    <row r="307" spans="2:53" ht="14.1" customHeight="1" x14ac:dyDescent="0.15">
      <c r="B307" s="160"/>
      <c r="C307" s="163"/>
      <c r="D307" s="166"/>
      <c r="E307" s="166"/>
      <c r="F307" s="160"/>
      <c r="G307" s="166"/>
      <c r="H307" s="173"/>
      <c r="I307" s="174"/>
      <c r="J307" s="175"/>
      <c r="K307" s="180"/>
      <c r="L307" s="181"/>
      <c r="M307" s="181"/>
      <c r="N307" s="181"/>
      <c r="O307" s="150"/>
      <c r="P307" s="154"/>
      <c r="Q307" s="155"/>
      <c r="R307" s="155"/>
      <c r="S307" s="155"/>
      <c r="T307" s="156"/>
      <c r="U307" s="192"/>
      <c r="V307" s="192"/>
      <c r="W307" s="193"/>
      <c r="X307" s="200"/>
      <c r="Y307" s="201"/>
      <c r="Z307" s="202"/>
      <c r="AA307" s="205"/>
      <c r="AB307" s="192"/>
      <c r="AC307" s="193"/>
      <c r="AD307" s="212"/>
      <c r="AE307" s="213"/>
      <c r="AF307" s="213"/>
      <c r="AG307" s="214"/>
      <c r="AH307" s="235"/>
      <c r="AI307" s="236"/>
      <c r="AJ307" s="237"/>
      <c r="AK307" s="224"/>
      <c r="AL307" s="224"/>
      <c r="AM307" s="225"/>
      <c r="AN307" s="230"/>
      <c r="AO307" s="230"/>
      <c r="AP307" s="230"/>
      <c r="AQ307" s="230"/>
      <c r="AR307" s="231"/>
      <c r="AT307" s="31"/>
      <c r="AU307" s="157"/>
      <c r="AV307" s="157"/>
      <c r="AW307" s="148"/>
      <c r="AX307" s="31"/>
      <c r="AY307" s="31"/>
      <c r="AZ307" s="31"/>
      <c r="BA307" s="31"/>
    </row>
    <row r="308" spans="2:53" ht="14.1" customHeight="1" x14ac:dyDescent="0.15">
      <c r="B308" s="158">
        <v>8</v>
      </c>
      <c r="C308" s="161" t="s">
        <v>101</v>
      </c>
      <c r="D308" s="164">
        <v>18</v>
      </c>
      <c r="E308" s="164" t="s">
        <v>102</v>
      </c>
      <c r="F308" s="158" t="s">
        <v>105</v>
      </c>
      <c r="G308" s="164"/>
      <c r="H308" s="167" t="s">
        <v>135</v>
      </c>
      <c r="I308" s="168"/>
      <c r="J308" s="169"/>
      <c r="K308" s="176">
        <f>$I$224</f>
        <v>3400</v>
      </c>
      <c r="L308" s="177"/>
      <c r="M308" s="177"/>
      <c r="N308" s="177"/>
      <c r="O308" s="182">
        <f t="shared" ref="O308" si="127">$I$227</f>
        <v>50</v>
      </c>
      <c r="P308" s="183"/>
      <c r="Q308" s="183"/>
      <c r="R308" s="183"/>
      <c r="S308" s="183"/>
      <c r="T308" s="184"/>
      <c r="U308" s="188">
        <f t="shared" ref="U308" si="128">IF(AND(H308="○",AV308="●"),IF(K308=0,20,20+ROUNDDOWN((K308-1000)/1000,0)*20),0)</f>
        <v>60</v>
      </c>
      <c r="V308" s="188"/>
      <c r="W308" s="189"/>
      <c r="X308" s="194">
        <f t="shared" ref="X308" si="129">IF(AND(H308="○",AV308="●"),IF(O308&gt;=10,O308*0.2,0),0)</f>
        <v>10</v>
      </c>
      <c r="Y308" s="195"/>
      <c r="Z308" s="196"/>
      <c r="AA308" s="203">
        <f t="shared" ref="AA308" si="130">IF(AND(H308="○",AV308="●"),P310*2,0)</f>
        <v>40</v>
      </c>
      <c r="AB308" s="188"/>
      <c r="AC308" s="189"/>
      <c r="AD308" s="206">
        <f t="shared" ref="AD308" si="131">U308+X308+AA308</f>
        <v>110</v>
      </c>
      <c r="AE308" s="207"/>
      <c r="AF308" s="207"/>
      <c r="AG308" s="208"/>
      <c r="AH308" s="232">
        <v>1</v>
      </c>
      <c r="AI308" s="233"/>
      <c r="AJ308" s="234"/>
      <c r="AK308" s="221">
        <f t="shared" ref="AK308" si="132">IF(AH308=1,$AL$36,IF(AH308=2,$AL$54,IF(AH308=3,$AL$73,IF(AH308=4,$AL$91,IF(AH308=5,$AL$109,IF(AH308=6,$AL$128,IF(AH308=7,$AL$146,IF(AH308=8,$AL$165,IF(AH308=9,$AL$183,IF(AH308=10,$AL$201,0))))))))))</f>
        <v>0.16700000000000001</v>
      </c>
      <c r="AL308" s="222"/>
      <c r="AM308" s="223"/>
      <c r="AN308" s="226">
        <f t="shared" ref="AN308" si="133">IF(H308="○",ROUNDUP(AD308*AK308,1),0)</f>
        <v>18.400000000000002</v>
      </c>
      <c r="AO308" s="226"/>
      <c r="AP308" s="226"/>
      <c r="AQ308" s="226"/>
      <c r="AR308" s="227"/>
      <c r="AT308" s="31"/>
      <c r="AU308" s="157"/>
      <c r="AV308" s="157" t="str">
        <f t="shared" ref="AV308" si="134">IF(OR(H308="×",AV312="×"),"×","●")</f>
        <v>●</v>
      </c>
      <c r="AW308" s="148" t="str">
        <f>IF(AV308="●",IF(H308="定","-",H308),"-")</f>
        <v>○</v>
      </c>
      <c r="AX308" s="31"/>
      <c r="AY308" s="31"/>
      <c r="AZ308" s="31"/>
      <c r="BA308" s="31"/>
    </row>
    <row r="309" spans="2:53" ht="14.1" customHeight="1" x14ac:dyDescent="0.15">
      <c r="B309" s="159"/>
      <c r="C309" s="162"/>
      <c r="D309" s="165"/>
      <c r="E309" s="165"/>
      <c r="F309" s="159"/>
      <c r="G309" s="165"/>
      <c r="H309" s="170"/>
      <c r="I309" s="171"/>
      <c r="J309" s="172"/>
      <c r="K309" s="178"/>
      <c r="L309" s="179"/>
      <c r="M309" s="179"/>
      <c r="N309" s="179"/>
      <c r="O309" s="185"/>
      <c r="P309" s="186"/>
      <c r="Q309" s="186"/>
      <c r="R309" s="186"/>
      <c r="S309" s="186"/>
      <c r="T309" s="187"/>
      <c r="U309" s="190"/>
      <c r="V309" s="190"/>
      <c r="W309" s="191"/>
      <c r="X309" s="197"/>
      <c r="Y309" s="198"/>
      <c r="Z309" s="199"/>
      <c r="AA309" s="204"/>
      <c r="AB309" s="190"/>
      <c r="AC309" s="191"/>
      <c r="AD309" s="209"/>
      <c r="AE309" s="210"/>
      <c r="AF309" s="210"/>
      <c r="AG309" s="211"/>
      <c r="AH309" s="232"/>
      <c r="AI309" s="233"/>
      <c r="AJ309" s="234"/>
      <c r="AK309" s="224"/>
      <c r="AL309" s="224"/>
      <c r="AM309" s="225"/>
      <c r="AN309" s="228"/>
      <c r="AO309" s="228"/>
      <c r="AP309" s="228"/>
      <c r="AQ309" s="228"/>
      <c r="AR309" s="229"/>
      <c r="AT309" s="31"/>
      <c r="AU309" s="157"/>
      <c r="AV309" s="157"/>
      <c r="AW309" s="148"/>
      <c r="AX309" s="31"/>
      <c r="AY309" s="31"/>
      <c r="AZ309" s="31"/>
      <c r="BA309" s="31"/>
    </row>
    <row r="310" spans="2:53" ht="14.1" customHeight="1" x14ac:dyDescent="0.15">
      <c r="B310" s="159"/>
      <c r="C310" s="162"/>
      <c r="D310" s="165"/>
      <c r="E310" s="165"/>
      <c r="F310" s="159"/>
      <c r="G310" s="165"/>
      <c r="H310" s="170"/>
      <c r="I310" s="171"/>
      <c r="J310" s="172"/>
      <c r="K310" s="178"/>
      <c r="L310" s="179"/>
      <c r="M310" s="179"/>
      <c r="N310" s="179"/>
      <c r="O310" s="149"/>
      <c r="P310" s="151">
        <f t="shared" ref="P310" si="135">$I$229</f>
        <v>20</v>
      </c>
      <c r="Q310" s="152"/>
      <c r="R310" s="152"/>
      <c r="S310" s="152"/>
      <c r="T310" s="153"/>
      <c r="U310" s="190"/>
      <c r="V310" s="190"/>
      <c r="W310" s="191"/>
      <c r="X310" s="197"/>
      <c r="Y310" s="198"/>
      <c r="Z310" s="199"/>
      <c r="AA310" s="204"/>
      <c r="AB310" s="190"/>
      <c r="AC310" s="191"/>
      <c r="AD310" s="209"/>
      <c r="AE310" s="210"/>
      <c r="AF310" s="210"/>
      <c r="AG310" s="211"/>
      <c r="AH310" s="232"/>
      <c r="AI310" s="233"/>
      <c r="AJ310" s="234"/>
      <c r="AK310" s="224"/>
      <c r="AL310" s="224"/>
      <c r="AM310" s="225"/>
      <c r="AN310" s="228"/>
      <c r="AO310" s="228"/>
      <c r="AP310" s="228"/>
      <c r="AQ310" s="228"/>
      <c r="AR310" s="229"/>
      <c r="AT310" s="31"/>
      <c r="AU310" s="157"/>
      <c r="AV310" s="157"/>
      <c r="AW310" s="148"/>
      <c r="AX310" s="31"/>
      <c r="AY310" s="31"/>
      <c r="AZ310" s="31"/>
      <c r="BA310" s="31"/>
    </row>
    <row r="311" spans="2:53" ht="14.1" customHeight="1" x14ac:dyDescent="0.15">
      <c r="B311" s="160"/>
      <c r="C311" s="163"/>
      <c r="D311" s="166"/>
      <c r="E311" s="166"/>
      <c r="F311" s="160"/>
      <c r="G311" s="166"/>
      <c r="H311" s="173"/>
      <c r="I311" s="174"/>
      <c r="J311" s="175"/>
      <c r="K311" s="180"/>
      <c r="L311" s="181"/>
      <c r="M311" s="181"/>
      <c r="N311" s="181"/>
      <c r="O311" s="150"/>
      <c r="P311" s="154"/>
      <c r="Q311" s="155"/>
      <c r="R311" s="155"/>
      <c r="S311" s="155"/>
      <c r="T311" s="156"/>
      <c r="U311" s="192"/>
      <c r="V311" s="192"/>
      <c r="W311" s="193"/>
      <c r="X311" s="200"/>
      <c r="Y311" s="201"/>
      <c r="Z311" s="202"/>
      <c r="AA311" s="205"/>
      <c r="AB311" s="192"/>
      <c r="AC311" s="193"/>
      <c r="AD311" s="212"/>
      <c r="AE311" s="213"/>
      <c r="AF311" s="213"/>
      <c r="AG311" s="214"/>
      <c r="AH311" s="235"/>
      <c r="AI311" s="236"/>
      <c r="AJ311" s="237"/>
      <c r="AK311" s="224"/>
      <c r="AL311" s="224"/>
      <c r="AM311" s="225"/>
      <c r="AN311" s="230"/>
      <c r="AO311" s="230"/>
      <c r="AP311" s="230"/>
      <c r="AQ311" s="230"/>
      <c r="AR311" s="231"/>
      <c r="AT311" s="31"/>
      <c r="AU311" s="157"/>
      <c r="AV311" s="157"/>
      <c r="AW311" s="148"/>
      <c r="AX311" s="31"/>
      <c r="AY311" s="31"/>
      <c r="AZ311" s="31"/>
      <c r="BA311" s="31"/>
    </row>
    <row r="312" spans="2:53" ht="14.1" customHeight="1" x14ac:dyDescent="0.15">
      <c r="B312" s="158">
        <v>8</v>
      </c>
      <c r="C312" s="161" t="s">
        <v>101</v>
      </c>
      <c r="D312" s="164">
        <v>19</v>
      </c>
      <c r="E312" s="164" t="s">
        <v>102</v>
      </c>
      <c r="F312" s="158" t="s">
        <v>106</v>
      </c>
      <c r="G312" s="164"/>
      <c r="H312" s="167" t="s">
        <v>135</v>
      </c>
      <c r="I312" s="168"/>
      <c r="J312" s="169"/>
      <c r="K312" s="176">
        <f>$I$224</f>
        <v>3400</v>
      </c>
      <c r="L312" s="177"/>
      <c r="M312" s="177"/>
      <c r="N312" s="177"/>
      <c r="O312" s="182">
        <f t="shared" ref="O312" si="136">$I$227</f>
        <v>50</v>
      </c>
      <c r="P312" s="183"/>
      <c r="Q312" s="183"/>
      <c r="R312" s="183"/>
      <c r="S312" s="183"/>
      <c r="T312" s="184"/>
      <c r="U312" s="188">
        <f t="shared" ref="U312" si="137">IF(AND(H312="○",AV312="●"),IF(K312=0,20,20+ROUNDDOWN((K312-1000)/1000,0)*20),0)</f>
        <v>60</v>
      </c>
      <c r="V312" s="188"/>
      <c r="W312" s="189"/>
      <c r="X312" s="194">
        <f t="shared" ref="X312" si="138">IF(AND(H312="○",AV312="●"),IF(O312&gt;=10,O312*0.2,0),0)</f>
        <v>10</v>
      </c>
      <c r="Y312" s="195"/>
      <c r="Z312" s="196"/>
      <c r="AA312" s="203">
        <f t="shared" ref="AA312" si="139">IF(AND(H312="○",AV312="●"),P314*2,0)</f>
        <v>40</v>
      </c>
      <c r="AB312" s="188"/>
      <c r="AC312" s="189"/>
      <c r="AD312" s="206">
        <f t="shared" ref="AD312" si="140">U312+X312+AA312</f>
        <v>110</v>
      </c>
      <c r="AE312" s="207"/>
      <c r="AF312" s="207"/>
      <c r="AG312" s="208"/>
      <c r="AH312" s="232">
        <v>1</v>
      </c>
      <c r="AI312" s="233"/>
      <c r="AJ312" s="234"/>
      <c r="AK312" s="221">
        <f t="shared" ref="AK312" si="141">IF(AH312=1,$AL$36,IF(AH312=2,$AL$54,IF(AH312=3,$AL$73,IF(AH312=4,$AL$91,IF(AH312=5,$AL$109,IF(AH312=6,$AL$128,IF(AH312=7,$AL$146,IF(AH312=8,$AL$165,IF(AH312=9,$AL$183,IF(AH312=10,$AL$201,0))))))))))</f>
        <v>0.16700000000000001</v>
      </c>
      <c r="AL312" s="222"/>
      <c r="AM312" s="223"/>
      <c r="AN312" s="226">
        <f t="shared" ref="AN312" si="142">IF(H312="○",ROUNDUP(AD312*AK312,1),0)</f>
        <v>18.400000000000002</v>
      </c>
      <c r="AO312" s="226"/>
      <c r="AP312" s="226"/>
      <c r="AQ312" s="226"/>
      <c r="AR312" s="227"/>
      <c r="AT312" s="31"/>
      <c r="AU312" s="157"/>
      <c r="AV312" s="238" t="str">
        <f>IF($C$13="☑","×",IF(OR(H312="×",AV316="×"),"×","●"))</f>
        <v>●</v>
      </c>
      <c r="AW312" s="148" t="str">
        <f>IF(AV312="●",IF(H312="定","-",H312),"-")</f>
        <v>○</v>
      </c>
      <c r="AX312" s="31"/>
      <c r="AY312" s="31"/>
      <c r="AZ312" s="31"/>
      <c r="BA312" s="31"/>
    </row>
    <row r="313" spans="2:53" ht="14.1" customHeight="1" x14ac:dyDescent="0.15">
      <c r="B313" s="159"/>
      <c r="C313" s="162"/>
      <c r="D313" s="165"/>
      <c r="E313" s="165"/>
      <c r="F313" s="159"/>
      <c r="G313" s="165"/>
      <c r="H313" s="170"/>
      <c r="I313" s="171"/>
      <c r="J313" s="172"/>
      <c r="K313" s="178"/>
      <c r="L313" s="179"/>
      <c r="M313" s="179"/>
      <c r="N313" s="179"/>
      <c r="O313" s="185"/>
      <c r="P313" s="186"/>
      <c r="Q313" s="186"/>
      <c r="R313" s="186"/>
      <c r="S313" s="186"/>
      <c r="T313" s="187"/>
      <c r="U313" s="190"/>
      <c r="V313" s="190"/>
      <c r="W313" s="191"/>
      <c r="X313" s="197"/>
      <c r="Y313" s="198"/>
      <c r="Z313" s="199"/>
      <c r="AA313" s="204"/>
      <c r="AB313" s="190"/>
      <c r="AC313" s="191"/>
      <c r="AD313" s="209"/>
      <c r="AE313" s="210"/>
      <c r="AF313" s="210"/>
      <c r="AG313" s="211"/>
      <c r="AH313" s="232"/>
      <c r="AI313" s="233"/>
      <c r="AJ313" s="234"/>
      <c r="AK313" s="224"/>
      <c r="AL313" s="224"/>
      <c r="AM313" s="225"/>
      <c r="AN313" s="228"/>
      <c r="AO313" s="228"/>
      <c r="AP313" s="228"/>
      <c r="AQ313" s="228"/>
      <c r="AR313" s="229"/>
      <c r="AT313" s="31"/>
      <c r="AU313" s="157"/>
      <c r="AV313" s="238"/>
      <c r="AW313" s="148"/>
      <c r="AX313" s="31"/>
      <c r="AY313" s="31"/>
      <c r="AZ313" s="31"/>
      <c r="BA313" s="31"/>
    </row>
    <row r="314" spans="2:53" ht="14.1" customHeight="1" x14ac:dyDescent="0.15">
      <c r="B314" s="159"/>
      <c r="C314" s="162"/>
      <c r="D314" s="165"/>
      <c r="E314" s="165"/>
      <c r="F314" s="159"/>
      <c r="G314" s="165"/>
      <c r="H314" s="170"/>
      <c r="I314" s="171"/>
      <c r="J314" s="172"/>
      <c r="K314" s="178"/>
      <c r="L314" s="179"/>
      <c r="M314" s="179"/>
      <c r="N314" s="179"/>
      <c r="O314" s="149"/>
      <c r="P314" s="151">
        <f t="shared" ref="P314" si="143">$I$229</f>
        <v>20</v>
      </c>
      <c r="Q314" s="152"/>
      <c r="R314" s="152"/>
      <c r="S314" s="152"/>
      <c r="T314" s="153"/>
      <c r="U314" s="190"/>
      <c r="V314" s="190"/>
      <c r="W314" s="191"/>
      <c r="X314" s="197"/>
      <c r="Y314" s="198"/>
      <c r="Z314" s="199"/>
      <c r="AA314" s="204"/>
      <c r="AB314" s="190"/>
      <c r="AC314" s="191"/>
      <c r="AD314" s="209"/>
      <c r="AE314" s="210"/>
      <c r="AF314" s="210"/>
      <c r="AG314" s="211"/>
      <c r="AH314" s="232"/>
      <c r="AI314" s="233"/>
      <c r="AJ314" s="234"/>
      <c r="AK314" s="224"/>
      <c r="AL314" s="224"/>
      <c r="AM314" s="225"/>
      <c r="AN314" s="228"/>
      <c r="AO314" s="228"/>
      <c r="AP314" s="228"/>
      <c r="AQ314" s="228"/>
      <c r="AR314" s="229"/>
      <c r="AT314" s="31"/>
      <c r="AU314" s="157"/>
      <c r="AV314" s="238"/>
      <c r="AW314" s="148"/>
      <c r="AX314" s="31"/>
      <c r="AY314" s="31"/>
      <c r="AZ314" s="31"/>
      <c r="BA314" s="31"/>
    </row>
    <row r="315" spans="2:53" ht="14.1" customHeight="1" thickBot="1" x14ac:dyDescent="0.2">
      <c r="B315" s="160"/>
      <c r="C315" s="163"/>
      <c r="D315" s="166"/>
      <c r="E315" s="166"/>
      <c r="F315" s="160"/>
      <c r="G315" s="166"/>
      <c r="H315" s="173"/>
      <c r="I315" s="174"/>
      <c r="J315" s="175"/>
      <c r="K315" s="180"/>
      <c r="L315" s="181"/>
      <c r="M315" s="181"/>
      <c r="N315" s="181"/>
      <c r="O315" s="150"/>
      <c r="P315" s="154"/>
      <c r="Q315" s="155"/>
      <c r="R315" s="155"/>
      <c r="S315" s="155"/>
      <c r="T315" s="156"/>
      <c r="U315" s="192"/>
      <c r="V315" s="192"/>
      <c r="W315" s="193"/>
      <c r="X315" s="200"/>
      <c r="Y315" s="201"/>
      <c r="Z315" s="202"/>
      <c r="AA315" s="205"/>
      <c r="AB315" s="192"/>
      <c r="AC315" s="193"/>
      <c r="AD315" s="212"/>
      <c r="AE315" s="213"/>
      <c r="AF315" s="213"/>
      <c r="AG315" s="214"/>
      <c r="AH315" s="235"/>
      <c r="AI315" s="236"/>
      <c r="AJ315" s="237"/>
      <c r="AK315" s="224"/>
      <c r="AL315" s="224"/>
      <c r="AM315" s="225"/>
      <c r="AN315" s="230"/>
      <c r="AO315" s="230"/>
      <c r="AP315" s="230"/>
      <c r="AQ315" s="230"/>
      <c r="AR315" s="231"/>
      <c r="AT315" s="31"/>
      <c r="AU315" s="157"/>
      <c r="AV315" s="238"/>
      <c r="AW315" s="148"/>
      <c r="AX315" s="31"/>
      <c r="AY315" s="31"/>
      <c r="AZ315" s="31"/>
      <c r="BA315" s="31"/>
    </row>
    <row r="316" spans="2:53" ht="14.1" customHeight="1" thickTop="1" x14ac:dyDescent="0.15">
      <c r="B316" s="240" t="s">
        <v>149</v>
      </c>
      <c r="C316" s="241"/>
      <c r="D316" s="241"/>
      <c r="E316" s="241"/>
      <c r="F316" s="241"/>
      <c r="G316" s="241"/>
      <c r="H316" s="241"/>
      <c r="I316" s="241"/>
      <c r="J316" s="241"/>
      <c r="K316" s="241"/>
      <c r="L316" s="241"/>
      <c r="M316" s="241"/>
      <c r="N316" s="241"/>
      <c r="O316" s="241"/>
      <c r="P316" s="241"/>
      <c r="Q316" s="241"/>
      <c r="R316" s="241"/>
      <c r="S316" s="241"/>
      <c r="T316" s="241"/>
      <c r="U316" s="241"/>
      <c r="V316" s="241"/>
      <c r="W316" s="241"/>
      <c r="X316" s="241"/>
      <c r="Y316" s="241"/>
      <c r="Z316" s="241"/>
      <c r="AA316" s="241"/>
      <c r="AB316" s="241"/>
      <c r="AC316" s="241"/>
      <c r="AD316" s="241"/>
      <c r="AE316" s="241"/>
      <c r="AF316" s="241"/>
      <c r="AG316" s="241"/>
      <c r="AH316" s="241"/>
      <c r="AI316" s="241"/>
      <c r="AJ316" s="242"/>
      <c r="AK316" s="249">
        <f>IF(COUNTIF(C11:D13,"☑")=1,SUM(AN244:AR315),0)</f>
        <v>328.4</v>
      </c>
      <c r="AL316" s="250"/>
      <c r="AM316" s="250"/>
      <c r="AN316" s="250"/>
      <c r="AO316" s="250"/>
      <c r="AP316" s="255" t="s">
        <v>65</v>
      </c>
      <c r="AQ316" s="255"/>
      <c r="AR316" s="256"/>
      <c r="AT316" s="31"/>
      <c r="AU316" s="144"/>
      <c r="AV316" s="144"/>
      <c r="AW316" s="145"/>
      <c r="AX316" s="31"/>
      <c r="AY316" s="31"/>
      <c r="AZ316" s="31"/>
      <c r="BA316" s="31"/>
    </row>
    <row r="317" spans="2:53" ht="14.1" customHeight="1" x14ac:dyDescent="0.15">
      <c r="B317" s="243"/>
      <c r="C317" s="244"/>
      <c r="D317" s="244"/>
      <c r="E317" s="244"/>
      <c r="F317" s="244"/>
      <c r="G317" s="244"/>
      <c r="H317" s="244"/>
      <c r="I317" s="244"/>
      <c r="J317" s="244"/>
      <c r="K317" s="244"/>
      <c r="L317" s="244"/>
      <c r="M317" s="244"/>
      <c r="N317" s="244"/>
      <c r="O317" s="244"/>
      <c r="P317" s="244"/>
      <c r="Q317" s="244"/>
      <c r="R317" s="244"/>
      <c r="S317" s="244"/>
      <c r="T317" s="244"/>
      <c r="U317" s="244"/>
      <c r="V317" s="244"/>
      <c r="W317" s="244"/>
      <c r="X317" s="244"/>
      <c r="Y317" s="244"/>
      <c r="Z317" s="244"/>
      <c r="AA317" s="244"/>
      <c r="AB317" s="244"/>
      <c r="AC317" s="244"/>
      <c r="AD317" s="244"/>
      <c r="AE317" s="244"/>
      <c r="AF317" s="244"/>
      <c r="AG317" s="244"/>
      <c r="AH317" s="244"/>
      <c r="AI317" s="244"/>
      <c r="AJ317" s="245"/>
      <c r="AK317" s="251"/>
      <c r="AL317" s="252"/>
      <c r="AM317" s="252"/>
      <c r="AN317" s="252"/>
      <c r="AO317" s="252"/>
      <c r="AP317" s="257"/>
      <c r="AQ317" s="257"/>
      <c r="AR317" s="258"/>
      <c r="AT317" s="31"/>
      <c r="AU317" s="144"/>
      <c r="AV317" s="144"/>
      <c r="AW317" s="145"/>
      <c r="AX317" s="31"/>
      <c r="AY317" s="31"/>
      <c r="AZ317" s="31"/>
      <c r="BA317" s="31"/>
    </row>
    <row r="318" spans="2:53" ht="14.1" customHeight="1" x14ac:dyDescent="0.15">
      <c r="B318" s="243"/>
      <c r="C318" s="244"/>
      <c r="D318" s="244"/>
      <c r="E318" s="244"/>
      <c r="F318" s="244"/>
      <c r="G318" s="244"/>
      <c r="H318" s="244"/>
      <c r="I318" s="244"/>
      <c r="J318" s="244"/>
      <c r="K318" s="244"/>
      <c r="L318" s="244"/>
      <c r="M318" s="244"/>
      <c r="N318" s="244"/>
      <c r="O318" s="244"/>
      <c r="P318" s="244"/>
      <c r="Q318" s="244"/>
      <c r="R318" s="244"/>
      <c r="S318" s="244"/>
      <c r="T318" s="244"/>
      <c r="U318" s="244"/>
      <c r="V318" s="244"/>
      <c r="W318" s="244"/>
      <c r="X318" s="244"/>
      <c r="Y318" s="244"/>
      <c r="Z318" s="244"/>
      <c r="AA318" s="244"/>
      <c r="AB318" s="244"/>
      <c r="AC318" s="244"/>
      <c r="AD318" s="244"/>
      <c r="AE318" s="244"/>
      <c r="AF318" s="244"/>
      <c r="AG318" s="244"/>
      <c r="AH318" s="244"/>
      <c r="AI318" s="244"/>
      <c r="AJ318" s="245"/>
      <c r="AK318" s="251"/>
      <c r="AL318" s="252"/>
      <c r="AM318" s="252"/>
      <c r="AN318" s="252"/>
      <c r="AO318" s="252"/>
      <c r="AP318" s="257"/>
      <c r="AQ318" s="257"/>
      <c r="AR318" s="258"/>
      <c r="AT318" s="31"/>
      <c r="AU318" s="144"/>
      <c r="AV318" s="144"/>
      <c r="AW318" s="145"/>
      <c r="AX318" s="31"/>
      <c r="AY318" s="31"/>
      <c r="AZ318" s="31"/>
      <c r="BA318" s="31"/>
    </row>
    <row r="319" spans="2:53" ht="14.1" customHeight="1" thickBot="1" x14ac:dyDescent="0.2">
      <c r="B319" s="246"/>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7"/>
      <c r="AD319" s="247"/>
      <c r="AE319" s="247"/>
      <c r="AF319" s="247"/>
      <c r="AG319" s="247"/>
      <c r="AH319" s="247"/>
      <c r="AI319" s="247"/>
      <c r="AJ319" s="248"/>
      <c r="AK319" s="253"/>
      <c r="AL319" s="254"/>
      <c r="AM319" s="254"/>
      <c r="AN319" s="254"/>
      <c r="AO319" s="254"/>
      <c r="AP319" s="259"/>
      <c r="AQ319" s="259"/>
      <c r="AR319" s="260"/>
      <c r="AT319" s="31"/>
      <c r="AU319" s="144"/>
      <c r="AV319" s="144"/>
      <c r="AW319" s="145"/>
      <c r="AX319" s="31"/>
      <c r="AY319" s="31"/>
      <c r="AZ319" s="31"/>
      <c r="BA319" s="31"/>
    </row>
    <row r="320" spans="2:53" ht="14.1" customHeight="1" thickTop="1" x14ac:dyDescent="0.15">
      <c r="B320" s="158">
        <v>8</v>
      </c>
      <c r="C320" s="161" t="s">
        <v>101</v>
      </c>
      <c r="D320" s="164">
        <v>20</v>
      </c>
      <c r="E320" s="164" t="s">
        <v>102</v>
      </c>
      <c r="F320" s="158" t="s">
        <v>107</v>
      </c>
      <c r="G320" s="164"/>
      <c r="H320" s="167" t="s">
        <v>135</v>
      </c>
      <c r="I320" s="168"/>
      <c r="J320" s="169"/>
      <c r="K320" s="176">
        <f>$I$224</f>
        <v>3400</v>
      </c>
      <c r="L320" s="177"/>
      <c r="M320" s="177"/>
      <c r="N320" s="177"/>
      <c r="O320" s="182">
        <f t="shared" ref="O320" si="144">$I$227</f>
        <v>50</v>
      </c>
      <c r="P320" s="183"/>
      <c r="Q320" s="183"/>
      <c r="R320" s="183"/>
      <c r="S320" s="183"/>
      <c r="T320" s="184"/>
      <c r="U320" s="188">
        <f t="shared" ref="U320" si="145">IF(AND(H320="○",AV320="●"),IF(K320=0,20,20+ROUNDDOWN((K320-1000)/1000,0)*20),0)</f>
        <v>60</v>
      </c>
      <c r="V320" s="188"/>
      <c r="W320" s="189"/>
      <c r="X320" s="194">
        <f t="shared" ref="X320" si="146">IF(AND(H320="○",AV320="●"),IF(O320&gt;=10,O320*0.2,0),0)</f>
        <v>10</v>
      </c>
      <c r="Y320" s="195"/>
      <c r="Z320" s="196"/>
      <c r="AA320" s="203">
        <f t="shared" ref="AA320" si="147">IF(AND(H320="○",AV320="●"),P322*2,0)</f>
        <v>40</v>
      </c>
      <c r="AB320" s="188"/>
      <c r="AC320" s="189"/>
      <c r="AD320" s="206">
        <f t="shared" ref="AD320" si="148">U320+X320+AA320</f>
        <v>110</v>
      </c>
      <c r="AE320" s="207"/>
      <c r="AF320" s="207"/>
      <c r="AG320" s="208"/>
      <c r="AH320" s="232">
        <v>1</v>
      </c>
      <c r="AI320" s="233"/>
      <c r="AJ320" s="234"/>
      <c r="AK320" s="221">
        <f t="shared" ref="AK320" si="149">IF(AH320=1,$AL$36,IF(AH320=2,$AL$54,IF(AH320=3,$AL$73,IF(AH320=4,$AL$91,IF(AH320=5,$AL$109,IF(AH320=6,$AL$128,IF(AH320=7,$AL$146,IF(AH320=8,$AL$165,IF(AH320=9,$AL$183,IF(AH320=10,$AL$201,0))))))))))</f>
        <v>0.16700000000000001</v>
      </c>
      <c r="AL320" s="222"/>
      <c r="AM320" s="223"/>
      <c r="AN320" s="226">
        <f t="shared" ref="AN320" si="150">IF(H320="○",ROUNDUP(AD320*AK320,1),0)</f>
        <v>18.400000000000002</v>
      </c>
      <c r="AO320" s="226"/>
      <c r="AP320" s="226"/>
      <c r="AQ320" s="226"/>
      <c r="AR320" s="227"/>
      <c r="AT320" s="31"/>
      <c r="AU320" s="157"/>
      <c r="AV320" s="157" t="str">
        <f t="shared" ref="AV320" si="151">IF(OR(H320="×",AV324="×"),"×","●")</f>
        <v>●</v>
      </c>
      <c r="AW320" s="148" t="str">
        <f>IF(AV320="●",IF(H320="定","-",H320),"-")</f>
        <v>○</v>
      </c>
      <c r="AX320" s="31"/>
      <c r="AY320" s="31"/>
      <c r="AZ320" s="31"/>
      <c r="BA320" s="31"/>
    </row>
    <row r="321" spans="2:53" ht="14.1" customHeight="1" x14ac:dyDescent="0.15">
      <c r="B321" s="159"/>
      <c r="C321" s="162"/>
      <c r="D321" s="165"/>
      <c r="E321" s="165"/>
      <c r="F321" s="159"/>
      <c r="G321" s="165"/>
      <c r="H321" s="170"/>
      <c r="I321" s="171"/>
      <c r="J321" s="172"/>
      <c r="K321" s="178"/>
      <c r="L321" s="179"/>
      <c r="M321" s="179"/>
      <c r="N321" s="179"/>
      <c r="O321" s="185"/>
      <c r="P321" s="186"/>
      <c r="Q321" s="186"/>
      <c r="R321" s="186"/>
      <c r="S321" s="186"/>
      <c r="T321" s="187"/>
      <c r="U321" s="190"/>
      <c r="V321" s="190"/>
      <c r="W321" s="191"/>
      <c r="X321" s="197"/>
      <c r="Y321" s="198"/>
      <c r="Z321" s="199"/>
      <c r="AA321" s="204"/>
      <c r="AB321" s="190"/>
      <c r="AC321" s="191"/>
      <c r="AD321" s="209"/>
      <c r="AE321" s="210"/>
      <c r="AF321" s="210"/>
      <c r="AG321" s="211"/>
      <c r="AH321" s="232"/>
      <c r="AI321" s="233"/>
      <c r="AJ321" s="234"/>
      <c r="AK321" s="224"/>
      <c r="AL321" s="224"/>
      <c r="AM321" s="225"/>
      <c r="AN321" s="228"/>
      <c r="AO321" s="228"/>
      <c r="AP321" s="228"/>
      <c r="AQ321" s="228"/>
      <c r="AR321" s="229"/>
      <c r="AT321" s="31"/>
      <c r="AU321" s="157"/>
      <c r="AV321" s="157"/>
      <c r="AW321" s="148"/>
      <c r="AX321" s="31"/>
      <c r="AY321" s="31"/>
      <c r="AZ321" s="31"/>
      <c r="BA321" s="31"/>
    </row>
    <row r="322" spans="2:53" ht="14.1" customHeight="1" x14ac:dyDescent="0.15">
      <c r="B322" s="159"/>
      <c r="C322" s="162"/>
      <c r="D322" s="165"/>
      <c r="E322" s="165"/>
      <c r="F322" s="159"/>
      <c r="G322" s="165"/>
      <c r="H322" s="170"/>
      <c r="I322" s="171"/>
      <c r="J322" s="172"/>
      <c r="K322" s="178"/>
      <c r="L322" s="179"/>
      <c r="M322" s="179"/>
      <c r="N322" s="179"/>
      <c r="O322" s="149"/>
      <c r="P322" s="151">
        <f t="shared" ref="P322" si="152">$I$229</f>
        <v>20</v>
      </c>
      <c r="Q322" s="152"/>
      <c r="R322" s="152"/>
      <c r="S322" s="152"/>
      <c r="T322" s="153"/>
      <c r="U322" s="190"/>
      <c r="V322" s="190"/>
      <c r="W322" s="191"/>
      <c r="X322" s="197"/>
      <c r="Y322" s="198"/>
      <c r="Z322" s="199"/>
      <c r="AA322" s="204"/>
      <c r="AB322" s="190"/>
      <c r="AC322" s="191"/>
      <c r="AD322" s="209"/>
      <c r="AE322" s="210"/>
      <c r="AF322" s="210"/>
      <c r="AG322" s="211"/>
      <c r="AH322" s="232"/>
      <c r="AI322" s="233"/>
      <c r="AJ322" s="234"/>
      <c r="AK322" s="224"/>
      <c r="AL322" s="224"/>
      <c r="AM322" s="225"/>
      <c r="AN322" s="228"/>
      <c r="AO322" s="228"/>
      <c r="AP322" s="228"/>
      <c r="AQ322" s="228"/>
      <c r="AR322" s="229"/>
      <c r="AT322" s="31"/>
      <c r="AU322" s="157"/>
      <c r="AV322" s="157"/>
      <c r="AW322" s="148"/>
      <c r="AX322" s="31"/>
      <c r="AY322" s="31"/>
      <c r="AZ322" s="31"/>
      <c r="BA322" s="31"/>
    </row>
    <row r="323" spans="2:53" ht="14.1" customHeight="1" x14ac:dyDescent="0.15">
      <c r="B323" s="160"/>
      <c r="C323" s="163"/>
      <c r="D323" s="166"/>
      <c r="E323" s="166"/>
      <c r="F323" s="160"/>
      <c r="G323" s="166"/>
      <c r="H323" s="173"/>
      <c r="I323" s="174"/>
      <c r="J323" s="175"/>
      <c r="K323" s="180"/>
      <c r="L323" s="181"/>
      <c r="M323" s="181"/>
      <c r="N323" s="181"/>
      <c r="O323" s="150"/>
      <c r="P323" s="154"/>
      <c r="Q323" s="155"/>
      <c r="R323" s="155"/>
      <c r="S323" s="155"/>
      <c r="T323" s="156"/>
      <c r="U323" s="192"/>
      <c r="V323" s="192"/>
      <c r="W323" s="193"/>
      <c r="X323" s="200"/>
      <c r="Y323" s="201"/>
      <c r="Z323" s="202"/>
      <c r="AA323" s="205"/>
      <c r="AB323" s="192"/>
      <c r="AC323" s="193"/>
      <c r="AD323" s="212"/>
      <c r="AE323" s="213"/>
      <c r="AF323" s="213"/>
      <c r="AG323" s="214"/>
      <c r="AH323" s="235"/>
      <c r="AI323" s="236"/>
      <c r="AJ323" s="237"/>
      <c r="AK323" s="224"/>
      <c r="AL323" s="224"/>
      <c r="AM323" s="225"/>
      <c r="AN323" s="230"/>
      <c r="AO323" s="230"/>
      <c r="AP323" s="230"/>
      <c r="AQ323" s="230"/>
      <c r="AR323" s="231"/>
      <c r="AT323" s="31"/>
      <c r="AU323" s="157"/>
      <c r="AV323" s="157"/>
      <c r="AW323" s="148"/>
      <c r="AX323" s="31"/>
      <c r="AY323" s="31"/>
      <c r="AZ323" s="31"/>
      <c r="BA323" s="31"/>
    </row>
    <row r="324" spans="2:53" ht="14.1" customHeight="1" x14ac:dyDescent="0.15">
      <c r="B324" s="158">
        <v>8</v>
      </c>
      <c r="C324" s="161" t="s">
        <v>101</v>
      </c>
      <c r="D324" s="164">
        <v>21</v>
      </c>
      <c r="E324" s="164" t="s">
        <v>102</v>
      </c>
      <c r="F324" s="158" t="s">
        <v>108</v>
      </c>
      <c r="G324" s="164"/>
      <c r="H324" s="167" t="s">
        <v>135</v>
      </c>
      <c r="I324" s="168"/>
      <c r="J324" s="169"/>
      <c r="K324" s="176">
        <f>$I$224</f>
        <v>3400</v>
      </c>
      <c r="L324" s="177"/>
      <c r="M324" s="177"/>
      <c r="N324" s="177"/>
      <c r="O324" s="182">
        <f t="shared" ref="O324" si="153">$I$227</f>
        <v>50</v>
      </c>
      <c r="P324" s="183"/>
      <c r="Q324" s="183"/>
      <c r="R324" s="183"/>
      <c r="S324" s="183"/>
      <c r="T324" s="184"/>
      <c r="U324" s="188">
        <f t="shared" ref="U324" si="154">IF(AND(H324="○",AV324="●"),IF(K324=0,20,20+ROUNDDOWN((K324-1000)/1000,0)*20),0)</f>
        <v>60</v>
      </c>
      <c r="V324" s="188"/>
      <c r="W324" s="189"/>
      <c r="X324" s="194">
        <f t="shared" ref="X324" si="155">IF(AND(H324="○",AV324="●"),IF(O324&gt;=10,O324*0.2,0),0)</f>
        <v>10</v>
      </c>
      <c r="Y324" s="195"/>
      <c r="Z324" s="196"/>
      <c r="AA324" s="203">
        <f t="shared" ref="AA324" si="156">IF(AND(H324="○",AV324="●"),P326*2,0)</f>
        <v>40</v>
      </c>
      <c r="AB324" s="188"/>
      <c r="AC324" s="189"/>
      <c r="AD324" s="206">
        <f t="shared" ref="AD324" si="157">U324+X324+AA324</f>
        <v>110</v>
      </c>
      <c r="AE324" s="207"/>
      <c r="AF324" s="207"/>
      <c r="AG324" s="208"/>
      <c r="AH324" s="215">
        <v>2</v>
      </c>
      <c r="AI324" s="216"/>
      <c r="AJ324" s="217"/>
      <c r="AK324" s="221">
        <f t="shared" ref="AK324" si="158">IF(AH324=1,$AL$36,IF(AH324=2,$AL$54,IF(AH324=3,$AL$73,IF(AH324=4,$AL$91,IF(AH324=5,$AL$109,IF(AH324=6,$AL$128,IF(AH324=7,$AL$146,IF(AH324=8,$AL$165,IF(AH324=9,$AL$183,IF(AH324=10,$AL$201,0))))))))))</f>
        <v>0.154</v>
      </c>
      <c r="AL324" s="222"/>
      <c r="AM324" s="223"/>
      <c r="AN324" s="226">
        <f t="shared" ref="AN324" si="159">IF(H324="○",ROUNDUP(AD324*AK324,1),0)</f>
        <v>17</v>
      </c>
      <c r="AO324" s="226"/>
      <c r="AP324" s="226"/>
      <c r="AQ324" s="226"/>
      <c r="AR324" s="227"/>
      <c r="AT324" s="31"/>
      <c r="AU324" s="157"/>
      <c r="AV324" s="157" t="str">
        <f t="shared" ref="AV324" si="160">IF(OR(H324="×",AV328="×"),"×","●")</f>
        <v>●</v>
      </c>
      <c r="AW324" s="148" t="str">
        <f>IF(AV324="●",IF(H324="定","-",H324),"-")</f>
        <v>○</v>
      </c>
      <c r="AX324" s="31"/>
      <c r="AY324" s="31"/>
      <c r="AZ324" s="31"/>
      <c r="BA324" s="31"/>
    </row>
    <row r="325" spans="2:53" ht="14.1" customHeight="1" x14ac:dyDescent="0.15">
      <c r="B325" s="159"/>
      <c r="C325" s="162"/>
      <c r="D325" s="165"/>
      <c r="E325" s="165"/>
      <c r="F325" s="159"/>
      <c r="G325" s="165"/>
      <c r="H325" s="170"/>
      <c r="I325" s="171"/>
      <c r="J325" s="172"/>
      <c r="K325" s="178"/>
      <c r="L325" s="179"/>
      <c r="M325" s="179"/>
      <c r="N325" s="179"/>
      <c r="O325" s="185"/>
      <c r="P325" s="186"/>
      <c r="Q325" s="186"/>
      <c r="R325" s="186"/>
      <c r="S325" s="186"/>
      <c r="T325" s="187"/>
      <c r="U325" s="190"/>
      <c r="V325" s="190"/>
      <c r="W325" s="191"/>
      <c r="X325" s="197"/>
      <c r="Y325" s="198"/>
      <c r="Z325" s="199"/>
      <c r="AA325" s="204"/>
      <c r="AB325" s="190"/>
      <c r="AC325" s="191"/>
      <c r="AD325" s="209"/>
      <c r="AE325" s="210"/>
      <c r="AF325" s="210"/>
      <c r="AG325" s="211"/>
      <c r="AH325" s="215"/>
      <c r="AI325" s="216"/>
      <c r="AJ325" s="217"/>
      <c r="AK325" s="224"/>
      <c r="AL325" s="224"/>
      <c r="AM325" s="225"/>
      <c r="AN325" s="228"/>
      <c r="AO325" s="228"/>
      <c r="AP325" s="228"/>
      <c r="AQ325" s="228"/>
      <c r="AR325" s="229"/>
      <c r="AT325" s="31"/>
      <c r="AU325" s="157"/>
      <c r="AV325" s="157"/>
      <c r="AW325" s="148"/>
      <c r="AX325" s="31"/>
      <c r="AY325" s="31"/>
      <c r="AZ325" s="31"/>
      <c r="BA325" s="31"/>
    </row>
    <row r="326" spans="2:53" ht="14.1" customHeight="1" x14ac:dyDescent="0.15">
      <c r="B326" s="159"/>
      <c r="C326" s="162"/>
      <c r="D326" s="165"/>
      <c r="E326" s="165"/>
      <c r="F326" s="159"/>
      <c r="G326" s="165"/>
      <c r="H326" s="170"/>
      <c r="I326" s="171"/>
      <c r="J326" s="172"/>
      <c r="K326" s="178"/>
      <c r="L326" s="179"/>
      <c r="M326" s="179"/>
      <c r="N326" s="179"/>
      <c r="O326" s="149"/>
      <c r="P326" s="151">
        <f t="shared" ref="P326" si="161">$I$229</f>
        <v>20</v>
      </c>
      <c r="Q326" s="152"/>
      <c r="R326" s="152"/>
      <c r="S326" s="152"/>
      <c r="T326" s="153"/>
      <c r="U326" s="190"/>
      <c r="V326" s="190"/>
      <c r="W326" s="191"/>
      <c r="X326" s="197"/>
      <c r="Y326" s="198"/>
      <c r="Z326" s="199"/>
      <c r="AA326" s="204"/>
      <c r="AB326" s="190"/>
      <c r="AC326" s="191"/>
      <c r="AD326" s="209"/>
      <c r="AE326" s="210"/>
      <c r="AF326" s="210"/>
      <c r="AG326" s="211"/>
      <c r="AH326" s="215"/>
      <c r="AI326" s="216"/>
      <c r="AJ326" s="217"/>
      <c r="AK326" s="224"/>
      <c r="AL326" s="224"/>
      <c r="AM326" s="225"/>
      <c r="AN326" s="228"/>
      <c r="AO326" s="228"/>
      <c r="AP326" s="228"/>
      <c r="AQ326" s="228"/>
      <c r="AR326" s="229"/>
      <c r="AT326" s="31"/>
      <c r="AU326" s="157"/>
      <c r="AV326" s="157"/>
      <c r="AW326" s="148"/>
      <c r="AX326" s="31"/>
      <c r="AY326" s="31"/>
      <c r="AZ326" s="31"/>
      <c r="BA326" s="31"/>
    </row>
    <row r="327" spans="2:53" ht="14.1" customHeight="1" x14ac:dyDescent="0.15">
      <c r="B327" s="160"/>
      <c r="C327" s="163"/>
      <c r="D327" s="166"/>
      <c r="E327" s="166"/>
      <c r="F327" s="160"/>
      <c r="G327" s="166"/>
      <c r="H327" s="173"/>
      <c r="I327" s="174"/>
      <c r="J327" s="175"/>
      <c r="K327" s="180"/>
      <c r="L327" s="181"/>
      <c r="M327" s="181"/>
      <c r="N327" s="181"/>
      <c r="O327" s="150"/>
      <c r="P327" s="154"/>
      <c r="Q327" s="155"/>
      <c r="R327" s="155"/>
      <c r="S327" s="155"/>
      <c r="T327" s="156"/>
      <c r="U327" s="192"/>
      <c r="V327" s="192"/>
      <c r="W327" s="193"/>
      <c r="X327" s="200"/>
      <c r="Y327" s="201"/>
      <c r="Z327" s="202"/>
      <c r="AA327" s="205"/>
      <c r="AB327" s="192"/>
      <c r="AC327" s="193"/>
      <c r="AD327" s="212"/>
      <c r="AE327" s="213"/>
      <c r="AF327" s="213"/>
      <c r="AG327" s="214"/>
      <c r="AH327" s="218"/>
      <c r="AI327" s="219"/>
      <c r="AJ327" s="220"/>
      <c r="AK327" s="224"/>
      <c r="AL327" s="224"/>
      <c r="AM327" s="225"/>
      <c r="AN327" s="230"/>
      <c r="AO327" s="230"/>
      <c r="AP327" s="230"/>
      <c r="AQ327" s="230"/>
      <c r="AR327" s="231"/>
      <c r="AT327" s="31"/>
      <c r="AU327" s="157"/>
      <c r="AV327" s="157"/>
      <c r="AW327" s="148"/>
      <c r="AX327" s="31"/>
      <c r="AY327" s="31"/>
      <c r="AZ327" s="31"/>
      <c r="BA327" s="31"/>
    </row>
    <row r="328" spans="2:53" ht="14.1" customHeight="1" x14ac:dyDescent="0.15">
      <c r="B328" s="158">
        <v>8</v>
      </c>
      <c r="C328" s="161" t="s">
        <v>101</v>
      </c>
      <c r="D328" s="164">
        <v>22</v>
      </c>
      <c r="E328" s="164" t="s">
        <v>102</v>
      </c>
      <c r="F328" s="158" t="s">
        <v>138</v>
      </c>
      <c r="G328" s="164"/>
      <c r="H328" s="167" t="s">
        <v>135</v>
      </c>
      <c r="I328" s="168"/>
      <c r="J328" s="169"/>
      <c r="K328" s="176">
        <f>$I$224</f>
        <v>3400</v>
      </c>
      <c r="L328" s="177"/>
      <c r="M328" s="177"/>
      <c r="N328" s="177"/>
      <c r="O328" s="182">
        <f t="shared" ref="O328" si="162">$I$227</f>
        <v>50</v>
      </c>
      <c r="P328" s="183"/>
      <c r="Q328" s="183"/>
      <c r="R328" s="183"/>
      <c r="S328" s="183"/>
      <c r="T328" s="184"/>
      <c r="U328" s="188">
        <f t="shared" ref="U328" si="163">IF(AND(H328="○",AV328="●"),IF(K328=0,20,20+ROUNDDOWN((K328-1000)/1000,0)*20),0)</f>
        <v>60</v>
      </c>
      <c r="V328" s="188"/>
      <c r="W328" s="189"/>
      <c r="X328" s="194">
        <f t="shared" ref="X328" si="164">IF(AND(H328="○",AV328="●"),IF(O328&gt;=10,O328*0.2,0),0)</f>
        <v>10</v>
      </c>
      <c r="Y328" s="195"/>
      <c r="Z328" s="196"/>
      <c r="AA328" s="203">
        <f t="shared" ref="AA328" si="165">IF(AND(H328="○",AV328="●"),P330*2,0)</f>
        <v>40</v>
      </c>
      <c r="AB328" s="188"/>
      <c r="AC328" s="189"/>
      <c r="AD328" s="206">
        <f t="shared" ref="AD328" si="166">U328+X328+AA328</f>
        <v>110</v>
      </c>
      <c r="AE328" s="207"/>
      <c r="AF328" s="207"/>
      <c r="AG328" s="208"/>
      <c r="AH328" s="232">
        <v>1</v>
      </c>
      <c r="AI328" s="233"/>
      <c r="AJ328" s="234"/>
      <c r="AK328" s="221">
        <f t="shared" ref="AK328" si="167">IF(AH328=1,$AL$36,IF(AH328=2,$AL$54,IF(AH328=3,$AL$73,IF(AH328=4,$AL$91,IF(AH328=5,$AL$109,IF(AH328=6,$AL$128,IF(AH328=7,$AL$146,IF(AH328=8,$AL$165,IF(AH328=9,$AL$183,IF(AH328=10,$AL$201,0))))))))))</f>
        <v>0.16700000000000001</v>
      </c>
      <c r="AL328" s="222"/>
      <c r="AM328" s="223"/>
      <c r="AN328" s="226">
        <f t="shared" ref="AN328" si="168">IF(H328="○",ROUNDUP(AD328*AK328,1),0)</f>
        <v>18.400000000000002</v>
      </c>
      <c r="AO328" s="226"/>
      <c r="AP328" s="226"/>
      <c r="AQ328" s="226"/>
      <c r="AR328" s="227"/>
      <c r="AT328" s="31"/>
      <c r="AU328" s="157"/>
      <c r="AV328" s="157" t="str">
        <f t="shared" ref="AV328" si="169">IF(OR(H328="×",AV332="×"),"×","●")</f>
        <v>●</v>
      </c>
      <c r="AW328" s="148" t="str">
        <f>IF(AV328="●",IF(H328="定","-",H328),"-")</f>
        <v>○</v>
      </c>
      <c r="AX328" s="31"/>
      <c r="AY328" s="31"/>
      <c r="AZ328" s="31"/>
      <c r="BA328" s="31"/>
    </row>
    <row r="329" spans="2:53" ht="14.1" customHeight="1" x14ac:dyDescent="0.15">
      <c r="B329" s="159"/>
      <c r="C329" s="162"/>
      <c r="D329" s="165"/>
      <c r="E329" s="165"/>
      <c r="F329" s="159"/>
      <c r="G329" s="165"/>
      <c r="H329" s="170"/>
      <c r="I329" s="171"/>
      <c r="J329" s="172"/>
      <c r="K329" s="178"/>
      <c r="L329" s="179"/>
      <c r="M329" s="179"/>
      <c r="N329" s="179"/>
      <c r="O329" s="185"/>
      <c r="P329" s="186"/>
      <c r="Q329" s="186"/>
      <c r="R329" s="186"/>
      <c r="S329" s="186"/>
      <c r="T329" s="187"/>
      <c r="U329" s="190"/>
      <c r="V329" s="190"/>
      <c r="W329" s="191"/>
      <c r="X329" s="197"/>
      <c r="Y329" s="198"/>
      <c r="Z329" s="199"/>
      <c r="AA329" s="204"/>
      <c r="AB329" s="190"/>
      <c r="AC329" s="191"/>
      <c r="AD329" s="209"/>
      <c r="AE329" s="210"/>
      <c r="AF329" s="210"/>
      <c r="AG329" s="211"/>
      <c r="AH329" s="232"/>
      <c r="AI329" s="233"/>
      <c r="AJ329" s="234"/>
      <c r="AK329" s="224"/>
      <c r="AL329" s="224"/>
      <c r="AM329" s="225"/>
      <c r="AN329" s="228"/>
      <c r="AO329" s="228"/>
      <c r="AP329" s="228"/>
      <c r="AQ329" s="228"/>
      <c r="AR329" s="229"/>
      <c r="AT329" s="31"/>
      <c r="AU329" s="157"/>
      <c r="AV329" s="157"/>
      <c r="AW329" s="148"/>
      <c r="AX329" s="31"/>
      <c r="AY329" s="31"/>
      <c r="AZ329" s="31"/>
      <c r="BA329" s="31"/>
    </row>
    <row r="330" spans="2:53" ht="14.1" customHeight="1" x14ac:dyDescent="0.15">
      <c r="B330" s="159"/>
      <c r="C330" s="162"/>
      <c r="D330" s="165"/>
      <c r="E330" s="165"/>
      <c r="F330" s="159"/>
      <c r="G330" s="165"/>
      <c r="H330" s="170"/>
      <c r="I330" s="171"/>
      <c r="J330" s="172"/>
      <c r="K330" s="178"/>
      <c r="L330" s="179"/>
      <c r="M330" s="179"/>
      <c r="N330" s="179"/>
      <c r="O330" s="149"/>
      <c r="P330" s="151">
        <f t="shared" ref="P330" si="170">$I$229</f>
        <v>20</v>
      </c>
      <c r="Q330" s="152"/>
      <c r="R330" s="152"/>
      <c r="S330" s="152"/>
      <c r="T330" s="153"/>
      <c r="U330" s="190"/>
      <c r="V330" s="190"/>
      <c r="W330" s="191"/>
      <c r="X330" s="197"/>
      <c r="Y330" s="198"/>
      <c r="Z330" s="199"/>
      <c r="AA330" s="204"/>
      <c r="AB330" s="190"/>
      <c r="AC330" s="191"/>
      <c r="AD330" s="209"/>
      <c r="AE330" s="210"/>
      <c r="AF330" s="210"/>
      <c r="AG330" s="211"/>
      <c r="AH330" s="232"/>
      <c r="AI330" s="233"/>
      <c r="AJ330" s="234"/>
      <c r="AK330" s="224"/>
      <c r="AL330" s="224"/>
      <c r="AM330" s="225"/>
      <c r="AN330" s="228"/>
      <c r="AO330" s="228"/>
      <c r="AP330" s="228"/>
      <c r="AQ330" s="228"/>
      <c r="AR330" s="229"/>
      <c r="AT330" s="31"/>
      <c r="AU330" s="157"/>
      <c r="AV330" s="157"/>
      <c r="AW330" s="148"/>
      <c r="AX330" s="31"/>
      <c r="AY330" s="31"/>
      <c r="AZ330" s="31"/>
      <c r="BA330" s="31"/>
    </row>
    <row r="331" spans="2:53" ht="14.1" customHeight="1" x14ac:dyDescent="0.15">
      <c r="B331" s="160"/>
      <c r="C331" s="163"/>
      <c r="D331" s="166"/>
      <c r="E331" s="166"/>
      <c r="F331" s="160"/>
      <c r="G331" s="166"/>
      <c r="H331" s="173"/>
      <c r="I331" s="174"/>
      <c r="J331" s="175"/>
      <c r="K331" s="180"/>
      <c r="L331" s="181"/>
      <c r="M331" s="181"/>
      <c r="N331" s="181"/>
      <c r="O331" s="150"/>
      <c r="P331" s="154"/>
      <c r="Q331" s="155"/>
      <c r="R331" s="155"/>
      <c r="S331" s="155"/>
      <c r="T331" s="156"/>
      <c r="U331" s="192"/>
      <c r="V331" s="192"/>
      <c r="W331" s="193"/>
      <c r="X331" s="200"/>
      <c r="Y331" s="201"/>
      <c r="Z331" s="202"/>
      <c r="AA331" s="205"/>
      <c r="AB331" s="192"/>
      <c r="AC331" s="193"/>
      <c r="AD331" s="212"/>
      <c r="AE331" s="213"/>
      <c r="AF331" s="213"/>
      <c r="AG331" s="214"/>
      <c r="AH331" s="235"/>
      <c r="AI331" s="236"/>
      <c r="AJ331" s="237"/>
      <c r="AK331" s="224"/>
      <c r="AL331" s="224"/>
      <c r="AM331" s="225"/>
      <c r="AN331" s="230"/>
      <c r="AO331" s="230"/>
      <c r="AP331" s="230"/>
      <c r="AQ331" s="230"/>
      <c r="AR331" s="231"/>
      <c r="AT331" s="31"/>
      <c r="AU331" s="157"/>
      <c r="AV331" s="157"/>
      <c r="AW331" s="148"/>
      <c r="AX331" s="31"/>
      <c r="AY331" s="31"/>
      <c r="AZ331" s="31"/>
      <c r="BA331" s="31"/>
    </row>
    <row r="332" spans="2:53" ht="14.1" customHeight="1" x14ac:dyDescent="0.15">
      <c r="B332" s="158">
        <v>8</v>
      </c>
      <c r="C332" s="161" t="s">
        <v>101</v>
      </c>
      <c r="D332" s="164">
        <v>23</v>
      </c>
      <c r="E332" s="164" t="s">
        <v>102</v>
      </c>
      <c r="F332" s="158" t="s">
        <v>103</v>
      </c>
      <c r="G332" s="164"/>
      <c r="H332" s="167" t="s">
        <v>135</v>
      </c>
      <c r="I332" s="168"/>
      <c r="J332" s="169"/>
      <c r="K332" s="176">
        <f>$I$224</f>
        <v>3400</v>
      </c>
      <c r="L332" s="177"/>
      <c r="M332" s="177"/>
      <c r="N332" s="177"/>
      <c r="O332" s="182">
        <f t="shared" ref="O332" si="171">$I$227</f>
        <v>50</v>
      </c>
      <c r="P332" s="183"/>
      <c r="Q332" s="183"/>
      <c r="R332" s="183"/>
      <c r="S332" s="183"/>
      <c r="T332" s="184"/>
      <c r="U332" s="188">
        <f t="shared" ref="U332" si="172">IF(AND(H332="○",AV332="●"),IF(K332=0,20,20+ROUNDDOWN((K332-1000)/1000,0)*20),0)</f>
        <v>60</v>
      </c>
      <c r="V332" s="188"/>
      <c r="W332" s="189"/>
      <c r="X332" s="194">
        <f t="shared" ref="X332" si="173">IF(AND(H332="○",AV332="●"),IF(O332&gt;=10,O332*0.2,0),0)</f>
        <v>10</v>
      </c>
      <c r="Y332" s="195"/>
      <c r="Z332" s="196"/>
      <c r="AA332" s="203">
        <f t="shared" ref="AA332" si="174">IF(AND(H332="○",AV332="●"),P334*2,0)</f>
        <v>40</v>
      </c>
      <c r="AB332" s="188"/>
      <c r="AC332" s="189"/>
      <c r="AD332" s="206">
        <f t="shared" ref="AD332" si="175">U332+X332+AA332</f>
        <v>110</v>
      </c>
      <c r="AE332" s="207"/>
      <c r="AF332" s="207"/>
      <c r="AG332" s="208"/>
      <c r="AH332" s="261">
        <v>1</v>
      </c>
      <c r="AI332" s="262"/>
      <c r="AJ332" s="263"/>
      <c r="AK332" s="221">
        <f t="shared" ref="AK332" si="176">IF(AH332=1,$AL$36,IF(AH332=2,$AL$54,IF(AH332=3,$AL$73,IF(AH332=4,$AL$91,IF(AH332=5,$AL$109,IF(AH332=6,$AL$128,IF(AH332=7,$AL$146,IF(AH332=8,$AL$165,IF(AH332=9,$AL$183,IF(AH332=10,$AL$201,0))))))))))</f>
        <v>0.16700000000000001</v>
      </c>
      <c r="AL332" s="222"/>
      <c r="AM332" s="223"/>
      <c r="AN332" s="226">
        <f t="shared" ref="AN332" si="177">IF(H332="○",ROUNDUP(AD332*AK332,1),0)</f>
        <v>18.400000000000002</v>
      </c>
      <c r="AO332" s="226"/>
      <c r="AP332" s="226"/>
      <c r="AQ332" s="226"/>
      <c r="AR332" s="227"/>
      <c r="AT332" s="31"/>
      <c r="AU332" s="157"/>
      <c r="AV332" s="157" t="str">
        <f t="shared" ref="AV332" si="178">IF(OR(H332="×",AV336="×"),"×","●")</f>
        <v>●</v>
      </c>
      <c r="AW332" s="148" t="str">
        <f>IF(AV332="●",IF(H332="定","-",H332),"-")</f>
        <v>○</v>
      </c>
      <c r="AX332" s="31"/>
      <c r="AY332" s="31"/>
      <c r="AZ332" s="31"/>
      <c r="BA332" s="31"/>
    </row>
    <row r="333" spans="2:53" ht="14.1" customHeight="1" x14ac:dyDescent="0.15">
      <c r="B333" s="159"/>
      <c r="C333" s="162"/>
      <c r="D333" s="165"/>
      <c r="E333" s="165"/>
      <c r="F333" s="159"/>
      <c r="G333" s="165"/>
      <c r="H333" s="170"/>
      <c r="I333" s="171"/>
      <c r="J333" s="172"/>
      <c r="K333" s="178"/>
      <c r="L333" s="179"/>
      <c r="M333" s="179"/>
      <c r="N333" s="179"/>
      <c r="O333" s="185"/>
      <c r="P333" s="186"/>
      <c r="Q333" s="186"/>
      <c r="R333" s="186"/>
      <c r="S333" s="186"/>
      <c r="T333" s="187"/>
      <c r="U333" s="190"/>
      <c r="V333" s="190"/>
      <c r="W333" s="191"/>
      <c r="X333" s="197"/>
      <c r="Y333" s="198"/>
      <c r="Z333" s="199"/>
      <c r="AA333" s="204"/>
      <c r="AB333" s="190"/>
      <c r="AC333" s="191"/>
      <c r="AD333" s="209"/>
      <c r="AE333" s="210"/>
      <c r="AF333" s="210"/>
      <c r="AG333" s="211"/>
      <c r="AH333" s="261"/>
      <c r="AI333" s="262"/>
      <c r="AJ333" s="263"/>
      <c r="AK333" s="224"/>
      <c r="AL333" s="224"/>
      <c r="AM333" s="225"/>
      <c r="AN333" s="228"/>
      <c r="AO333" s="228"/>
      <c r="AP333" s="228"/>
      <c r="AQ333" s="228"/>
      <c r="AR333" s="229"/>
      <c r="AT333" s="31"/>
      <c r="AU333" s="157"/>
      <c r="AV333" s="157"/>
      <c r="AW333" s="148"/>
      <c r="AX333" s="31"/>
      <c r="AY333" s="31"/>
      <c r="AZ333" s="31"/>
      <c r="BA333" s="31"/>
    </row>
    <row r="334" spans="2:53" ht="14.1" customHeight="1" x14ac:dyDescent="0.15">
      <c r="B334" s="159"/>
      <c r="C334" s="162"/>
      <c r="D334" s="165"/>
      <c r="E334" s="165"/>
      <c r="F334" s="159"/>
      <c r="G334" s="165"/>
      <c r="H334" s="170"/>
      <c r="I334" s="171"/>
      <c r="J334" s="172"/>
      <c r="K334" s="178"/>
      <c r="L334" s="179"/>
      <c r="M334" s="179"/>
      <c r="N334" s="179"/>
      <c r="O334" s="149"/>
      <c r="P334" s="151">
        <f t="shared" ref="P334" si="179">$I$229</f>
        <v>20</v>
      </c>
      <c r="Q334" s="152"/>
      <c r="R334" s="152"/>
      <c r="S334" s="152"/>
      <c r="T334" s="153"/>
      <c r="U334" s="190"/>
      <c r="V334" s="190"/>
      <c r="W334" s="191"/>
      <c r="X334" s="197"/>
      <c r="Y334" s="198"/>
      <c r="Z334" s="199"/>
      <c r="AA334" s="204"/>
      <c r="AB334" s="190"/>
      <c r="AC334" s="191"/>
      <c r="AD334" s="209"/>
      <c r="AE334" s="210"/>
      <c r="AF334" s="210"/>
      <c r="AG334" s="211"/>
      <c r="AH334" s="261"/>
      <c r="AI334" s="262"/>
      <c r="AJ334" s="263"/>
      <c r="AK334" s="224"/>
      <c r="AL334" s="224"/>
      <c r="AM334" s="225"/>
      <c r="AN334" s="228"/>
      <c r="AO334" s="228"/>
      <c r="AP334" s="228"/>
      <c r="AQ334" s="228"/>
      <c r="AR334" s="229"/>
      <c r="AT334" s="31"/>
      <c r="AU334" s="157"/>
      <c r="AV334" s="157"/>
      <c r="AW334" s="148"/>
      <c r="AX334" s="31"/>
      <c r="AY334" s="31"/>
      <c r="AZ334" s="31"/>
      <c r="BA334" s="31"/>
    </row>
    <row r="335" spans="2:53" ht="14.1" customHeight="1" x14ac:dyDescent="0.15">
      <c r="B335" s="160"/>
      <c r="C335" s="163"/>
      <c r="D335" s="166"/>
      <c r="E335" s="166"/>
      <c r="F335" s="160"/>
      <c r="G335" s="166"/>
      <c r="H335" s="173"/>
      <c r="I335" s="174"/>
      <c r="J335" s="175"/>
      <c r="K335" s="180"/>
      <c r="L335" s="181"/>
      <c r="M335" s="181"/>
      <c r="N335" s="181"/>
      <c r="O335" s="150"/>
      <c r="P335" s="154"/>
      <c r="Q335" s="155"/>
      <c r="R335" s="155"/>
      <c r="S335" s="155"/>
      <c r="T335" s="156"/>
      <c r="U335" s="192"/>
      <c r="V335" s="192"/>
      <c r="W335" s="193"/>
      <c r="X335" s="200"/>
      <c r="Y335" s="201"/>
      <c r="Z335" s="202"/>
      <c r="AA335" s="205"/>
      <c r="AB335" s="192"/>
      <c r="AC335" s="193"/>
      <c r="AD335" s="212"/>
      <c r="AE335" s="213"/>
      <c r="AF335" s="213"/>
      <c r="AG335" s="214"/>
      <c r="AH335" s="264"/>
      <c r="AI335" s="265"/>
      <c r="AJ335" s="266"/>
      <c r="AK335" s="224"/>
      <c r="AL335" s="224"/>
      <c r="AM335" s="225"/>
      <c r="AN335" s="230"/>
      <c r="AO335" s="230"/>
      <c r="AP335" s="230"/>
      <c r="AQ335" s="230"/>
      <c r="AR335" s="231"/>
      <c r="AT335" s="31"/>
      <c r="AU335" s="157"/>
      <c r="AV335" s="157"/>
      <c r="AW335" s="148"/>
      <c r="AX335" s="31"/>
      <c r="AY335" s="31"/>
      <c r="AZ335" s="31"/>
      <c r="BA335" s="31"/>
    </row>
    <row r="336" spans="2:53" ht="14.1" customHeight="1" x14ac:dyDescent="0.15">
      <c r="B336" s="158">
        <v>8</v>
      </c>
      <c r="C336" s="161" t="s">
        <v>101</v>
      </c>
      <c r="D336" s="164">
        <v>24</v>
      </c>
      <c r="E336" s="164" t="s">
        <v>102</v>
      </c>
      <c r="F336" s="158" t="s">
        <v>104</v>
      </c>
      <c r="G336" s="164"/>
      <c r="H336" s="167" t="s">
        <v>135</v>
      </c>
      <c r="I336" s="168"/>
      <c r="J336" s="169"/>
      <c r="K336" s="176">
        <f>$I$224</f>
        <v>3400</v>
      </c>
      <c r="L336" s="177"/>
      <c r="M336" s="177"/>
      <c r="N336" s="177"/>
      <c r="O336" s="182">
        <f t="shared" ref="O336" si="180">$I$227</f>
        <v>50</v>
      </c>
      <c r="P336" s="183"/>
      <c r="Q336" s="183"/>
      <c r="R336" s="183"/>
      <c r="S336" s="183"/>
      <c r="T336" s="184"/>
      <c r="U336" s="188">
        <f t="shared" ref="U336" si="181">IF(AND(H336="○",AV336="●"),IF(K336=0,20,20+ROUNDDOWN((K336-1000)/1000,0)*20),0)</f>
        <v>60</v>
      </c>
      <c r="V336" s="188"/>
      <c r="W336" s="189"/>
      <c r="X336" s="194">
        <f t="shared" ref="X336" si="182">IF(AND(H336="○",AV336="●"),IF(O336&gt;=10,O336*0.2,0),0)</f>
        <v>10</v>
      </c>
      <c r="Y336" s="195"/>
      <c r="Z336" s="196"/>
      <c r="AA336" s="203">
        <f t="shared" ref="AA336" si="183">IF(AND(H336="○",AV336="●"),P338*2,0)</f>
        <v>40</v>
      </c>
      <c r="AB336" s="188"/>
      <c r="AC336" s="189"/>
      <c r="AD336" s="206">
        <f t="shared" ref="AD336" si="184">U336+X336+AA336</f>
        <v>110</v>
      </c>
      <c r="AE336" s="207"/>
      <c r="AF336" s="207"/>
      <c r="AG336" s="208"/>
      <c r="AH336" s="232">
        <v>1</v>
      </c>
      <c r="AI336" s="233"/>
      <c r="AJ336" s="234"/>
      <c r="AK336" s="221">
        <f t="shared" ref="AK336" si="185">IF(AH336=1,$AL$36,IF(AH336=2,$AL$54,IF(AH336=3,$AL$73,IF(AH336=4,$AL$91,IF(AH336=5,$AL$109,IF(AH336=6,$AL$128,IF(AH336=7,$AL$146,IF(AH336=8,$AL$165,IF(AH336=9,$AL$183,IF(AH336=10,$AL$201,0))))))))))</f>
        <v>0.16700000000000001</v>
      </c>
      <c r="AL336" s="222"/>
      <c r="AM336" s="223"/>
      <c r="AN336" s="226">
        <f t="shared" ref="AN336" si="186">IF(H336="○",ROUNDUP(AD336*AK336,1),0)</f>
        <v>18.400000000000002</v>
      </c>
      <c r="AO336" s="226"/>
      <c r="AP336" s="226"/>
      <c r="AQ336" s="226"/>
      <c r="AR336" s="227"/>
      <c r="AT336" s="31"/>
      <c r="AU336" s="157"/>
      <c r="AV336" s="157" t="str">
        <f t="shared" ref="AV336" si="187">IF(OR(H336="×",AV340="×"),"×","●")</f>
        <v>●</v>
      </c>
      <c r="AW336" s="148" t="str">
        <f>IF(AV336="●",IF(H336="定","-",H336),"-")</f>
        <v>○</v>
      </c>
      <c r="AX336" s="31"/>
      <c r="AY336" s="31"/>
      <c r="AZ336" s="31"/>
      <c r="BA336" s="31"/>
    </row>
    <row r="337" spans="2:53" ht="14.1" customHeight="1" x14ac:dyDescent="0.15">
      <c r="B337" s="159"/>
      <c r="C337" s="162"/>
      <c r="D337" s="165"/>
      <c r="E337" s="165"/>
      <c r="F337" s="159"/>
      <c r="G337" s="165"/>
      <c r="H337" s="170"/>
      <c r="I337" s="171"/>
      <c r="J337" s="172"/>
      <c r="K337" s="178"/>
      <c r="L337" s="179"/>
      <c r="M337" s="179"/>
      <c r="N337" s="179"/>
      <c r="O337" s="185"/>
      <c r="P337" s="186"/>
      <c r="Q337" s="186"/>
      <c r="R337" s="186"/>
      <c r="S337" s="186"/>
      <c r="T337" s="187"/>
      <c r="U337" s="190"/>
      <c r="V337" s="190"/>
      <c r="W337" s="191"/>
      <c r="X337" s="197"/>
      <c r="Y337" s="198"/>
      <c r="Z337" s="199"/>
      <c r="AA337" s="204"/>
      <c r="AB337" s="190"/>
      <c r="AC337" s="191"/>
      <c r="AD337" s="209"/>
      <c r="AE337" s="210"/>
      <c r="AF337" s="210"/>
      <c r="AG337" s="211"/>
      <c r="AH337" s="232"/>
      <c r="AI337" s="233"/>
      <c r="AJ337" s="234"/>
      <c r="AK337" s="224"/>
      <c r="AL337" s="224"/>
      <c r="AM337" s="225"/>
      <c r="AN337" s="228"/>
      <c r="AO337" s="228"/>
      <c r="AP337" s="228"/>
      <c r="AQ337" s="228"/>
      <c r="AR337" s="229"/>
      <c r="AT337" s="31"/>
      <c r="AU337" s="157"/>
      <c r="AV337" s="157"/>
      <c r="AW337" s="148"/>
      <c r="AX337" s="31"/>
      <c r="AY337" s="31"/>
      <c r="AZ337" s="31"/>
      <c r="BA337" s="31"/>
    </row>
    <row r="338" spans="2:53" ht="14.1" customHeight="1" x14ac:dyDescent="0.15">
      <c r="B338" s="159"/>
      <c r="C338" s="162"/>
      <c r="D338" s="165"/>
      <c r="E338" s="165"/>
      <c r="F338" s="159"/>
      <c r="G338" s="165"/>
      <c r="H338" s="170"/>
      <c r="I338" s="171"/>
      <c r="J338" s="172"/>
      <c r="K338" s="178"/>
      <c r="L338" s="179"/>
      <c r="M338" s="179"/>
      <c r="N338" s="179"/>
      <c r="O338" s="149"/>
      <c r="P338" s="151">
        <f t="shared" ref="P338" si="188">$I$229</f>
        <v>20</v>
      </c>
      <c r="Q338" s="152"/>
      <c r="R338" s="152"/>
      <c r="S338" s="152"/>
      <c r="T338" s="153"/>
      <c r="U338" s="190"/>
      <c r="V338" s="190"/>
      <c r="W338" s="191"/>
      <c r="X338" s="197"/>
      <c r="Y338" s="198"/>
      <c r="Z338" s="199"/>
      <c r="AA338" s="204"/>
      <c r="AB338" s="190"/>
      <c r="AC338" s="191"/>
      <c r="AD338" s="209"/>
      <c r="AE338" s="210"/>
      <c r="AF338" s="210"/>
      <c r="AG338" s="211"/>
      <c r="AH338" s="232"/>
      <c r="AI338" s="233"/>
      <c r="AJ338" s="234"/>
      <c r="AK338" s="224"/>
      <c r="AL338" s="224"/>
      <c r="AM338" s="225"/>
      <c r="AN338" s="228"/>
      <c r="AO338" s="228"/>
      <c r="AP338" s="228"/>
      <c r="AQ338" s="228"/>
      <c r="AR338" s="229"/>
      <c r="AT338" s="31"/>
      <c r="AU338" s="157"/>
      <c r="AV338" s="157"/>
      <c r="AW338" s="148"/>
      <c r="AX338" s="31"/>
      <c r="AY338" s="31"/>
      <c r="AZ338" s="31"/>
      <c r="BA338" s="31"/>
    </row>
    <row r="339" spans="2:53" ht="14.1" customHeight="1" x14ac:dyDescent="0.15">
      <c r="B339" s="160"/>
      <c r="C339" s="163"/>
      <c r="D339" s="166"/>
      <c r="E339" s="166"/>
      <c r="F339" s="160"/>
      <c r="G339" s="166"/>
      <c r="H339" s="173"/>
      <c r="I339" s="174"/>
      <c r="J339" s="175"/>
      <c r="K339" s="180"/>
      <c r="L339" s="181"/>
      <c r="M339" s="181"/>
      <c r="N339" s="181"/>
      <c r="O339" s="150"/>
      <c r="P339" s="154"/>
      <c r="Q339" s="155"/>
      <c r="R339" s="155"/>
      <c r="S339" s="155"/>
      <c r="T339" s="156"/>
      <c r="U339" s="192"/>
      <c r="V339" s="192"/>
      <c r="W339" s="193"/>
      <c r="X339" s="200"/>
      <c r="Y339" s="201"/>
      <c r="Z339" s="202"/>
      <c r="AA339" s="205"/>
      <c r="AB339" s="192"/>
      <c r="AC339" s="193"/>
      <c r="AD339" s="212"/>
      <c r="AE339" s="213"/>
      <c r="AF339" s="213"/>
      <c r="AG339" s="214"/>
      <c r="AH339" s="235"/>
      <c r="AI339" s="236"/>
      <c r="AJ339" s="237"/>
      <c r="AK339" s="224"/>
      <c r="AL339" s="224"/>
      <c r="AM339" s="225"/>
      <c r="AN339" s="230"/>
      <c r="AO339" s="230"/>
      <c r="AP339" s="230"/>
      <c r="AQ339" s="230"/>
      <c r="AR339" s="231"/>
      <c r="AT339" s="31"/>
      <c r="AU339" s="157"/>
      <c r="AV339" s="157"/>
      <c r="AW339" s="148"/>
      <c r="AX339" s="31"/>
      <c r="AY339" s="31"/>
      <c r="AZ339" s="31"/>
      <c r="BA339" s="31"/>
    </row>
    <row r="340" spans="2:53" ht="14.1" customHeight="1" x14ac:dyDescent="0.15">
      <c r="B340" s="158">
        <v>8</v>
      </c>
      <c r="C340" s="161" t="s">
        <v>101</v>
      </c>
      <c r="D340" s="164">
        <v>25</v>
      </c>
      <c r="E340" s="164" t="s">
        <v>102</v>
      </c>
      <c r="F340" s="158" t="s">
        <v>105</v>
      </c>
      <c r="G340" s="164"/>
      <c r="H340" s="167" t="s">
        <v>135</v>
      </c>
      <c r="I340" s="168"/>
      <c r="J340" s="169"/>
      <c r="K340" s="176">
        <f>$I$224</f>
        <v>3400</v>
      </c>
      <c r="L340" s="177"/>
      <c r="M340" s="177"/>
      <c r="N340" s="177"/>
      <c r="O340" s="182">
        <f t="shared" ref="O340" si="189">$I$227</f>
        <v>50</v>
      </c>
      <c r="P340" s="183"/>
      <c r="Q340" s="183"/>
      <c r="R340" s="183"/>
      <c r="S340" s="183"/>
      <c r="T340" s="184"/>
      <c r="U340" s="188">
        <f t="shared" ref="U340" si="190">IF(AND(H340="○",AV340="●"),IF(K340=0,20,20+ROUNDDOWN((K340-1000)/1000,0)*20),0)</f>
        <v>60</v>
      </c>
      <c r="V340" s="188"/>
      <c r="W340" s="189"/>
      <c r="X340" s="194">
        <f t="shared" ref="X340" si="191">IF(AND(H340="○",AV340="●"),IF(O340&gt;=10,O340*0.2,0),0)</f>
        <v>10</v>
      </c>
      <c r="Y340" s="195"/>
      <c r="Z340" s="196"/>
      <c r="AA340" s="203">
        <f t="shared" ref="AA340" si="192">IF(AND(H340="○",AV340="●"),P342*2,0)</f>
        <v>40</v>
      </c>
      <c r="AB340" s="188"/>
      <c r="AC340" s="189"/>
      <c r="AD340" s="206">
        <f t="shared" ref="AD340" si="193">U340+X340+AA340</f>
        <v>110</v>
      </c>
      <c r="AE340" s="207"/>
      <c r="AF340" s="207"/>
      <c r="AG340" s="208"/>
      <c r="AH340" s="232">
        <v>1</v>
      </c>
      <c r="AI340" s="233"/>
      <c r="AJ340" s="234"/>
      <c r="AK340" s="221">
        <f t="shared" ref="AK340" si="194">IF(AH340=1,$AL$36,IF(AH340=2,$AL$54,IF(AH340=3,$AL$73,IF(AH340=4,$AL$91,IF(AH340=5,$AL$109,IF(AH340=6,$AL$128,IF(AH340=7,$AL$146,IF(AH340=8,$AL$165,IF(AH340=9,$AL$183,IF(AH340=10,$AL$201,0))))))))))</f>
        <v>0.16700000000000001</v>
      </c>
      <c r="AL340" s="222"/>
      <c r="AM340" s="223"/>
      <c r="AN340" s="226">
        <f t="shared" ref="AN340" si="195">IF(H340="○",ROUNDUP(AD340*AK340,1),0)</f>
        <v>18.400000000000002</v>
      </c>
      <c r="AO340" s="226"/>
      <c r="AP340" s="226"/>
      <c r="AQ340" s="226"/>
      <c r="AR340" s="227"/>
      <c r="AT340" s="31"/>
      <c r="AU340" s="157"/>
      <c r="AV340" s="157" t="str">
        <f t="shared" ref="AV340" si="196">IF(OR(H340="×",AV344="×"),"×","●")</f>
        <v>●</v>
      </c>
      <c r="AW340" s="148" t="str">
        <f>IF(AV340="●",IF(H340="定","-",H340),"-")</f>
        <v>○</v>
      </c>
      <c r="AX340" s="31"/>
      <c r="AY340" s="31"/>
      <c r="AZ340" s="31"/>
      <c r="BA340" s="31"/>
    </row>
    <row r="341" spans="2:53" ht="14.1" customHeight="1" x14ac:dyDescent="0.15">
      <c r="B341" s="159"/>
      <c r="C341" s="162"/>
      <c r="D341" s="165"/>
      <c r="E341" s="165"/>
      <c r="F341" s="159"/>
      <c r="G341" s="165"/>
      <c r="H341" s="170"/>
      <c r="I341" s="171"/>
      <c r="J341" s="172"/>
      <c r="K341" s="178"/>
      <c r="L341" s="179"/>
      <c r="M341" s="179"/>
      <c r="N341" s="179"/>
      <c r="O341" s="185"/>
      <c r="P341" s="186"/>
      <c r="Q341" s="186"/>
      <c r="R341" s="186"/>
      <c r="S341" s="186"/>
      <c r="T341" s="187"/>
      <c r="U341" s="190"/>
      <c r="V341" s="190"/>
      <c r="W341" s="191"/>
      <c r="X341" s="197"/>
      <c r="Y341" s="198"/>
      <c r="Z341" s="199"/>
      <c r="AA341" s="204"/>
      <c r="AB341" s="190"/>
      <c r="AC341" s="191"/>
      <c r="AD341" s="209"/>
      <c r="AE341" s="210"/>
      <c r="AF341" s="210"/>
      <c r="AG341" s="211"/>
      <c r="AH341" s="232"/>
      <c r="AI341" s="233"/>
      <c r="AJ341" s="234"/>
      <c r="AK341" s="224"/>
      <c r="AL341" s="224"/>
      <c r="AM341" s="225"/>
      <c r="AN341" s="228"/>
      <c r="AO341" s="228"/>
      <c r="AP341" s="228"/>
      <c r="AQ341" s="228"/>
      <c r="AR341" s="229"/>
      <c r="AT341" s="31"/>
      <c r="AU341" s="157"/>
      <c r="AV341" s="157"/>
      <c r="AW341" s="148"/>
      <c r="AX341" s="31"/>
      <c r="AY341" s="31"/>
      <c r="AZ341" s="31"/>
      <c r="BA341" s="31"/>
    </row>
    <row r="342" spans="2:53" ht="14.1" customHeight="1" x14ac:dyDescent="0.15">
      <c r="B342" s="159"/>
      <c r="C342" s="162"/>
      <c r="D342" s="165"/>
      <c r="E342" s="165"/>
      <c r="F342" s="159"/>
      <c r="G342" s="165"/>
      <c r="H342" s="170"/>
      <c r="I342" s="171"/>
      <c r="J342" s="172"/>
      <c r="K342" s="178"/>
      <c r="L342" s="179"/>
      <c r="M342" s="179"/>
      <c r="N342" s="179"/>
      <c r="O342" s="149"/>
      <c r="P342" s="151">
        <f t="shared" ref="P342" si="197">$I$229</f>
        <v>20</v>
      </c>
      <c r="Q342" s="152"/>
      <c r="R342" s="152"/>
      <c r="S342" s="152"/>
      <c r="T342" s="153"/>
      <c r="U342" s="190"/>
      <c r="V342" s="190"/>
      <c r="W342" s="191"/>
      <c r="X342" s="197"/>
      <c r="Y342" s="198"/>
      <c r="Z342" s="199"/>
      <c r="AA342" s="204"/>
      <c r="AB342" s="190"/>
      <c r="AC342" s="191"/>
      <c r="AD342" s="209"/>
      <c r="AE342" s="210"/>
      <c r="AF342" s="210"/>
      <c r="AG342" s="211"/>
      <c r="AH342" s="232"/>
      <c r="AI342" s="233"/>
      <c r="AJ342" s="234"/>
      <c r="AK342" s="224"/>
      <c r="AL342" s="224"/>
      <c r="AM342" s="225"/>
      <c r="AN342" s="228"/>
      <c r="AO342" s="228"/>
      <c r="AP342" s="228"/>
      <c r="AQ342" s="228"/>
      <c r="AR342" s="229"/>
      <c r="AT342" s="31"/>
      <c r="AU342" s="157"/>
      <c r="AV342" s="157"/>
      <c r="AW342" s="148"/>
      <c r="AX342" s="31"/>
      <c r="AY342" s="31"/>
      <c r="AZ342" s="31"/>
      <c r="BA342" s="31"/>
    </row>
    <row r="343" spans="2:53" ht="14.1" customHeight="1" x14ac:dyDescent="0.15">
      <c r="B343" s="160"/>
      <c r="C343" s="163"/>
      <c r="D343" s="166"/>
      <c r="E343" s="166"/>
      <c r="F343" s="160"/>
      <c r="G343" s="166"/>
      <c r="H343" s="173"/>
      <c r="I343" s="174"/>
      <c r="J343" s="175"/>
      <c r="K343" s="180"/>
      <c r="L343" s="181"/>
      <c r="M343" s="181"/>
      <c r="N343" s="181"/>
      <c r="O343" s="150"/>
      <c r="P343" s="154"/>
      <c r="Q343" s="155"/>
      <c r="R343" s="155"/>
      <c r="S343" s="155"/>
      <c r="T343" s="156"/>
      <c r="U343" s="192"/>
      <c r="V343" s="192"/>
      <c r="W343" s="193"/>
      <c r="X343" s="200"/>
      <c r="Y343" s="201"/>
      <c r="Z343" s="202"/>
      <c r="AA343" s="205"/>
      <c r="AB343" s="192"/>
      <c r="AC343" s="193"/>
      <c r="AD343" s="212"/>
      <c r="AE343" s="213"/>
      <c r="AF343" s="213"/>
      <c r="AG343" s="214"/>
      <c r="AH343" s="235"/>
      <c r="AI343" s="236"/>
      <c r="AJ343" s="237"/>
      <c r="AK343" s="224"/>
      <c r="AL343" s="224"/>
      <c r="AM343" s="225"/>
      <c r="AN343" s="230"/>
      <c r="AO343" s="230"/>
      <c r="AP343" s="230"/>
      <c r="AQ343" s="230"/>
      <c r="AR343" s="231"/>
      <c r="AT343" s="31"/>
      <c r="AU343" s="157"/>
      <c r="AV343" s="157"/>
      <c r="AW343" s="148"/>
      <c r="AX343" s="31"/>
      <c r="AY343" s="31"/>
      <c r="AZ343" s="31"/>
      <c r="BA343" s="31"/>
    </row>
    <row r="344" spans="2:53" ht="14.1" customHeight="1" x14ac:dyDescent="0.15">
      <c r="B344" s="158">
        <v>8</v>
      </c>
      <c r="C344" s="161" t="s">
        <v>101</v>
      </c>
      <c r="D344" s="164">
        <v>26</v>
      </c>
      <c r="E344" s="164" t="s">
        <v>102</v>
      </c>
      <c r="F344" s="158" t="s">
        <v>106</v>
      </c>
      <c r="G344" s="164"/>
      <c r="H344" s="167" t="s">
        <v>135</v>
      </c>
      <c r="I344" s="168"/>
      <c r="J344" s="169"/>
      <c r="K344" s="176">
        <f>$I$224</f>
        <v>3400</v>
      </c>
      <c r="L344" s="177"/>
      <c r="M344" s="177"/>
      <c r="N344" s="177"/>
      <c r="O344" s="182">
        <f t="shared" ref="O344" si="198">$I$227</f>
        <v>50</v>
      </c>
      <c r="P344" s="183"/>
      <c r="Q344" s="183"/>
      <c r="R344" s="183"/>
      <c r="S344" s="183"/>
      <c r="T344" s="184"/>
      <c r="U344" s="188">
        <f t="shared" ref="U344" si="199">IF(AND(H344="○",AV344="●"),IF(K344=0,20,20+ROUNDDOWN((K344-1000)/1000,0)*20),0)</f>
        <v>60</v>
      </c>
      <c r="V344" s="188"/>
      <c r="W344" s="189"/>
      <c r="X344" s="194">
        <f t="shared" ref="X344" si="200">IF(AND(H344="○",AV344="●"),IF(O344&gt;=10,O344*0.2,0),0)</f>
        <v>10</v>
      </c>
      <c r="Y344" s="195"/>
      <c r="Z344" s="196"/>
      <c r="AA344" s="203">
        <f t="shared" ref="AA344" si="201">IF(AND(H344="○",AV344="●"),P346*2,0)</f>
        <v>40</v>
      </c>
      <c r="AB344" s="188"/>
      <c r="AC344" s="189"/>
      <c r="AD344" s="206">
        <f t="shared" ref="AD344" si="202">U344+X344+AA344</f>
        <v>110</v>
      </c>
      <c r="AE344" s="207"/>
      <c r="AF344" s="207"/>
      <c r="AG344" s="208"/>
      <c r="AH344" s="232">
        <v>1</v>
      </c>
      <c r="AI344" s="233"/>
      <c r="AJ344" s="234"/>
      <c r="AK344" s="221">
        <f t="shared" ref="AK344" si="203">IF(AH344=1,$AL$36,IF(AH344=2,$AL$54,IF(AH344=3,$AL$73,IF(AH344=4,$AL$91,IF(AH344=5,$AL$109,IF(AH344=6,$AL$128,IF(AH344=7,$AL$146,IF(AH344=8,$AL$165,IF(AH344=9,$AL$183,IF(AH344=10,$AL$201,0))))))))))</f>
        <v>0.16700000000000001</v>
      </c>
      <c r="AL344" s="222"/>
      <c r="AM344" s="223"/>
      <c r="AN344" s="226">
        <f t="shared" ref="AN344" si="204">IF(H344="○",ROUNDUP(AD344*AK344,1),0)</f>
        <v>18.400000000000002</v>
      </c>
      <c r="AO344" s="226"/>
      <c r="AP344" s="226"/>
      <c r="AQ344" s="226"/>
      <c r="AR344" s="227"/>
      <c r="AT344" s="31"/>
      <c r="AU344" s="157"/>
      <c r="AV344" s="157" t="str">
        <f t="shared" ref="AV344" si="205">IF(OR(H344="×",AV348="×"),"×","●")</f>
        <v>●</v>
      </c>
      <c r="AW344" s="148" t="str">
        <f>IF(AV344="●",IF(H344="定","-",H344),"-")</f>
        <v>○</v>
      </c>
      <c r="AX344" s="31"/>
      <c r="AY344" s="31"/>
      <c r="AZ344" s="31"/>
      <c r="BA344" s="31"/>
    </row>
    <row r="345" spans="2:53" ht="14.1" customHeight="1" x14ac:dyDescent="0.15">
      <c r="B345" s="159"/>
      <c r="C345" s="162"/>
      <c r="D345" s="165"/>
      <c r="E345" s="165"/>
      <c r="F345" s="159"/>
      <c r="G345" s="165"/>
      <c r="H345" s="170"/>
      <c r="I345" s="171"/>
      <c r="J345" s="172"/>
      <c r="K345" s="178"/>
      <c r="L345" s="179"/>
      <c r="M345" s="179"/>
      <c r="N345" s="179"/>
      <c r="O345" s="185"/>
      <c r="P345" s="186"/>
      <c r="Q345" s="186"/>
      <c r="R345" s="186"/>
      <c r="S345" s="186"/>
      <c r="T345" s="187"/>
      <c r="U345" s="190"/>
      <c r="V345" s="190"/>
      <c r="W345" s="191"/>
      <c r="X345" s="197"/>
      <c r="Y345" s="198"/>
      <c r="Z345" s="199"/>
      <c r="AA345" s="204"/>
      <c r="AB345" s="190"/>
      <c r="AC345" s="191"/>
      <c r="AD345" s="209"/>
      <c r="AE345" s="210"/>
      <c r="AF345" s="210"/>
      <c r="AG345" s="211"/>
      <c r="AH345" s="232"/>
      <c r="AI345" s="233"/>
      <c r="AJ345" s="234"/>
      <c r="AK345" s="224"/>
      <c r="AL345" s="224"/>
      <c r="AM345" s="225"/>
      <c r="AN345" s="228"/>
      <c r="AO345" s="228"/>
      <c r="AP345" s="228"/>
      <c r="AQ345" s="228"/>
      <c r="AR345" s="229"/>
      <c r="AT345" s="31"/>
      <c r="AU345" s="157"/>
      <c r="AV345" s="157"/>
      <c r="AW345" s="148"/>
      <c r="AX345" s="31"/>
      <c r="AY345" s="31"/>
      <c r="AZ345" s="31"/>
      <c r="BA345" s="31"/>
    </row>
    <row r="346" spans="2:53" ht="14.1" customHeight="1" x14ac:dyDescent="0.15">
      <c r="B346" s="159"/>
      <c r="C346" s="162"/>
      <c r="D346" s="165"/>
      <c r="E346" s="165"/>
      <c r="F346" s="159"/>
      <c r="G346" s="165"/>
      <c r="H346" s="170"/>
      <c r="I346" s="171"/>
      <c r="J346" s="172"/>
      <c r="K346" s="178"/>
      <c r="L346" s="179"/>
      <c r="M346" s="179"/>
      <c r="N346" s="179"/>
      <c r="O346" s="149"/>
      <c r="P346" s="151">
        <f t="shared" ref="P346" si="206">$I$229</f>
        <v>20</v>
      </c>
      <c r="Q346" s="152"/>
      <c r="R346" s="152"/>
      <c r="S346" s="152"/>
      <c r="T346" s="153"/>
      <c r="U346" s="190"/>
      <c r="V346" s="190"/>
      <c r="W346" s="191"/>
      <c r="X346" s="197"/>
      <c r="Y346" s="198"/>
      <c r="Z346" s="199"/>
      <c r="AA346" s="204"/>
      <c r="AB346" s="190"/>
      <c r="AC346" s="191"/>
      <c r="AD346" s="209"/>
      <c r="AE346" s="210"/>
      <c r="AF346" s="210"/>
      <c r="AG346" s="211"/>
      <c r="AH346" s="232"/>
      <c r="AI346" s="233"/>
      <c r="AJ346" s="234"/>
      <c r="AK346" s="224"/>
      <c r="AL346" s="224"/>
      <c r="AM346" s="225"/>
      <c r="AN346" s="228"/>
      <c r="AO346" s="228"/>
      <c r="AP346" s="228"/>
      <c r="AQ346" s="228"/>
      <c r="AR346" s="229"/>
      <c r="AT346" s="31"/>
      <c r="AU346" s="157"/>
      <c r="AV346" s="157"/>
      <c r="AW346" s="148"/>
      <c r="AX346" s="31"/>
      <c r="AY346" s="31"/>
      <c r="AZ346" s="31"/>
      <c r="BA346" s="31"/>
    </row>
    <row r="347" spans="2:53" ht="14.1" customHeight="1" x14ac:dyDescent="0.15">
      <c r="B347" s="160"/>
      <c r="C347" s="163"/>
      <c r="D347" s="166"/>
      <c r="E347" s="166"/>
      <c r="F347" s="160"/>
      <c r="G347" s="166"/>
      <c r="H347" s="173"/>
      <c r="I347" s="174"/>
      <c r="J347" s="175"/>
      <c r="K347" s="180"/>
      <c r="L347" s="181"/>
      <c r="M347" s="181"/>
      <c r="N347" s="181"/>
      <c r="O347" s="150"/>
      <c r="P347" s="154"/>
      <c r="Q347" s="155"/>
      <c r="R347" s="155"/>
      <c r="S347" s="155"/>
      <c r="T347" s="156"/>
      <c r="U347" s="192"/>
      <c r="V347" s="192"/>
      <c r="W347" s="193"/>
      <c r="X347" s="200"/>
      <c r="Y347" s="201"/>
      <c r="Z347" s="202"/>
      <c r="AA347" s="205"/>
      <c r="AB347" s="192"/>
      <c r="AC347" s="193"/>
      <c r="AD347" s="212"/>
      <c r="AE347" s="213"/>
      <c r="AF347" s="213"/>
      <c r="AG347" s="214"/>
      <c r="AH347" s="235"/>
      <c r="AI347" s="236"/>
      <c r="AJ347" s="237"/>
      <c r="AK347" s="224"/>
      <c r="AL347" s="224"/>
      <c r="AM347" s="225"/>
      <c r="AN347" s="230"/>
      <c r="AO347" s="230"/>
      <c r="AP347" s="230"/>
      <c r="AQ347" s="230"/>
      <c r="AR347" s="231"/>
      <c r="AT347" s="31"/>
      <c r="AU347" s="157"/>
      <c r="AV347" s="157"/>
      <c r="AW347" s="148"/>
      <c r="AX347" s="31"/>
      <c r="AY347" s="31"/>
      <c r="AZ347" s="31"/>
      <c r="BA347" s="31"/>
    </row>
    <row r="348" spans="2:53" ht="14.1" customHeight="1" x14ac:dyDescent="0.15">
      <c r="B348" s="158">
        <v>8</v>
      </c>
      <c r="C348" s="161" t="s">
        <v>101</v>
      </c>
      <c r="D348" s="164">
        <v>27</v>
      </c>
      <c r="E348" s="164" t="s">
        <v>102</v>
      </c>
      <c r="F348" s="158" t="s">
        <v>107</v>
      </c>
      <c r="G348" s="164"/>
      <c r="H348" s="167" t="s">
        <v>135</v>
      </c>
      <c r="I348" s="168"/>
      <c r="J348" s="169"/>
      <c r="K348" s="176">
        <f>$I$224</f>
        <v>3400</v>
      </c>
      <c r="L348" s="177"/>
      <c r="M348" s="177"/>
      <c r="N348" s="177"/>
      <c r="O348" s="182">
        <f t="shared" ref="O348" si="207">$I$227</f>
        <v>50</v>
      </c>
      <c r="P348" s="183"/>
      <c r="Q348" s="183"/>
      <c r="R348" s="183"/>
      <c r="S348" s="183"/>
      <c r="T348" s="184"/>
      <c r="U348" s="188">
        <f t="shared" ref="U348" si="208">IF(AND(H348="○",AV348="●"),IF(K348=0,20,20+ROUNDDOWN((K348-1000)/1000,0)*20),0)</f>
        <v>60</v>
      </c>
      <c r="V348" s="188"/>
      <c r="W348" s="189"/>
      <c r="X348" s="194">
        <f t="shared" ref="X348" si="209">IF(AND(H348="○",AV348="●"),IF(O348&gt;=10,O348*0.2,0),0)</f>
        <v>10</v>
      </c>
      <c r="Y348" s="195"/>
      <c r="Z348" s="196"/>
      <c r="AA348" s="203">
        <f t="shared" ref="AA348" si="210">IF(AND(H348="○",AV348="●"),P350*2,0)</f>
        <v>40</v>
      </c>
      <c r="AB348" s="188"/>
      <c r="AC348" s="189"/>
      <c r="AD348" s="206">
        <f t="shared" ref="AD348" si="211">U348+X348+AA348</f>
        <v>110</v>
      </c>
      <c r="AE348" s="207"/>
      <c r="AF348" s="207"/>
      <c r="AG348" s="208"/>
      <c r="AH348" s="232">
        <v>1</v>
      </c>
      <c r="AI348" s="233"/>
      <c r="AJ348" s="234"/>
      <c r="AK348" s="221">
        <f t="shared" ref="AK348" si="212">IF(AH348=1,$AL$36,IF(AH348=2,$AL$54,IF(AH348=3,$AL$73,IF(AH348=4,$AL$91,IF(AH348=5,$AL$109,IF(AH348=6,$AL$128,IF(AH348=7,$AL$146,IF(AH348=8,$AL$165,IF(AH348=9,$AL$183,IF(AH348=10,$AL$201,0))))))))))</f>
        <v>0.16700000000000001</v>
      </c>
      <c r="AL348" s="222"/>
      <c r="AM348" s="223"/>
      <c r="AN348" s="226">
        <f t="shared" ref="AN348" si="213">IF(H348="○",ROUNDUP(AD348*AK348,1),0)</f>
        <v>18.400000000000002</v>
      </c>
      <c r="AO348" s="226"/>
      <c r="AP348" s="226"/>
      <c r="AQ348" s="226"/>
      <c r="AR348" s="227"/>
      <c r="AT348" s="31"/>
      <c r="AU348" s="157"/>
      <c r="AV348" s="157" t="str">
        <f t="shared" ref="AV348" si="214">IF(OR(H348="×",AV352="×"),"×","●")</f>
        <v>●</v>
      </c>
      <c r="AW348" s="148" t="str">
        <f>IF(AV348="●",IF(H348="定","-",H348),"-")</f>
        <v>○</v>
      </c>
      <c r="AX348" s="31"/>
      <c r="AY348" s="31"/>
      <c r="AZ348" s="31"/>
      <c r="BA348" s="31"/>
    </row>
    <row r="349" spans="2:53" ht="14.1" customHeight="1" x14ac:dyDescent="0.15">
      <c r="B349" s="159"/>
      <c r="C349" s="162"/>
      <c r="D349" s="165"/>
      <c r="E349" s="165"/>
      <c r="F349" s="159"/>
      <c r="G349" s="165"/>
      <c r="H349" s="170"/>
      <c r="I349" s="171"/>
      <c r="J349" s="172"/>
      <c r="K349" s="178"/>
      <c r="L349" s="179"/>
      <c r="M349" s="179"/>
      <c r="N349" s="179"/>
      <c r="O349" s="185"/>
      <c r="P349" s="186"/>
      <c r="Q349" s="186"/>
      <c r="R349" s="186"/>
      <c r="S349" s="186"/>
      <c r="T349" s="187"/>
      <c r="U349" s="190"/>
      <c r="V349" s="190"/>
      <c r="W349" s="191"/>
      <c r="X349" s="197"/>
      <c r="Y349" s="198"/>
      <c r="Z349" s="199"/>
      <c r="AA349" s="204"/>
      <c r="AB349" s="190"/>
      <c r="AC349" s="191"/>
      <c r="AD349" s="209"/>
      <c r="AE349" s="210"/>
      <c r="AF349" s="210"/>
      <c r="AG349" s="211"/>
      <c r="AH349" s="232"/>
      <c r="AI349" s="233"/>
      <c r="AJ349" s="234"/>
      <c r="AK349" s="224"/>
      <c r="AL349" s="224"/>
      <c r="AM349" s="225"/>
      <c r="AN349" s="228"/>
      <c r="AO349" s="228"/>
      <c r="AP349" s="228"/>
      <c r="AQ349" s="228"/>
      <c r="AR349" s="229"/>
      <c r="AT349" s="31"/>
      <c r="AU349" s="157"/>
      <c r="AV349" s="157"/>
      <c r="AW349" s="148"/>
      <c r="AX349" s="31"/>
      <c r="AY349" s="31"/>
      <c r="AZ349" s="31"/>
      <c r="BA349" s="31"/>
    </row>
    <row r="350" spans="2:53" ht="14.1" customHeight="1" x14ac:dyDescent="0.15">
      <c r="B350" s="159"/>
      <c r="C350" s="162"/>
      <c r="D350" s="165"/>
      <c r="E350" s="165"/>
      <c r="F350" s="159"/>
      <c r="G350" s="165"/>
      <c r="H350" s="170"/>
      <c r="I350" s="171"/>
      <c r="J350" s="172"/>
      <c r="K350" s="178"/>
      <c r="L350" s="179"/>
      <c r="M350" s="179"/>
      <c r="N350" s="179"/>
      <c r="O350" s="149"/>
      <c r="P350" s="151">
        <f t="shared" ref="P350" si="215">$I$229</f>
        <v>20</v>
      </c>
      <c r="Q350" s="152"/>
      <c r="R350" s="152"/>
      <c r="S350" s="152"/>
      <c r="T350" s="153"/>
      <c r="U350" s="190"/>
      <c r="V350" s="190"/>
      <c r="W350" s="191"/>
      <c r="X350" s="197"/>
      <c r="Y350" s="198"/>
      <c r="Z350" s="199"/>
      <c r="AA350" s="204"/>
      <c r="AB350" s="190"/>
      <c r="AC350" s="191"/>
      <c r="AD350" s="209"/>
      <c r="AE350" s="210"/>
      <c r="AF350" s="210"/>
      <c r="AG350" s="211"/>
      <c r="AH350" s="232"/>
      <c r="AI350" s="233"/>
      <c r="AJ350" s="234"/>
      <c r="AK350" s="224"/>
      <c r="AL350" s="224"/>
      <c r="AM350" s="225"/>
      <c r="AN350" s="228"/>
      <c r="AO350" s="228"/>
      <c r="AP350" s="228"/>
      <c r="AQ350" s="228"/>
      <c r="AR350" s="229"/>
      <c r="AT350" s="31"/>
      <c r="AU350" s="157"/>
      <c r="AV350" s="157"/>
      <c r="AW350" s="148"/>
      <c r="AX350" s="31"/>
      <c r="AY350" s="31"/>
      <c r="AZ350" s="31"/>
      <c r="BA350" s="31"/>
    </row>
    <row r="351" spans="2:53" ht="14.1" customHeight="1" x14ac:dyDescent="0.15">
      <c r="B351" s="160"/>
      <c r="C351" s="163"/>
      <c r="D351" s="166"/>
      <c r="E351" s="166"/>
      <c r="F351" s="160"/>
      <c r="G351" s="166"/>
      <c r="H351" s="173"/>
      <c r="I351" s="174"/>
      <c r="J351" s="175"/>
      <c r="K351" s="180"/>
      <c r="L351" s="181"/>
      <c r="M351" s="181"/>
      <c r="N351" s="181"/>
      <c r="O351" s="150"/>
      <c r="P351" s="154"/>
      <c r="Q351" s="155"/>
      <c r="R351" s="155"/>
      <c r="S351" s="155"/>
      <c r="T351" s="156"/>
      <c r="U351" s="192"/>
      <c r="V351" s="192"/>
      <c r="W351" s="193"/>
      <c r="X351" s="200"/>
      <c r="Y351" s="201"/>
      <c r="Z351" s="202"/>
      <c r="AA351" s="205"/>
      <c r="AB351" s="192"/>
      <c r="AC351" s="193"/>
      <c r="AD351" s="212"/>
      <c r="AE351" s="213"/>
      <c r="AF351" s="213"/>
      <c r="AG351" s="214"/>
      <c r="AH351" s="235"/>
      <c r="AI351" s="236"/>
      <c r="AJ351" s="237"/>
      <c r="AK351" s="224"/>
      <c r="AL351" s="224"/>
      <c r="AM351" s="225"/>
      <c r="AN351" s="230"/>
      <c r="AO351" s="230"/>
      <c r="AP351" s="230"/>
      <c r="AQ351" s="230"/>
      <c r="AR351" s="231"/>
      <c r="AT351" s="31"/>
      <c r="AU351" s="157"/>
      <c r="AV351" s="157"/>
      <c r="AW351" s="148"/>
      <c r="AX351" s="31"/>
      <c r="AY351" s="31"/>
      <c r="AZ351" s="31"/>
      <c r="BA351" s="31"/>
    </row>
    <row r="352" spans="2:53" ht="14.1" customHeight="1" x14ac:dyDescent="0.15">
      <c r="B352" s="158">
        <v>8</v>
      </c>
      <c r="C352" s="161" t="s">
        <v>101</v>
      </c>
      <c r="D352" s="164">
        <v>28</v>
      </c>
      <c r="E352" s="164" t="s">
        <v>102</v>
      </c>
      <c r="F352" s="158" t="s">
        <v>108</v>
      </c>
      <c r="G352" s="164"/>
      <c r="H352" s="167" t="s">
        <v>135</v>
      </c>
      <c r="I352" s="168"/>
      <c r="J352" s="169"/>
      <c r="K352" s="176">
        <f>$I$224</f>
        <v>3400</v>
      </c>
      <c r="L352" s="177"/>
      <c r="M352" s="177"/>
      <c r="N352" s="177"/>
      <c r="O352" s="182">
        <f t="shared" ref="O352" si="216">$I$227</f>
        <v>50</v>
      </c>
      <c r="P352" s="183"/>
      <c r="Q352" s="183"/>
      <c r="R352" s="183"/>
      <c r="S352" s="183"/>
      <c r="T352" s="184"/>
      <c r="U352" s="188">
        <f t="shared" ref="U352" si="217">IF(AND(H352="○",AV352="●"),IF(K352=0,20,20+ROUNDDOWN((K352-1000)/1000,0)*20),0)</f>
        <v>60</v>
      </c>
      <c r="V352" s="188"/>
      <c r="W352" s="189"/>
      <c r="X352" s="194">
        <f t="shared" ref="X352" si="218">IF(AND(H352="○",AV352="●"),IF(O352&gt;=10,O352*0.2,0),0)</f>
        <v>10</v>
      </c>
      <c r="Y352" s="195"/>
      <c r="Z352" s="196"/>
      <c r="AA352" s="203">
        <f t="shared" ref="AA352" si="219">IF(AND(H352="○",AV352="●"),P354*2,0)</f>
        <v>40</v>
      </c>
      <c r="AB352" s="188"/>
      <c r="AC352" s="189"/>
      <c r="AD352" s="206">
        <f t="shared" ref="AD352" si="220">U352+X352+AA352</f>
        <v>110</v>
      </c>
      <c r="AE352" s="207"/>
      <c r="AF352" s="207"/>
      <c r="AG352" s="208"/>
      <c r="AH352" s="215">
        <v>2</v>
      </c>
      <c r="AI352" s="216"/>
      <c r="AJ352" s="217"/>
      <c r="AK352" s="221">
        <f t="shared" ref="AK352" si="221">IF(AH352=1,$AL$36,IF(AH352=2,$AL$54,IF(AH352=3,$AL$73,IF(AH352=4,$AL$91,IF(AH352=5,$AL$109,IF(AH352=6,$AL$128,IF(AH352=7,$AL$146,IF(AH352=8,$AL$165,IF(AH352=9,$AL$183,IF(AH352=10,$AL$201,0))))))))))</f>
        <v>0.154</v>
      </c>
      <c r="AL352" s="222"/>
      <c r="AM352" s="223"/>
      <c r="AN352" s="226">
        <f t="shared" ref="AN352" si="222">IF(H352="○",ROUNDUP(AD352*AK352,1),0)</f>
        <v>17</v>
      </c>
      <c r="AO352" s="226"/>
      <c r="AP352" s="226"/>
      <c r="AQ352" s="226"/>
      <c r="AR352" s="227"/>
      <c r="AT352" s="31"/>
      <c r="AU352" s="157"/>
      <c r="AV352" s="157" t="str">
        <f t="shared" ref="AV352" si="223">IF(OR(H352="×",AV356="×"),"×","●")</f>
        <v>●</v>
      </c>
      <c r="AW352" s="148" t="str">
        <f>IF(AV352="●",IF(H352="定","-",H352),"-")</f>
        <v>○</v>
      </c>
      <c r="AX352" s="31"/>
      <c r="AY352" s="31"/>
      <c r="AZ352" s="31"/>
      <c r="BA352" s="31"/>
    </row>
    <row r="353" spans="2:53" ht="14.1" customHeight="1" x14ac:dyDescent="0.15">
      <c r="B353" s="159"/>
      <c r="C353" s="162"/>
      <c r="D353" s="165"/>
      <c r="E353" s="165"/>
      <c r="F353" s="159"/>
      <c r="G353" s="165"/>
      <c r="H353" s="170"/>
      <c r="I353" s="171"/>
      <c r="J353" s="172"/>
      <c r="K353" s="178"/>
      <c r="L353" s="179"/>
      <c r="M353" s="179"/>
      <c r="N353" s="179"/>
      <c r="O353" s="185"/>
      <c r="P353" s="186"/>
      <c r="Q353" s="186"/>
      <c r="R353" s="186"/>
      <c r="S353" s="186"/>
      <c r="T353" s="187"/>
      <c r="U353" s="190"/>
      <c r="V353" s="190"/>
      <c r="W353" s="191"/>
      <c r="X353" s="197"/>
      <c r="Y353" s="198"/>
      <c r="Z353" s="199"/>
      <c r="AA353" s="204"/>
      <c r="AB353" s="190"/>
      <c r="AC353" s="191"/>
      <c r="AD353" s="209"/>
      <c r="AE353" s="210"/>
      <c r="AF353" s="210"/>
      <c r="AG353" s="211"/>
      <c r="AH353" s="215"/>
      <c r="AI353" s="216"/>
      <c r="AJ353" s="217"/>
      <c r="AK353" s="224"/>
      <c r="AL353" s="224"/>
      <c r="AM353" s="225"/>
      <c r="AN353" s="228"/>
      <c r="AO353" s="228"/>
      <c r="AP353" s="228"/>
      <c r="AQ353" s="228"/>
      <c r="AR353" s="229"/>
      <c r="AT353" s="31"/>
      <c r="AU353" s="157"/>
      <c r="AV353" s="157"/>
      <c r="AW353" s="148"/>
      <c r="AX353" s="31"/>
      <c r="AY353" s="31"/>
      <c r="AZ353" s="31"/>
      <c r="BA353" s="31"/>
    </row>
    <row r="354" spans="2:53" ht="14.1" customHeight="1" x14ac:dyDescent="0.15">
      <c r="B354" s="159"/>
      <c r="C354" s="162"/>
      <c r="D354" s="165"/>
      <c r="E354" s="165"/>
      <c r="F354" s="159"/>
      <c r="G354" s="165"/>
      <c r="H354" s="170"/>
      <c r="I354" s="171"/>
      <c r="J354" s="172"/>
      <c r="K354" s="178"/>
      <c r="L354" s="179"/>
      <c r="M354" s="179"/>
      <c r="N354" s="179"/>
      <c r="O354" s="149"/>
      <c r="P354" s="151">
        <f t="shared" ref="P354" si="224">$I$229</f>
        <v>20</v>
      </c>
      <c r="Q354" s="152"/>
      <c r="R354" s="152"/>
      <c r="S354" s="152"/>
      <c r="T354" s="153"/>
      <c r="U354" s="190"/>
      <c r="V354" s="190"/>
      <c r="W354" s="191"/>
      <c r="X354" s="197"/>
      <c r="Y354" s="198"/>
      <c r="Z354" s="199"/>
      <c r="AA354" s="204"/>
      <c r="AB354" s="190"/>
      <c r="AC354" s="191"/>
      <c r="AD354" s="209"/>
      <c r="AE354" s="210"/>
      <c r="AF354" s="210"/>
      <c r="AG354" s="211"/>
      <c r="AH354" s="215"/>
      <c r="AI354" s="216"/>
      <c r="AJ354" s="217"/>
      <c r="AK354" s="224"/>
      <c r="AL354" s="224"/>
      <c r="AM354" s="225"/>
      <c r="AN354" s="228"/>
      <c r="AO354" s="228"/>
      <c r="AP354" s="228"/>
      <c r="AQ354" s="228"/>
      <c r="AR354" s="229"/>
      <c r="AT354" s="31"/>
      <c r="AU354" s="157"/>
      <c r="AV354" s="157"/>
      <c r="AW354" s="148"/>
      <c r="AX354" s="31"/>
      <c r="AY354" s="31"/>
      <c r="AZ354" s="31"/>
      <c r="BA354" s="31"/>
    </row>
    <row r="355" spans="2:53" ht="14.1" customHeight="1" x14ac:dyDescent="0.15">
      <c r="B355" s="160"/>
      <c r="C355" s="163"/>
      <c r="D355" s="166"/>
      <c r="E355" s="166"/>
      <c r="F355" s="160"/>
      <c r="G355" s="166"/>
      <c r="H355" s="173"/>
      <c r="I355" s="174"/>
      <c r="J355" s="175"/>
      <c r="K355" s="180"/>
      <c r="L355" s="181"/>
      <c r="M355" s="181"/>
      <c r="N355" s="181"/>
      <c r="O355" s="150"/>
      <c r="P355" s="154"/>
      <c r="Q355" s="155"/>
      <c r="R355" s="155"/>
      <c r="S355" s="155"/>
      <c r="T355" s="156"/>
      <c r="U355" s="192"/>
      <c r="V355" s="192"/>
      <c r="W355" s="193"/>
      <c r="X355" s="200"/>
      <c r="Y355" s="201"/>
      <c r="Z355" s="202"/>
      <c r="AA355" s="205"/>
      <c r="AB355" s="192"/>
      <c r="AC355" s="193"/>
      <c r="AD355" s="212"/>
      <c r="AE355" s="213"/>
      <c r="AF355" s="213"/>
      <c r="AG355" s="214"/>
      <c r="AH355" s="218"/>
      <c r="AI355" s="219"/>
      <c r="AJ355" s="220"/>
      <c r="AK355" s="224"/>
      <c r="AL355" s="224"/>
      <c r="AM355" s="225"/>
      <c r="AN355" s="230"/>
      <c r="AO355" s="230"/>
      <c r="AP355" s="230"/>
      <c r="AQ355" s="230"/>
      <c r="AR355" s="231"/>
      <c r="AT355" s="31"/>
      <c r="AU355" s="157"/>
      <c r="AV355" s="157"/>
      <c r="AW355" s="148"/>
      <c r="AX355" s="31"/>
      <c r="AY355" s="31"/>
      <c r="AZ355" s="31"/>
      <c r="BA355" s="31"/>
    </row>
    <row r="356" spans="2:53" ht="14.1" customHeight="1" x14ac:dyDescent="0.15">
      <c r="B356" s="158">
        <v>8</v>
      </c>
      <c r="C356" s="161" t="s">
        <v>101</v>
      </c>
      <c r="D356" s="164">
        <v>29</v>
      </c>
      <c r="E356" s="164" t="s">
        <v>102</v>
      </c>
      <c r="F356" s="158" t="s">
        <v>109</v>
      </c>
      <c r="G356" s="164"/>
      <c r="H356" s="167" t="s">
        <v>135</v>
      </c>
      <c r="I356" s="168"/>
      <c r="J356" s="169"/>
      <c r="K356" s="176">
        <f>$I$224</f>
        <v>3400</v>
      </c>
      <c r="L356" s="177"/>
      <c r="M356" s="177"/>
      <c r="N356" s="177"/>
      <c r="O356" s="182">
        <f t="shared" ref="O356" si="225">$I$227</f>
        <v>50</v>
      </c>
      <c r="P356" s="183"/>
      <c r="Q356" s="183"/>
      <c r="R356" s="183"/>
      <c r="S356" s="183"/>
      <c r="T356" s="184"/>
      <c r="U356" s="188">
        <f t="shared" ref="U356" si="226">IF(AND(H356="○",AV356="●"),IF(K356=0,20,20+ROUNDDOWN((K356-1000)/1000,0)*20),0)</f>
        <v>60</v>
      </c>
      <c r="V356" s="188"/>
      <c r="W356" s="189"/>
      <c r="X356" s="194">
        <f t="shared" ref="X356" si="227">IF(AND(H356="○",AV356="●"),IF(O356&gt;=10,O356*0.2,0),0)</f>
        <v>10</v>
      </c>
      <c r="Y356" s="195"/>
      <c r="Z356" s="196"/>
      <c r="AA356" s="203">
        <f t="shared" ref="AA356" si="228">IF(AND(H356="○",AV356="●"),P358*2,0)</f>
        <v>40</v>
      </c>
      <c r="AB356" s="188"/>
      <c r="AC356" s="189"/>
      <c r="AD356" s="206">
        <f t="shared" ref="AD356" si="229">U356+X356+AA356</f>
        <v>110</v>
      </c>
      <c r="AE356" s="207"/>
      <c r="AF356" s="207"/>
      <c r="AG356" s="208"/>
      <c r="AH356" s="232">
        <v>1</v>
      </c>
      <c r="AI356" s="233"/>
      <c r="AJ356" s="234"/>
      <c r="AK356" s="221">
        <f t="shared" ref="AK356" si="230">IF(AH356=1,$AL$36,IF(AH356=2,$AL$54,IF(AH356=3,$AL$73,IF(AH356=4,$AL$91,IF(AH356=5,$AL$109,IF(AH356=6,$AL$128,IF(AH356=7,$AL$146,IF(AH356=8,$AL$165,IF(AH356=9,$AL$183,IF(AH356=10,$AL$201,0))))))))))</f>
        <v>0.16700000000000001</v>
      </c>
      <c r="AL356" s="222"/>
      <c r="AM356" s="223"/>
      <c r="AN356" s="226">
        <f t="shared" ref="AN356" si="231">IF(H356="○",ROUNDUP(AD356*AK356,1),0)</f>
        <v>18.400000000000002</v>
      </c>
      <c r="AO356" s="226"/>
      <c r="AP356" s="226"/>
      <c r="AQ356" s="226"/>
      <c r="AR356" s="227"/>
      <c r="AT356" s="31"/>
      <c r="AU356" s="157"/>
      <c r="AV356" s="157" t="str">
        <f t="shared" ref="AV356" si="232">IF(OR(H356="×",AV360="×"),"×","●")</f>
        <v>●</v>
      </c>
      <c r="AW356" s="148" t="str">
        <f>IF(AV356="●",IF(H356="定","-",H356),"-")</f>
        <v>○</v>
      </c>
      <c r="AX356" s="31"/>
      <c r="AY356" s="31"/>
      <c r="AZ356" s="31"/>
      <c r="BA356" s="31"/>
    </row>
    <row r="357" spans="2:53" ht="14.1" customHeight="1" x14ac:dyDescent="0.15">
      <c r="B357" s="159"/>
      <c r="C357" s="162"/>
      <c r="D357" s="165"/>
      <c r="E357" s="165"/>
      <c r="F357" s="159"/>
      <c r="G357" s="165"/>
      <c r="H357" s="170"/>
      <c r="I357" s="171"/>
      <c r="J357" s="172"/>
      <c r="K357" s="178"/>
      <c r="L357" s="179"/>
      <c r="M357" s="179"/>
      <c r="N357" s="179"/>
      <c r="O357" s="185"/>
      <c r="P357" s="186"/>
      <c r="Q357" s="186"/>
      <c r="R357" s="186"/>
      <c r="S357" s="186"/>
      <c r="T357" s="187"/>
      <c r="U357" s="190"/>
      <c r="V357" s="190"/>
      <c r="W357" s="191"/>
      <c r="X357" s="197"/>
      <c r="Y357" s="198"/>
      <c r="Z357" s="199"/>
      <c r="AA357" s="204"/>
      <c r="AB357" s="190"/>
      <c r="AC357" s="191"/>
      <c r="AD357" s="209"/>
      <c r="AE357" s="210"/>
      <c r="AF357" s="210"/>
      <c r="AG357" s="211"/>
      <c r="AH357" s="232"/>
      <c r="AI357" s="233"/>
      <c r="AJ357" s="234"/>
      <c r="AK357" s="224"/>
      <c r="AL357" s="224"/>
      <c r="AM357" s="225"/>
      <c r="AN357" s="228"/>
      <c r="AO357" s="228"/>
      <c r="AP357" s="228"/>
      <c r="AQ357" s="228"/>
      <c r="AR357" s="229"/>
      <c r="AT357" s="31"/>
      <c r="AU357" s="157"/>
      <c r="AV357" s="157"/>
      <c r="AW357" s="148"/>
      <c r="AX357" s="31"/>
      <c r="AY357" s="31"/>
      <c r="AZ357" s="31"/>
      <c r="BA357" s="31"/>
    </row>
    <row r="358" spans="2:53" ht="14.1" customHeight="1" x14ac:dyDescent="0.15">
      <c r="B358" s="159"/>
      <c r="C358" s="162"/>
      <c r="D358" s="165"/>
      <c r="E358" s="165"/>
      <c r="F358" s="159"/>
      <c r="G358" s="165"/>
      <c r="H358" s="170"/>
      <c r="I358" s="171"/>
      <c r="J358" s="172"/>
      <c r="K358" s="178"/>
      <c r="L358" s="179"/>
      <c r="M358" s="179"/>
      <c r="N358" s="179"/>
      <c r="O358" s="149"/>
      <c r="P358" s="151">
        <f t="shared" ref="P358" si="233">$I$229</f>
        <v>20</v>
      </c>
      <c r="Q358" s="152"/>
      <c r="R358" s="152"/>
      <c r="S358" s="152"/>
      <c r="T358" s="153"/>
      <c r="U358" s="190"/>
      <c r="V358" s="190"/>
      <c r="W358" s="191"/>
      <c r="X358" s="197"/>
      <c r="Y358" s="198"/>
      <c r="Z358" s="199"/>
      <c r="AA358" s="204"/>
      <c r="AB358" s="190"/>
      <c r="AC358" s="191"/>
      <c r="AD358" s="209"/>
      <c r="AE358" s="210"/>
      <c r="AF358" s="210"/>
      <c r="AG358" s="211"/>
      <c r="AH358" s="232"/>
      <c r="AI358" s="233"/>
      <c r="AJ358" s="234"/>
      <c r="AK358" s="224"/>
      <c r="AL358" s="224"/>
      <c r="AM358" s="225"/>
      <c r="AN358" s="228"/>
      <c r="AO358" s="228"/>
      <c r="AP358" s="228"/>
      <c r="AQ358" s="228"/>
      <c r="AR358" s="229"/>
      <c r="AT358" s="31"/>
      <c r="AU358" s="157"/>
      <c r="AV358" s="157"/>
      <c r="AW358" s="148"/>
      <c r="AX358" s="31"/>
      <c r="AY358" s="31"/>
      <c r="AZ358" s="31"/>
      <c r="BA358" s="31"/>
    </row>
    <row r="359" spans="2:53" ht="14.1" customHeight="1" x14ac:dyDescent="0.15">
      <c r="B359" s="160"/>
      <c r="C359" s="163"/>
      <c r="D359" s="166"/>
      <c r="E359" s="166"/>
      <c r="F359" s="160"/>
      <c r="G359" s="166"/>
      <c r="H359" s="173"/>
      <c r="I359" s="174"/>
      <c r="J359" s="175"/>
      <c r="K359" s="180"/>
      <c r="L359" s="181"/>
      <c r="M359" s="181"/>
      <c r="N359" s="181"/>
      <c r="O359" s="150"/>
      <c r="P359" s="154"/>
      <c r="Q359" s="155"/>
      <c r="R359" s="155"/>
      <c r="S359" s="155"/>
      <c r="T359" s="156"/>
      <c r="U359" s="192"/>
      <c r="V359" s="192"/>
      <c r="W359" s="193"/>
      <c r="X359" s="200"/>
      <c r="Y359" s="201"/>
      <c r="Z359" s="202"/>
      <c r="AA359" s="205"/>
      <c r="AB359" s="192"/>
      <c r="AC359" s="193"/>
      <c r="AD359" s="212"/>
      <c r="AE359" s="213"/>
      <c r="AF359" s="213"/>
      <c r="AG359" s="214"/>
      <c r="AH359" s="235"/>
      <c r="AI359" s="236"/>
      <c r="AJ359" s="237"/>
      <c r="AK359" s="224"/>
      <c r="AL359" s="224"/>
      <c r="AM359" s="225"/>
      <c r="AN359" s="230"/>
      <c r="AO359" s="230"/>
      <c r="AP359" s="230"/>
      <c r="AQ359" s="230"/>
      <c r="AR359" s="231"/>
      <c r="AT359" s="31"/>
      <c r="AU359" s="157"/>
      <c r="AV359" s="157"/>
      <c r="AW359" s="148"/>
      <c r="AX359" s="31"/>
      <c r="AY359" s="31"/>
      <c r="AZ359" s="31"/>
      <c r="BA359" s="31"/>
    </row>
    <row r="360" spans="2:53" ht="14.1" customHeight="1" x14ac:dyDescent="0.15">
      <c r="B360" s="158">
        <v>8</v>
      </c>
      <c r="C360" s="161" t="s">
        <v>101</v>
      </c>
      <c r="D360" s="164">
        <v>30</v>
      </c>
      <c r="E360" s="164" t="s">
        <v>102</v>
      </c>
      <c r="F360" s="158" t="s">
        <v>139</v>
      </c>
      <c r="G360" s="164"/>
      <c r="H360" s="167" t="s">
        <v>135</v>
      </c>
      <c r="I360" s="168"/>
      <c r="J360" s="169"/>
      <c r="K360" s="176">
        <f>$I$224</f>
        <v>3400</v>
      </c>
      <c r="L360" s="177"/>
      <c r="M360" s="177"/>
      <c r="N360" s="177"/>
      <c r="O360" s="182">
        <f t="shared" ref="O360" si="234">$I$227</f>
        <v>50</v>
      </c>
      <c r="P360" s="183"/>
      <c r="Q360" s="183"/>
      <c r="R360" s="183"/>
      <c r="S360" s="183"/>
      <c r="T360" s="184"/>
      <c r="U360" s="188">
        <f t="shared" ref="U360" si="235">IF(AND(H360="○",AV360="●"),IF(K360=0,20,20+ROUNDDOWN((K360-1000)/1000,0)*20),0)</f>
        <v>60</v>
      </c>
      <c r="V360" s="188"/>
      <c r="W360" s="189"/>
      <c r="X360" s="194">
        <f t="shared" ref="X360" si="236">IF(AND(H360="○",AV360="●"),IF(O360&gt;=10,O360*0.2,0),0)</f>
        <v>10</v>
      </c>
      <c r="Y360" s="195"/>
      <c r="Z360" s="196"/>
      <c r="AA360" s="203">
        <f t="shared" ref="AA360" si="237">IF(AND(H360="○",AV360="●"),P362*2,0)</f>
        <v>40</v>
      </c>
      <c r="AB360" s="188"/>
      <c r="AC360" s="189"/>
      <c r="AD360" s="206">
        <f t="shared" ref="AD360" si="238">U360+X360+AA360</f>
        <v>110</v>
      </c>
      <c r="AE360" s="207"/>
      <c r="AF360" s="207"/>
      <c r="AG360" s="208"/>
      <c r="AH360" s="261">
        <v>1</v>
      </c>
      <c r="AI360" s="262"/>
      <c r="AJ360" s="263"/>
      <c r="AK360" s="221">
        <f t="shared" ref="AK360" si="239">IF(AH360=1,$AL$36,IF(AH360=2,$AL$54,IF(AH360=3,$AL$73,IF(AH360=4,$AL$91,IF(AH360=5,$AL$109,IF(AH360=6,$AL$128,IF(AH360=7,$AL$146,IF(AH360=8,$AL$165,IF(AH360=9,$AL$183,IF(AH360=10,$AL$201,0))))))))))</f>
        <v>0.16700000000000001</v>
      </c>
      <c r="AL360" s="222"/>
      <c r="AM360" s="223"/>
      <c r="AN360" s="226">
        <f t="shared" ref="AN360" si="240">IF(H360="○",ROUNDUP(AD360*AK360,1),0)</f>
        <v>18.400000000000002</v>
      </c>
      <c r="AO360" s="226"/>
      <c r="AP360" s="226"/>
      <c r="AQ360" s="226"/>
      <c r="AR360" s="227"/>
      <c r="AT360" s="31"/>
      <c r="AU360" s="157"/>
      <c r="AV360" s="157" t="str">
        <f t="shared" ref="AV360" si="241">IF(OR(H360="×",AV364="×"),"×","●")</f>
        <v>●</v>
      </c>
      <c r="AW360" s="148" t="str">
        <f>IF(AV360="●",IF(H360="定","-",H360),"-")</f>
        <v>○</v>
      </c>
      <c r="AX360" s="31"/>
      <c r="AY360" s="31"/>
      <c r="AZ360" s="31"/>
      <c r="BA360" s="31"/>
    </row>
    <row r="361" spans="2:53" ht="14.1" customHeight="1" x14ac:dyDescent="0.15">
      <c r="B361" s="159"/>
      <c r="C361" s="162"/>
      <c r="D361" s="165"/>
      <c r="E361" s="165"/>
      <c r="F361" s="159"/>
      <c r="G361" s="165"/>
      <c r="H361" s="170"/>
      <c r="I361" s="171"/>
      <c r="J361" s="172"/>
      <c r="K361" s="178"/>
      <c r="L361" s="179"/>
      <c r="M361" s="179"/>
      <c r="N361" s="179"/>
      <c r="O361" s="185"/>
      <c r="P361" s="186"/>
      <c r="Q361" s="186"/>
      <c r="R361" s="186"/>
      <c r="S361" s="186"/>
      <c r="T361" s="187"/>
      <c r="U361" s="190"/>
      <c r="V361" s="190"/>
      <c r="W361" s="191"/>
      <c r="X361" s="197"/>
      <c r="Y361" s="198"/>
      <c r="Z361" s="199"/>
      <c r="AA361" s="204"/>
      <c r="AB361" s="190"/>
      <c r="AC361" s="191"/>
      <c r="AD361" s="209"/>
      <c r="AE361" s="210"/>
      <c r="AF361" s="210"/>
      <c r="AG361" s="211"/>
      <c r="AH361" s="261"/>
      <c r="AI361" s="262"/>
      <c r="AJ361" s="263"/>
      <c r="AK361" s="224"/>
      <c r="AL361" s="224"/>
      <c r="AM361" s="225"/>
      <c r="AN361" s="228"/>
      <c r="AO361" s="228"/>
      <c r="AP361" s="228"/>
      <c r="AQ361" s="228"/>
      <c r="AR361" s="229"/>
      <c r="AT361" s="31"/>
      <c r="AU361" s="157"/>
      <c r="AV361" s="157"/>
      <c r="AW361" s="148"/>
      <c r="AX361" s="31"/>
      <c r="AY361" s="31"/>
      <c r="AZ361" s="31"/>
      <c r="BA361" s="31"/>
    </row>
    <row r="362" spans="2:53" ht="14.1" customHeight="1" x14ac:dyDescent="0.15">
      <c r="B362" s="159"/>
      <c r="C362" s="162"/>
      <c r="D362" s="165"/>
      <c r="E362" s="165"/>
      <c r="F362" s="159"/>
      <c r="G362" s="165"/>
      <c r="H362" s="170"/>
      <c r="I362" s="171"/>
      <c r="J362" s="172"/>
      <c r="K362" s="178"/>
      <c r="L362" s="179"/>
      <c r="M362" s="179"/>
      <c r="N362" s="179"/>
      <c r="O362" s="149"/>
      <c r="P362" s="151">
        <f t="shared" ref="P362" si="242">$I$229</f>
        <v>20</v>
      </c>
      <c r="Q362" s="152"/>
      <c r="R362" s="152"/>
      <c r="S362" s="152"/>
      <c r="T362" s="153"/>
      <c r="U362" s="190"/>
      <c r="V362" s="190"/>
      <c r="W362" s="191"/>
      <c r="X362" s="197"/>
      <c r="Y362" s="198"/>
      <c r="Z362" s="199"/>
      <c r="AA362" s="204"/>
      <c r="AB362" s="190"/>
      <c r="AC362" s="191"/>
      <c r="AD362" s="209"/>
      <c r="AE362" s="210"/>
      <c r="AF362" s="210"/>
      <c r="AG362" s="211"/>
      <c r="AH362" s="261"/>
      <c r="AI362" s="262"/>
      <c r="AJ362" s="263"/>
      <c r="AK362" s="224"/>
      <c r="AL362" s="224"/>
      <c r="AM362" s="225"/>
      <c r="AN362" s="228"/>
      <c r="AO362" s="228"/>
      <c r="AP362" s="228"/>
      <c r="AQ362" s="228"/>
      <c r="AR362" s="229"/>
      <c r="AT362" s="31"/>
      <c r="AU362" s="157"/>
      <c r="AV362" s="157"/>
      <c r="AW362" s="148"/>
      <c r="AX362" s="31"/>
      <c r="AY362" s="31"/>
      <c r="AZ362" s="31"/>
      <c r="BA362" s="31"/>
    </row>
    <row r="363" spans="2:53" ht="14.1" customHeight="1" x14ac:dyDescent="0.15">
      <c r="B363" s="160"/>
      <c r="C363" s="163"/>
      <c r="D363" s="166"/>
      <c r="E363" s="166"/>
      <c r="F363" s="160"/>
      <c r="G363" s="166"/>
      <c r="H363" s="173"/>
      <c r="I363" s="174"/>
      <c r="J363" s="175"/>
      <c r="K363" s="180"/>
      <c r="L363" s="181"/>
      <c r="M363" s="181"/>
      <c r="N363" s="181"/>
      <c r="O363" s="150"/>
      <c r="P363" s="154"/>
      <c r="Q363" s="155"/>
      <c r="R363" s="155"/>
      <c r="S363" s="155"/>
      <c r="T363" s="156"/>
      <c r="U363" s="192"/>
      <c r="V363" s="192"/>
      <c r="W363" s="193"/>
      <c r="X363" s="200"/>
      <c r="Y363" s="201"/>
      <c r="Z363" s="202"/>
      <c r="AA363" s="205"/>
      <c r="AB363" s="192"/>
      <c r="AC363" s="193"/>
      <c r="AD363" s="212"/>
      <c r="AE363" s="213"/>
      <c r="AF363" s="213"/>
      <c r="AG363" s="214"/>
      <c r="AH363" s="264"/>
      <c r="AI363" s="265"/>
      <c r="AJ363" s="266"/>
      <c r="AK363" s="224"/>
      <c r="AL363" s="224"/>
      <c r="AM363" s="225"/>
      <c r="AN363" s="230"/>
      <c r="AO363" s="230"/>
      <c r="AP363" s="230"/>
      <c r="AQ363" s="230"/>
      <c r="AR363" s="231"/>
      <c r="AT363" s="31"/>
      <c r="AU363" s="157"/>
      <c r="AV363" s="157"/>
      <c r="AW363" s="148"/>
      <c r="AX363" s="31"/>
      <c r="AY363" s="31"/>
      <c r="AZ363" s="31"/>
      <c r="BA363" s="31"/>
    </row>
    <row r="364" spans="2:53" ht="14.1" customHeight="1" x14ac:dyDescent="0.15">
      <c r="B364" s="158">
        <v>8</v>
      </c>
      <c r="C364" s="161" t="s">
        <v>101</v>
      </c>
      <c r="D364" s="164">
        <v>31</v>
      </c>
      <c r="E364" s="164" t="s">
        <v>102</v>
      </c>
      <c r="F364" s="159" t="s">
        <v>104</v>
      </c>
      <c r="G364" s="165"/>
      <c r="H364" s="167" t="s">
        <v>135</v>
      </c>
      <c r="I364" s="168"/>
      <c r="J364" s="169"/>
      <c r="K364" s="176">
        <f>$I$224</f>
        <v>3400</v>
      </c>
      <c r="L364" s="177"/>
      <c r="M364" s="177"/>
      <c r="N364" s="177"/>
      <c r="O364" s="182">
        <f t="shared" ref="O364" si="243">$I$227</f>
        <v>50</v>
      </c>
      <c r="P364" s="183"/>
      <c r="Q364" s="183"/>
      <c r="R364" s="183"/>
      <c r="S364" s="183"/>
      <c r="T364" s="184"/>
      <c r="U364" s="188">
        <f t="shared" ref="U364" si="244">IF(AND(H364="○",AV364="●"),IF(K364=0,20,20+ROUNDDOWN((K364-1000)/1000,0)*20),0)</f>
        <v>60</v>
      </c>
      <c r="V364" s="188"/>
      <c r="W364" s="189"/>
      <c r="X364" s="194">
        <f t="shared" ref="X364" si="245">IF(AND(H364="○",AV364="●"),IF(O364&gt;=10,O364*0.2,0),0)</f>
        <v>10</v>
      </c>
      <c r="Y364" s="195"/>
      <c r="Z364" s="196"/>
      <c r="AA364" s="203">
        <f t="shared" ref="AA364" si="246">IF(AND(H364="○",AV364="●"),P366*2,0)</f>
        <v>40</v>
      </c>
      <c r="AB364" s="188"/>
      <c r="AC364" s="189"/>
      <c r="AD364" s="206">
        <f t="shared" ref="AD364" si="247">U364+X364+AA364</f>
        <v>110</v>
      </c>
      <c r="AE364" s="207"/>
      <c r="AF364" s="207"/>
      <c r="AG364" s="208"/>
      <c r="AH364" s="232">
        <v>1</v>
      </c>
      <c r="AI364" s="233"/>
      <c r="AJ364" s="234"/>
      <c r="AK364" s="221">
        <f t="shared" ref="AK364" si="248">IF(AH364=1,$AL$36,IF(AH364=2,$AL$54,IF(AH364=3,$AL$73,IF(AH364=4,$AL$91,IF(AH364=5,$AL$109,IF(AH364=6,$AL$128,IF(AH364=7,$AL$146,IF(AH364=8,$AL$165,IF(AH364=9,$AL$183,IF(AH364=10,$AL$201,0))))))))))</f>
        <v>0.16700000000000001</v>
      </c>
      <c r="AL364" s="222"/>
      <c r="AM364" s="223"/>
      <c r="AN364" s="226">
        <f t="shared" ref="AN364" si="249">IF(H364="○",ROUNDUP(AD364*AK364,1),0)</f>
        <v>18.400000000000002</v>
      </c>
      <c r="AO364" s="226"/>
      <c r="AP364" s="226"/>
      <c r="AQ364" s="226"/>
      <c r="AR364" s="227"/>
      <c r="AT364" s="31"/>
      <c r="AU364" s="157"/>
      <c r="AV364" s="157" t="str">
        <f t="shared" ref="AV364:AV368" si="250">IF(OR(H364="×",AV368="×"),"×","●")</f>
        <v>●</v>
      </c>
      <c r="AW364" s="148" t="str">
        <f>IF(AV364="●",IF(H364="定","-",H364),"-")</f>
        <v>○</v>
      </c>
      <c r="AX364" s="31"/>
      <c r="AY364" s="31"/>
      <c r="AZ364" s="31"/>
      <c r="BA364" s="31"/>
    </row>
    <row r="365" spans="2:53" ht="14.1" customHeight="1" x14ac:dyDescent="0.15">
      <c r="B365" s="159"/>
      <c r="C365" s="162"/>
      <c r="D365" s="165"/>
      <c r="E365" s="165"/>
      <c r="F365" s="159"/>
      <c r="G365" s="165"/>
      <c r="H365" s="170"/>
      <c r="I365" s="171"/>
      <c r="J365" s="172"/>
      <c r="K365" s="178"/>
      <c r="L365" s="179"/>
      <c r="M365" s="179"/>
      <c r="N365" s="179"/>
      <c r="O365" s="185"/>
      <c r="P365" s="186"/>
      <c r="Q365" s="186"/>
      <c r="R365" s="186"/>
      <c r="S365" s="186"/>
      <c r="T365" s="187"/>
      <c r="U365" s="190"/>
      <c r="V365" s="190"/>
      <c r="W365" s="191"/>
      <c r="X365" s="197"/>
      <c r="Y365" s="198"/>
      <c r="Z365" s="199"/>
      <c r="AA365" s="204"/>
      <c r="AB365" s="190"/>
      <c r="AC365" s="191"/>
      <c r="AD365" s="209"/>
      <c r="AE365" s="210"/>
      <c r="AF365" s="210"/>
      <c r="AG365" s="211"/>
      <c r="AH365" s="232"/>
      <c r="AI365" s="233"/>
      <c r="AJ365" s="234"/>
      <c r="AK365" s="224"/>
      <c r="AL365" s="224"/>
      <c r="AM365" s="225"/>
      <c r="AN365" s="228"/>
      <c r="AO365" s="228"/>
      <c r="AP365" s="228"/>
      <c r="AQ365" s="228"/>
      <c r="AR365" s="229"/>
      <c r="AT365" s="31"/>
      <c r="AU365" s="157"/>
      <c r="AV365" s="157"/>
      <c r="AW365" s="148"/>
      <c r="AX365" s="31"/>
      <c r="AY365" s="31"/>
      <c r="AZ365" s="31"/>
      <c r="BA365" s="31"/>
    </row>
    <row r="366" spans="2:53" ht="14.1" customHeight="1" x14ac:dyDescent="0.15">
      <c r="B366" s="159"/>
      <c r="C366" s="162"/>
      <c r="D366" s="165"/>
      <c r="E366" s="165"/>
      <c r="F366" s="159"/>
      <c r="G366" s="165"/>
      <c r="H366" s="170"/>
      <c r="I366" s="171"/>
      <c r="J366" s="172"/>
      <c r="K366" s="178"/>
      <c r="L366" s="179"/>
      <c r="M366" s="179"/>
      <c r="N366" s="179"/>
      <c r="O366" s="149"/>
      <c r="P366" s="151">
        <f t="shared" ref="P366" si="251">$I$229</f>
        <v>20</v>
      </c>
      <c r="Q366" s="152"/>
      <c r="R366" s="152"/>
      <c r="S366" s="152"/>
      <c r="T366" s="153"/>
      <c r="U366" s="190"/>
      <c r="V366" s="190"/>
      <c r="W366" s="191"/>
      <c r="X366" s="197"/>
      <c r="Y366" s="198"/>
      <c r="Z366" s="199"/>
      <c r="AA366" s="204"/>
      <c r="AB366" s="190"/>
      <c r="AC366" s="191"/>
      <c r="AD366" s="209"/>
      <c r="AE366" s="210"/>
      <c r="AF366" s="210"/>
      <c r="AG366" s="211"/>
      <c r="AH366" s="232"/>
      <c r="AI366" s="233"/>
      <c r="AJ366" s="234"/>
      <c r="AK366" s="224"/>
      <c r="AL366" s="224"/>
      <c r="AM366" s="225"/>
      <c r="AN366" s="228"/>
      <c r="AO366" s="228"/>
      <c r="AP366" s="228"/>
      <c r="AQ366" s="228"/>
      <c r="AR366" s="229"/>
      <c r="AT366" s="31"/>
      <c r="AU366" s="157"/>
      <c r="AV366" s="157"/>
      <c r="AW366" s="148"/>
      <c r="AX366" s="31"/>
      <c r="AY366" s="31"/>
      <c r="AZ366" s="31"/>
      <c r="BA366" s="31"/>
    </row>
    <row r="367" spans="2:53" ht="14.1" customHeight="1" x14ac:dyDescent="0.15">
      <c r="B367" s="160"/>
      <c r="C367" s="162"/>
      <c r="D367" s="166"/>
      <c r="E367" s="165"/>
      <c r="F367" s="160"/>
      <c r="G367" s="166"/>
      <c r="H367" s="173"/>
      <c r="I367" s="174"/>
      <c r="J367" s="175"/>
      <c r="K367" s="180"/>
      <c r="L367" s="181"/>
      <c r="M367" s="181"/>
      <c r="N367" s="181"/>
      <c r="O367" s="150"/>
      <c r="P367" s="154"/>
      <c r="Q367" s="155"/>
      <c r="R367" s="155"/>
      <c r="S367" s="155"/>
      <c r="T367" s="156"/>
      <c r="U367" s="192"/>
      <c r="V367" s="192"/>
      <c r="W367" s="193"/>
      <c r="X367" s="200"/>
      <c r="Y367" s="201"/>
      <c r="Z367" s="202"/>
      <c r="AA367" s="205"/>
      <c r="AB367" s="192"/>
      <c r="AC367" s="193"/>
      <c r="AD367" s="212"/>
      <c r="AE367" s="213"/>
      <c r="AF367" s="213"/>
      <c r="AG367" s="214"/>
      <c r="AH367" s="235"/>
      <c r="AI367" s="236"/>
      <c r="AJ367" s="237"/>
      <c r="AK367" s="224"/>
      <c r="AL367" s="224"/>
      <c r="AM367" s="225"/>
      <c r="AN367" s="230"/>
      <c r="AO367" s="230"/>
      <c r="AP367" s="230"/>
      <c r="AQ367" s="230"/>
      <c r="AR367" s="231"/>
      <c r="AT367" s="31"/>
      <c r="AU367" s="157"/>
      <c r="AV367" s="157"/>
      <c r="AW367" s="148"/>
      <c r="AX367" s="31"/>
      <c r="AY367" s="31"/>
      <c r="AZ367" s="31"/>
      <c r="BA367" s="31"/>
    </row>
    <row r="368" spans="2:53" ht="14.1" customHeight="1" x14ac:dyDescent="0.15">
      <c r="B368" s="158">
        <v>9</v>
      </c>
      <c r="C368" s="161" t="s">
        <v>101</v>
      </c>
      <c r="D368" s="164">
        <v>1</v>
      </c>
      <c r="E368" s="164" t="s">
        <v>102</v>
      </c>
      <c r="F368" s="158" t="s">
        <v>105</v>
      </c>
      <c r="G368" s="164"/>
      <c r="H368" s="167" t="s">
        <v>135</v>
      </c>
      <c r="I368" s="168"/>
      <c r="J368" s="169"/>
      <c r="K368" s="473">
        <f>$I$224</f>
        <v>3400</v>
      </c>
      <c r="L368" s="474"/>
      <c r="M368" s="474"/>
      <c r="N368" s="474"/>
      <c r="O368" s="479">
        <f t="shared" ref="O368" si="252">$I$227</f>
        <v>50</v>
      </c>
      <c r="P368" s="480"/>
      <c r="Q368" s="480"/>
      <c r="R368" s="480"/>
      <c r="S368" s="480"/>
      <c r="T368" s="481"/>
      <c r="U368" s="188">
        <f t="shared" ref="U368" si="253">IF(AND(H368="○",AV368="●"),IF(K368=0,20,20+ROUNDDOWN((K368-1000)/1000,0)*20),0)</f>
        <v>60</v>
      </c>
      <c r="V368" s="188"/>
      <c r="W368" s="189"/>
      <c r="X368" s="194">
        <f t="shared" ref="X368" si="254">IF(AND(H368="○",AV368="●"),IF(O368&gt;=10,O368*0.2,0),0)</f>
        <v>10</v>
      </c>
      <c r="Y368" s="195"/>
      <c r="Z368" s="196"/>
      <c r="AA368" s="203">
        <f t="shared" ref="AA368" si="255">IF(AND(H368="○",AV368="●"),P370*2,0)</f>
        <v>40</v>
      </c>
      <c r="AB368" s="188"/>
      <c r="AC368" s="189"/>
      <c r="AD368" s="206">
        <f t="shared" ref="AD368" si="256">U368+X368+AA368</f>
        <v>110</v>
      </c>
      <c r="AE368" s="207"/>
      <c r="AF368" s="207"/>
      <c r="AG368" s="208"/>
      <c r="AH368" s="232">
        <v>1</v>
      </c>
      <c r="AI368" s="233"/>
      <c r="AJ368" s="234"/>
      <c r="AK368" s="221">
        <f t="shared" ref="AK368" si="257">IF(AH368=1,$AL$36,IF(AH368=2,$AL$54,IF(AH368=3,$AL$73,IF(AH368=4,$AL$91,IF(AH368=5,$AL$109,IF(AH368=6,$AL$128,IF(AH368=7,$AL$146,IF(AH368=8,$AL$165,IF(AH368=9,$AL$183,IF(AH368=10,$AL$201,0))))))))))</f>
        <v>0.16700000000000001</v>
      </c>
      <c r="AL368" s="222"/>
      <c r="AM368" s="223"/>
      <c r="AN368" s="226">
        <f t="shared" ref="AN368" si="258">IF(H368="○",ROUNDUP(AD368*AK368,1),0)</f>
        <v>18.400000000000002</v>
      </c>
      <c r="AO368" s="226"/>
      <c r="AP368" s="226"/>
      <c r="AQ368" s="226"/>
      <c r="AR368" s="227"/>
      <c r="AT368" s="31"/>
      <c r="AU368" s="157"/>
      <c r="AV368" s="157" t="str">
        <f t="shared" si="250"/>
        <v>●</v>
      </c>
      <c r="AW368" s="148" t="str">
        <f>IF(AV368="●",IF(H368="定","-",H368),"-")</f>
        <v>○</v>
      </c>
      <c r="AX368" s="31"/>
      <c r="AY368" s="31"/>
      <c r="AZ368" s="31"/>
      <c r="BA368" s="31"/>
    </row>
    <row r="369" spans="2:53" ht="14.1" customHeight="1" x14ac:dyDescent="0.15">
      <c r="B369" s="159"/>
      <c r="C369" s="162"/>
      <c r="D369" s="165"/>
      <c r="E369" s="165"/>
      <c r="F369" s="159"/>
      <c r="G369" s="165"/>
      <c r="H369" s="170"/>
      <c r="I369" s="171"/>
      <c r="J369" s="172"/>
      <c r="K369" s="475"/>
      <c r="L369" s="476"/>
      <c r="M369" s="476"/>
      <c r="N369" s="476"/>
      <c r="O369" s="482"/>
      <c r="P369" s="483"/>
      <c r="Q369" s="483"/>
      <c r="R369" s="483"/>
      <c r="S369" s="483"/>
      <c r="T369" s="484"/>
      <c r="U369" s="190"/>
      <c r="V369" s="190"/>
      <c r="W369" s="191"/>
      <c r="X369" s="197"/>
      <c r="Y369" s="198"/>
      <c r="Z369" s="199"/>
      <c r="AA369" s="204"/>
      <c r="AB369" s="190"/>
      <c r="AC369" s="191"/>
      <c r="AD369" s="209"/>
      <c r="AE369" s="210"/>
      <c r="AF369" s="210"/>
      <c r="AG369" s="211"/>
      <c r="AH369" s="232"/>
      <c r="AI369" s="233"/>
      <c r="AJ369" s="234"/>
      <c r="AK369" s="224"/>
      <c r="AL369" s="224"/>
      <c r="AM369" s="225"/>
      <c r="AN369" s="228"/>
      <c r="AO369" s="228"/>
      <c r="AP369" s="228"/>
      <c r="AQ369" s="228"/>
      <c r="AR369" s="229"/>
      <c r="AT369" s="31"/>
      <c r="AU369" s="157"/>
      <c r="AV369" s="157"/>
      <c r="AW369" s="148"/>
      <c r="AX369" s="31"/>
      <c r="AY369" s="31"/>
      <c r="AZ369" s="31"/>
      <c r="BA369" s="31"/>
    </row>
    <row r="370" spans="2:53" ht="14.1" customHeight="1" x14ac:dyDescent="0.15">
      <c r="B370" s="159"/>
      <c r="C370" s="162"/>
      <c r="D370" s="165"/>
      <c r="E370" s="165"/>
      <c r="F370" s="159"/>
      <c r="G370" s="165"/>
      <c r="H370" s="170"/>
      <c r="I370" s="171"/>
      <c r="J370" s="172"/>
      <c r="K370" s="475"/>
      <c r="L370" s="476"/>
      <c r="M370" s="476"/>
      <c r="N370" s="476"/>
      <c r="O370" s="465"/>
      <c r="P370" s="467">
        <f t="shared" ref="P370" si="259">$I$229</f>
        <v>20</v>
      </c>
      <c r="Q370" s="468"/>
      <c r="R370" s="468"/>
      <c r="S370" s="468"/>
      <c r="T370" s="469"/>
      <c r="U370" s="190"/>
      <c r="V370" s="190"/>
      <c r="W370" s="191"/>
      <c r="X370" s="197"/>
      <c r="Y370" s="198"/>
      <c r="Z370" s="199"/>
      <c r="AA370" s="204"/>
      <c r="AB370" s="190"/>
      <c r="AC370" s="191"/>
      <c r="AD370" s="209"/>
      <c r="AE370" s="210"/>
      <c r="AF370" s="210"/>
      <c r="AG370" s="211"/>
      <c r="AH370" s="232"/>
      <c r="AI370" s="233"/>
      <c r="AJ370" s="234"/>
      <c r="AK370" s="224"/>
      <c r="AL370" s="224"/>
      <c r="AM370" s="225"/>
      <c r="AN370" s="228"/>
      <c r="AO370" s="228"/>
      <c r="AP370" s="228"/>
      <c r="AQ370" s="228"/>
      <c r="AR370" s="229"/>
      <c r="AT370" s="31"/>
      <c r="AU370" s="157"/>
      <c r="AV370" s="157"/>
      <c r="AW370" s="148"/>
      <c r="AX370" s="31"/>
      <c r="AY370" s="31"/>
      <c r="AZ370" s="31"/>
      <c r="BA370" s="31"/>
    </row>
    <row r="371" spans="2:53" ht="14.1" customHeight="1" x14ac:dyDescent="0.15">
      <c r="B371" s="160"/>
      <c r="C371" s="163"/>
      <c r="D371" s="166"/>
      <c r="E371" s="166"/>
      <c r="F371" s="160"/>
      <c r="G371" s="166"/>
      <c r="H371" s="173"/>
      <c r="I371" s="174"/>
      <c r="J371" s="175"/>
      <c r="K371" s="477"/>
      <c r="L371" s="478"/>
      <c r="M371" s="478"/>
      <c r="N371" s="478"/>
      <c r="O371" s="466"/>
      <c r="P371" s="470"/>
      <c r="Q371" s="471"/>
      <c r="R371" s="471"/>
      <c r="S371" s="471"/>
      <c r="T371" s="472"/>
      <c r="U371" s="192"/>
      <c r="V371" s="192"/>
      <c r="W371" s="193"/>
      <c r="X371" s="200"/>
      <c r="Y371" s="201"/>
      <c r="Z371" s="202"/>
      <c r="AA371" s="205"/>
      <c r="AB371" s="192"/>
      <c r="AC371" s="193"/>
      <c r="AD371" s="212"/>
      <c r="AE371" s="213"/>
      <c r="AF371" s="213"/>
      <c r="AG371" s="214"/>
      <c r="AH371" s="235"/>
      <c r="AI371" s="236"/>
      <c r="AJ371" s="237"/>
      <c r="AK371" s="224"/>
      <c r="AL371" s="224"/>
      <c r="AM371" s="225"/>
      <c r="AN371" s="230"/>
      <c r="AO371" s="230"/>
      <c r="AP371" s="230"/>
      <c r="AQ371" s="230"/>
      <c r="AR371" s="231"/>
      <c r="AT371" s="31"/>
      <c r="AU371" s="157"/>
      <c r="AV371" s="157"/>
      <c r="AW371" s="148"/>
      <c r="AX371" s="31"/>
      <c r="AY371" s="31"/>
      <c r="AZ371" s="31"/>
      <c r="BA371" s="31"/>
    </row>
    <row r="372" spans="2:53" ht="14.1" customHeight="1" x14ac:dyDescent="0.15">
      <c r="B372" s="158">
        <v>9</v>
      </c>
      <c r="C372" s="161" t="s">
        <v>101</v>
      </c>
      <c r="D372" s="164">
        <v>2</v>
      </c>
      <c r="E372" s="164" t="s">
        <v>102</v>
      </c>
      <c r="F372" s="158" t="s">
        <v>106</v>
      </c>
      <c r="G372" s="164"/>
      <c r="H372" s="167" t="s">
        <v>135</v>
      </c>
      <c r="I372" s="168"/>
      <c r="J372" s="169"/>
      <c r="K372" s="473">
        <f>$I$224</f>
        <v>3400</v>
      </c>
      <c r="L372" s="474"/>
      <c r="M372" s="474"/>
      <c r="N372" s="474"/>
      <c r="O372" s="479">
        <f t="shared" ref="O372" si="260">$I$227</f>
        <v>50</v>
      </c>
      <c r="P372" s="480"/>
      <c r="Q372" s="480"/>
      <c r="R372" s="480"/>
      <c r="S372" s="480"/>
      <c r="T372" s="481"/>
      <c r="U372" s="188">
        <f t="shared" ref="U372" si="261">IF(AND(H372="○",AV372="●"),IF(K372=0,20,20+ROUNDDOWN((K372-1000)/1000,0)*20),0)</f>
        <v>60</v>
      </c>
      <c r="V372" s="188"/>
      <c r="W372" s="189"/>
      <c r="X372" s="194">
        <f t="shared" ref="X372" si="262">IF(AND(H372="○",AV372="●"),IF(O372&gt;=10,O372*0.2,0),0)</f>
        <v>10</v>
      </c>
      <c r="Y372" s="195"/>
      <c r="Z372" s="196"/>
      <c r="AA372" s="203">
        <f t="shared" ref="AA372" si="263">IF(AND(H372="○",AV372="●"),P374*2,0)</f>
        <v>40</v>
      </c>
      <c r="AB372" s="188"/>
      <c r="AC372" s="189"/>
      <c r="AD372" s="206">
        <f t="shared" ref="AD372" si="264">U372+X372+AA372</f>
        <v>110</v>
      </c>
      <c r="AE372" s="207"/>
      <c r="AF372" s="207"/>
      <c r="AG372" s="208"/>
      <c r="AH372" s="232">
        <v>1</v>
      </c>
      <c r="AI372" s="233"/>
      <c r="AJ372" s="234"/>
      <c r="AK372" s="221">
        <f t="shared" ref="AK372" si="265">IF(AH372=1,$AL$36,IF(AH372=2,$AL$54,IF(AH372=3,$AL$73,IF(AH372=4,$AL$91,IF(AH372=5,$AL$109,IF(AH372=6,$AL$128,IF(AH372=7,$AL$146,IF(AH372=8,$AL$165,IF(AH372=9,$AL$183,IF(AH372=10,$AL$201,0))))))))))</f>
        <v>0.16700000000000001</v>
      </c>
      <c r="AL372" s="222"/>
      <c r="AM372" s="223"/>
      <c r="AN372" s="226">
        <f t="shared" ref="AN372" si="266">IF(H372="○",ROUNDUP(AD372*AK372,1),0)</f>
        <v>18.400000000000002</v>
      </c>
      <c r="AO372" s="226"/>
      <c r="AP372" s="226"/>
      <c r="AQ372" s="226"/>
      <c r="AR372" s="227"/>
      <c r="AT372" s="31"/>
      <c r="AU372" s="157"/>
      <c r="AV372" s="157" t="str">
        <f t="shared" ref="AV372:AV412" si="267">IF(OR(H372="×",AV376="×"),"×","●")</f>
        <v>●</v>
      </c>
      <c r="AW372" s="148" t="str">
        <f>IF(AV372="●",IF(H372="定","-",H372),"-")</f>
        <v>○</v>
      </c>
      <c r="AX372" s="31"/>
      <c r="AY372" s="31"/>
      <c r="AZ372" s="31"/>
      <c r="BA372" s="31"/>
    </row>
    <row r="373" spans="2:53" ht="14.1" customHeight="1" x14ac:dyDescent="0.15">
      <c r="B373" s="159"/>
      <c r="C373" s="162"/>
      <c r="D373" s="165"/>
      <c r="E373" s="165"/>
      <c r="F373" s="159"/>
      <c r="G373" s="165"/>
      <c r="H373" s="170"/>
      <c r="I373" s="171"/>
      <c r="J373" s="172"/>
      <c r="K373" s="475"/>
      <c r="L373" s="476"/>
      <c r="M373" s="476"/>
      <c r="N373" s="476"/>
      <c r="O373" s="482"/>
      <c r="P373" s="483"/>
      <c r="Q373" s="483"/>
      <c r="R373" s="483"/>
      <c r="S373" s="483"/>
      <c r="T373" s="484"/>
      <c r="U373" s="190"/>
      <c r="V373" s="190"/>
      <c r="W373" s="191"/>
      <c r="X373" s="197"/>
      <c r="Y373" s="198"/>
      <c r="Z373" s="199"/>
      <c r="AA373" s="204"/>
      <c r="AB373" s="190"/>
      <c r="AC373" s="191"/>
      <c r="AD373" s="209"/>
      <c r="AE373" s="210"/>
      <c r="AF373" s="210"/>
      <c r="AG373" s="211"/>
      <c r="AH373" s="232"/>
      <c r="AI373" s="233"/>
      <c r="AJ373" s="234"/>
      <c r="AK373" s="224"/>
      <c r="AL373" s="224"/>
      <c r="AM373" s="225"/>
      <c r="AN373" s="228"/>
      <c r="AO373" s="228"/>
      <c r="AP373" s="228"/>
      <c r="AQ373" s="228"/>
      <c r="AR373" s="229"/>
      <c r="AT373" s="31"/>
      <c r="AU373" s="157"/>
      <c r="AV373" s="157"/>
      <c r="AW373" s="148"/>
      <c r="AX373" s="31"/>
      <c r="AY373" s="31"/>
      <c r="AZ373" s="31"/>
      <c r="BA373" s="31"/>
    </row>
    <row r="374" spans="2:53" ht="14.1" customHeight="1" x14ac:dyDescent="0.15">
      <c r="B374" s="159"/>
      <c r="C374" s="162"/>
      <c r="D374" s="165"/>
      <c r="E374" s="165"/>
      <c r="F374" s="159"/>
      <c r="G374" s="165"/>
      <c r="H374" s="170"/>
      <c r="I374" s="171"/>
      <c r="J374" s="172"/>
      <c r="K374" s="475"/>
      <c r="L374" s="476"/>
      <c r="M374" s="476"/>
      <c r="N374" s="476"/>
      <c r="O374" s="465"/>
      <c r="P374" s="467">
        <f t="shared" ref="P374" si="268">$I$229</f>
        <v>20</v>
      </c>
      <c r="Q374" s="468"/>
      <c r="R374" s="468"/>
      <c r="S374" s="468"/>
      <c r="T374" s="469"/>
      <c r="U374" s="190"/>
      <c r="V374" s="190"/>
      <c r="W374" s="191"/>
      <c r="X374" s="197"/>
      <c r="Y374" s="198"/>
      <c r="Z374" s="199"/>
      <c r="AA374" s="204"/>
      <c r="AB374" s="190"/>
      <c r="AC374" s="191"/>
      <c r="AD374" s="209"/>
      <c r="AE374" s="210"/>
      <c r="AF374" s="210"/>
      <c r="AG374" s="211"/>
      <c r="AH374" s="232"/>
      <c r="AI374" s="233"/>
      <c r="AJ374" s="234"/>
      <c r="AK374" s="224"/>
      <c r="AL374" s="224"/>
      <c r="AM374" s="225"/>
      <c r="AN374" s="228"/>
      <c r="AO374" s="228"/>
      <c r="AP374" s="228"/>
      <c r="AQ374" s="228"/>
      <c r="AR374" s="229"/>
      <c r="AT374" s="31"/>
      <c r="AU374" s="157"/>
      <c r="AV374" s="157"/>
      <c r="AW374" s="148"/>
      <c r="AX374" s="31"/>
      <c r="AY374" s="31"/>
      <c r="AZ374" s="31"/>
      <c r="BA374" s="31"/>
    </row>
    <row r="375" spans="2:53" ht="14.1" customHeight="1" x14ac:dyDescent="0.15">
      <c r="B375" s="160"/>
      <c r="C375" s="163"/>
      <c r="D375" s="166"/>
      <c r="E375" s="166"/>
      <c r="F375" s="160"/>
      <c r="G375" s="166"/>
      <c r="H375" s="173"/>
      <c r="I375" s="174"/>
      <c r="J375" s="175"/>
      <c r="K375" s="477"/>
      <c r="L375" s="478"/>
      <c r="M375" s="478"/>
      <c r="N375" s="478"/>
      <c r="O375" s="466"/>
      <c r="P375" s="470"/>
      <c r="Q375" s="471"/>
      <c r="R375" s="471"/>
      <c r="S375" s="471"/>
      <c r="T375" s="472"/>
      <c r="U375" s="192"/>
      <c r="V375" s="192"/>
      <c r="W375" s="193"/>
      <c r="X375" s="200"/>
      <c r="Y375" s="201"/>
      <c r="Z375" s="202"/>
      <c r="AA375" s="205"/>
      <c r="AB375" s="192"/>
      <c r="AC375" s="193"/>
      <c r="AD375" s="212"/>
      <c r="AE375" s="213"/>
      <c r="AF375" s="213"/>
      <c r="AG375" s="214"/>
      <c r="AH375" s="235"/>
      <c r="AI375" s="236"/>
      <c r="AJ375" s="237"/>
      <c r="AK375" s="224"/>
      <c r="AL375" s="224"/>
      <c r="AM375" s="225"/>
      <c r="AN375" s="230"/>
      <c r="AO375" s="230"/>
      <c r="AP375" s="230"/>
      <c r="AQ375" s="230"/>
      <c r="AR375" s="231"/>
      <c r="AT375" s="31"/>
      <c r="AU375" s="157"/>
      <c r="AV375" s="157"/>
      <c r="AW375" s="148"/>
      <c r="AX375" s="31"/>
      <c r="AY375" s="31"/>
      <c r="AZ375" s="31"/>
      <c r="BA375" s="31"/>
    </row>
    <row r="376" spans="2:53" ht="14.1" customHeight="1" x14ac:dyDescent="0.15">
      <c r="B376" s="158">
        <v>9</v>
      </c>
      <c r="C376" s="161" t="s">
        <v>101</v>
      </c>
      <c r="D376" s="164">
        <v>3</v>
      </c>
      <c r="E376" s="164" t="s">
        <v>102</v>
      </c>
      <c r="F376" s="159" t="s">
        <v>107</v>
      </c>
      <c r="G376" s="165"/>
      <c r="H376" s="167" t="s">
        <v>135</v>
      </c>
      <c r="I376" s="168"/>
      <c r="J376" s="169"/>
      <c r="K376" s="473">
        <f>$I$224</f>
        <v>3400</v>
      </c>
      <c r="L376" s="474"/>
      <c r="M376" s="474"/>
      <c r="N376" s="474"/>
      <c r="O376" s="479">
        <f t="shared" ref="O376" si="269">$I$227</f>
        <v>50</v>
      </c>
      <c r="P376" s="480"/>
      <c r="Q376" s="480"/>
      <c r="R376" s="480"/>
      <c r="S376" s="480"/>
      <c r="T376" s="481"/>
      <c r="U376" s="188">
        <f t="shared" ref="U376" si="270">IF(AND(H376="○",AV376="●"),IF(K376=0,20,20+ROUNDDOWN((K376-1000)/1000,0)*20),0)</f>
        <v>60</v>
      </c>
      <c r="V376" s="188"/>
      <c r="W376" s="189"/>
      <c r="X376" s="194">
        <f t="shared" ref="X376" si="271">IF(AND(H376="○",AV376="●"),IF(O376&gt;=10,O376*0.2,0),0)</f>
        <v>10</v>
      </c>
      <c r="Y376" s="195"/>
      <c r="Z376" s="196"/>
      <c r="AA376" s="203">
        <f t="shared" ref="AA376" si="272">IF(AND(H376="○",AV376="●"),P378*2,0)</f>
        <v>40</v>
      </c>
      <c r="AB376" s="188"/>
      <c r="AC376" s="189"/>
      <c r="AD376" s="206">
        <f t="shared" ref="AD376" si="273">U376+X376+AA376</f>
        <v>110</v>
      </c>
      <c r="AE376" s="207"/>
      <c r="AF376" s="207"/>
      <c r="AG376" s="208"/>
      <c r="AH376" s="232">
        <v>1</v>
      </c>
      <c r="AI376" s="233"/>
      <c r="AJ376" s="234"/>
      <c r="AK376" s="221">
        <f t="shared" ref="AK376" si="274">IF(AH376=1,$AL$36,IF(AH376=2,$AL$54,IF(AH376=3,$AL$73,IF(AH376=4,$AL$91,IF(AH376=5,$AL$109,IF(AH376=6,$AL$128,IF(AH376=7,$AL$146,IF(AH376=8,$AL$165,IF(AH376=9,$AL$183,IF(AH376=10,$AL$201,0))))))))))</f>
        <v>0.16700000000000001</v>
      </c>
      <c r="AL376" s="222"/>
      <c r="AM376" s="223"/>
      <c r="AN376" s="226">
        <f t="shared" ref="AN376" si="275">IF(H376="○",ROUNDUP(AD376*AK376,1),0)</f>
        <v>18.400000000000002</v>
      </c>
      <c r="AO376" s="226"/>
      <c r="AP376" s="226"/>
      <c r="AQ376" s="226"/>
      <c r="AR376" s="227"/>
      <c r="AT376" s="31"/>
      <c r="AU376" s="157"/>
      <c r="AV376" s="157" t="str">
        <f t="shared" si="267"/>
        <v>●</v>
      </c>
      <c r="AW376" s="148" t="str">
        <f>IF(AV376="●",IF(H376="定","-",H376),"-")</f>
        <v>○</v>
      </c>
      <c r="AX376" s="31"/>
      <c r="AY376" s="31"/>
      <c r="AZ376" s="31"/>
      <c r="BA376" s="31"/>
    </row>
    <row r="377" spans="2:53" ht="14.1" customHeight="1" x14ac:dyDescent="0.15">
      <c r="B377" s="159"/>
      <c r="C377" s="162"/>
      <c r="D377" s="165"/>
      <c r="E377" s="165"/>
      <c r="F377" s="159"/>
      <c r="G377" s="165"/>
      <c r="H377" s="170"/>
      <c r="I377" s="171"/>
      <c r="J377" s="172"/>
      <c r="K377" s="475"/>
      <c r="L377" s="476"/>
      <c r="M377" s="476"/>
      <c r="N377" s="476"/>
      <c r="O377" s="482"/>
      <c r="P377" s="483"/>
      <c r="Q377" s="483"/>
      <c r="R377" s="483"/>
      <c r="S377" s="483"/>
      <c r="T377" s="484"/>
      <c r="U377" s="190"/>
      <c r="V377" s="190"/>
      <c r="W377" s="191"/>
      <c r="X377" s="197"/>
      <c r="Y377" s="198"/>
      <c r="Z377" s="199"/>
      <c r="AA377" s="204"/>
      <c r="AB377" s="190"/>
      <c r="AC377" s="191"/>
      <c r="AD377" s="209"/>
      <c r="AE377" s="210"/>
      <c r="AF377" s="210"/>
      <c r="AG377" s="211"/>
      <c r="AH377" s="232"/>
      <c r="AI377" s="233"/>
      <c r="AJ377" s="234"/>
      <c r="AK377" s="224"/>
      <c r="AL377" s="224"/>
      <c r="AM377" s="225"/>
      <c r="AN377" s="228"/>
      <c r="AO377" s="228"/>
      <c r="AP377" s="228"/>
      <c r="AQ377" s="228"/>
      <c r="AR377" s="229"/>
      <c r="AT377" s="31"/>
      <c r="AU377" s="157"/>
      <c r="AV377" s="157"/>
      <c r="AW377" s="148"/>
      <c r="AX377" s="31"/>
      <c r="AY377" s="31"/>
      <c r="AZ377" s="31"/>
      <c r="BA377" s="31"/>
    </row>
    <row r="378" spans="2:53" ht="14.1" customHeight="1" x14ac:dyDescent="0.15">
      <c r="B378" s="159"/>
      <c r="C378" s="162"/>
      <c r="D378" s="165"/>
      <c r="E378" s="165"/>
      <c r="F378" s="159"/>
      <c r="G378" s="165"/>
      <c r="H378" s="170"/>
      <c r="I378" s="171"/>
      <c r="J378" s="172"/>
      <c r="K378" s="475"/>
      <c r="L378" s="476"/>
      <c r="M378" s="476"/>
      <c r="N378" s="476"/>
      <c r="O378" s="465"/>
      <c r="P378" s="467">
        <f t="shared" ref="P378" si="276">$I$229</f>
        <v>20</v>
      </c>
      <c r="Q378" s="468"/>
      <c r="R378" s="468"/>
      <c r="S378" s="468"/>
      <c r="T378" s="469"/>
      <c r="U378" s="190"/>
      <c r="V378" s="190"/>
      <c r="W378" s="191"/>
      <c r="X378" s="197"/>
      <c r="Y378" s="198"/>
      <c r="Z378" s="199"/>
      <c r="AA378" s="204"/>
      <c r="AB378" s="190"/>
      <c r="AC378" s="191"/>
      <c r="AD378" s="209"/>
      <c r="AE378" s="210"/>
      <c r="AF378" s="210"/>
      <c r="AG378" s="211"/>
      <c r="AH378" s="232"/>
      <c r="AI378" s="233"/>
      <c r="AJ378" s="234"/>
      <c r="AK378" s="224"/>
      <c r="AL378" s="224"/>
      <c r="AM378" s="225"/>
      <c r="AN378" s="228"/>
      <c r="AO378" s="228"/>
      <c r="AP378" s="228"/>
      <c r="AQ378" s="228"/>
      <c r="AR378" s="229"/>
      <c r="AT378" s="31"/>
      <c r="AU378" s="157"/>
      <c r="AV378" s="157"/>
      <c r="AW378" s="148"/>
      <c r="AX378" s="31"/>
      <c r="AY378" s="31"/>
      <c r="AZ378" s="31"/>
      <c r="BA378" s="31"/>
    </row>
    <row r="379" spans="2:53" ht="14.1" customHeight="1" x14ac:dyDescent="0.15">
      <c r="B379" s="160"/>
      <c r="C379" s="162"/>
      <c r="D379" s="166"/>
      <c r="E379" s="165"/>
      <c r="F379" s="160"/>
      <c r="G379" s="166"/>
      <c r="H379" s="173"/>
      <c r="I379" s="174"/>
      <c r="J379" s="175"/>
      <c r="K379" s="477"/>
      <c r="L379" s="478"/>
      <c r="M379" s="478"/>
      <c r="N379" s="478"/>
      <c r="O379" s="466"/>
      <c r="P379" s="470"/>
      <c r="Q379" s="471"/>
      <c r="R379" s="471"/>
      <c r="S379" s="471"/>
      <c r="T379" s="472"/>
      <c r="U379" s="192"/>
      <c r="V379" s="192"/>
      <c r="W379" s="193"/>
      <c r="X379" s="200"/>
      <c r="Y379" s="201"/>
      <c r="Z379" s="202"/>
      <c r="AA379" s="205"/>
      <c r="AB379" s="192"/>
      <c r="AC379" s="193"/>
      <c r="AD379" s="212"/>
      <c r="AE379" s="213"/>
      <c r="AF379" s="213"/>
      <c r="AG379" s="214"/>
      <c r="AH379" s="235"/>
      <c r="AI379" s="236"/>
      <c r="AJ379" s="237"/>
      <c r="AK379" s="224"/>
      <c r="AL379" s="224"/>
      <c r="AM379" s="225"/>
      <c r="AN379" s="230"/>
      <c r="AO379" s="230"/>
      <c r="AP379" s="230"/>
      <c r="AQ379" s="230"/>
      <c r="AR379" s="231"/>
      <c r="AT379" s="31"/>
      <c r="AU379" s="157"/>
      <c r="AV379" s="157"/>
      <c r="AW379" s="148"/>
      <c r="AX379" s="31"/>
      <c r="AY379" s="31"/>
      <c r="AZ379" s="31"/>
      <c r="BA379" s="31"/>
    </row>
    <row r="380" spans="2:53" ht="14.1" customHeight="1" x14ac:dyDescent="0.15">
      <c r="B380" s="158">
        <v>9</v>
      </c>
      <c r="C380" s="161" t="s">
        <v>101</v>
      </c>
      <c r="D380" s="164">
        <v>4</v>
      </c>
      <c r="E380" s="164" t="s">
        <v>102</v>
      </c>
      <c r="F380" s="158" t="s">
        <v>108</v>
      </c>
      <c r="G380" s="164"/>
      <c r="H380" s="167" t="s">
        <v>135</v>
      </c>
      <c r="I380" s="168"/>
      <c r="J380" s="169"/>
      <c r="K380" s="473">
        <f>$I$224</f>
        <v>3400</v>
      </c>
      <c r="L380" s="474"/>
      <c r="M380" s="474"/>
      <c r="N380" s="474"/>
      <c r="O380" s="479">
        <f t="shared" ref="O380" si="277">$I$227</f>
        <v>50</v>
      </c>
      <c r="P380" s="480"/>
      <c r="Q380" s="480"/>
      <c r="R380" s="480"/>
      <c r="S380" s="480"/>
      <c r="T380" s="481"/>
      <c r="U380" s="188">
        <f t="shared" ref="U380" si="278">IF(AND(H380="○",AV380="●"),IF(K380=0,20,20+ROUNDDOWN((K380-1000)/1000,0)*20),0)</f>
        <v>60</v>
      </c>
      <c r="V380" s="188"/>
      <c r="W380" s="189"/>
      <c r="X380" s="194">
        <f t="shared" ref="X380" si="279">IF(AND(H380="○",AV380="●"),IF(O380&gt;=10,O380*0.2,0),0)</f>
        <v>10</v>
      </c>
      <c r="Y380" s="195"/>
      <c r="Z380" s="196"/>
      <c r="AA380" s="203">
        <f t="shared" ref="AA380" si="280">IF(AND(H380="○",AV380="●"),P382*2,0)</f>
        <v>40</v>
      </c>
      <c r="AB380" s="188"/>
      <c r="AC380" s="189"/>
      <c r="AD380" s="206">
        <f t="shared" ref="AD380" si="281">U380+X380+AA380</f>
        <v>110</v>
      </c>
      <c r="AE380" s="207"/>
      <c r="AF380" s="207"/>
      <c r="AG380" s="208"/>
      <c r="AH380" s="232">
        <v>1</v>
      </c>
      <c r="AI380" s="233"/>
      <c r="AJ380" s="234"/>
      <c r="AK380" s="221">
        <f t="shared" ref="AK380" si="282">IF(AH380=1,$AL$36,IF(AH380=2,$AL$54,IF(AH380=3,$AL$73,IF(AH380=4,$AL$91,IF(AH380=5,$AL$109,IF(AH380=6,$AL$128,IF(AH380=7,$AL$146,IF(AH380=8,$AL$165,IF(AH380=9,$AL$183,IF(AH380=10,$AL$201,0))))))))))</f>
        <v>0.16700000000000001</v>
      </c>
      <c r="AL380" s="222"/>
      <c r="AM380" s="223"/>
      <c r="AN380" s="226">
        <f t="shared" ref="AN380" si="283">IF(H380="○",ROUNDUP(AD380*AK380,1),0)</f>
        <v>18.400000000000002</v>
      </c>
      <c r="AO380" s="226"/>
      <c r="AP380" s="226"/>
      <c r="AQ380" s="226"/>
      <c r="AR380" s="227"/>
      <c r="AT380" s="31"/>
      <c r="AU380" s="157"/>
      <c r="AV380" s="157" t="str">
        <f t="shared" si="267"/>
        <v>●</v>
      </c>
      <c r="AW380" s="148" t="str">
        <f>IF(AV380="●",IF(H380="定","-",H380),"-")</f>
        <v>○</v>
      </c>
      <c r="AX380" s="31"/>
      <c r="AY380" s="31"/>
      <c r="AZ380" s="31"/>
      <c r="BA380" s="31"/>
    </row>
    <row r="381" spans="2:53" ht="14.1" customHeight="1" x14ac:dyDescent="0.15">
      <c r="B381" s="159"/>
      <c r="C381" s="162"/>
      <c r="D381" s="165"/>
      <c r="E381" s="165"/>
      <c r="F381" s="159"/>
      <c r="G381" s="165"/>
      <c r="H381" s="170"/>
      <c r="I381" s="171"/>
      <c r="J381" s="172"/>
      <c r="K381" s="475"/>
      <c r="L381" s="476"/>
      <c r="M381" s="476"/>
      <c r="N381" s="476"/>
      <c r="O381" s="482"/>
      <c r="P381" s="483"/>
      <c r="Q381" s="483"/>
      <c r="R381" s="483"/>
      <c r="S381" s="483"/>
      <c r="T381" s="484"/>
      <c r="U381" s="190"/>
      <c r="V381" s="190"/>
      <c r="W381" s="191"/>
      <c r="X381" s="197"/>
      <c r="Y381" s="198"/>
      <c r="Z381" s="199"/>
      <c r="AA381" s="204"/>
      <c r="AB381" s="190"/>
      <c r="AC381" s="191"/>
      <c r="AD381" s="209"/>
      <c r="AE381" s="210"/>
      <c r="AF381" s="210"/>
      <c r="AG381" s="211"/>
      <c r="AH381" s="232"/>
      <c r="AI381" s="233"/>
      <c r="AJ381" s="234"/>
      <c r="AK381" s="224"/>
      <c r="AL381" s="224"/>
      <c r="AM381" s="225"/>
      <c r="AN381" s="228"/>
      <c r="AO381" s="228"/>
      <c r="AP381" s="228"/>
      <c r="AQ381" s="228"/>
      <c r="AR381" s="229"/>
      <c r="AT381" s="31"/>
      <c r="AU381" s="157"/>
      <c r="AV381" s="157"/>
      <c r="AW381" s="148"/>
      <c r="AX381" s="31"/>
      <c r="AY381" s="31"/>
      <c r="AZ381" s="31"/>
      <c r="BA381" s="31"/>
    </row>
    <row r="382" spans="2:53" ht="14.1" customHeight="1" x14ac:dyDescent="0.15">
      <c r="B382" s="159"/>
      <c r="C382" s="162"/>
      <c r="D382" s="165"/>
      <c r="E382" s="165"/>
      <c r="F382" s="159"/>
      <c r="G382" s="165"/>
      <c r="H382" s="170"/>
      <c r="I382" s="171"/>
      <c r="J382" s="172"/>
      <c r="K382" s="475"/>
      <c r="L382" s="476"/>
      <c r="M382" s="476"/>
      <c r="N382" s="476"/>
      <c r="O382" s="465"/>
      <c r="P382" s="467">
        <f t="shared" ref="P382" si="284">$I$229</f>
        <v>20</v>
      </c>
      <c r="Q382" s="468"/>
      <c r="R382" s="468"/>
      <c r="S382" s="468"/>
      <c r="T382" s="469"/>
      <c r="U382" s="190"/>
      <c r="V382" s="190"/>
      <c r="W382" s="191"/>
      <c r="X382" s="197"/>
      <c r="Y382" s="198"/>
      <c r="Z382" s="199"/>
      <c r="AA382" s="204"/>
      <c r="AB382" s="190"/>
      <c r="AC382" s="191"/>
      <c r="AD382" s="209"/>
      <c r="AE382" s="210"/>
      <c r="AF382" s="210"/>
      <c r="AG382" s="211"/>
      <c r="AH382" s="232"/>
      <c r="AI382" s="233"/>
      <c r="AJ382" s="234"/>
      <c r="AK382" s="224"/>
      <c r="AL382" s="224"/>
      <c r="AM382" s="225"/>
      <c r="AN382" s="228"/>
      <c r="AO382" s="228"/>
      <c r="AP382" s="228"/>
      <c r="AQ382" s="228"/>
      <c r="AR382" s="229"/>
      <c r="AT382" s="31"/>
      <c r="AU382" s="157"/>
      <c r="AV382" s="157"/>
      <c r="AW382" s="148"/>
      <c r="AX382" s="31"/>
      <c r="AY382" s="31"/>
      <c r="AZ382" s="31"/>
      <c r="BA382" s="31"/>
    </row>
    <row r="383" spans="2:53" ht="14.1" customHeight="1" x14ac:dyDescent="0.15">
      <c r="B383" s="160"/>
      <c r="C383" s="163"/>
      <c r="D383" s="166"/>
      <c r="E383" s="166"/>
      <c r="F383" s="160"/>
      <c r="G383" s="166"/>
      <c r="H383" s="173"/>
      <c r="I383" s="174"/>
      <c r="J383" s="175"/>
      <c r="K383" s="477"/>
      <c r="L383" s="478"/>
      <c r="M383" s="478"/>
      <c r="N383" s="478"/>
      <c r="O383" s="466"/>
      <c r="P383" s="470"/>
      <c r="Q383" s="471"/>
      <c r="R383" s="471"/>
      <c r="S383" s="471"/>
      <c r="T383" s="472"/>
      <c r="U383" s="192"/>
      <c r="V383" s="192"/>
      <c r="W383" s="193"/>
      <c r="X383" s="200"/>
      <c r="Y383" s="201"/>
      <c r="Z383" s="202"/>
      <c r="AA383" s="205"/>
      <c r="AB383" s="192"/>
      <c r="AC383" s="193"/>
      <c r="AD383" s="212"/>
      <c r="AE383" s="213"/>
      <c r="AF383" s="213"/>
      <c r="AG383" s="214"/>
      <c r="AH383" s="235"/>
      <c r="AI383" s="236"/>
      <c r="AJ383" s="237"/>
      <c r="AK383" s="224"/>
      <c r="AL383" s="224"/>
      <c r="AM383" s="225"/>
      <c r="AN383" s="230"/>
      <c r="AO383" s="230"/>
      <c r="AP383" s="230"/>
      <c r="AQ383" s="230"/>
      <c r="AR383" s="231"/>
      <c r="AT383" s="31"/>
      <c r="AU383" s="157"/>
      <c r="AV383" s="157"/>
      <c r="AW383" s="148"/>
      <c r="AX383" s="31"/>
      <c r="AY383" s="31"/>
      <c r="AZ383" s="31"/>
      <c r="BA383" s="31"/>
    </row>
    <row r="384" spans="2:53" ht="14.1" customHeight="1" x14ac:dyDescent="0.15">
      <c r="B384" s="158">
        <v>9</v>
      </c>
      <c r="C384" s="161" t="s">
        <v>101</v>
      </c>
      <c r="D384" s="164">
        <v>5</v>
      </c>
      <c r="E384" s="164" t="s">
        <v>102</v>
      </c>
      <c r="F384" s="158" t="s">
        <v>109</v>
      </c>
      <c r="G384" s="164"/>
      <c r="H384" s="167" t="s">
        <v>135</v>
      </c>
      <c r="I384" s="168"/>
      <c r="J384" s="169"/>
      <c r="K384" s="473">
        <f>$I$224</f>
        <v>3400</v>
      </c>
      <c r="L384" s="474"/>
      <c r="M384" s="474"/>
      <c r="N384" s="474"/>
      <c r="O384" s="479">
        <f t="shared" ref="O384" si="285">$I$227</f>
        <v>50</v>
      </c>
      <c r="P384" s="480"/>
      <c r="Q384" s="480"/>
      <c r="R384" s="480"/>
      <c r="S384" s="480"/>
      <c r="T384" s="481"/>
      <c r="U384" s="188">
        <f t="shared" ref="U384" si="286">IF(AND(H384="○",AV384="●"),IF(K384=0,20,20+ROUNDDOWN((K384-1000)/1000,0)*20),0)</f>
        <v>60</v>
      </c>
      <c r="V384" s="188"/>
      <c r="W384" s="189"/>
      <c r="X384" s="194">
        <f t="shared" ref="X384" si="287">IF(AND(H384="○",AV384="●"),IF(O384&gt;=10,O384*0.2,0),0)</f>
        <v>10</v>
      </c>
      <c r="Y384" s="195"/>
      <c r="Z384" s="196"/>
      <c r="AA384" s="203">
        <f t="shared" ref="AA384" si="288">IF(AND(H384="○",AV384="●"),P386*2,0)</f>
        <v>40</v>
      </c>
      <c r="AB384" s="188"/>
      <c r="AC384" s="189"/>
      <c r="AD384" s="206">
        <f t="shared" ref="AD384" si="289">U384+X384+AA384</f>
        <v>110</v>
      </c>
      <c r="AE384" s="207"/>
      <c r="AF384" s="207"/>
      <c r="AG384" s="208"/>
      <c r="AH384" s="232">
        <v>1</v>
      </c>
      <c r="AI384" s="233"/>
      <c r="AJ384" s="234"/>
      <c r="AK384" s="221">
        <f t="shared" ref="AK384" si="290">IF(AH384=1,$AL$36,IF(AH384=2,$AL$54,IF(AH384=3,$AL$73,IF(AH384=4,$AL$91,IF(AH384=5,$AL$109,IF(AH384=6,$AL$128,IF(AH384=7,$AL$146,IF(AH384=8,$AL$165,IF(AH384=9,$AL$183,IF(AH384=10,$AL$201,0))))))))))</f>
        <v>0.16700000000000001</v>
      </c>
      <c r="AL384" s="222"/>
      <c r="AM384" s="223"/>
      <c r="AN384" s="226">
        <f t="shared" ref="AN384" si="291">IF(H384="○",ROUNDUP(AD384*AK384,1),0)</f>
        <v>18.400000000000002</v>
      </c>
      <c r="AO384" s="226"/>
      <c r="AP384" s="226"/>
      <c r="AQ384" s="226"/>
      <c r="AR384" s="227"/>
      <c r="AT384" s="31"/>
      <c r="AU384" s="157"/>
      <c r="AV384" s="157" t="str">
        <f t="shared" si="267"/>
        <v>●</v>
      </c>
      <c r="AW384" s="148" t="str">
        <f>IF(AV384="●",IF(H384="定","-",H384),"-")</f>
        <v>○</v>
      </c>
      <c r="AX384" s="31"/>
      <c r="AY384" s="31"/>
      <c r="AZ384" s="31"/>
      <c r="BA384" s="31"/>
    </row>
    <row r="385" spans="2:53" ht="14.1" customHeight="1" x14ac:dyDescent="0.15">
      <c r="B385" s="159"/>
      <c r="C385" s="162"/>
      <c r="D385" s="165"/>
      <c r="E385" s="165"/>
      <c r="F385" s="159"/>
      <c r="G385" s="165"/>
      <c r="H385" s="170"/>
      <c r="I385" s="171"/>
      <c r="J385" s="172"/>
      <c r="K385" s="475"/>
      <c r="L385" s="476"/>
      <c r="M385" s="476"/>
      <c r="N385" s="476"/>
      <c r="O385" s="482"/>
      <c r="P385" s="483"/>
      <c r="Q385" s="483"/>
      <c r="R385" s="483"/>
      <c r="S385" s="483"/>
      <c r="T385" s="484"/>
      <c r="U385" s="190"/>
      <c r="V385" s="190"/>
      <c r="W385" s="191"/>
      <c r="X385" s="197"/>
      <c r="Y385" s="198"/>
      <c r="Z385" s="199"/>
      <c r="AA385" s="204"/>
      <c r="AB385" s="190"/>
      <c r="AC385" s="191"/>
      <c r="AD385" s="209"/>
      <c r="AE385" s="210"/>
      <c r="AF385" s="210"/>
      <c r="AG385" s="211"/>
      <c r="AH385" s="232"/>
      <c r="AI385" s="233"/>
      <c r="AJ385" s="234"/>
      <c r="AK385" s="224"/>
      <c r="AL385" s="224"/>
      <c r="AM385" s="225"/>
      <c r="AN385" s="228"/>
      <c r="AO385" s="228"/>
      <c r="AP385" s="228"/>
      <c r="AQ385" s="228"/>
      <c r="AR385" s="229"/>
      <c r="AT385" s="31"/>
      <c r="AU385" s="157"/>
      <c r="AV385" s="157"/>
      <c r="AW385" s="148"/>
      <c r="AX385" s="31"/>
      <c r="AY385" s="31"/>
      <c r="AZ385" s="31"/>
      <c r="BA385" s="31"/>
    </row>
    <row r="386" spans="2:53" ht="14.1" customHeight="1" x14ac:dyDescent="0.15">
      <c r="B386" s="159"/>
      <c r="C386" s="162"/>
      <c r="D386" s="165"/>
      <c r="E386" s="165"/>
      <c r="F386" s="159"/>
      <c r="G386" s="165"/>
      <c r="H386" s="170"/>
      <c r="I386" s="171"/>
      <c r="J386" s="172"/>
      <c r="K386" s="475"/>
      <c r="L386" s="476"/>
      <c r="M386" s="476"/>
      <c r="N386" s="476"/>
      <c r="O386" s="465"/>
      <c r="P386" s="467">
        <f t="shared" ref="P386" si="292">$I$229</f>
        <v>20</v>
      </c>
      <c r="Q386" s="468"/>
      <c r="R386" s="468"/>
      <c r="S386" s="468"/>
      <c r="T386" s="469"/>
      <c r="U386" s="190"/>
      <c r="V386" s="190"/>
      <c r="W386" s="191"/>
      <c r="X386" s="197"/>
      <c r="Y386" s="198"/>
      <c r="Z386" s="199"/>
      <c r="AA386" s="204"/>
      <c r="AB386" s="190"/>
      <c r="AC386" s="191"/>
      <c r="AD386" s="209"/>
      <c r="AE386" s="210"/>
      <c r="AF386" s="210"/>
      <c r="AG386" s="211"/>
      <c r="AH386" s="232"/>
      <c r="AI386" s="233"/>
      <c r="AJ386" s="234"/>
      <c r="AK386" s="224"/>
      <c r="AL386" s="224"/>
      <c r="AM386" s="225"/>
      <c r="AN386" s="228"/>
      <c r="AO386" s="228"/>
      <c r="AP386" s="228"/>
      <c r="AQ386" s="228"/>
      <c r="AR386" s="229"/>
      <c r="AT386" s="31"/>
      <c r="AU386" s="157"/>
      <c r="AV386" s="157"/>
      <c r="AW386" s="148"/>
      <c r="AX386" s="31"/>
      <c r="AY386" s="31"/>
      <c r="AZ386" s="31"/>
      <c r="BA386" s="31"/>
    </row>
    <row r="387" spans="2:53" ht="14.1" customHeight="1" x14ac:dyDescent="0.15">
      <c r="B387" s="160"/>
      <c r="C387" s="163"/>
      <c r="D387" s="166"/>
      <c r="E387" s="166"/>
      <c r="F387" s="160"/>
      <c r="G387" s="166"/>
      <c r="H387" s="173"/>
      <c r="I387" s="174"/>
      <c r="J387" s="175"/>
      <c r="K387" s="477"/>
      <c r="L387" s="478"/>
      <c r="M387" s="478"/>
      <c r="N387" s="478"/>
      <c r="O387" s="466"/>
      <c r="P387" s="470"/>
      <c r="Q387" s="471"/>
      <c r="R387" s="471"/>
      <c r="S387" s="471"/>
      <c r="T387" s="472"/>
      <c r="U387" s="192"/>
      <c r="V387" s="192"/>
      <c r="W387" s="193"/>
      <c r="X387" s="200"/>
      <c r="Y387" s="201"/>
      <c r="Z387" s="202"/>
      <c r="AA387" s="205"/>
      <c r="AB387" s="192"/>
      <c r="AC387" s="193"/>
      <c r="AD387" s="212"/>
      <c r="AE387" s="213"/>
      <c r="AF387" s="213"/>
      <c r="AG387" s="214"/>
      <c r="AH387" s="235"/>
      <c r="AI387" s="236"/>
      <c r="AJ387" s="237"/>
      <c r="AK387" s="224"/>
      <c r="AL387" s="224"/>
      <c r="AM387" s="225"/>
      <c r="AN387" s="230"/>
      <c r="AO387" s="230"/>
      <c r="AP387" s="230"/>
      <c r="AQ387" s="230"/>
      <c r="AR387" s="231"/>
      <c r="AT387" s="31"/>
      <c r="AU387" s="157"/>
      <c r="AV387" s="157"/>
      <c r="AW387" s="148"/>
      <c r="AX387" s="31"/>
      <c r="AY387" s="31"/>
      <c r="AZ387" s="31"/>
      <c r="BA387" s="31"/>
    </row>
    <row r="388" spans="2:53" ht="14.1" customHeight="1" x14ac:dyDescent="0.15">
      <c r="B388" s="158">
        <v>9</v>
      </c>
      <c r="C388" s="161" t="s">
        <v>101</v>
      </c>
      <c r="D388" s="164">
        <v>6</v>
      </c>
      <c r="E388" s="164" t="s">
        <v>102</v>
      </c>
      <c r="F388" s="158" t="s">
        <v>110</v>
      </c>
      <c r="G388" s="164"/>
      <c r="H388" s="167" t="s">
        <v>135</v>
      </c>
      <c r="I388" s="168"/>
      <c r="J388" s="169"/>
      <c r="K388" s="473">
        <f>$I$224</f>
        <v>3400</v>
      </c>
      <c r="L388" s="474"/>
      <c r="M388" s="474"/>
      <c r="N388" s="474"/>
      <c r="O388" s="479">
        <f t="shared" ref="O388" si="293">$I$227</f>
        <v>50</v>
      </c>
      <c r="P388" s="480"/>
      <c r="Q388" s="480"/>
      <c r="R388" s="480"/>
      <c r="S388" s="480"/>
      <c r="T388" s="481"/>
      <c r="U388" s="188">
        <f t="shared" ref="U388" si="294">IF(AND(H388="○",AV388="●"),IF(K388=0,20,20+ROUNDDOWN((K388-1000)/1000,0)*20),0)</f>
        <v>60</v>
      </c>
      <c r="V388" s="188"/>
      <c r="W388" s="189"/>
      <c r="X388" s="194">
        <f t="shared" ref="X388" si="295">IF(AND(H388="○",AV388="●"),IF(O388&gt;=10,O388*0.2,0),0)</f>
        <v>10</v>
      </c>
      <c r="Y388" s="195"/>
      <c r="Z388" s="196"/>
      <c r="AA388" s="203">
        <f t="shared" ref="AA388" si="296">IF(AND(H388="○",AV388="●"),P390*2,0)</f>
        <v>40</v>
      </c>
      <c r="AB388" s="188"/>
      <c r="AC388" s="189"/>
      <c r="AD388" s="206">
        <f t="shared" ref="AD388" si="297">U388+X388+AA388</f>
        <v>110</v>
      </c>
      <c r="AE388" s="207"/>
      <c r="AF388" s="207"/>
      <c r="AG388" s="208"/>
      <c r="AH388" s="232">
        <v>1</v>
      </c>
      <c r="AI388" s="233"/>
      <c r="AJ388" s="234"/>
      <c r="AK388" s="221">
        <f t="shared" ref="AK388" si="298">IF(AH388=1,$AL$36,IF(AH388=2,$AL$54,IF(AH388=3,$AL$73,IF(AH388=4,$AL$91,IF(AH388=5,$AL$109,IF(AH388=6,$AL$128,IF(AH388=7,$AL$146,IF(AH388=8,$AL$165,IF(AH388=9,$AL$183,IF(AH388=10,$AL$201,0))))))))))</f>
        <v>0.16700000000000001</v>
      </c>
      <c r="AL388" s="222"/>
      <c r="AM388" s="223"/>
      <c r="AN388" s="226">
        <f t="shared" ref="AN388" si="299">IF(H388="○",ROUNDUP(AD388*AK388,1),0)</f>
        <v>18.400000000000002</v>
      </c>
      <c r="AO388" s="226"/>
      <c r="AP388" s="226"/>
      <c r="AQ388" s="226"/>
      <c r="AR388" s="227"/>
      <c r="AT388" s="31"/>
      <c r="AU388" s="157"/>
      <c r="AV388" s="157" t="str">
        <f t="shared" si="267"/>
        <v>●</v>
      </c>
      <c r="AW388" s="148" t="str">
        <f>IF(AV388="●",IF(H388="定","-",H388),"-")</f>
        <v>○</v>
      </c>
      <c r="AX388" s="31"/>
      <c r="AY388" s="31"/>
      <c r="AZ388" s="31"/>
      <c r="BA388" s="31"/>
    </row>
    <row r="389" spans="2:53" ht="14.1" customHeight="1" x14ac:dyDescent="0.15">
      <c r="B389" s="159"/>
      <c r="C389" s="162"/>
      <c r="D389" s="165"/>
      <c r="E389" s="165"/>
      <c r="F389" s="159"/>
      <c r="G389" s="165"/>
      <c r="H389" s="170"/>
      <c r="I389" s="171"/>
      <c r="J389" s="172"/>
      <c r="K389" s="475"/>
      <c r="L389" s="476"/>
      <c r="M389" s="476"/>
      <c r="N389" s="476"/>
      <c r="O389" s="482"/>
      <c r="P389" s="483"/>
      <c r="Q389" s="483"/>
      <c r="R389" s="483"/>
      <c r="S389" s="483"/>
      <c r="T389" s="484"/>
      <c r="U389" s="190"/>
      <c r="V389" s="190"/>
      <c r="W389" s="191"/>
      <c r="X389" s="197"/>
      <c r="Y389" s="198"/>
      <c r="Z389" s="199"/>
      <c r="AA389" s="204"/>
      <c r="AB389" s="190"/>
      <c r="AC389" s="191"/>
      <c r="AD389" s="209"/>
      <c r="AE389" s="210"/>
      <c r="AF389" s="210"/>
      <c r="AG389" s="211"/>
      <c r="AH389" s="232"/>
      <c r="AI389" s="233"/>
      <c r="AJ389" s="234"/>
      <c r="AK389" s="224"/>
      <c r="AL389" s="224"/>
      <c r="AM389" s="225"/>
      <c r="AN389" s="228"/>
      <c r="AO389" s="228"/>
      <c r="AP389" s="228"/>
      <c r="AQ389" s="228"/>
      <c r="AR389" s="229"/>
      <c r="AT389" s="31"/>
      <c r="AU389" s="157"/>
      <c r="AV389" s="157"/>
      <c r="AW389" s="148"/>
      <c r="AX389" s="31"/>
      <c r="AY389" s="31"/>
      <c r="AZ389" s="31"/>
      <c r="BA389" s="31"/>
    </row>
    <row r="390" spans="2:53" ht="14.1" customHeight="1" x14ac:dyDescent="0.15">
      <c r="B390" s="159"/>
      <c r="C390" s="162"/>
      <c r="D390" s="165"/>
      <c r="E390" s="165"/>
      <c r="F390" s="159"/>
      <c r="G390" s="165"/>
      <c r="H390" s="170"/>
      <c r="I390" s="171"/>
      <c r="J390" s="172"/>
      <c r="K390" s="475"/>
      <c r="L390" s="476"/>
      <c r="M390" s="476"/>
      <c r="N390" s="476"/>
      <c r="O390" s="465"/>
      <c r="P390" s="467">
        <f t="shared" ref="P390" si="300">$I$229</f>
        <v>20</v>
      </c>
      <c r="Q390" s="468"/>
      <c r="R390" s="468"/>
      <c r="S390" s="468"/>
      <c r="T390" s="469"/>
      <c r="U390" s="190"/>
      <c r="V390" s="190"/>
      <c r="W390" s="191"/>
      <c r="X390" s="197"/>
      <c r="Y390" s="198"/>
      <c r="Z390" s="199"/>
      <c r="AA390" s="204"/>
      <c r="AB390" s="190"/>
      <c r="AC390" s="191"/>
      <c r="AD390" s="209"/>
      <c r="AE390" s="210"/>
      <c r="AF390" s="210"/>
      <c r="AG390" s="211"/>
      <c r="AH390" s="232"/>
      <c r="AI390" s="233"/>
      <c r="AJ390" s="234"/>
      <c r="AK390" s="224"/>
      <c r="AL390" s="224"/>
      <c r="AM390" s="225"/>
      <c r="AN390" s="228"/>
      <c r="AO390" s="228"/>
      <c r="AP390" s="228"/>
      <c r="AQ390" s="228"/>
      <c r="AR390" s="229"/>
      <c r="AT390" s="31"/>
      <c r="AU390" s="157"/>
      <c r="AV390" s="157"/>
      <c r="AW390" s="148"/>
      <c r="AX390" s="31"/>
      <c r="AY390" s="31"/>
      <c r="AZ390" s="31"/>
      <c r="BA390" s="31"/>
    </row>
    <row r="391" spans="2:53" ht="14.1" customHeight="1" x14ac:dyDescent="0.15">
      <c r="B391" s="160"/>
      <c r="C391" s="163"/>
      <c r="D391" s="166"/>
      <c r="E391" s="166"/>
      <c r="F391" s="160"/>
      <c r="G391" s="166"/>
      <c r="H391" s="173"/>
      <c r="I391" s="174"/>
      <c r="J391" s="175"/>
      <c r="K391" s="477"/>
      <c r="L391" s="478"/>
      <c r="M391" s="478"/>
      <c r="N391" s="478"/>
      <c r="O391" s="466"/>
      <c r="P391" s="470"/>
      <c r="Q391" s="471"/>
      <c r="R391" s="471"/>
      <c r="S391" s="471"/>
      <c r="T391" s="472"/>
      <c r="U391" s="192"/>
      <c r="V391" s="192"/>
      <c r="W391" s="193"/>
      <c r="X391" s="200"/>
      <c r="Y391" s="201"/>
      <c r="Z391" s="202"/>
      <c r="AA391" s="205"/>
      <c r="AB391" s="192"/>
      <c r="AC391" s="193"/>
      <c r="AD391" s="212"/>
      <c r="AE391" s="213"/>
      <c r="AF391" s="213"/>
      <c r="AG391" s="214"/>
      <c r="AH391" s="235"/>
      <c r="AI391" s="236"/>
      <c r="AJ391" s="237"/>
      <c r="AK391" s="224"/>
      <c r="AL391" s="224"/>
      <c r="AM391" s="225"/>
      <c r="AN391" s="230"/>
      <c r="AO391" s="230"/>
      <c r="AP391" s="230"/>
      <c r="AQ391" s="230"/>
      <c r="AR391" s="231"/>
      <c r="AT391" s="31"/>
      <c r="AU391" s="157"/>
      <c r="AV391" s="157"/>
      <c r="AW391" s="148"/>
      <c r="AX391" s="31"/>
      <c r="AY391" s="31"/>
      <c r="AZ391" s="31"/>
      <c r="BA391" s="31"/>
    </row>
    <row r="392" spans="2:53" ht="14.1" customHeight="1" x14ac:dyDescent="0.15">
      <c r="B392" s="158">
        <v>9</v>
      </c>
      <c r="C392" s="161" t="s">
        <v>101</v>
      </c>
      <c r="D392" s="164">
        <v>7</v>
      </c>
      <c r="E392" s="164" t="s">
        <v>102</v>
      </c>
      <c r="F392" s="158" t="s">
        <v>137</v>
      </c>
      <c r="G392" s="164"/>
      <c r="H392" s="167" t="s">
        <v>135</v>
      </c>
      <c r="I392" s="168"/>
      <c r="J392" s="169"/>
      <c r="K392" s="473">
        <f>$I$224</f>
        <v>3400</v>
      </c>
      <c r="L392" s="474"/>
      <c r="M392" s="474"/>
      <c r="N392" s="474"/>
      <c r="O392" s="479">
        <f t="shared" ref="O392" si="301">$I$227</f>
        <v>50</v>
      </c>
      <c r="P392" s="480"/>
      <c r="Q392" s="480"/>
      <c r="R392" s="480"/>
      <c r="S392" s="480"/>
      <c r="T392" s="481"/>
      <c r="U392" s="188">
        <f t="shared" ref="U392" si="302">IF(AND(H392="○",AV392="●"),IF(K392=0,20,20+ROUNDDOWN((K392-1000)/1000,0)*20),0)</f>
        <v>60</v>
      </c>
      <c r="V392" s="188"/>
      <c r="W392" s="189"/>
      <c r="X392" s="194">
        <f t="shared" ref="X392" si="303">IF(AND(H392="○",AV392="●"),IF(O392&gt;=10,O392*0.2,0),0)</f>
        <v>10</v>
      </c>
      <c r="Y392" s="195"/>
      <c r="Z392" s="196"/>
      <c r="AA392" s="203">
        <f t="shared" ref="AA392" si="304">IF(AND(H392="○",AV392="●"),P394*2,0)</f>
        <v>40</v>
      </c>
      <c r="AB392" s="188"/>
      <c r="AC392" s="189"/>
      <c r="AD392" s="206">
        <f t="shared" ref="AD392" si="305">U392+X392+AA392</f>
        <v>110</v>
      </c>
      <c r="AE392" s="207"/>
      <c r="AF392" s="207"/>
      <c r="AG392" s="208"/>
      <c r="AH392" s="232">
        <v>1</v>
      </c>
      <c r="AI392" s="233"/>
      <c r="AJ392" s="234"/>
      <c r="AK392" s="221">
        <f t="shared" ref="AK392" si="306">IF(AH392=1,$AL$36,IF(AH392=2,$AL$54,IF(AH392=3,$AL$73,IF(AH392=4,$AL$91,IF(AH392=5,$AL$109,IF(AH392=6,$AL$128,IF(AH392=7,$AL$146,IF(AH392=8,$AL$165,IF(AH392=9,$AL$183,IF(AH392=10,$AL$201,0))))))))))</f>
        <v>0.16700000000000001</v>
      </c>
      <c r="AL392" s="222"/>
      <c r="AM392" s="223"/>
      <c r="AN392" s="226">
        <f t="shared" ref="AN392" si="307">IF(H392="○",ROUNDUP(AD392*AK392,1),0)</f>
        <v>18.400000000000002</v>
      </c>
      <c r="AO392" s="226"/>
      <c r="AP392" s="226"/>
      <c r="AQ392" s="226"/>
      <c r="AR392" s="227"/>
      <c r="AT392" s="31"/>
      <c r="AU392" s="157"/>
      <c r="AV392" s="157" t="str">
        <f t="shared" si="267"/>
        <v>●</v>
      </c>
      <c r="AW392" s="148" t="str">
        <f>IF(AV392="●",IF(H392="定","-",H392),"-")</f>
        <v>○</v>
      </c>
      <c r="AX392" s="31"/>
      <c r="AY392" s="31"/>
      <c r="AZ392" s="31"/>
      <c r="BA392" s="31"/>
    </row>
    <row r="393" spans="2:53" ht="14.1" customHeight="1" x14ac:dyDescent="0.15">
      <c r="B393" s="159"/>
      <c r="C393" s="162"/>
      <c r="D393" s="165"/>
      <c r="E393" s="165"/>
      <c r="F393" s="159"/>
      <c r="G393" s="165"/>
      <c r="H393" s="170"/>
      <c r="I393" s="171"/>
      <c r="J393" s="172"/>
      <c r="K393" s="475"/>
      <c r="L393" s="476"/>
      <c r="M393" s="476"/>
      <c r="N393" s="476"/>
      <c r="O393" s="482"/>
      <c r="P393" s="483"/>
      <c r="Q393" s="483"/>
      <c r="R393" s="483"/>
      <c r="S393" s="483"/>
      <c r="T393" s="484"/>
      <c r="U393" s="190"/>
      <c r="V393" s="190"/>
      <c r="W393" s="191"/>
      <c r="X393" s="197"/>
      <c r="Y393" s="198"/>
      <c r="Z393" s="199"/>
      <c r="AA393" s="204"/>
      <c r="AB393" s="190"/>
      <c r="AC393" s="191"/>
      <c r="AD393" s="209"/>
      <c r="AE393" s="210"/>
      <c r="AF393" s="210"/>
      <c r="AG393" s="211"/>
      <c r="AH393" s="232"/>
      <c r="AI393" s="233"/>
      <c r="AJ393" s="234"/>
      <c r="AK393" s="224"/>
      <c r="AL393" s="224"/>
      <c r="AM393" s="225"/>
      <c r="AN393" s="228"/>
      <c r="AO393" s="228"/>
      <c r="AP393" s="228"/>
      <c r="AQ393" s="228"/>
      <c r="AR393" s="229"/>
      <c r="AT393" s="31"/>
      <c r="AU393" s="157"/>
      <c r="AV393" s="157"/>
      <c r="AW393" s="148"/>
      <c r="AX393" s="31"/>
      <c r="AY393" s="31"/>
      <c r="AZ393" s="31"/>
      <c r="BA393" s="31"/>
    </row>
    <row r="394" spans="2:53" ht="14.1" customHeight="1" x14ac:dyDescent="0.15">
      <c r="B394" s="159"/>
      <c r="C394" s="162"/>
      <c r="D394" s="165"/>
      <c r="E394" s="165"/>
      <c r="F394" s="159"/>
      <c r="G394" s="165"/>
      <c r="H394" s="170"/>
      <c r="I394" s="171"/>
      <c r="J394" s="172"/>
      <c r="K394" s="475"/>
      <c r="L394" s="476"/>
      <c r="M394" s="476"/>
      <c r="N394" s="476"/>
      <c r="O394" s="465"/>
      <c r="P394" s="467">
        <f t="shared" ref="P394" si="308">$I$229</f>
        <v>20</v>
      </c>
      <c r="Q394" s="468"/>
      <c r="R394" s="468"/>
      <c r="S394" s="468"/>
      <c r="T394" s="469"/>
      <c r="U394" s="190"/>
      <c r="V394" s="190"/>
      <c r="W394" s="191"/>
      <c r="X394" s="197"/>
      <c r="Y394" s="198"/>
      <c r="Z394" s="199"/>
      <c r="AA394" s="204"/>
      <c r="AB394" s="190"/>
      <c r="AC394" s="191"/>
      <c r="AD394" s="209"/>
      <c r="AE394" s="210"/>
      <c r="AF394" s="210"/>
      <c r="AG394" s="211"/>
      <c r="AH394" s="232"/>
      <c r="AI394" s="233"/>
      <c r="AJ394" s="234"/>
      <c r="AK394" s="224"/>
      <c r="AL394" s="224"/>
      <c r="AM394" s="225"/>
      <c r="AN394" s="228"/>
      <c r="AO394" s="228"/>
      <c r="AP394" s="228"/>
      <c r="AQ394" s="228"/>
      <c r="AR394" s="229"/>
      <c r="AT394" s="31"/>
      <c r="AU394" s="157"/>
      <c r="AV394" s="157"/>
      <c r="AW394" s="148"/>
      <c r="AX394" s="31"/>
      <c r="AY394" s="31"/>
      <c r="AZ394" s="31"/>
      <c r="BA394" s="31"/>
    </row>
    <row r="395" spans="2:53" ht="14.1" customHeight="1" x14ac:dyDescent="0.15">
      <c r="B395" s="160"/>
      <c r="C395" s="163"/>
      <c r="D395" s="166"/>
      <c r="E395" s="166"/>
      <c r="F395" s="160"/>
      <c r="G395" s="166"/>
      <c r="H395" s="173"/>
      <c r="I395" s="174"/>
      <c r="J395" s="175"/>
      <c r="K395" s="477"/>
      <c r="L395" s="478"/>
      <c r="M395" s="478"/>
      <c r="N395" s="478"/>
      <c r="O395" s="466"/>
      <c r="P395" s="470"/>
      <c r="Q395" s="471"/>
      <c r="R395" s="471"/>
      <c r="S395" s="471"/>
      <c r="T395" s="472"/>
      <c r="U395" s="192"/>
      <c r="V395" s="192"/>
      <c r="W395" s="193"/>
      <c r="X395" s="200"/>
      <c r="Y395" s="201"/>
      <c r="Z395" s="202"/>
      <c r="AA395" s="205"/>
      <c r="AB395" s="192"/>
      <c r="AC395" s="193"/>
      <c r="AD395" s="212"/>
      <c r="AE395" s="213"/>
      <c r="AF395" s="213"/>
      <c r="AG395" s="214"/>
      <c r="AH395" s="235"/>
      <c r="AI395" s="236"/>
      <c r="AJ395" s="237"/>
      <c r="AK395" s="224"/>
      <c r="AL395" s="224"/>
      <c r="AM395" s="225"/>
      <c r="AN395" s="230"/>
      <c r="AO395" s="230"/>
      <c r="AP395" s="230"/>
      <c r="AQ395" s="230"/>
      <c r="AR395" s="231"/>
      <c r="AT395" s="31"/>
      <c r="AU395" s="157"/>
      <c r="AV395" s="157"/>
      <c r="AW395" s="148"/>
      <c r="AX395" s="31"/>
      <c r="AY395" s="31"/>
      <c r="AZ395" s="31"/>
      <c r="BA395" s="31"/>
    </row>
    <row r="396" spans="2:53" ht="14.1" customHeight="1" x14ac:dyDescent="0.15">
      <c r="B396" s="158">
        <v>9</v>
      </c>
      <c r="C396" s="161" t="s">
        <v>101</v>
      </c>
      <c r="D396" s="164">
        <v>8</v>
      </c>
      <c r="E396" s="164" t="s">
        <v>102</v>
      </c>
      <c r="F396" s="158" t="s">
        <v>143</v>
      </c>
      <c r="G396" s="164"/>
      <c r="H396" s="167" t="s">
        <v>135</v>
      </c>
      <c r="I396" s="168"/>
      <c r="J396" s="169"/>
      <c r="K396" s="473">
        <f>$I$224</f>
        <v>3400</v>
      </c>
      <c r="L396" s="474"/>
      <c r="M396" s="474"/>
      <c r="N396" s="474"/>
      <c r="O396" s="479">
        <f t="shared" ref="O396" si="309">$I$227</f>
        <v>50</v>
      </c>
      <c r="P396" s="480"/>
      <c r="Q396" s="480"/>
      <c r="R396" s="480"/>
      <c r="S396" s="480"/>
      <c r="T396" s="481"/>
      <c r="U396" s="188">
        <f t="shared" ref="U396" si="310">IF(AND(H396="○",AV396="●"),IF(K396=0,20,20+ROUNDDOWN((K396-1000)/1000,0)*20),0)</f>
        <v>60</v>
      </c>
      <c r="V396" s="188"/>
      <c r="W396" s="189"/>
      <c r="X396" s="194">
        <f t="shared" ref="X396" si="311">IF(AND(H396="○",AV396="●"),IF(O396&gt;=10,O396*0.2,0),0)</f>
        <v>10</v>
      </c>
      <c r="Y396" s="195"/>
      <c r="Z396" s="196"/>
      <c r="AA396" s="203">
        <f t="shared" ref="AA396" si="312">IF(AND(H396="○",AV396="●"),P398*2,0)</f>
        <v>40</v>
      </c>
      <c r="AB396" s="188"/>
      <c r="AC396" s="189"/>
      <c r="AD396" s="206">
        <f t="shared" ref="AD396" si="313">U396+X396+AA396</f>
        <v>110</v>
      </c>
      <c r="AE396" s="207"/>
      <c r="AF396" s="207"/>
      <c r="AG396" s="208"/>
      <c r="AH396" s="232">
        <v>1</v>
      </c>
      <c r="AI396" s="233"/>
      <c r="AJ396" s="234"/>
      <c r="AK396" s="221">
        <f t="shared" ref="AK396" si="314">IF(AH396=1,$AL$36,IF(AH396=2,$AL$54,IF(AH396=3,$AL$73,IF(AH396=4,$AL$91,IF(AH396=5,$AL$109,IF(AH396=6,$AL$128,IF(AH396=7,$AL$146,IF(AH396=8,$AL$165,IF(AH396=9,$AL$183,IF(AH396=10,$AL$201,0))))))))))</f>
        <v>0.16700000000000001</v>
      </c>
      <c r="AL396" s="222"/>
      <c r="AM396" s="223"/>
      <c r="AN396" s="226">
        <f t="shared" ref="AN396" si="315">IF(H396="○",ROUNDUP(AD396*AK396,1),0)</f>
        <v>18.400000000000002</v>
      </c>
      <c r="AO396" s="226"/>
      <c r="AP396" s="226"/>
      <c r="AQ396" s="226"/>
      <c r="AR396" s="227"/>
      <c r="AT396" s="31"/>
      <c r="AU396" s="157"/>
      <c r="AV396" s="157" t="str">
        <f t="shared" si="267"/>
        <v>●</v>
      </c>
      <c r="AW396" s="148" t="str">
        <f>IF(AV396="●",IF(H396="定","-",H396),"-")</f>
        <v>○</v>
      </c>
      <c r="AX396" s="31"/>
      <c r="AY396" s="31"/>
      <c r="AZ396" s="31"/>
      <c r="BA396" s="31"/>
    </row>
    <row r="397" spans="2:53" ht="14.1" customHeight="1" x14ac:dyDescent="0.15">
      <c r="B397" s="159"/>
      <c r="C397" s="162"/>
      <c r="D397" s="165"/>
      <c r="E397" s="165"/>
      <c r="F397" s="159"/>
      <c r="G397" s="165"/>
      <c r="H397" s="170"/>
      <c r="I397" s="171"/>
      <c r="J397" s="172"/>
      <c r="K397" s="475"/>
      <c r="L397" s="476"/>
      <c r="M397" s="476"/>
      <c r="N397" s="476"/>
      <c r="O397" s="482"/>
      <c r="P397" s="483"/>
      <c r="Q397" s="483"/>
      <c r="R397" s="483"/>
      <c r="S397" s="483"/>
      <c r="T397" s="484"/>
      <c r="U397" s="190"/>
      <c r="V397" s="190"/>
      <c r="W397" s="191"/>
      <c r="X397" s="197"/>
      <c r="Y397" s="198"/>
      <c r="Z397" s="199"/>
      <c r="AA397" s="204"/>
      <c r="AB397" s="190"/>
      <c r="AC397" s="191"/>
      <c r="AD397" s="209"/>
      <c r="AE397" s="210"/>
      <c r="AF397" s="210"/>
      <c r="AG397" s="211"/>
      <c r="AH397" s="232"/>
      <c r="AI397" s="233"/>
      <c r="AJ397" s="234"/>
      <c r="AK397" s="224"/>
      <c r="AL397" s="224"/>
      <c r="AM397" s="225"/>
      <c r="AN397" s="228"/>
      <c r="AO397" s="228"/>
      <c r="AP397" s="228"/>
      <c r="AQ397" s="228"/>
      <c r="AR397" s="229"/>
      <c r="AT397" s="31"/>
      <c r="AU397" s="157"/>
      <c r="AV397" s="157"/>
      <c r="AW397" s="148"/>
      <c r="AX397" s="31"/>
      <c r="AY397" s="31"/>
      <c r="AZ397" s="31"/>
      <c r="BA397" s="31"/>
    </row>
    <row r="398" spans="2:53" ht="14.1" customHeight="1" x14ac:dyDescent="0.15">
      <c r="B398" s="159"/>
      <c r="C398" s="162"/>
      <c r="D398" s="165"/>
      <c r="E398" s="165"/>
      <c r="F398" s="159"/>
      <c r="G398" s="165"/>
      <c r="H398" s="170"/>
      <c r="I398" s="171"/>
      <c r="J398" s="172"/>
      <c r="K398" s="475"/>
      <c r="L398" s="476"/>
      <c r="M398" s="476"/>
      <c r="N398" s="476"/>
      <c r="O398" s="465"/>
      <c r="P398" s="467">
        <f t="shared" ref="P398" si="316">$I$229</f>
        <v>20</v>
      </c>
      <c r="Q398" s="468"/>
      <c r="R398" s="468"/>
      <c r="S398" s="468"/>
      <c r="T398" s="469"/>
      <c r="U398" s="190"/>
      <c r="V398" s="190"/>
      <c r="W398" s="191"/>
      <c r="X398" s="197"/>
      <c r="Y398" s="198"/>
      <c r="Z398" s="199"/>
      <c r="AA398" s="204"/>
      <c r="AB398" s="190"/>
      <c r="AC398" s="191"/>
      <c r="AD398" s="209"/>
      <c r="AE398" s="210"/>
      <c r="AF398" s="210"/>
      <c r="AG398" s="211"/>
      <c r="AH398" s="232"/>
      <c r="AI398" s="233"/>
      <c r="AJ398" s="234"/>
      <c r="AK398" s="224"/>
      <c r="AL398" s="224"/>
      <c r="AM398" s="225"/>
      <c r="AN398" s="228"/>
      <c r="AO398" s="228"/>
      <c r="AP398" s="228"/>
      <c r="AQ398" s="228"/>
      <c r="AR398" s="229"/>
      <c r="AT398" s="31"/>
      <c r="AU398" s="157"/>
      <c r="AV398" s="157"/>
      <c r="AW398" s="148"/>
      <c r="AX398" s="31"/>
      <c r="AY398" s="31"/>
      <c r="AZ398" s="31"/>
      <c r="BA398" s="31"/>
    </row>
    <row r="399" spans="2:53" ht="14.1" customHeight="1" x14ac:dyDescent="0.15">
      <c r="B399" s="160"/>
      <c r="C399" s="163"/>
      <c r="D399" s="166"/>
      <c r="E399" s="166"/>
      <c r="F399" s="160"/>
      <c r="G399" s="166"/>
      <c r="H399" s="173"/>
      <c r="I399" s="174"/>
      <c r="J399" s="175"/>
      <c r="K399" s="477"/>
      <c r="L399" s="478"/>
      <c r="M399" s="478"/>
      <c r="N399" s="478"/>
      <c r="O399" s="466"/>
      <c r="P399" s="470"/>
      <c r="Q399" s="471"/>
      <c r="R399" s="471"/>
      <c r="S399" s="471"/>
      <c r="T399" s="472"/>
      <c r="U399" s="192"/>
      <c r="V399" s="192"/>
      <c r="W399" s="193"/>
      <c r="X399" s="200"/>
      <c r="Y399" s="201"/>
      <c r="Z399" s="202"/>
      <c r="AA399" s="205"/>
      <c r="AB399" s="192"/>
      <c r="AC399" s="193"/>
      <c r="AD399" s="212"/>
      <c r="AE399" s="213"/>
      <c r="AF399" s="213"/>
      <c r="AG399" s="214"/>
      <c r="AH399" s="235"/>
      <c r="AI399" s="236"/>
      <c r="AJ399" s="237"/>
      <c r="AK399" s="224"/>
      <c r="AL399" s="224"/>
      <c r="AM399" s="225"/>
      <c r="AN399" s="230"/>
      <c r="AO399" s="230"/>
      <c r="AP399" s="230"/>
      <c r="AQ399" s="230"/>
      <c r="AR399" s="231"/>
      <c r="AT399" s="31"/>
      <c r="AU399" s="157"/>
      <c r="AV399" s="157"/>
      <c r="AW399" s="148"/>
      <c r="AX399" s="31"/>
      <c r="AY399" s="31"/>
      <c r="AZ399" s="31"/>
      <c r="BA399" s="31"/>
    </row>
    <row r="400" spans="2:53" ht="14.1" customHeight="1" x14ac:dyDescent="0.15">
      <c r="B400" s="158">
        <v>9</v>
      </c>
      <c r="C400" s="161" t="s">
        <v>101</v>
      </c>
      <c r="D400" s="164">
        <v>9</v>
      </c>
      <c r="E400" s="164" t="s">
        <v>102</v>
      </c>
      <c r="F400" s="158" t="s">
        <v>144</v>
      </c>
      <c r="G400" s="164"/>
      <c r="H400" s="167" t="s">
        <v>135</v>
      </c>
      <c r="I400" s="168"/>
      <c r="J400" s="169"/>
      <c r="K400" s="473">
        <f>$I$224</f>
        <v>3400</v>
      </c>
      <c r="L400" s="474"/>
      <c r="M400" s="474"/>
      <c r="N400" s="474"/>
      <c r="O400" s="479">
        <f t="shared" ref="O400" si="317">$I$227</f>
        <v>50</v>
      </c>
      <c r="P400" s="480"/>
      <c r="Q400" s="480"/>
      <c r="R400" s="480"/>
      <c r="S400" s="480"/>
      <c r="T400" s="481"/>
      <c r="U400" s="188">
        <f t="shared" ref="U400" si="318">IF(AND(H400="○",AV400="●"),IF(K400=0,20,20+ROUNDDOWN((K400-1000)/1000,0)*20),0)</f>
        <v>60</v>
      </c>
      <c r="V400" s="188"/>
      <c r="W400" s="189"/>
      <c r="X400" s="194">
        <f t="shared" ref="X400" si="319">IF(AND(H400="○",AV400="●"),IF(O400&gt;=10,O400*0.2,0),0)</f>
        <v>10</v>
      </c>
      <c r="Y400" s="195"/>
      <c r="Z400" s="196"/>
      <c r="AA400" s="203">
        <f t="shared" ref="AA400" si="320">IF(AND(H400="○",AV400="●"),P402*2,0)</f>
        <v>40</v>
      </c>
      <c r="AB400" s="188"/>
      <c r="AC400" s="189"/>
      <c r="AD400" s="206">
        <f t="shared" ref="AD400" si="321">U400+X400+AA400</f>
        <v>110</v>
      </c>
      <c r="AE400" s="207"/>
      <c r="AF400" s="207"/>
      <c r="AG400" s="208"/>
      <c r="AH400" s="232">
        <v>1</v>
      </c>
      <c r="AI400" s="233"/>
      <c r="AJ400" s="234"/>
      <c r="AK400" s="221">
        <f t="shared" ref="AK400" si="322">IF(AH400=1,$AL$36,IF(AH400=2,$AL$54,IF(AH400=3,$AL$73,IF(AH400=4,$AL$91,IF(AH400=5,$AL$109,IF(AH400=6,$AL$128,IF(AH400=7,$AL$146,IF(AH400=8,$AL$165,IF(AH400=9,$AL$183,IF(AH400=10,$AL$201,0))))))))))</f>
        <v>0.16700000000000001</v>
      </c>
      <c r="AL400" s="222"/>
      <c r="AM400" s="223"/>
      <c r="AN400" s="226">
        <f t="shared" ref="AN400" si="323">IF(H400="○",ROUNDUP(AD400*AK400,1),0)</f>
        <v>18.400000000000002</v>
      </c>
      <c r="AO400" s="226"/>
      <c r="AP400" s="226"/>
      <c r="AQ400" s="226"/>
      <c r="AR400" s="227"/>
      <c r="AT400" s="31"/>
      <c r="AU400" s="157"/>
      <c r="AV400" s="157" t="str">
        <f t="shared" si="267"/>
        <v>●</v>
      </c>
      <c r="AW400" s="148" t="str">
        <f>IF(AV400="●",IF(H400="定","-",H400),"-")</f>
        <v>○</v>
      </c>
      <c r="AX400" s="31"/>
      <c r="AY400" s="31"/>
      <c r="AZ400" s="31"/>
      <c r="BA400" s="31"/>
    </row>
    <row r="401" spans="2:53" ht="14.1" customHeight="1" x14ac:dyDescent="0.15">
      <c r="B401" s="159"/>
      <c r="C401" s="162"/>
      <c r="D401" s="165"/>
      <c r="E401" s="165"/>
      <c r="F401" s="159"/>
      <c r="G401" s="165"/>
      <c r="H401" s="170"/>
      <c r="I401" s="171"/>
      <c r="J401" s="172"/>
      <c r="K401" s="475"/>
      <c r="L401" s="476"/>
      <c r="M401" s="476"/>
      <c r="N401" s="476"/>
      <c r="O401" s="482"/>
      <c r="P401" s="483"/>
      <c r="Q401" s="483"/>
      <c r="R401" s="483"/>
      <c r="S401" s="483"/>
      <c r="T401" s="484"/>
      <c r="U401" s="190"/>
      <c r="V401" s="190"/>
      <c r="W401" s="191"/>
      <c r="X401" s="197"/>
      <c r="Y401" s="198"/>
      <c r="Z401" s="199"/>
      <c r="AA401" s="204"/>
      <c r="AB401" s="190"/>
      <c r="AC401" s="191"/>
      <c r="AD401" s="209"/>
      <c r="AE401" s="210"/>
      <c r="AF401" s="210"/>
      <c r="AG401" s="211"/>
      <c r="AH401" s="232"/>
      <c r="AI401" s="233"/>
      <c r="AJ401" s="234"/>
      <c r="AK401" s="224"/>
      <c r="AL401" s="224"/>
      <c r="AM401" s="225"/>
      <c r="AN401" s="228"/>
      <c r="AO401" s="228"/>
      <c r="AP401" s="228"/>
      <c r="AQ401" s="228"/>
      <c r="AR401" s="229"/>
      <c r="AT401" s="31"/>
      <c r="AU401" s="157"/>
      <c r="AV401" s="157"/>
      <c r="AW401" s="148"/>
      <c r="AX401" s="31"/>
      <c r="AY401" s="31"/>
      <c r="AZ401" s="31"/>
      <c r="BA401" s="31"/>
    </row>
    <row r="402" spans="2:53" ht="14.1" customHeight="1" x14ac:dyDescent="0.15">
      <c r="B402" s="159"/>
      <c r="C402" s="162"/>
      <c r="D402" s="165"/>
      <c r="E402" s="165"/>
      <c r="F402" s="159"/>
      <c r="G402" s="165"/>
      <c r="H402" s="170"/>
      <c r="I402" s="171"/>
      <c r="J402" s="172"/>
      <c r="K402" s="475"/>
      <c r="L402" s="476"/>
      <c r="M402" s="476"/>
      <c r="N402" s="476"/>
      <c r="O402" s="465"/>
      <c r="P402" s="467">
        <f t="shared" ref="P402" si="324">$I$229</f>
        <v>20</v>
      </c>
      <c r="Q402" s="468"/>
      <c r="R402" s="468"/>
      <c r="S402" s="468"/>
      <c r="T402" s="469"/>
      <c r="U402" s="190"/>
      <c r="V402" s="190"/>
      <c r="W402" s="191"/>
      <c r="X402" s="197"/>
      <c r="Y402" s="198"/>
      <c r="Z402" s="199"/>
      <c r="AA402" s="204"/>
      <c r="AB402" s="190"/>
      <c r="AC402" s="191"/>
      <c r="AD402" s="209"/>
      <c r="AE402" s="210"/>
      <c r="AF402" s="210"/>
      <c r="AG402" s="211"/>
      <c r="AH402" s="232"/>
      <c r="AI402" s="233"/>
      <c r="AJ402" s="234"/>
      <c r="AK402" s="224"/>
      <c r="AL402" s="224"/>
      <c r="AM402" s="225"/>
      <c r="AN402" s="228"/>
      <c r="AO402" s="228"/>
      <c r="AP402" s="228"/>
      <c r="AQ402" s="228"/>
      <c r="AR402" s="229"/>
      <c r="AT402" s="31"/>
      <c r="AU402" s="157"/>
      <c r="AV402" s="157"/>
      <c r="AW402" s="148"/>
      <c r="AX402" s="31"/>
      <c r="AY402" s="31"/>
      <c r="AZ402" s="31"/>
      <c r="BA402" s="31"/>
    </row>
    <row r="403" spans="2:53" ht="14.1" customHeight="1" x14ac:dyDescent="0.15">
      <c r="B403" s="160"/>
      <c r="C403" s="163"/>
      <c r="D403" s="166"/>
      <c r="E403" s="166"/>
      <c r="F403" s="160"/>
      <c r="G403" s="166"/>
      <c r="H403" s="173"/>
      <c r="I403" s="174"/>
      <c r="J403" s="175"/>
      <c r="K403" s="477"/>
      <c r="L403" s="478"/>
      <c r="M403" s="478"/>
      <c r="N403" s="478"/>
      <c r="O403" s="466"/>
      <c r="P403" s="470"/>
      <c r="Q403" s="471"/>
      <c r="R403" s="471"/>
      <c r="S403" s="471"/>
      <c r="T403" s="472"/>
      <c r="U403" s="192"/>
      <c r="V403" s="192"/>
      <c r="W403" s="193"/>
      <c r="X403" s="200"/>
      <c r="Y403" s="201"/>
      <c r="Z403" s="202"/>
      <c r="AA403" s="205"/>
      <c r="AB403" s="192"/>
      <c r="AC403" s="193"/>
      <c r="AD403" s="212"/>
      <c r="AE403" s="213"/>
      <c r="AF403" s="213"/>
      <c r="AG403" s="214"/>
      <c r="AH403" s="235"/>
      <c r="AI403" s="236"/>
      <c r="AJ403" s="237"/>
      <c r="AK403" s="224"/>
      <c r="AL403" s="224"/>
      <c r="AM403" s="225"/>
      <c r="AN403" s="230"/>
      <c r="AO403" s="230"/>
      <c r="AP403" s="230"/>
      <c r="AQ403" s="230"/>
      <c r="AR403" s="231"/>
      <c r="AT403" s="31"/>
      <c r="AU403" s="157"/>
      <c r="AV403" s="157"/>
      <c r="AW403" s="148"/>
      <c r="AX403" s="31"/>
      <c r="AY403" s="31"/>
      <c r="AZ403" s="31"/>
      <c r="BA403" s="31"/>
    </row>
    <row r="404" spans="2:53" ht="14.1" customHeight="1" x14ac:dyDescent="0.15">
      <c r="B404" s="158">
        <v>9</v>
      </c>
      <c r="C404" s="161" t="s">
        <v>101</v>
      </c>
      <c r="D404" s="164">
        <v>10</v>
      </c>
      <c r="E404" s="164" t="s">
        <v>102</v>
      </c>
      <c r="F404" s="158" t="s">
        <v>145</v>
      </c>
      <c r="G404" s="164"/>
      <c r="H404" s="167" t="s">
        <v>135</v>
      </c>
      <c r="I404" s="168"/>
      <c r="J404" s="169"/>
      <c r="K404" s="473">
        <f>$I$224</f>
        <v>3400</v>
      </c>
      <c r="L404" s="474"/>
      <c r="M404" s="474"/>
      <c r="N404" s="474"/>
      <c r="O404" s="479">
        <f t="shared" ref="O404" si="325">$I$227</f>
        <v>50</v>
      </c>
      <c r="P404" s="480"/>
      <c r="Q404" s="480"/>
      <c r="R404" s="480"/>
      <c r="S404" s="480"/>
      <c r="T404" s="481"/>
      <c r="U404" s="188">
        <f t="shared" ref="U404" si="326">IF(AND(H404="○",AV404="●"),IF(K404=0,20,20+ROUNDDOWN((K404-1000)/1000,0)*20),0)</f>
        <v>60</v>
      </c>
      <c r="V404" s="188"/>
      <c r="W404" s="189"/>
      <c r="X404" s="194">
        <f t="shared" ref="X404" si="327">IF(AND(H404="○",AV404="●"),IF(O404&gt;=10,O404*0.2,0),0)</f>
        <v>10</v>
      </c>
      <c r="Y404" s="195"/>
      <c r="Z404" s="196"/>
      <c r="AA404" s="203">
        <f t="shared" ref="AA404" si="328">IF(AND(H404="○",AV404="●"),P406*2,0)</f>
        <v>40</v>
      </c>
      <c r="AB404" s="188"/>
      <c r="AC404" s="189"/>
      <c r="AD404" s="206">
        <f t="shared" ref="AD404" si="329">U404+X404+AA404</f>
        <v>110</v>
      </c>
      <c r="AE404" s="207"/>
      <c r="AF404" s="207"/>
      <c r="AG404" s="208"/>
      <c r="AH404" s="232">
        <v>1</v>
      </c>
      <c r="AI404" s="233"/>
      <c r="AJ404" s="234"/>
      <c r="AK404" s="221">
        <f t="shared" ref="AK404" si="330">IF(AH404=1,$AL$36,IF(AH404=2,$AL$54,IF(AH404=3,$AL$73,IF(AH404=4,$AL$91,IF(AH404=5,$AL$109,IF(AH404=6,$AL$128,IF(AH404=7,$AL$146,IF(AH404=8,$AL$165,IF(AH404=9,$AL$183,IF(AH404=10,$AL$201,0))))))))))</f>
        <v>0.16700000000000001</v>
      </c>
      <c r="AL404" s="222"/>
      <c r="AM404" s="223"/>
      <c r="AN404" s="226">
        <f t="shared" ref="AN404" si="331">IF(H404="○",ROUNDUP(AD404*AK404,1),0)</f>
        <v>18.400000000000002</v>
      </c>
      <c r="AO404" s="226"/>
      <c r="AP404" s="226"/>
      <c r="AQ404" s="226"/>
      <c r="AR404" s="227"/>
      <c r="AT404" s="31"/>
      <c r="AU404" s="157"/>
      <c r="AV404" s="157" t="str">
        <f t="shared" si="267"/>
        <v>●</v>
      </c>
      <c r="AW404" s="148" t="str">
        <f>IF(AV404="●",IF(H404="定","-",H404),"-")</f>
        <v>○</v>
      </c>
      <c r="AX404" s="31"/>
      <c r="AY404" s="31"/>
      <c r="AZ404" s="31"/>
      <c r="BA404" s="31"/>
    </row>
    <row r="405" spans="2:53" ht="14.1" customHeight="1" x14ac:dyDescent="0.15">
      <c r="B405" s="159"/>
      <c r="C405" s="162"/>
      <c r="D405" s="165"/>
      <c r="E405" s="165"/>
      <c r="F405" s="159"/>
      <c r="G405" s="165"/>
      <c r="H405" s="170"/>
      <c r="I405" s="171"/>
      <c r="J405" s="172"/>
      <c r="K405" s="475"/>
      <c r="L405" s="476"/>
      <c r="M405" s="476"/>
      <c r="N405" s="476"/>
      <c r="O405" s="482"/>
      <c r="P405" s="483"/>
      <c r="Q405" s="483"/>
      <c r="R405" s="483"/>
      <c r="S405" s="483"/>
      <c r="T405" s="484"/>
      <c r="U405" s="190"/>
      <c r="V405" s="190"/>
      <c r="W405" s="191"/>
      <c r="X405" s="197"/>
      <c r="Y405" s="198"/>
      <c r="Z405" s="199"/>
      <c r="AA405" s="204"/>
      <c r="AB405" s="190"/>
      <c r="AC405" s="191"/>
      <c r="AD405" s="209"/>
      <c r="AE405" s="210"/>
      <c r="AF405" s="210"/>
      <c r="AG405" s="211"/>
      <c r="AH405" s="232"/>
      <c r="AI405" s="233"/>
      <c r="AJ405" s="234"/>
      <c r="AK405" s="224"/>
      <c r="AL405" s="224"/>
      <c r="AM405" s="225"/>
      <c r="AN405" s="228"/>
      <c r="AO405" s="228"/>
      <c r="AP405" s="228"/>
      <c r="AQ405" s="228"/>
      <c r="AR405" s="229"/>
      <c r="AT405" s="31"/>
      <c r="AU405" s="157"/>
      <c r="AV405" s="157"/>
      <c r="AW405" s="148"/>
      <c r="AX405" s="31"/>
      <c r="AY405" s="31"/>
      <c r="AZ405" s="31"/>
      <c r="BA405" s="31"/>
    </row>
    <row r="406" spans="2:53" ht="14.1" customHeight="1" x14ac:dyDescent="0.15">
      <c r="B406" s="159"/>
      <c r="C406" s="162"/>
      <c r="D406" s="165"/>
      <c r="E406" s="165"/>
      <c r="F406" s="159"/>
      <c r="G406" s="165"/>
      <c r="H406" s="170"/>
      <c r="I406" s="171"/>
      <c r="J406" s="172"/>
      <c r="K406" s="475"/>
      <c r="L406" s="476"/>
      <c r="M406" s="476"/>
      <c r="N406" s="476"/>
      <c r="O406" s="465"/>
      <c r="P406" s="467">
        <f t="shared" ref="P406" si="332">$I$229</f>
        <v>20</v>
      </c>
      <c r="Q406" s="468"/>
      <c r="R406" s="468"/>
      <c r="S406" s="468"/>
      <c r="T406" s="469"/>
      <c r="U406" s="190"/>
      <c r="V406" s="190"/>
      <c r="W406" s="191"/>
      <c r="X406" s="197"/>
      <c r="Y406" s="198"/>
      <c r="Z406" s="199"/>
      <c r="AA406" s="204"/>
      <c r="AB406" s="190"/>
      <c r="AC406" s="191"/>
      <c r="AD406" s="209"/>
      <c r="AE406" s="210"/>
      <c r="AF406" s="210"/>
      <c r="AG406" s="211"/>
      <c r="AH406" s="232"/>
      <c r="AI406" s="233"/>
      <c r="AJ406" s="234"/>
      <c r="AK406" s="224"/>
      <c r="AL406" s="224"/>
      <c r="AM406" s="225"/>
      <c r="AN406" s="228"/>
      <c r="AO406" s="228"/>
      <c r="AP406" s="228"/>
      <c r="AQ406" s="228"/>
      <c r="AR406" s="229"/>
      <c r="AT406" s="31"/>
      <c r="AU406" s="157"/>
      <c r="AV406" s="157"/>
      <c r="AW406" s="148"/>
      <c r="AX406" s="31"/>
      <c r="AY406" s="31"/>
      <c r="AZ406" s="31"/>
      <c r="BA406" s="31"/>
    </row>
    <row r="407" spans="2:53" ht="14.1" customHeight="1" x14ac:dyDescent="0.15">
      <c r="B407" s="160"/>
      <c r="C407" s="163"/>
      <c r="D407" s="166"/>
      <c r="E407" s="166"/>
      <c r="F407" s="160"/>
      <c r="G407" s="166"/>
      <c r="H407" s="173"/>
      <c r="I407" s="174"/>
      <c r="J407" s="175"/>
      <c r="K407" s="477"/>
      <c r="L407" s="478"/>
      <c r="M407" s="478"/>
      <c r="N407" s="478"/>
      <c r="O407" s="466"/>
      <c r="P407" s="470"/>
      <c r="Q407" s="471"/>
      <c r="R407" s="471"/>
      <c r="S407" s="471"/>
      <c r="T407" s="472"/>
      <c r="U407" s="192"/>
      <c r="V407" s="192"/>
      <c r="W407" s="193"/>
      <c r="X407" s="200"/>
      <c r="Y407" s="201"/>
      <c r="Z407" s="202"/>
      <c r="AA407" s="205"/>
      <c r="AB407" s="192"/>
      <c r="AC407" s="193"/>
      <c r="AD407" s="212"/>
      <c r="AE407" s="213"/>
      <c r="AF407" s="213"/>
      <c r="AG407" s="214"/>
      <c r="AH407" s="235"/>
      <c r="AI407" s="236"/>
      <c r="AJ407" s="237"/>
      <c r="AK407" s="224"/>
      <c r="AL407" s="224"/>
      <c r="AM407" s="225"/>
      <c r="AN407" s="230"/>
      <c r="AO407" s="230"/>
      <c r="AP407" s="230"/>
      <c r="AQ407" s="230"/>
      <c r="AR407" s="231"/>
      <c r="AT407" s="31"/>
      <c r="AU407" s="157"/>
      <c r="AV407" s="157"/>
      <c r="AW407" s="148"/>
      <c r="AX407" s="31"/>
      <c r="AY407" s="31"/>
      <c r="AZ407" s="31"/>
      <c r="BA407" s="31"/>
    </row>
    <row r="408" spans="2:53" ht="14.1" customHeight="1" x14ac:dyDescent="0.15">
      <c r="B408" s="158">
        <v>9</v>
      </c>
      <c r="C408" s="161" t="s">
        <v>101</v>
      </c>
      <c r="D408" s="164">
        <v>11</v>
      </c>
      <c r="E408" s="164" t="s">
        <v>102</v>
      </c>
      <c r="F408" s="158" t="s">
        <v>146</v>
      </c>
      <c r="G408" s="164"/>
      <c r="H408" s="167" t="s">
        <v>135</v>
      </c>
      <c r="I408" s="168"/>
      <c r="J408" s="169"/>
      <c r="K408" s="473">
        <f>$I$224</f>
        <v>3400</v>
      </c>
      <c r="L408" s="474"/>
      <c r="M408" s="474"/>
      <c r="N408" s="474"/>
      <c r="O408" s="479">
        <f t="shared" ref="O408" si="333">$I$227</f>
        <v>50</v>
      </c>
      <c r="P408" s="480"/>
      <c r="Q408" s="480"/>
      <c r="R408" s="480"/>
      <c r="S408" s="480"/>
      <c r="T408" s="481"/>
      <c r="U408" s="188">
        <f t="shared" ref="U408" si="334">IF(AND(H408="○",AV408="●"),IF(K408=0,20,20+ROUNDDOWN((K408-1000)/1000,0)*20),0)</f>
        <v>60</v>
      </c>
      <c r="V408" s="188"/>
      <c r="W408" s="189"/>
      <c r="X408" s="194">
        <f t="shared" ref="X408" si="335">IF(AND(H408="○",AV408="●"),IF(O408&gt;=10,O408*0.2,0),0)</f>
        <v>10</v>
      </c>
      <c r="Y408" s="195"/>
      <c r="Z408" s="196"/>
      <c r="AA408" s="203">
        <f t="shared" ref="AA408" si="336">IF(AND(H408="○",AV408="●"),P410*2,0)</f>
        <v>40</v>
      </c>
      <c r="AB408" s="188"/>
      <c r="AC408" s="189"/>
      <c r="AD408" s="206">
        <f t="shared" ref="AD408" si="337">U408+X408+AA408</f>
        <v>110</v>
      </c>
      <c r="AE408" s="207"/>
      <c r="AF408" s="207"/>
      <c r="AG408" s="208"/>
      <c r="AH408" s="232">
        <v>1</v>
      </c>
      <c r="AI408" s="233"/>
      <c r="AJ408" s="234"/>
      <c r="AK408" s="221">
        <f t="shared" ref="AK408" si="338">IF(AH408=1,$AL$36,IF(AH408=2,$AL$54,IF(AH408=3,$AL$73,IF(AH408=4,$AL$91,IF(AH408=5,$AL$109,IF(AH408=6,$AL$128,IF(AH408=7,$AL$146,IF(AH408=8,$AL$165,IF(AH408=9,$AL$183,IF(AH408=10,$AL$201,0))))))))))</f>
        <v>0.16700000000000001</v>
      </c>
      <c r="AL408" s="222"/>
      <c r="AM408" s="223"/>
      <c r="AN408" s="226">
        <f t="shared" ref="AN408" si="339">IF(H408="○",ROUNDUP(AD408*AK408,1),0)</f>
        <v>18.400000000000002</v>
      </c>
      <c r="AO408" s="226"/>
      <c r="AP408" s="226"/>
      <c r="AQ408" s="226"/>
      <c r="AR408" s="227"/>
      <c r="AT408" s="31"/>
      <c r="AU408" s="157"/>
      <c r="AV408" s="157" t="str">
        <f t="shared" si="267"/>
        <v>●</v>
      </c>
      <c r="AW408" s="148" t="str">
        <f>IF(AV408="●",IF(H408="定","-",H408),"-")</f>
        <v>○</v>
      </c>
      <c r="AX408" s="31"/>
      <c r="AY408" s="31"/>
      <c r="AZ408" s="31"/>
      <c r="BA408" s="31"/>
    </row>
    <row r="409" spans="2:53" ht="14.1" customHeight="1" x14ac:dyDescent="0.15">
      <c r="B409" s="159"/>
      <c r="C409" s="162"/>
      <c r="D409" s="165"/>
      <c r="E409" s="165"/>
      <c r="F409" s="159"/>
      <c r="G409" s="165"/>
      <c r="H409" s="170"/>
      <c r="I409" s="171"/>
      <c r="J409" s="172"/>
      <c r="K409" s="475"/>
      <c r="L409" s="476"/>
      <c r="M409" s="476"/>
      <c r="N409" s="476"/>
      <c r="O409" s="482"/>
      <c r="P409" s="483"/>
      <c r="Q409" s="483"/>
      <c r="R409" s="483"/>
      <c r="S409" s="483"/>
      <c r="T409" s="484"/>
      <c r="U409" s="190"/>
      <c r="V409" s="190"/>
      <c r="W409" s="191"/>
      <c r="X409" s="197"/>
      <c r="Y409" s="198"/>
      <c r="Z409" s="199"/>
      <c r="AA409" s="204"/>
      <c r="AB409" s="190"/>
      <c r="AC409" s="191"/>
      <c r="AD409" s="209"/>
      <c r="AE409" s="210"/>
      <c r="AF409" s="210"/>
      <c r="AG409" s="211"/>
      <c r="AH409" s="232"/>
      <c r="AI409" s="233"/>
      <c r="AJ409" s="234"/>
      <c r="AK409" s="224"/>
      <c r="AL409" s="224"/>
      <c r="AM409" s="225"/>
      <c r="AN409" s="228"/>
      <c r="AO409" s="228"/>
      <c r="AP409" s="228"/>
      <c r="AQ409" s="228"/>
      <c r="AR409" s="229"/>
      <c r="AT409" s="31"/>
      <c r="AU409" s="157"/>
      <c r="AV409" s="157"/>
      <c r="AW409" s="148"/>
      <c r="AX409" s="31"/>
      <c r="AY409" s="31"/>
      <c r="AZ409" s="31"/>
      <c r="BA409" s="31"/>
    </row>
    <row r="410" spans="2:53" ht="14.1" customHeight="1" x14ac:dyDescent="0.15">
      <c r="B410" s="159"/>
      <c r="C410" s="162"/>
      <c r="D410" s="165"/>
      <c r="E410" s="165"/>
      <c r="F410" s="159"/>
      <c r="G410" s="165"/>
      <c r="H410" s="170"/>
      <c r="I410" s="171"/>
      <c r="J410" s="172"/>
      <c r="K410" s="475"/>
      <c r="L410" s="476"/>
      <c r="M410" s="476"/>
      <c r="N410" s="476"/>
      <c r="O410" s="465"/>
      <c r="P410" s="467">
        <f t="shared" ref="P410" si="340">$I$229</f>
        <v>20</v>
      </c>
      <c r="Q410" s="468"/>
      <c r="R410" s="468"/>
      <c r="S410" s="468"/>
      <c r="T410" s="469"/>
      <c r="U410" s="190"/>
      <c r="V410" s="190"/>
      <c r="W410" s="191"/>
      <c r="X410" s="197"/>
      <c r="Y410" s="198"/>
      <c r="Z410" s="199"/>
      <c r="AA410" s="204"/>
      <c r="AB410" s="190"/>
      <c r="AC410" s="191"/>
      <c r="AD410" s="209"/>
      <c r="AE410" s="210"/>
      <c r="AF410" s="210"/>
      <c r="AG410" s="211"/>
      <c r="AH410" s="232"/>
      <c r="AI410" s="233"/>
      <c r="AJ410" s="234"/>
      <c r="AK410" s="224"/>
      <c r="AL410" s="224"/>
      <c r="AM410" s="225"/>
      <c r="AN410" s="228"/>
      <c r="AO410" s="228"/>
      <c r="AP410" s="228"/>
      <c r="AQ410" s="228"/>
      <c r="AR410" s="229"/>
      <c r="AT410" s="31"/>
      <c r="AU410" s="157"/>
      <c r="AV410" s="157"/>
      <c r="AW410" s="148"/>
      <c r="AX410" s="31"/>
      <c r="AY410" s="31"/>
      <c r="AZ410" s="31"/>
      <c r="BA410" s="31"/>
    </row>
    <row r="411" spans="2:53" ht="14.1" customHeight="1" x14ac:dyDescent="0.15">
      <c r="B411" s="160"/>
      <c r="C411" s="163"/>
      <c r="D411" s="166"/>
      <c r="E411" s="166"/>
      <c r="F411" s="160"/>
      <c r="G411" s="166"/>
      <c r="H411" s="173"/>
      <c r="I411" s="174"/>
      <c r="J411" s="175"/>
      <c r="K411" s="477"/>
      <c r="L411" s="478"/>
      <c r="M411" s="478"/>
      <c r="N411" s="478"/>
      <c r="O411" s="466"/>
      <c r="P411" s="470"/>
      <c r="Q411" s="471"/>
      <c r="R411" s="471"/>
      <c r="S411" s="471"/>
      <c r="T411" s="472"/>
      <c r="U411" s="192"/>
      <c r="V411" s="192"/>
      <c r="W411" s="193"/>
      <c r="X411" s="200"/>
      <c r="Y411" s="201"/>
      <c r="Z411" s="202"/>
      <c r="AA411" s="205"/>
      <c r="AB411" s="192"/>
      <c r="AC411" s="193"/>
      <c r="AD411" s="212"/>
      <c r="AE411" s="213"/>
      <c r="AF411" s="213"/>
      <c r="AG411" s="214"/>
      <c r="AH411" s="235"/>
      <c r="AI411" s="236"/>
      <c r="AJ411" s="237"/>
      <c r="AK411" s="224"/>
      <c r="AL411" s="224"/>
      <c r="AM411" s="225"/>
      <c r="AN411" s="230"/>
      <c r="AO411" s="230"/>
      <c r="AP411" s="230"/>
      <c r="AQ411" s="230"/>
      <c r="AR411" s="231"/>
      <c r="AT411" s="31"/>
      <c r="AU411" s="157"/>
      <c r="AV411" s="157"/>
      <c r="AW411" s="148"/>
      <c r="AX411" s="31"/>
      <c r="AY411" s="31"/>
      <c r="AZ411" s="31"/>
      <c r="BA411" s="31"/>
    </row>
    <row r="412" spans="2:53" ht="14.1" customHeight="1" x14ac:dyDescent="0.15">
      <c r="B412" s="158">
        <v>9</v>
      </c>
      <c r="C412" s="161" t="s">
        <v>101</v>
      </c>
      <c r="D412" s="164">
        <v>12</v>
      </c>
      <c r="E412" s="164" t="s">
        <v>102</v>
      </c>
      <c r="F412" s="159" t="s">
        <v>138</v>
      </c>
      <c r="G412" s="165"/>
      <c r="H412" s="167" t="s">
        <v>135</v>
      </c>
      <c r="I412" s="168"/>
      <c r="J412" s="169"/>
      <c r="K412" s="473">
        <f>$I$224</f>
        <v>3400</v>
      </c>
      <c r="L412" s="474"/>
      <c r="M412" s="474"/>
      <c r="N412" s="474"/>
      <c r="O412" s="479">
        <f t="shared" ref="O412" si="341">$I$227</f>
        <v>50</v>
      </c>
      <c r="P412" s="480"/>
      <c r="Q412" s="480"/>
      <c r="R412" s="480"/>
      <c r="S412" s="480"/>
      <c r="T412" s="481"/>
      <c r="U412" s="188">
        <f t="shared" ref="U412" si="342">IF(AND(H412="○",AV412="●"),IF(K412=0,20,20+ROUNDDOWN((K412-1000)/1000,0)*20),0)</f>
        <v>60</v>
      </c>
      <c r="V412" s="188"/>
      <c r="W412" s="189"/>
      <c r="X412" s="194">
        <f t="shared" ref="X412" si="343">IF(AND(H412="○",AV412="●"),IF(O412&gt;=10,O412*0.2,0),0)</f>
        <v>10</v>
      </c>
      <c r="Y412" s="195"/>
      <c r="Z412" s="196"/>
      <c r="AA412" s="203">
        <f t="shared" ref="AA412" si="344">IF(AND(H412="○",AV412="●"),P414*2,0)</f>
        <v>40</v>
      </c>
      <c r="AB412" s="188"/>
      <c r="AC412" s="189"/>
      <c r="AD412" s="206">
        <f t="shared" ref="AD412" si="345">U412+X412+AA412</f>
        <v>110</v>
      </c>
      <c r="AE412" s="207"/>
      <c r="AF412" s="207"/>
      <c r="AG412" s="208"/>
      <c r="AH412" s="232">
        <v>1</v>
      </c>
      <c r="AI412" s="233"/>
      <c r="AJ412" s="234"/>
      <c r="AK412" s="221">
        <f t="shared" ref="AK412" si="346">IF(AH412=1,$AL$36,IF(AH412=2,$AL$54,IF(AH412=3,$AL$73,IF(AH412=4,$AL$91,IF(AH412=5,$AL$109,IF(AH412=6,$AL$128,IF(AH412=7,$AL$146,IF(AH412=8,$AL$165,IF(AH412=9,$AL$183,IF(AH412=10,$AL$201,0))))))))))</f>
        <v>0.16700000000000001</v>
      </c>
      <c r="AL412" s="222"/>
      <c r="AM412" s="223"/>
      <c r="AN412" s="226">
        <f t="shared" ref="AN412" si="347">IF(H412="○",ROUNDUP(AD412*AK412,1),0)</f>
        <v>18.400000000000002</v>
      </c>
      <c r="AO412" s="226"/>
      <c r="AP412" s="226"/>
      <c r="AQ412" s="226"/>
      <c r="AR412" s="227"/>
      <c r="AT412" s="31"/>
      <c r="AU412" s="157"/>
      <c r="AV412" s="157" t="str">
        <f t="shared" si="267"/>
        <v>●</v>
      </c>
      <c r="AW412" s="148" t="str">
        <f>IF(AV412="●",IF(H412="定","-",H412),"-")</f>
        <v>○</v>
      </c>
      <c r="AX412" s="31"/>
      <c r="AY412" s="31"/>
      <c r="AZ412" s="31"/>
      <c r="BA412" s="31"/>
    </row>
    <row r="413" spans="2:53" ht="14.1" customHeight="1" x14ac:dyDescent="0.15">
      <c r="B413" s="159"/>
      <c r="C413" s="162"/>
      <c r="D413" s="165"/>
      <c r="E413" s="165"/>
      <c r="F413" s="159"/>
      <c r="G413" s="165"/>
      <c r="H413" s="170"/>
      <c r="I413" s="171"/>
      <c r="J413" s="172"/>
      <c r="K413" s="475"/>
      <c r="L413" s="476"/>
      <c r="M413" s="476"/>
      <c r="N413" s="476"/>
      <c r="O413" s="482"/>
      <c r="P413" s="483"/>
      <c r="Q413" s="483"/>
      <c r="R413" s="483"/>
      <c r="S413" s="483"/>
      <c r="T413" s="484"/>
      <c r="U413" s="190"/>
      <c r="V413" s="190"/>
      <c r="W413" s="191"/>
      <c r="X413" s="197"/>
      <c r="Y413" s="198"/>
      <c r="Z413" s="199"/>
      <c r="AA413" s="204"/>
      <c r="AB413" s="190"/>
      <c r="AC413" s="191"/>
      <c r="AD413" s="209"/>
      <c r="AE413" s="210"/>
      <c r="AF413" s="210"/>
      <c r="AG413" s="211"/>
      <c r="AH413" s="232"/>
      <c r="AI413" s="233"/>
      <c r="AJ413" s="234"/>
      <c r="AK413" s="224"/>
      <c r="AL413" s="224"/>
      <c r="AM413" s="225"/>
      <c r="AN413" s="228"/>
      <c r="AO413" s="228"/>
      <c r="AP413" s="228"/>
      <c r="AQ413" s="228"/>
      <c r="AR413" s="229"/>
      <c r="AT413" s="31"/>
      <c r="AU413" s="157"/>
      <c r="AV413" s="157"/>
      <c r="AW413" s="148"/>
      <c r="AX413" s="31"/>
      <c r="AY413" s="31"/>
      <c r="AZ413" s="31"/>
      <c r="BA413" s="31"/>
    </row>
    <row r="414" spans="2:53" ht="14.1" customHeight="1" x14ac:dyDescent="0.15">
      <c r="B414" s="159"/>
      <c r="C414" s="162"/>
      <c r="D414" s="165"/>
      <c r="E414" s="165"/>
      <c r="F414" s="159"/>
      <c r="G414" s="165"/>
      <c r="H414" s="170"/>
      <c r="I414" s="171"/>
      <c r="J414" s="172"/>
      <c r="K414" s="475"/>
      <c r="L414" s="476"/>
      <c r="M414" s="476"/>
      <c r="N414" s="476"/>
      <c r="O414" s="465"/>
      <c r="P414" s="467">
        <f>$I$229</f>
        <v>20</v>
      </c>
      <c r="Q414" s="468"/>
      <c r="R414" s="468"/>
      <c r="S414" s="468"/>
      <c r="T414" s="469"/>
      <c r="U414" s="190"/>
      <c r="V414" s="190"/>
      <c r="W414" s="191"/>
      <c r="X414" s="197"/>
      <c r="Y414" s="198"/>
      <c r="Z414" s="199"/>
      <c r="AA414" s="204"/>
      <c r="AB414" s="190"/>
      <c r="AC414" s="191"/>
      <c r="AD414" s="209"/>
      <c r="AE414" s="210"/>
      <c r="AF414" s="210"/>
      <c r="AG414" s="211"/>
      <c r="AH414" s="232"/>
      <c r="AI414" s="233"/>
      <c r="AJ414" s="234"/>
      <c r="AK414" s="224"/>
      <c r="AL414" s="224"/>
      <c r="AM414" s="225"/>
      <c r="AN414" s="228"/>
      <c r="AO414" s="228"/>
      <c r="AP414" s="228"/>
      <c r="AQ414" s="228"/>
      <c r="AR414" s="229"/>
      <c r="AT414" s="31"/>
      <c r="AU414" s="157"/>
      <c r="AV414" s="157"/>
      <c r="AW414" s="148"/>
      <c r="AX414" s="31"/>
      <c r="AY414" s="31"/>
      <c r="AZ414" s="31"/>
      <c r="BA414" s="31"/>
    </row>
    <row r="415" spans="2:53" ht="14.1" customHeight="1" thickBot="1" x14ac:dyDescent="0.2">
      <c r="B415" s="160"/>
      <c r="C415" s="162"/>
      <c r="D415" s="166"/>
      <c r="E415" s="165"/>
      <c r="F415" s="160"/>
      <c r="G415" s="166"/>
      <c r="H415" s="173"/>
      <c r="I415" s="174"/>
      <c r="J415" s="175"/>
      <c r="K415" s="477"/>
      <c r="L415" s="478"/>
      <c r="M415" s="478"/>
      <c r="N415" s="478"/>
      <c r="O415" s="466"/>
      <c r="P415" s="470"/>
      <c r="Q415" s="471"/>
      <c r="R415" s="471"/>
      <c r="S415" s="471"/>
      <c r="T415" s="472"/>
      <c r="U415" s="192"/>
      <c r="V415" s="192"/>
      <c r="W415" s="193"/>
      <c r="X415" s="200"/>
      <c r="Y415" s="201"/>
      <c r="Z415" s="202"/>
      <c r="AA415" s="205"/>
      <c r="AB415" s="192"/>
      <c r="AC415" s="193"/>
      <c r="AD415" s="212"/>
      <c r="AE415" s="213"/>
      <c r="AF415" s="213"/>
      <c r="AG415" s="214"/>
      <c r="AH415" s="235"/>
      <c r="AI415" s="236"/>
      <c r="AJ415" s="237"/>
      <c r="AK415" s="224"/>
      <c r="AL415" s="224"/>
      <c r="AM415" s="225"/>
      <c r="AN415" s="230"/>
      <c r="AO415" s="230"/>
      <c r="AP415" s="230"/>
      <c r="AQ415" s="230"/>
      <c r="AR415" s="231"/>
      <c r="AT415" s="31"/>
      <c r="AU415" s="157"/>
      <c r="AV415" s="157"/>
      <c r="AW415" s="148"/>
      <c r="AX415" s="31"/>
      <c r="AY415" s="31"/>
      <c r="AZ415" s="31"/>
      <c r="BA415" s="31"/>
    </row>
    <row r="416" spans="2:53" ht="14.1" customHeight="1" thickTop="1" x14ac:dyDescent="0.15">
      <c r="B416" s="240" t="s">
        <v>151</v>
      </c>
      <c r="C416" s="241"/>
      <c r="D416" s="241"/>
      <c r="E416" s="241"/>
      <c r="F416" s="241"/>
      <c r="G416" s="241"/>
      <c r="H416" s="241"/>
      <c r="I416" s="241"/>
      <c r="J416" s="241"/>
      <c r="K416" s="241"/>
      <c r="L416" s="241"/>
      <c r="M416" s="241"/>
      <c r="N416" s="241"/>
      <c r="O416" s="241"/>
      <c r="P416" s="241"/>
      <c r="Q416" s="241"/>
      <c r="R416" s="241"/>
      <c r="S416" s="241"/>
      <c r="T416" s="241"/>
      <c r="U416" s="241"/>
      <c r="V416" s="241"/>
      <c r="W416" s="241"/>
      <c r="X416" s="241"/>
      <c r="Y416" s="241"/>
      <c r="Z416" s="241"/>
      <c r="AA416" s="241"/>
      <c r="AB416" s="241"/>
      <c r="AC416" s="241"/>
      <c r="AD416" s="241"/>
      <c r="AE416" s="241"/>
      <c r="AF416" s="241"/>
      <c r="AG416" s="241"/>
      <c r="AH416" s="241"/>
      <c r="AI416" s="241"/>
      <c r="AJ416" s="242"/>
      <c r="AK416" s="249">
        <f>IF(COUNTIF(C11:D13,"☑")=1,SUM(AN320:AR415),0)</f>
        <v>438.79999999999984</v>
      </c>
      <c r="AL416" s="250"/>
      <c r="AM416" s="250"/>
      <c r="AN416" s="250"/>
      <c r="AO416" s="250"/>
      <c r="AP416" s="255" t="s">
        <v>65</v>
      </c>
      <c r="AQ416" s="255"/>
      <c r="AR416" s="256"/>
      <c r="AT416" s="31"/>
      <c r="AU416" s="136"/>
      <c r="AV416" s="136"/>
      <c r="AW416" s="135"/>
      <c r="AX416" s="31"/>
      <c r="AY416" s="31"/>
      <c r="AZ416" s="31"/>
      <c r="BA416" s="31"/>
    </row>
    <row r="417" spans="2:53" ht="14.1" customHeight="1" x14ac:dyDescent="0.15">
      <c r="B417" s="243"/>
      <c r="C417" s="244"/>
      <c r="D417" s="244"/>
      <c r="E417" s="244"/>
      <c r="F417" s="244"/>
      <c r="G417" s="244"/>
      <c r="H417" s="244"/>
      <c r="I417" s="244"/>
      <c r="J417" s="244"/>
      <c r="K417" s="244"/>
      <c r="L417" s="244"/>
      <c r="M417" s="244"/>
      <c r="N417" s="244"/>
      <c r="O417" s="244"/>
      <c r="P417" s="244"/>
      <c r="Q417" s="244"/>
      <c r="R417" s="244"/>
      <c r="S417" s="244"/>
      <c r="T417" s="244"/>
      <c r="U417" s="244"/>
      <c r="V417" s="244"/>
      <c r="W417" s="244"/>
      <c r="X417" s="244"/>
      <c r="Y417" s="244"/>
      <c r="Z417" s="244"/>
      <c r="AA417" s="244"/>
      <c r="AB417" s="244"/>
      <c r="AC417" s="244"/>
      <c r="AD417" s="244"/>
      <c r="AE417" s="244"/>
      <c r="AF417" s="244"/>
      <c r="AG417" s="244"/>
      <c r="AH417" s="244"/>
      <c r="AI417" s="244"/>
      <c r="AJ417" s="245"/>
      <c r="AK417" s="251"/>
      <c r="AL417" s="252"/>
      <c r="AM417" s="252"/>
      <c r="AN417" s="252"/>
      <c r="AO417" s="252"/>
      <c r="AP417" s="257"/>
      <c r="AQ417" s="257"/>
      <c r="AR417" s="258"/>
      <c r="AT417" s="31"/>
      <c r="AU417" s="136"/>
      <c r="AV417" s="136"/>
      <c r="AW417" s="135"/>
      <c r="AX417" s="31"/>
      <c r="AY417" s="31"/>
      <c r="AZ417" s="31"/>
      <c r="BA417" s="31"/>
    </row>
    <row r="418" spans="2:53" ht="14.1" customHeight="1" x14ac:dyDescent="0.15">
      <c r="B418" s="243"/>
      <c r="C418" s="244"/>
      <c r="D418" s="244"/>
      <c r="E418" s="244"/>
      <c r="F418" s="244"/>
      <c r="G418" s="244"/>
      <c r="H418" s="244"/>
      <c r="I418" s="244"/>
      <c r="J418" s="244"/>
      <c r="K418" s="244"/>
      <c r="L418" s="244"/>
      <c r="M418" s="244"/>
      <c r="N418" s="244"/>
      <c r="O418" s="244"/>
      <c r="P418" s="244"/>
      <c r="Q418" s="244"/>
      <c r="R418" s="244"/>
      <c r="S418" s="244"/>
      <c r="T418" s="244"/>
      <c r="U418" s="244"/>
      <c r="V418" s="244"/>
      <c r="W418" s="244"/>
      <c r="X418" s="244"/>
      <c r="Y418" s="244"/>
      <c r="Z418" s="244"/>
      <c r="AA418" s="244"/>
      <c r="AB418" s="244"/>
      <c r="AC418" s="244"/>
      <c r="AD418" s="244"/>
      <c r="AE418" s="244"/>
      <c r="AF418" s="244"/>
      <c r="AG418" s="244"/>
      <c r="AH418" s="244"/>
      <c r="AI418" s="244"/>
      <c r="AJ418" s="245"/>
      <c r="AK418" s="251"/>
      <c r="AL418" s="252"/>
      <c r="AM418" s="252"/>
      <c r="AN418" s="252"/>
      <c r="AO418" s="252"/>
      <c r="AP418" s="257"/>
      <c r="AQ418" s="257"/>
      <c r="AR418" s="258"/>
      <c r="AT418" s="31"/>
      <c r="AU418" s="136"/>
      <c r="AV418" s="136"/>
      <c r="AW418" s="135"/>
      <c r="AX418" s="31"/>
      <c r="AY418" s="31"/>
      <c r="AZ418" s="31"/>
      <c r="BA418" s="31"/>
    </row>
    <row r="419" spans="2:53" ht="14.1" customHeight="1" thickBot="1" x14ac:dyDescent="0.2">
      <c r="B419" s="246"/>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247"/>
      <c r="AJ419" s="248"/>
      <c r="AK419" s="253"/>
      <c r="AL419" s="254"/>
      <c r="AM419" s="254"/>
      <c r="AN419" s="254"/>
      <c r="AO419" s="254"/>
      <c r="AP419" s="259"/>
      <c r="AQ419" s="259"/>
      <c r="AR419" s="260"/>
      <c r="AT419" s="31"/>
      <c r="AU419" s="136"/>
      <c r="AV419" s="136"/>
      <c r="AW419" s="135"/>
      <c r="AX419" s="31"/>
      <c r="AY419" s="31"/>
      <c r="AZ419" s="31"/>
      <c r="BA419" s="31"/>
    </row>
    <row r="420" spans="2:53" ht="14.1" customHeight="1" thickTop="1" x14ac:dyDescent="0.15">
      <c r="B420" s="485" t="s">
        <v>150</v>
      </c>
      <c r="C420" s="486"/>
      <c r="D420" s="486"/>
      <c r="E420" s="486"/>
      <c r="F420" s="486"/>
      <c r="G420" s="486"/>
      <c r="H420" s="486"/>
      <c r="I420" s="486"/>
      <c r="J420" s="486"/>
      <c r="K420" s="486"/>
      <c r="L420" s="486"/>
      <c r="M420" s="486"/>
      <c r="N420" s="486"/>
      <c r="O420" s="486"/>
      <c r="P420" s="486"/>
      <c r="Q420" s="486"/>
      <c r="R420" s="486"/>
      <c r="S420" s="486"/>
      <c r="T420" s="486"/>
      <c r="U420" s="486"/>
      <c r="V420" s="486"/>
      <c r="W420" s="486"/>
      <c r="X420" s="486"/>
      <c r="Y420" s="486"/>
      <c r="Z420" s="486"/>
      <c r="AA420" s="486"/>
      <c r="AB420" s="486"/>
      <c r="AC420" s="486"/>
      <c r="AD420" s="486"/>
      <c r="AE420" s="486"/>
      <c r="AF420" s="486"/>
      <c r="AG420" s="486"/>
      <c r="AH420" s="486"/>
      <c r="AI420" s="486"/>
      <c r="AJ420" s="486"/>
      <c r="AK420" s="491">
        <f>AK316+AK416</f>
        <v>767.19999999999982</v>
      </c>
      <c r="AL420" s="492"/>
      <c r="AM420" s="492"/>
      <c r="AN420" s="492"/>
      <c r="AO420" s="492"/>
      <c r="AP420" s="495" t="s">
        <v>65</v>
      </c>
      <c r="AQ420" s="495"/>
      <c r="AR420" s="496"/>
      <c r="AT420" s="31"/>
      <c r="AU420" s="144"/>
      <c r="AV420" s="144"/>
      <c r="AW420" s="145"/>
      <c r="AX420" s="31"/>
      <c r="AY420" s="31"/>
      <c r="AZ420" s="31"/>
      <c r="BA420" s="31"/>
    </row>
    <row r="421" spans="2:53" ht="14.1" customHeight="1" x14ac:dyDescent="0.15">
      <c r="B421" s="487"/>
      <c r="C421" s="488"/>
      <c r="D421" s="488"/>
      <c r="E421" s="488"/>
      <c r="F421" s="488"/>
      <c r="G421" s="488"/>
      <c r="H421" s="488"/>
      <c r="I421" s="488"/>
      <c r="J421" s="488"/>
      <c r="K421" s="488"/>
      <c r="L421" s="488"/>
      <c r="M421" s="488"/>
      <c r="N421" s="488"/>
      <c r="O421" s="488"/>
      <c r="P421" s="488"/>
      <c r="Q421" s="488"/>
      <c r="R421" s="488"/>
      <c r="S421" s="488"/>
      <c r="T421" s="488"/>
      <c r="U421" s="488"/>
      <c r="V421" s="488"/>
      <c r="W421" s="488"/>
      <c r="X421" s="488"/>
      <c r="Y421" s="488"/>
      <c r="Z421" s="488"/>
      <c r="AA421" s="488"/>
      <c r="AB421" s="488"/>
      <c r="AC421" s="488"/>
      <c r="AD421" s="488"/>
      <c r="AE421" s="488"/>
      <c r="AF421" s="488"/>
      <c r="AG421" s="488"/>
      <c r="AH421" s="488"/>
      <c r="AI421" s="488"/>
      <c r="AJ421" s="488"/>
      <c r="AK421" s="491"/>
      <c r="AL421" s="492"/>
      <c r="AM421" s="492"/>
      <c r="AN421" s="492"/>
      <c r="AO421" s="492"/>
      <c r="AP421" s="495"/>
      <c r="AQ421" s="495"/>
      <c r="AR421" s="496"/>
      <c r="AT421" s="31"/>
      <c r="AU421" s="144"/>
      <c r="AV421" s="144"/>
      <c r="AW421" s="145"/>
      <c r="AX421" s="31"/>
      <c r="AY421" s="31"/>
      <c r="AZ421" s="31"/>
      <c r="BA421" s="31"/>
    </row>
    <row r="422" spans="2:53" ht="14.1" customHeight="1" x14ac:dyDescent="0.15">
      <c r="B422" s="487"/>
      <c r="C422" s="488"/>
      <c r="D422" s="488"/>
      <c r="E422" s="488"/>
      <c r="F422" s="488"/>
      <c r="G422" s="488"/>
      <c r="H422" s="488"/>
      <c r="I422" s="488"/>
      <c r="J422" s="488"/>
      <c r="K422" s="488"/>
      <c r="L422" s="488"/>
      <c r="M422" s="488"/>
      <c r="N422" s="488"/>
      <c r="O422" s="488"/>
      <c r="P422" s="488"/>
      <c r="Q422" s="488"/>
      <c r="R422" s="488"/>
      <c r="S422" s="488"/>
      <c r="T422" s="488"/>
      <c r="U422" s="488"/>
      <c r="V422" s="488"/>
      <c r="W422" s="488"/>
      <c r="X422" s="488"/>
      <c r="Y422" s="488"/>
      <c r="Z422" s="488"/>
      <c r="AA422" s="488"/>
      <c r="AB422" s="488"/>
      <c r="AC422" s="488"/>
      <c r="AD422" s="488"/>
      <c r="AE422" s="488"/>
      <c r="AF422" s="488"/>
      <c r="AG422" s="488"/>
      <c r="AH422" s="488"/>
      <c r="AI422" s="488"/>
      <c r="AJ422" s="488"/>
      <c r="AK422" s="491"/>
      <c r="AL422" s="492"/>
      <c r="AM422" s="492"/>
      <c r="AN422" s="492"/>
      <c r="AO422" s="492"/>
      <c r="AP422" s="495"/>
      <c r="AQ422" s="495"/>
      <c r="AR422" s="496"/>
      <c r="AT422" s="31"/>
      <c r="AU422" s="144"/>
      <c r="AV422" s="144"/>
      <c r="AW422" s="145"/>
      <c r="AX422" s="31"/>
      <c r="AY422" s="31"/>
      <c r="AZ422" s="31"/>
      <c r="BA422" s="31"/>
    </row>
    <row r="423" spans="2:53" ht="14.1" customHeight="1" thickBot="1" x14ac:dyDescent="0.2">
      <c r="B423" s="489"/>
      <c r="C423" s="490"/>
      <c r="D423" s="490"/>
      <c r="E423" s="490"/>
      <c r="F423" s="490"/>
      <c r="G423" s="490"/>
      <c r="H423" s="490"/>
      <c r="I423" s="490"/>
      <c r="J423" s="490"/>
      <c r="K423" s="490"/>
      <c r="L423" s="490"/>
      <c r="M423" s="490"/>
      <c r="N423" s="490"/>
      <c r="O423" s="490"/>
      <c r="P423" s="490"/>
      <c r="Q423" s="490"/>
      <c r="R423" s="490"/>
      <c r="S423" s="490"/>
      <c r="T423" s="490"/>
      <c r="U423" s="490"/>
      <c r="V423" s="490"/>
      <c r="W423" s="490"/>
      <c r="X423" s="490"/>
      <c r="Y423" s="490"/>
      <c r="Z423" s="490"/>
      <c r="AA423" s="490"/>
      <c r="AB423" s="490"/>
      <c r="AC423" s="490"/>
      <c r="AD423" s="490"/>
      <c r="AE423" s="490"/>
      <c r="AF423" s="490"/>
      <c r="AG423" s="490"/>
      <c r="AH423" s="490"/>
      <c r="AI423" s="490"/>
      <c r="AJ423" s="490"/>
      <c r="AK423" s="493"/>
      <c r="AL423" s="494"/>
      <c r="AM423" s="494"/>
      <c r="AN423" s="494"/>
      <c r="AO423" s="494"/>
      <c r="AP423" s="497"/>
      <c r="AQ423" s="497"/>
      <c r="AR423" s="498"/>
      <c r="AT423" s="31"/>
      <c r="AU423" s="144"/>
      <c r="AV423" s="144"/>
      <c r="AW423" s="145"/>
      <c r="AX423" s="31"/>
      <c r="AY423" s="31"/>
      <c r="AZ423" s="31"/>
      <c r="BA423" s="31"/>
    </row>
    <row r="424" spans="2:53" ht="19.5" thickTop="1" x14ac:dyDescent="0.15"/>
  </sheetData>
  <sheetProtection algorithmName="SHA-512" hashValue="Mwsa5M1ZxSi3BACRjA4UshCK79bDCWJs2rGF4SNnMeRYu5I3kUlruTEQImf7vV8dEUYPjAkr4Dwgo+dKehVFjQ==" saltValue="D+jzd+QdbRK7EgLYFE9eZA==" spinCount="100000" sheet="1" formatRows="0"/>
  <mergeCells count="1525">
    <mergeCell ref="B420:AJ423"/>
    <mergeCell ref="AK420:AO423"/>
    <mergeCell ref="AP420:AR423"/>
    <mergeCell ref="AW408:AW411"/>
    <mergeCell ref="O410:O411"/>
    <mergeCell ref="P410:T411"/>
    <mergeCell ref="AU410:AU411"/>
    <mergeCell ref="B412:B415"/>
    <mergeCell ref="C412:C415"/>
    <mergeCell ref="D412:D415"/>
    <mergeCell ref="E412:E415"/>
    <mergeCell ref="F412:G415"/>
    <mergeCell ref="H412:J415"/>
    <mergeCell ref="K412:N415"/>
    <mergeCell ref="O412:T413"/>
    <mergeCell ref="U412:W415"/>
    <mergeCell ref="X412:Z415"/>
    <mergeCell ref="AA412:AC415"/>
    <mergeCell ref="AD412:AG415"/>
    <mergeCell ref="AH412:AJ415"/>
    <mergeCell ref="AK412:AM415"/>
    <mergeCell ref="AN412:AR415"/>
    <mergeCell ref="AU412:AU413"/>
    <mergeCell ref="AV412:AV415"/>
    <mergeCell ref="AW412:AW415"/>
    <mergeCell ref="O414:O415"/>
    <mergeCell ref="P414:T415"/>
    <mergeCell ref="AU414:AU415"/>
    <mergeCell ref="B408:B411"/>
    <mergeCell ref="C408:C411"/>
    <mergeCell ref="D408:D411"/>
    <mergeCell ref="E408:E411"/>
    <mergeCell ref="F408:G411"/>
    <mergeCell ref="H408:J411"/>
    <mergeCell ref="K408:N411"/>
    <mergeCell ref="O408:T409"/>
    <mergeCell ref="U408:W411"/>
    <mergeCell ref="X408:Z411"/>
    <mergeCell ref="AA408:AC411"/>
    <mergeCell ref="AD408:AG411"/>
    <mergeCell ref="AH408:AJ411"/>
    <mergeCell ref="AK408:AM411"/>
    <mergeCell ref="AN408:AR411"/>
    <mergeCell ref="AU408:AU409"/>
    <mergeCell ref="AV408:AV411"/>
    <mergeCell ref="AW400:AW403"/>
    <mergeCell ref="O402:O403"/>
    <mergeCell ref="P402:T403"/>
    <mergeCell ref="AU402:AU403"/>
    <mergeCell ref="AW404:AW407"/>
    <mergeCell ref="B404:B407"/>
    <mergeCell ref="C404:C407"/>
    <mergeCell ref="D404:D407"/>
    <mergeCell ref="E404:E407"/>
    <mergeCell ref="F404:G407"/>
    <mergeCell ref="H404:J407"/>
    <mergeCell ref="K404:N407"/>
    <mergeCell ref="O404:T405"/>
    <mergeCell ref="U404:W407"/>
    <mergeCell ref="X404:Z407"/>
    <mergeCell ref="AA404:AC407"/>
    <mergeCell ref="AD404:AG407"/>
    <mergeCell ref="AH404:AJ407"/>
    <mergeCell ref="AK404:AM407"/>
    <mergeCell ref="AN404:AR407"/>
    <mergeCell ref="AU404:AU405"/>
    <mergeCell ref="AV404:AV407"/>
    <mergeCell ref="O406:O407"/>
    <mergeCell ref="P406:T407"/>
    <mergeCell ref="AU406:AU407"/>
    <mergeCell ref="B400:B403"/>
    <mergeCell ref="C400:C403"/>
    <mergeCell ref="D400:D403"/>
    <mergeCell ref="E400:E403"/>
    <mergeCell ref="F400:G403"/>
    <mergeCell ref="H400:J403"/>
    <mergeCell ref="K400:N403"/>
    <mergeCell ref="O400:T401"/>
    <mergeCell ref="U400:W403"/>
    <mergeCell ref="X400:Z403"/>
    <mergeCell ref="AA400:AC403"/>
    <mergeCell ref="AD400:AG403"/>
    <mergeCell ref="AH400:AJ403"/>
    <mergeCell ref="AK400:AM403"/>
    <mergeCell ref="AN400:AR403"/>
    <mergeCell ref="AU400:AU401"/>
    <mergeCell ref="AV400:AV403"/>
    <mergeCell ref="AW392:AW395"/>
    <mergeCell ref="O394:O395"/>
    <mergeCell ref="P394:T395"/>
    <mergeCell ref="AU394:AU395"/>
    <mergeCell ref="B396:B399"/>
    <mergeCell ref="C396:C399"/>
    <mergeCell ref="D396:D399"/>
    <mergeCell ref="E396:E399"/>
    <mergeCell ref="F396:G399"/>
    <mergeCell ref="H396:J399"/>
    <mergeCell ref="K396:N399"/>
    <mergeCell ref="O396:T397"/>
    <mergeCell ref="U396:W399"/>
    <mergeCell ref="X396:Z399"/>
    <mergeCell ref="AA396:AC399"/>
    <mergeCell ref="AD396:AG399"/>
    <mergeCell ref="AH396:AJ399"/>
    <mergeCell ref="AK396:AM399"/>
    <mergeCell ref="AN396:AR399"/>
    <mergeCell ref="AU396:AU397"/>
    <mergeCell ref="AV396:AV399"/>
    <mergeCell ref="AW396:AW399"/>
    <mergeCell ref="O398:O399"/>
    <mergeCell ref="P398:T399"/>
    <mergeCell ref="AU398:AU399"/>
    <mergeCell ref="B392:B395"/>
    <mergeCell ref="C392:C395"/>
    <mergeCell ref="D392:D395"/>
    <mergeCell ref="E392:E395"/>
    <mergeCell ref="F392:G395"/>
    <mergeCell ref="H392:J395"/>
    <mergeCell ref="K392:N395"/>
    <mergeCell ref="O392:T393"/>
    <mergeCell ref="U392:W395"/>
    <mergeCell ref="X392:Z395"/>
    <mergeCell ref="AA392:AC395"/>
    <mergeCell ref="AD392:AG395"/>
    <mergeCell ref="AH392:AJ395"/>
    <mergeCell ref="AK392:AM395"/>
    <mergeCell ref="AN392:AR395"/>
    <mergeCell ref="AU392:AU393"/>
    <mergeCell ref="AV392:AV395"/>
    <mergeCell ref="AW384:AW387"/>
    <mergeCell ref="O386:O387"/>
    <mergeCell ref="P386:T387"/>
    <mergeCell ref="AU386:AU387"/>
    <mergeCell ref="B388:B391"/>
    <mergeCell ref="C388:C391"/>
    <mergeCell ref="D388:D391"/>
    <mergeCell ref="E388:E391"/>
    <mergeCell ref="F388:G391"/>
    <mergeCell ref="H388:J391"/>
    <mergeCell ref="K388:N391"/>
    <mergeCell ref="O388:T389"/>
    <mergeCell ref="U388:W391"/>
    <mergeCell ref="X388:Z391"/>
    <mergeCell ref="AA388:AC391"/>
    <mergeCell ref="AD388:AG391"/>
    <mergeCell ref="AH388:AJ391"/>
    <mergeCell ref="AK388:AM391"/>
    <mergeCell ref="AN388:AR391"/>
    <mergeCell ref="AU388:AU389"/>
    <mergeCell ref="AV388:AV391"/>
    <mergeCell ref="AW388:AW391"/>
    <mergeCell ref="O390:O391"/>
    <mergeCell ref="P390:T391"/>
    <mergeCell ref="AU390:AU391"/>
    <mergeCell ref="B384:B387"/>
    <mergeCell ref="C384:C387"/>
    <mergeCell ref="D384:D387"/>
    <mergeCell ref="E384:E387"/>
    <mergeCell ref="F384:G387"/>
    <mergeCell ref="H384:J387"/>
    <mergeCell ref="K384:N387"/>
    <mergeCell ref="O384:T385"/>
    <mergeCell ref="U384:W387"/>
    <mergeCell ref="X384:Z387"/>
    <mergeCell ref="AA384:AC387"/>
    <mergeCell ref="AD384:AG387"/>
    <mergeCell ref="AH384:AJ387"/>
    <mergeCell ref="AK384:AM387"/>
    <mergeCell ref="AN384:AR387"/>
    <mergeCell ref="AU384:AU385"/>
    <mergeCell ref="AV384:AV387"/>
    <mergeCell ref="AW376:AW379"/>
    <mergeCell ref="O378:O379"/>
    <mergeCell ref="P378:T379"/>
    <mergeCell ref="AU378:AU379"/>
    <mergeCell ref="B380:B383"/>
    <mergeCell ref="C380:C383"/>
    <mergeCell ref="D380:D383"/>
    <mergeCell ref="E380:E383"/>
    <mergeCell ref="F380:G383"/>
    <mergeCell ref="H380:J383"/>
    <mergeCell ref="K380:N383"/>
    <mergeCell ref="O380:T381"/>
    <mergeCell ref="U380:W383"/>
    <mergeCell ref="X380:Z383"/>
    <mergeCell ref="AA380:AC383"/>
    <mergeCell ref="AD380:AG383"/>
    <mergeCell ref="AH380:AJ383"/>
    <mergeCell ref="AK380:AM383"/>
    <mergeCell ref="AN380:AR383"/>
    <mergeCell ref="AU380:AU381"/>
    <mergeCell ref="AV380:AV383"/>
    <mergeCell ref="AW380:AW383"/>
    <mergeCell ref="O382:O383"/>
    <mergeCell ref="P382:T383"/>
    <mergeCell ref="AU382:AU383"/>
    <mergeCell ref="B376:B379"/>
    <mergeCell ref="C376:C379"/>
    <mergeCell ref="D376:D379"/>
    <mergeCell ref="E376:E379"/>
    <mergeCell ref="F376:G379"/>
    <mergeCell ref="H376:J379"/>
    <mergeCell ref="K376:N379"/>
    <mergeCell ref="O376:T377"/>
    <mergeCell ref="U376:W379"/>
    <mergeCell ref="X376:Z379"/>
    <mergeCell ref="AA376:AC379"/>
    <mergeCell ref="AD376:AG379"/>
    <mergeCell ref="AH376:AJ379"/>
    <mergeCell ref="AK376:AM379"/>
    <mergeCell ref="AN376:AR379"/>
    <mergeCell ref="AU376:AU377"/>
    <mergeCell ref="AV376:AV379"/>
    <mergeCell ref="F372:G375"/>
    <mergeCell ref="H372:J375"/>
    <mergeCell ref="K372:N375"/>
    <mergeCell ref="O372:T373"/>
    <mergeCell ref="U372:W375"/>
    <mergeCell ref="X372:Z375"/>
    <mergeCell ref="AA372:AC375"/>
    <mergeCell ref="AD372:AG375"/>
    <mergeCell ref="AH372:AJ375"/>
    <mergeCell ref="AK372:AM375"/>
    <mergeCell ref="AN372:AR375"/>
    <mergeCell ref="AU372:AU373"/>
    <mergeCell ref="AV372:AV375"/>
    <mergeCell ref="AW372:AW375"/>
    <mergeCell ref="O374:O375"/>
    <mergeCell ref="P374:T375"/>
    <mergeCell ref="AU374:AU375"/>
    <mergeCell ref="B316:AJ319"/>
    <mergeCell ref="AK316:AO319"/>
    <mergeCell ref="AP316:AR319"/>
    <mergeCell ref="B368:B371"/>
    <mergeCell ref="C368:C371"/>
    <mergeCell ref="D368:D371"/>
    <mergeCell ref="E368:E371"/>
    <mergeCell ref="F368:G371"/>
    <mergeCell ref="H368:J371"/>
    <mergeCell ref="K368:N371"/>
    <mergeCell ref="O368:T369"/>
    <mergeCell ref="U368:W371"/>
    <mergeCell ref="X368:Z371"/>
    <mergeCell ref="AA368:AC371"/>
    <mergeCell ref="AD368:AG371"/>
    <mergeCell ref="AH368:AJ371"/>
    <mergeCell ref="AK368:AM371"/>
    <mergeCell ref="AN368:AR371"/>
    <mergeCell ref="O370:O371"/>
    <mergeCell ref="P370:T371"/>
    <mergeCell ref="AH328:AJ331"/>
    <mergeCell ref="AK328:AM331"/>
    <mergeCell ref="AN328:AR331"/>
    <mergeCell ref="AU328:AU329"/>
    <mergeCell ref="AV328:AV331"/>
    <mergeCell ref="AW328:AW331"/>
    <mergeCell ref="AU330:AU331"/>
    <mergeCell ref="K328:N331"/>
    <mergeCell ref="C7:K8"/>
    <mergeCell ref="L7:AP8"/>
    <mergeCell ref="A23:I24"/>
    <mergeCell ref="B26:E27"/>
    <mergeCell ref="F26:G27"/>
    <mergeCell ref="H26:I27"/>
    <mergeCell ref="J26:K27"/>
    <mergeCell ref="L26:M27"/>
    <mergeCell ref="N26:O27"/>
    <mergeCell ref="P26:Q27"/>
    <mergeCell ref="A2:H2"/>
    <mergeCell ref="I2:AJ2"/>
    <mergeCell ref="AK2:AR2"/>
    <mergeCell ref="A3:AR3"/>
    <mergeCell ref="C5:K6"/>
    <mergeCell ref="L5:AP6"/>
    <mergeCell ref="AW26:AW27"/>
    <mergeCell ref="C10:AP10"/>
    <mergeCell ref="C11:D11"/>
    <mergeCell ref="E11:AP11"/>
    <mergeCell ref="C12:D12"/>
    <mergeCell ref="E12:AP12"/>
    <mergeCell ref="C13:D13"/>
    <mergeCell ref="E13:AP13"/>
    <mergeCell ref="AY26:AY27"/>
    <mergeCell ref="AZ26:AZ27"/>
    <mergeCell ref="B31:E32"/>
    <mergeCell ref="F31:G32"/>
    <mergeCell ref="H31:I32"/>
    <mergeCell ref="J31:K32"/>
    <mergeCell ref="L31:M32"/>
    <mergeCell ref="N31:O32"/>
    <mergeCell ref="P31:Q32"/>
    <mergeCell ref="AJ26:AK27"/>
    <mergeCell ref="AL26:AM27"/>
    <mergeCell ref="AN26:AO27"/>
    <mergeCell ref="AP26:AQ27"/>
    <mergeCell ref="AU26:AU27"/>
    <mergeCell ref="AV26:AV27"/>
    <mergeCell ref="R26:S27"/>
    <mergeCell ref="T26:U27"/>
    <mergeCell ref="V26:W27"/>
    <mergeCell ref="X26:Y27"/>
    <mergeCell ref="Z26:AA27"/>
    <mergeCell ref="AE26:AI27"/>
    <mergeCell ref="AX31:AX32"/>
    <mergeCell ref="AY31:AY32"/>
    <mergeCell ref="AZ31:AZ32"/>
    <mergeCell ref="BA31:BA32"/>
    <mergeCell ref="BB31:BB32"/>
    <mergeCell ref="BC31:BC32"/>
    <mergeCell ref="AJ31:AK32"/>
    <mergeCell ref="AL31:AM32"/>
    <mergeCell ref="AN31:AO32"/>
    <mergeCell ref="AP31:AQ32"/>
    <mergeCell ref="AV31:AV32"/>
    <mergeCell ref="AW31:AW32"/>
    <mergeCell ref="R31:S32"/>
    <mergeCell ref="T31:U32"/>
    <mergeCell ref="V31:W32"/>
    <mergeCell ref="X31:Y32"/>
    <mergeCell ref="Z31:AA32"/>
    <mergeCell ref="AE31:AI32"/>
    <mergeCell ref="C39:D39"/>
    <mergeCell ref="E39:AB39"/>
    <mergeCell ref="A41:I42"/>
    <mergeCell ref="B44:E45"/>
    <mergeCell ref="F44:G45"/>
    <mergeCell ref="H44:I45"/>
    <mergeCell ref="J44:K45"/>
    <mergeCell ref="L44:M45"/>
    <mergeCell ref="N44:O45"/>
    <mergeCell ref="P44:Q45"/>
    <mergeCell ref="C34:AB38"/>
    <mergeCell ref="AE36:AK37"/>
    <mergeCell ref="AL36:AQ37"/>
    <mergeCell ref="AV36:AV37"/>
    <mergeCell ref="AW36:AW37"/>
    <mergeCell ref="AX36:AY37"/>
    <mergeCell ref="AU37:AU38"/>
    <mergeCell ref="AW44:AW45"/>
    <mergeCell ref="AY44:AY45"/>
    <mergeCell ref="AZ44:AZ45"/>
    <mergeCell ref="B49:E50"/>
    <mergeCell ref="F49:G50"/>
    <mergeCell ref="H49:I50"/>
    <mergeCell ref="J49:K50"/>
    <mergeCell ref="L49:M50"/>
    <mergeCell ref="N49:O50"/>
    <mergeCell ref="P49:Q50"/>
    <mergeCell ref="AJ44:AK45"/>
    <mergeCell ref="AL44:AM45"/>
    <mergeCell ref="AN44:AO45"/>
    <mergeCell ref="AP44:AQ45"/>
    <mergeCell ref="AU44:AU45"/>
    <mergeCell ref="AV44:AV45"/>
    <mergeCell ref="R44:S45"/>
    <mergeCell ref="T44:U45"/>
    <mergeCell ref="V44:W45"/>
    <mergeCell ref="X44:Y45"/>
    <mergeCell ref="Z44:AA45"/>
    <mergeCell ref="AE44:AI45"/>
    <mergeCell ref="AX49:AX50"/>
    <mergeCell ref="AY49:AY50"/>
    <mergeCell ref="AZ49:AZ50"/>
    <mergeCell ref="BA49:BA50"/>
    <mergeCell ref="BB49:BB50"/>
    <mergeCell ref="BC49:BC50"/>
    <mergeCell ref="AJ49:AK50"/>
    <mergeCell ref="AL49:AM50"/>
    <mergeCell ref="AN49:AO50"/>
    <mergeCell ref="AP49:AQ50"/>
    <mergeCell ref="AV49:AV50"/>
    <mergeCell ref="AW49:AW50"/>
    <mergeCell ref="R49:S50"/>
    <mergeCell ref="T49:U50"/>
    <mergeCell ref="V49:W50"/>
    <mergeCell ref="X49:Y50"/>
    <mergeCell ref="Z49:AA50"/>
    <mergeCell ref="AE49:AI50"/>
    <mergeCell ref="C57:D57"/>
    <mergeCell ref="E57:AB57"/>
    <mergeCell ref="A60:I61"/>
    <mergeCell ref="B63:E64"/>
    <mergeCell ref="F63:G64"/>
    <mergeCell ref="H63:I64"/>
    <mergeCell ref="J63:K64"/>
    <mergeCell ref="L63:M64"/>
    <mergeCell ref="N63:O64"/>
    <mergeCell ref="P63:Q64"/>
    <mergeCell ref="C52:AB56"/>
    <mergeCell ref="AE54:AK55"/>
    <mergeCell ref="AL54:AQ55"/>
    <mergeCell ref="AV54:AV55"/>
    <mergeCell ref="AW54:AW55"/>
    <mergeCell ref="AX54:AY55"/>
    <mergeCell ref="AU55:AU56"/>
    <mergeCell ref="AW63:AW64"/>
    <mergeCell ref="AY63:AY64"/>
    <mergeCell ref="AZ63:AZ64"/>
    <mergeCell ref="B68:E69"/>
    <mergeCell ref="F68:G69"/>
    <mergeCell ref="H68:I69"/>
    <mergeCell ref="J68:K69"/>
    <mergeCell ref="L68:M69"/>
    <mergeCell ref="N68:O69"/>
    <mergeCell ref="P68:Q69"/>
    <mergeCell ref="AJ63:AK64"/>
    <mergeCell ref="AL63:AM64"/>
    <mergeCell ref="AN63:AO64"/>
    <mergeCell ref="AP63:AQ64"/>
    <mergeCell ref="AU63:AU64"/>
    <mergeCell ref="AV63:AV64"/>
    <mergeCell ref="R63:S64"/>
    <mergeCell ref="T63:U64"/>
    <mergeCell ref="V63:W64"/>
    <mergeCell ref="X63:Y64"/>
    <mergeCell ref="Z63:AA64"/>
    <mergeCell ref="AE63:AI64"/>
    <mergeCell ref="AX68:AX69"/>
    <mergeCell ref="AY68:AY69"/>
    <mergeCell ref="AZ68:AZ69"/>
    <mergeCell ref="BA68:BA69"/>
    <mergeCell ref="BB68:BB69"/>
    <mergeCell ref="BC68:BC69"/>
    <mergeCell ref="AJ68:AK69"/>
    <mergeCell ref="AL68:AM69"/>
    <mergeCell ref="AN68:AO69"/>
    <mergeCell ref="AP68:AQ69"/>
    <mergeCell ref="AV68:AV69"/>
    <mergeCell ref="AW68:AW69"/>
    <mergeCell ref="R68:S69"/>
    <mergeCell ref="T68:U69"/>
    <mergeCell ref="V68:W69"/>
    <mergeCell ref="X68:Y69"/>
    <mergeCell ref="Z68:AA69"/>
    <mergeCell ref="AE68:AI69"/>
    <mergeCell ref="C76:D76"/>
    <mergeCell ref="E76:AB76"/>
    <mergeCell ref="A78:I79"/>
    <mergeCell ref="B81:E82"/>
    <mergeCell ref="F81:G82"/>
    <mergeCell ref="H81:I82"/>
    <mergeCell ref="J81:K82"/>
    <mergeCell ref="L81:M82"/>
    <mergeCell ref="N81:O82"/>
    <mergeCell ref="P81:Q82"/>
    <mergeCell ref="C71:AB75"/>
    <mergeCell ref="AE73:AK74"/>
    <mergeCell ref="AL73:AQ74"/>
    <mergeCell ref="AV73:AV74"/>
    <mergeCell ref="AW73:AW74"/>
    <mergeCell ref="AX73:AY74"/>
    <mergeCell ref="AU74:AU75"/>
    <mergeCell ref="AW81:AW82"/>
    <mergeCell ref="AY81:AY82"/>
    <mergeCell ref="AZ81:AZ82"/>
    <mergeCell ref="B86:E87"/>
    <mergeCell ref="F86:G87"/>
    <mergeCell ref="H86:I87"/>
    <mergeCell ref="J86:K87"/>
    <mergeCell ref="L86:M87"/>
    <mergeCell ref="N86:O87"/>
    <mergeCell ref="P86:Q87"/>
    <mergeCell ref="AJ81:AK82"/>
    <mergeCell ref="AL81:AM82"/>
    <mergeCell ref="AN81:AO82"/>
    <mergeCell ref="AP81:AQ82"/>
    <mergeCell ref="AU81:AU82"/>
    <mergeCell ref="AV81:AV82"/>
    <mergeCell ref="R81:S82"/>
    <mergeCell ref="T81:U82"/>
    <mergeCell ref="V81:W82"/>
    <mergeCell ref="X81:Y82"/>
    <mergeCell ref="Z81:AA82"/>
    <mergeCell ref="AE81:AI82"/>
    <mergeCell ref="AX86:AX87"/>
    <mergeCell ref="AY86:AY87"/>
    <mergeCell ref="AZ86:AZ87"/>
    <mergeCell ref="BA86:BA87"/>
    <mergeCell ref="BB86:BB87"/>
    <mergeCell ref="BC86:BC87"/>
    <mergeCell ref="AJ86:AK87"/>
    <mergeCell ref="AL86:AM87"/>
    <mergeCell ref="AN86:AO87"/>
    <mergeCell ref="AP86:AQ87"/>
    <mergeCell ref="AV86:AV87"/>
    <mergeCell ref="AW86:AW87"/>
    <mergeCell ref="R86:S87"/>
    <mergeCell ref="T86:U87"/>
    <mergeCell ref="V86:W87"/>
    <mergeCell ref="X86:Y87"/>
    <mergeCell ref="Z86:AA87"/>
    <mergeCell ref="AE86:AI87"/>
    <mergeCell ref="C94:D94"/>
    <mergeCell ref="E94:AB94"/>
    <mergeCell ref="A96:I97"/>
    <mergeCell ref="B99:E100"/>
    <mergeCell ref="F99:G100"/>
    <mergeCell ref="H99:I100"/>
    <mergeCell ref="J99:K100"/>
    <mergeCell ref="L99:M100"/>
    <mergeCell ref="N99:O100"/>
    <mergeCell ref="P99:Q100"/>
    <mergeCell ref="C89:AB93"/>
    <mergeCell ref="AE91:AK92"/>
    <mergeCell ref="AL91:AQ92"/>
    <mergeCell ref="AV91:AV92"/>
    <mergeCell ref="AW91:AW92"/>
    <mergeCell ref="AX91:AY92"/>
    <mergeCell ref="AU92:AU93"/>
    <mergeCell ref="AW99:AW100"/>
    <mergeCell ref="AY99:AY100"/>
    <mergeCell ref="AZ99:AZ100"/>
    <mergeCell ref="B104:E105"/>
    <mergeCell ref="F104:G105"/>
    <mergeCell ref="H104:I105"/>
    <mergeCell ref="J104:K105"/>
    <mergeCell ref="L104:M105"/>
    <mergeCell ref="N104:O105"/>
    <mergeCell ref="P104:Q105"/>
    <mergeCell ref="AJ99:AK100"/>
    <mergeCell ref="AL99:AM100"/>
    <mergeCell ref="AN99:AO100"/>
    <mergeCell ref="AP99:AQ100"/>
    <mergeCell ref="AU99:AU100"/>
    <mergeCell ref="AV99:AV100"/>
    <mergeCell ref="R99:S100"/>
    <mergeCell ref="T99:U100"/>
    <mergeCell ref="V99:W100"/>
    <mergeCell ref="X99:Y100"/>
    <mergeCell ref="Z99:AA100"/>
    <mergeCell ref="AE99:AI100"/>
    <mergeCell ref="AX104:AX105"/>
    <mergeCell ref="AY104:AY105"/>
    <mergeCell ref="AZ104:AZ105"/>
    <mergeCell ref="BA104:BA105"/>
    <mergeCell ref="BB104:BB105"/>
    <mergeCell ref="BC104:BC105"/>
    <mergeCell ref="AJ104:AK105"/>
    <mergeCell ref="AL104:AM105"/>
    <mergeCell ref="AN104:AO105"/>
    <mergeCell ref="AP104:AQ105"/>
    <mergeCell ref="AV104:AV105"/>
    <mergeCell ref="AW104:AW105"/>
    <mergeCell ref="R104:S105"/>
    <mergeCell ref="T104:U105"/>
    <mergeCell ref="V104:W105"/>
    <mergeCell ref="X104:Y105"/>
    <mergeCell ref="Z104:AA105"/>
    <mergeCell ref="AE104:AI105"/>
    <mergeCell ref="C112:D112"/>
    <mergeCell ref="E112:AB112"/>
    <mergeCell ref="A115:I116"/>
    <mergeCell ref="B118:E119"/>
    <mergeCell ref="F118:G119"/>
    <mergeCell ref="H118:I119"/>
    <mergeCell ref="J118:K119"/>
    <mergeCell ref="L118:M119"/>
    <mergeCell ref="N118:O119"/>
    <mergeCell ref="P118:Q119"/>
    <mergeCell ref="C107:AB111"/>
    <mergeCell ref="AE109:AK110"/>
    <mergeCell ref="AL109:AQ110"/>
    <mergeCell ref="AV109:AV110"/>
    <mergeCell ref="AW109:AW110"/>
    <mergeCell ref="AX109:AY110"/>
    <mergeCell ref="AU110:AU111"/>
    <mergeCell ref="AW118:AW119"/>
    <mergeCell ref="AY118:AY119"/>
    <mergeCell ref="AZ118:AZ119"/>
    <mergeCell ref="B123:E124"/>
    <mergeCell ref="F123:G124"/>
    <mergeCell ref="H123:I124"/>
    <mergeCell ref="J123:K124"/>
    <mergeCell ref="L123:M124"/>
    <mergeCell ref="N123:O124"/>
    <mergeCell ref="P123:Q124"/>
    <mergeCell ref="AJ118:AK119"/>
    <mergeCell ref="AL118:AM119"/>
    <mergeCell ref="AN118:AO119"/>
    <mergeCell ref="AP118:AQ119"/>
    <mergeCell ref="AU118:AU119"/>
    <mergeCell ref="AV118:AV119"/>
    <mergeCell ref="R118:S119"/>
    <mergeCell ref="T118:U119"/>
    <mergeCell ref="V118:W119"/>
    <mergeCell ref="X118:Y119"/>
    <mergeCell ref="Z118:AA119"/>
    <mergeCell ref="AE118:AI119"/>
    <mergeCell ref="AX123:AX124"/>
    <mergeCell ref="AY123:AY124"/>
    <mergeCell ref="AZ123:AZ124"/>
    <mergeCell ref="BA123:BA124"/>
    <mergeCell ref="BB123:BB124"/>
    <mergeCell ref="BC123:BC124"/>
    <mergeCell ref="AJ123:AK124"/>
    <mergeCell ref="AL123:AM124"/>
    <mergeCell ref="AN123:AO124"/>
    <mergeCell ref="AP123:AQ124"/>
    <mergeCell ref="AV123:AV124"/>
    <mergeCell ref="AW123:AW124"/>
    <mergeCell ref="R123:S124"/>
    <mergeCell ref="T123:U124"/>
    <mergeCell ref="V123:W124"/>
    <mergeCell ref="X123:Y124"/>
    <mergeCell ref="Z123:AA124"/>
    <mergeCell ref="AE123:AI124"/>
    <mergeCell ref="C131:D131"/>
    <mergeCell ref="E131:AB131"/>
    <mergeCell ref="A133:I134"/>
    <mergeCell ref="B136:E137"/>
    <mergeCell ref="F136:G137"/>
    <mergeCell ref="H136:I137"/>
    <mergeCell ref="J136:K137"/>
    <mergeCell ref="L136:M137"/>
    <mergeCell ref="N136:O137"/>
    <mergeCell ref="P136:Q137"/>
    <mergeCell ref="C126:AB130"/>
    <mergeCell ref="AE128:AK129"/>
    <mergeCell ref="AL128:AQ129"/>
    <mergeCell ref="AV128:AV129"/>
    <mergeCell ref="AW128:AW129"/>
    <mergeCell ref="AX128:AY129"/>
    <mergeCell ref="AU129:AU130"/>
    <mergeCell ref="AW136:AW137"/>
    <mergeCell ref="AY136:AY137"/>
    <mergeCell ref="AZ136:AZ137"/>
    <mergeCell ref="B141:E142"/>
    <mergeCell ref="F141:G142"/>
    <mergeCell ref="H141:I142"/>
    <mergeCell ref="J141:K142"/>
    <mergeCell ref="L141:M142"/>
    <mergeCell ref="N141:O142"/>
    <mergeCell ref="P141:Q142"/>
    <mergeCell ref="AJ136:AK137"/>
    <mergeCell ref="AL136:AM137"/>
    <mergeCell ref="AN136:AO137"/>
    <mergeCell ref="AP136:AQ137"/>
    <mergeCell ref="AU136:AU137"/>
    <mergeCell ref="AV136:AV137"/>
    <mergeCell ref="R136:S137"/>
    <mergeCell ref="T136:U137"/>
    <mergeCell ref="V136:W137"/>
    <mergeCell ref="X136:Y137"/>
    <mergeCell ref="Z136:AA137"/>
    <mergeCell ref="AE136:AI137"/>
    <mergeCell ref="AX141:AX142"/>
    <mergeCell ref="AY141:AY142"/>
    <mergeCell ref="AZ141:AZ142"/>
    <mergeCell ref="BA141:BA142"/>
    <mergeCell ref="BB141:BB142"/>
    <mergeCell ref="BC141:BC142"/>
    <mergeCell ref="AJ141:AK142"/>
    <mergeCell ref="AL141:AM142"/>
    <mergeCell ref="AN141:AO142"/>
    <mergeCell ref="AP141:AQ142"/>
    <mergeCell ref="AV141:AV142"/>
    <mergeCell ref="AW141:AW142"/>
    <mergeCell ref="R141:S142"/>
    <mergeCell ref="T141:U142"/>
    <mergeCell ref="V141:W142"/>
    <mergeCell ref="X141:Y142"/>
    <mergeCell ref="Z141:AA142"/>
    <mergeCell ref="AE141:AI142"/>
    <mergeCell ref="C149:D149"/>
    <mergeCell ref="E149:AB149"/>
    <mergeCell ref="A152:I153"/>
    <mergeCell ref="B155:E156"/>
    <mergeCell ref="F155:G156"/>
    <mergeCell ref="H155:I156"/>
    <mergeCell ref="J155:K156"/>
    <mergeCell ref="L155:M156"/>
    <mergeCell ref="N155:O156"/>
    <mergeCell ref="P155:Q156"/>
    <mergeCell ref="C144:AB148"/>
    <mergeCell ref="AE146:AK147"/>
    <mergeCell ref="AL146:AQ147"/>
    <mergeCell ref="AV146:AV147"/>
    <mergeCell ref="AW146:AW147"/>
    <mergeCell ref="AX146:AY147"/>
    <mergeCell ref="AU147:AU148"/>
    <mergeCell ref="AW155:AW156"/>
    <mergeCell ref="AY155:AY156"/>
    <mergeCell ref="AZ155:AZ156"/>
    <mergeCell ref="B160:E161"/>
    <mergeCell ref="F160:G161"/>
    <mergeCell ref="H160:I161"/>
    <mergeCell ref="J160:K161"/>
    <mergeCell ref="L160:M161"/>
    <mergeCell ref="N160:O161"/>
    <mergeCell ref="P160:Q161"/>
    <mergeCell ref="AJ155:AK156"/>
    <mergeCell ref="AL155:AM156"/>
    <mergeCell ref="AN155:AO156"/>
    <mergeCell ref="AP155:AQ156"/>
    <mergeCell ref="AU155:AU156"/>
    <mergeCell ref="AV155:AV156"/>
    <mergeCell ref="R155:S156"/>
    <mergeCell ref="T155:U156"/>
    <mergeCell ref="V155:W156"/>
    <mergeCell ref="X155:Y156"/>
    <mergeCell ref="Z155:AA156"/>
    <mergeCell ref="AE155:AI156"/>
    <mergeCell ref="AX160:AX161"/>
    <mergeCell ref="AY160:AY161"/>
    <mergeCell ref="AZ160:AZ161"/>
    <mergeCell ref="BA160:BA161"/>
    <mergeCell ref="BB160:BB161"/>
    <mergeCell ref="BC160:BC161"/>
    <mergeCell ref="AJ160:AK161"/>
    <mergeCell ref="AL160:AM161"/>
    <mergeCell ref="AN160:AO161"/>
    <mergeCell ref="AP160:AQ161"/>
    <mergeCell ref="AV160:AV161"/>
    <mergeCell ref="AW160:AW161"/>
    <mergeCell ref="R160:S161"/>
    <mergeCell ref="T160:U161"/>
    <mergeCell ref="V160:W161"/>
    <mergeCell ref="X160:Y161"/>
    <mergeCell ref="Z160:AA161"/>
    <mergeCell ref="AE160:AI161"/>
    <mergeCell ref="C168:D168"/>
    <mergeCell ref="E168:AB168"/>
    <mergeCell ref="A170:I171"/>
    <mergeCell ref="B173:E174"/>
    <mergeCell ref="F173:G174"/>
    <mergeCell ref="H173:I174"/>
    <mergeCell ref="J173:K174"/>
    <mergeCell ref="L173:M174"/>
    <mergeCell ref="N173:O174"/>
    <mergeCell ref="P173:Q174"/>
    <mergeCell ref="C163:AB167"/>
    <mergeCell ref="AE165:AK166"/>
    <mergeCell ref="AL165:AQ166"/>
    <mergeCell ref="AV165:AV166"/>
    <mergeCell ref="AW165:AW166"/>
    <mergeCell ref="AX165:AY166"/>
    <mergeCell ref="AU166:AU167"/>
    <mergeCell ref="AW173:AW174"/>
    <mergeCell ref="AY173:AY174"/>
    <mergeCell ref="AZ173:AZ174"/>
    <mergeCell ref="B178:E179"/>
    <mergeCell ref="F178:G179"/>
    <mergeCell ref="H178:I179"/>
    <mergeCell ref="J178:K179"/>
    <mergeCell ref="L178:M179"/>
    <mergeCell ref="N178:O179"/>
    <mergeCell ref="P178:Q179"/>
    <mergeCell ref="AJ173:AK174"/>
    <mergeCell ref="AL173:AM174"/>
    <mergeCell ref="AN173:AO174"/>
    <mergeCell ref="AP173:AQ174"/>
    <mergeCell ref="AU173:AU174"/>
    <mergeCell ref="AV173:AV174"/>
    <mergeCell ref="R173:S174"/>
    <mergeCell ref="T173:U174"/>
    <mergeCell ref="V173:W174"/>
    <mergeCell ref="X173:Y174"/>
    <mergeCell ref="Z173:AA174"/>
    <mergeCell ref="AE173:AI174"/>
    <mergeCell ref="AX178:AX179"/>
    <mergeCell ref="AY178:AY179"/>
    <mergeCell ref="AZ178:AZ179"/>
    <mergeCell ref="BA178:BA179"/>
    <mergeCell ref="BB178:BB179"/>
    <mergeCell ref="BC178:BC179"/>
    <mergeCell ref="AJ178:AK179"/>
    <mergeCell ref="AL178:AM179"/>
    <mergeCell ref="AN178:AO179"/>
    <mergeCell ref="AP178:AQ179"/>
    <mergeCell ref="AV178:AV179"/>
    <mergeCell ref="AW178:AW179"/>
    <mergeCell ref="R178:S179"/>
    <mergeCell ref="T178:U179"/>
    <mergeCell ref="V178:W179"/>
    <mergeCell ref="X178:Y179"/>
    <mergeCell ref="Z178:AA179"/>
    <mergeCell ref="AE178:AI179"/>
    <mergeCell ref="C186:D186"/>
    <mergeCell ref="E186:AB186"/>
    <mergeCell ref="A188:I189"/>
    <mergeCell ref="B191:E192"/>
    <mergeCell ref="F191:G192"/>
    <mergeCell ref="H191:I192"/>
    <mergeCell ref="J191:K192"/>
    <mergeCell ref="L191:M192"/>
    <mergeCell ref="N191:O192"/>
    <mergeCell ref="P191:Q192"/>
    <mergeCell ref="C181:AB185"/>
    <mergeCell ref="AE183:AK184"/>
    <mergeCell ref="AL183:AQ184"/>
    <mergeCell ref="AV183:AV184"/>
    <mergeCell ref="AW183:AW184"/>
    <mergeCell ref="AX183:AY184"/>
    <mergeCell ref="AU184:AU185"/>
    <mergeCell ref="AW191:AW192"/>
    <mergeCell ref="AY191:AY192"/>
    <mergeCell ref="AZ191:AZ192"/>
    <mergeCell ref="B196:E197"/>
    <mergeCell ref="F196:G197"/>
    <mergeCell ref="H196:I197"/>
    <mergeCell ref="J196:K197"/>
    <mergeCell ref="L196:M197"/>
    <mergeCell ref="N196:O197"/>
    <mergeCell ref="P196:Q197"/>
    <mergeCell ref="AJ191:AK192"/>
    <mergeCell ref="AL191:AM192"/>
    <mergeCell ref="AN191:AO192"/>
    <mergeCell ref="AP191:AQ192"/>
    <mergeCell ref="AU191:AU192"/>
    <mergeCell ref="AV191:AV192"/>
    <mergeCell ref="R191:S192"/>
    <mergeCell ref="T191:U192"/>
    <mergeCell ref="V191:W192"/>
    <mergeCell ref="X191:Y192"/>
    <mergeCell ref="Z191:AA192"/>
    <mergeCell ref="AE191:AI192"/>
    <mergeCell ref="C199:AB203"/>
    <mergeCell ref="AE201:AK202"/>
    <mergeCell ref="AL201:AQ202"/>
    <mergeCell ref="AV201:AV202"/>
    <mergeCell ref="AW201:AW202"/>
    <mergeCell ref="AX201:AY202"/>
    <mergeCell ref="AU202:AU203"/>
    <mergeCell ref="AX196:AX197"/>
    <mergeCell ref="AY196:AY197"/>
    <mergeCell ref="AZ196:AZ197"/>
    <mergeCell ref="BA196:BA197"/>
    <mergeCell ref="BB196:BB197"/>
    <mergeCell ref="BC196:BC197"/>
    <mergeCell ref="AJ196:AK197"/>
    <mergeCell ref="AL196:AM197"/>
    <mergeCell ref="AN196:AO197"/>
    <mergeCell ref="AP196:AQ197"/>
    <mergeCell ref="AV196:AV197"/>
    <mergeCell ref="AW196:AW197"/>
    <mergeCell ref="R196:S197"/>
    <mergeCell ref="T196:U197"/>
    <mergeCell ref="V196:W197"/>
    <mergeCell ref="X196:Y197"/>
    <mergeCell ref="Z196:AA197"/>
    <mergeCell ref="AE196:AI197"/>
    <mergeCell ref="C214:I216"/>
    <mergeCell ref="AG214:AL217"/>
    <mergeCell ref="AM214:AO217"/>
    <mergeCell ref="R215:T215"/>
    <mergeCell ref="X215:Z215"/>
    <mergeCell ref="C217:I217"/>
    <mergeCell ref="C210:I213"/>
    <mergeCell ref="P210:R210"/>
    <mergeCell ref="V210:X210"/>
    <mergeCell ref="K212:L212"/>
    <mergeCell ref="U212:V212"/>
    <mergeCell ref="Z212:AB212"/>
    <mergeCell ref="C204:D204"/>
    <mergeCell ref="E204:AB204"/>
    <mergeCell ref="B205:AP205"/>
    <mergeCell ref="C208:I209"/>
    <mergeCell ref="J208:AF209"/>
    <mergeCell ref="AG208:AO209"/>
    <mergeCell ref="C227:H228"/>
    <mergeCell ref="I227:O228"/>
    <mergeCell ref="P227:R228"/>
    <mergeCell ref="D229:H230"/>
    <mergeCell ref="I229:O230"/>
    <mergeCell ref="P229:R230"/>
    <mergeCell ref="C218:I221"/>
    <mergeCell ref="R219:T219"/>
    <mergeCell ref="X219:Z219"/>
    <mergeCell ref="AG219:AO221"/>
    <mergeCell ref="I224:O225"/>
    <mergeCell ref="P224:R225"/>
    <mergeCell ref="C224:H225"/>
    <mergeCell ref="S224:AO225"/>
    <mergeCell ref="S227:AO230"/>
    <mergeCell ref="AV240:AV243"/>
    <mergeCell ref="AW240:AW243"/>
    <mergeCell ref="U241:W243"/>
    <mergeCell ref="X241:Z243"/>
    <mergeCell ref="AA241:AC243"/>
    <mergeCell ref="AD241:AG243"/>
    <mergeCell ref="AH241:AJ243"/>
    <mergeCell ref="AK241:AM243"/>
    <mergeCell ref="D234:AR234"/>
    <mergeCell ref="D236:AR236"/>
    <mergeCell ref="B240:G243"/>
    <mergeCell ref="H240:J243"/>
    <mergeCell ref="K240:N243"/>
    <mergeCell ref="O240:T241"/>
    <mergeCell ref="U240:AG240"/>
    <mergeCell ref="AH240:AM240"/>
    <mergeCell ref="AN240:AR243"/>
    <mergeCell ref="P242:T243"/>
    <mergeCell ref="AH244:AJ247"/>
    <mergeCell ref="AK244:AM247"/>
    <mergeCell ref="AN244:AR247"/>
    <mergeCell ref="AU244:AU245"/>
    <mergeCell ref="AV244:AV247"/>
    <mergeCell ref="AW244:AW247"/>
    <mergeCell ref="AU246:AU247"/>
    <mergeCell ref="K244:N247"/>
    <mergeCell ref="O244:T245"/>
    <mergeCell ref="U244:W247"/>
    <mergeCell ref="X244:Z247"/>
    <mergeCell ref="AA244:AC247"/>
    <mergeCell ref="AD244:AG247"/>
    <mergeCell ref="O246:O247"/>
    <mergeCell ref="P246:T247"/>
    <mergeCell ref="B244:B247"/>
    <mergeCell ref="C244:C247"/>
    <mergeCell ref="D244:D247"/>
    <mergeCell ref="E244:E247"/>
    <mergeCell ref="F244:G247"/>
    <mergeCell ref="H244:J247"/>
    <mergeCell ref="AH248:AJ251"/>
    <mergeCell ref="AK248:AM251"/>
    <mergeCell ref="AN248:AR251"/>
    <mergeCell ref="AU248:AU249"/>
    <mergeCell ref="AV248:AV251"/>
    <mergeCell ref="AW248:AW251"/>
    <mergeCell ref="AU250:AU251"/>
    <mergeCell ref="K248:N251"/>
    <mergeCell ref="O248:T249"/>
    <mergeCell ref="U248:W251"/>
    <mergeCell ref="X248:Z251"/>
    <mergeCell ref="AA248:AC251"/>
    <mergeCell ref="AD248:AG251"/>
    <mergeCell ref="O250:O251"/>
    <mergeCell ref="P250:T251"/>
    <mergeCell ref="B248:B251"/>
    <mergeCell ref="C248:C251"/>
    <mergeCell ref="D248:D251"/>
    <mergeCell ref="E248:E251"/>
    <mergeCell ref="F248:G251"/>
    <mergeCell ref="H248:J251"/>
    <mergeCell ref="AH252:AJ255"/>
    <mergeCell ref="AK252:AM255"/>
    <mergeCell ref="AN252:AR255"/>
    <mergeCell ref="AU252:AU253"/>
    <mergeCell ref="AV252:AV255"/>
    <mergeCell ref="AW252:AW255"/>
    <mergeCell ref="AU254:AU255"/>
    <mergeCell ref="K252:N255"/>
    <mergeCell ref="O252:T253"/>
    <mergeCell ref="U252:W255"/>
    <mergeCell ref="X252:Z255"/>
    <mergeCell ref="AA252:AC255"/>
    <mergeCell ref="AD252:AG255"/>
    <mergeCell ref="O254:O255"/>
    <mergeCell ref="P254:T255"/>
    <mergeCell ref="B252:B255"/>
    <mergeCell ref="C252:C255"/>
    <mergeCell ref="D252:D255"/>
    <mergeCell ref="E252:E255"/>
    <mergeCell ref="F252:G255"/>
    <mergeCell ref="H252:J255"/>
    <mergeCell ref="AH256:AJ259"/>
    <mergeCell ref="AK256:AM259"/>
    <mergeCell ref="AN256:AR259"/>
    <mergeCell ref="AU256:AU257"/>
    <mergeCell ref="AV256:AV259"/>
    <mergeCell ref="AW256:AW259"/>
    <mergeCell ref="AU258:AU259"/>
    <mergeCell ref="K256:N259"/>
    <mergeCell ref="O256:T257"/>
    <mergeCell ref="U256:W259"/>
    <mergeCell ref="X256:Z259"/>
    <mergeCell ref="AA256:AC259"/>
    <mergeCell ref="AD256:AG259"/>
    <mergeCell ref="O258:O259"/>
    <mergeCell ref="P258:T259"/>
    <mergeCell ref="B256:B259"/>
    <mergeCell ref="C256:C259"/>
    <mergeCell ref="D256:D259"/>
    <mergeCell ref="E256:E259"/>
    <mergeCell ref="F256:G259"/>
    <mergeCell ref="H256:J259"/>
    <mergeCell ref="AH260:AJ263"/>
    <mergeCell ref="AK260:AM263"/>
    <mergeCell ref="AN260:AR263"/>
    <mergeCell ref="AU260:AU261"/>
    <mergeCell ref="AV260:AV263"/>
    <mergeCell ref="AW260:AW263"/>
    <mergeCell ref="AU262:AU263"/>
    <mergeCell ref="K260:N263"/>
    <mergeCell ref="O260:T261"/>
    <mergeCell ref="U260:W263"/>
    <mergeCell ref="X260:Z263"/>
    <mergeCell ref="AA260:AC263"/>
    <mergeCell ref="AD260:AG263"/>
    <mergeCell ref="O262:O263"/>
    <mergeCell ref="P262:T263"/>
    <mergeCell ref="B260:B263"/>
    <mergeCell ref="C260:C263"/>
    <mergeCell ref="D260:D263"/>
    <mergeCell ref="E260:E263"/>
    <mergeCell ref="F260:G263"/>
    <mergeCell ref="H260:J263"/>
    <mergeCell ref="AH264:AJ267"/>
    <mergeCell ref="AK264:AM267"/>
    <mergeCell ref="AN264:AR267"/>
    <mergeCell ref="AU264:AU265"/>
    <mergeCell ref="AV264:AV267"/>
    <mergeCell ref="AW264:AW267"/>
    <mergeCell ref="AU266:AU267"/>
    <mergeCell ref="K264:N267"/>
    <mergeCell ref="O264:T265"/>
    <mergeCell ref="U264:W267"/>
    <mergeCell ref="X264:Z267"/>
    <mergeCell ref="AA264:AC267"/>
    <mergeCell ref="AD264:AG267"/>
    <mergeCell ref="O266:O267"/>
    <mergeCell ref="P266:T267"/>
    <mergeCell ref="B264:B267"/>
    <mergeCell ref="C264:C267"/>
    <mergeCell ref="D264:D267"/>
    <mergeCell ref="E264:E267"/>
    <mergeCell ref="F264:G267"/>
    <mergeCell ref="H264:J267"/>
    <mergeCell ref="AH268:AJ271"/>
    <mergeCell ref="AK268:AM271"/>
    <mergeCell ref="AN268:AR271"/>
    <mergeCell ref="AU268:AU269"/>
    <mergeCell ref="AV268:AV271"/>
    <mergeCell ref="AW268:AW271"/>
    <mergeCell ref="AU270:AU271"/>
    <mergeCell ref="K268:N271"/>
    <mergeCell ref="O268:T269"/>
    <mergeCell ref="U268:W271"/>
    <mergeCell ref="X268:Z271"/>
    <mergeCell ref="AA268:AC271"/>
    <mergeCell ref="AD268:AG271"/>
    <mergeCell ref="O270:O271"/>
    <mergeCell ref="P270:T271"/>
    <mergeCell ref="B268:B271"/>
    <mergeCell ref="C268:C271"/>
    <mergeCell ref="D268:D271"/>
    <mergeCell ref="E268:E271"/>
    <mergeCell ref="F268:G271"/>
    <mergeCell ref="H268:J271"/>
    <mergeCell ref="AH272:AJ275"/>
    <mergeCell ref="AK272:AM275"/>
    <mergeCell ref="AN272:AR275"/>
    <mergeCell ref="AU272:AU273"/>
    <mergeCell ref="AV272:AV275"/>
    <mergeCell ref="AW272:AW275"/>
    <mergeCell ref="AU274:AU275"/>
    <mergeCell ref="K272:N275"/>
    <mergeCell ref="O272:T273"/>
    <mergeCell ref="U272:W275"/>
    <mergeCell ref="X272:Z275"/>
    <mergeCell ref="AA272:AC275"/>
    <mergeCell ref="AD272:AG275"/>
    <mergeCell ref="O274:O275"/>
    <mergeCell ref="P274:T275"/>
    <mergeCell ref="B272:B275"/>
    <mergeCell ref="C272:C275"/>
    <mergeCell ref="D272:D275"/>
    <mergeCell ref="E272:E275"/>
    <mergeCell ref="F272:G275"/>
    <mergeCell ref="H272:J275"/>
    <mergeCell ref="AH276:AJ279"/>
    <mergeCell ref="AK276:AM279"/>
    <mergeCell ref="AN276:AR279"/>
    <mergeCell ref="AU276:AU277"/>
    <mergeCell ref="AV276:AV279"/>
    <mergeCell ref="AW276:AW279"/>
    <mergeCell ref="AU278:AU279"/>
    <mergeCell ref="K276:N279"/>
    <mergeCell ref="O276:T277"/>
    <mergeCell ref="U276:W279"/>
    <mergeCell ref="X276:Z279"/>
    <mergeCell ref="AA276:AC279"/>
    <mergeCell ref="AD276:AG279"/>
    <mergeCell ref="O278:O279"/>
    <mergeCell ref="P278:T279"/>
    <mergeCell ref="B276:B279"/>
    <mergeCell ref="C276:C279"/>
    <mergeCell ref="D276:D279"/>
    <mergeCell ref="E276:E279"/>
    <mergeCell ref="F276:G279"/>
    <mergeCell ref="H276:J279"/>
    <mergeCell ref="AH280:AJ283"/>
    <mergeCell ref="AK280:AM283"/>
    <mergeCell ref="AN280:AR283"/>
    <mergeCell ref="AU280:AU281"/>
    <mergeCell ref="AV280:AV283"/>
    <mergeCell ref="AW280:AW283"/>
    <mergeCell ref="AU282:AU283"/>
    <mergeCell ref="K280:N283"/>
    <mergeCell ref="O280:T281"/>
    <mergeCell ref="U280:W283"/>
    <mergeCell ref="X280:Z283"/>
    <mergeCell ref="AA280:AC283"/>
    <mergeCell ref="AD280:AG283"/>
    <mergeCell ref="O282:O283"/>
    <mergeCell ref="P282:T283"/>
    <mergeCell ref="B280:B283"/>
    <mergeCell ref="C280:C283"/>
    <mergeCell ref="D280:D283"/>
    <mergeCell ref="E280:E283"/>
    <mergeCell ref="F280:G283"/>
    <mergeCell ref="H280:J283"/>
    <mergeCell ref="AH284:AJ287"/>
    <mergeCell ref="AK284:AM287"/>
    <mergeCell ref="AN284:AR287"/>
    <mergeCell ref="AU284:AU285"/>
    <mergeCell ref="AV284:AV287"/>
    <mergeCell ref="AW284:AW287"/>
    <mergeCell ref="AU286:AU287"/>
    <mergeCell ref="K284:N287"/>
    <mergeCell ref="O284:T285"/>
    <mergeCell ref="U284:W287"/>
    <mergeCell ref="X284:Z287"/>
    <mergeCell ref="AA284:AC287"/>
    <mergeCell ref="AD284:AG287"/>
    <mergeCell ref="O286:O287"/>
    <mergeCell ref="P286:T287"/>
    <mergeCell ref="B284:B287"/>
    <mergeCell ref="C284:C287"/>
    <mergeCell ref="D284:D287"/>
    <mergeCell ref="E284:E287"/>
    <mergeCell ref="F284:G287"/>
    <mergeCell ref="H284:J287"/>
    <mergeCell ref="O328:T329"/>
    <mergeCell ref="U328:W331"/>
    <mergeCell ref="X328:Z331"/>
    <mergeCell ref="AA328:AC331"/>
    <mergeCell ref="AD328:AG331"/>
    <mergeCell ref="O330:O331"/>
    <mergeCell ref="P330:T331"/>
    <mergeCell ref="B328:B331"/>
    <mergeCell ref="C328:C331"/>
    <mergeCell ref="D328:D331"/>
    <mergeCell ref="E328:E331"/>
    <mergeCell ref="F328:G331"/>
    <mergeCell ref="H328:J331"/>
    <mergeCell ref="AH332:AJ335"/>
    <mergeCell ref="AK332:AM335"/>
    <mergeCell ref="AN332:AR335"/>
    <mergeCell ref="AU332:AU333"/>
    <mergeCell ref="AV332:AV335"/>
    <mergeCell ref="AW332:AW335"/>
    <mergeCell ref="AU334:AU335"/>
    <mergeCell ref="K332:N335"/>
    <mergeCell ref="O332:T333"/>
    <mergeCell ref="U332:W335"/>
    <mergeCell ref="X332:Z335"/>
    <mergeCell ref="AA332:AC335"/>
    <mergeCell ref="AD332:AG335"/>
    <mergeCell ref="O334:O335"/>
    <mergeCell ref="P334:T335"/>
    <mergeCell ref="B332:B335"/>
    <mergeCell ref="C332:C335"/>
    <mergeCell ref="D332:D335"/>
    <mergeCell ref="E332:E335"/>
    <mergeCell ref="F332:G335"/>
    <mergeCell ref="H332:J335"/>
    <mergeCell ref="AH336:AJ339"/>
    <mergeCell ref="AK336:AM339"/>
    <mergeCell ref="AN336:AR339"/>
    <mergeCell ref="AU336:AU337"/>
    <mergeCell ref="AV336:AV339"/>
    <mergeCell ref="AW336:AW339"/>
    <mergeCell ref="AU338:AU339"/>
    <mergeCell ref="K336:N339"/>
    <mergeCell ref="O336:T337"/>
    <mergeCell ref="U336:W339"/>
    <mergeCell ref="X336:Z339"/>
    <mergeCell ref="AA336:AC339"/>
    <mergeCell ref="AD336:AG339"/>
    <mergeCell ref="O338:O339"/>
    <mergeCell ref="P338:T339"/>
    <mergeCell ref="B336:B339"/>
    <mergeCell ref="C336:C339"/>
    <mergeCell ref="D336:D339"/>
    <mergeCell ref="E336:E339"/>
    <mergeCell ref="F336:G339"/>
    <mergeCell ref="H336:J339"/>
    <mergeCell ref="AH340:AJ343"/>
    <mergeCell ref="AK340:AM343"/>
    <mergeCell ref="AN340:AR343"/>
    <mergeCell ref="AU340:AU341"/>
    <mergeCell ref="AV340:AV343"/>
    <mergeCell ref="AW340:AW343"/>
    <mergeCell ref="AU342:AU343"/>
    <mergeCell ref="K340:N343"/>
    <mergeCell ref="O340:T341"/>
    <mergeCell ref="U340:W343"/>
    <mergeCell ref="X340:Z343"/>
    <mergeCell ref="AA340:AC343"/>
    <mergeCell ref="AD340:AG343"/>
    <mergeCell ref="O342:O343"/>
    <mergeCell ref="P342:T343"/>
    <mergeCell ref="B340:B343"/>
    <mergeCell ref="C340:C343"/>
    <mergeCell ref="D340:D343"/>
    <mergeCell ref="E340:E343"/>
    <mergeCell ref="F340:G343"/>
    <mergeCell ref="H340:J343"/>
    <mergeCell ref="AH344:AJ347"/>
    <mergeCell ref="AK344:AM347"/>
    <mergeCell ref="AN344:AR347"/>
    <mergeCell ref="AU344:AU345"/>
    <mergeCell ref="AV344:AV347"/>
    <mergeCell ref="AW344:AW347"/>
    <mergeCell ref="AU346:AU347"/>
    <mergeCell ref="K344:N347"/>
    <mergeCell ref="O344:T345"/>
    <mergeCell ref="U344:W347"/>
    <mergeCell ref="X344:Z347"/>
    <mergeCell ref="AA344:AC347"/>
    <mergeCell ref="AD344:AG347"/>
    <mergeCell ref="O346:O347"/>
    <mergeCell ref="P346:T347"/>
    <mergeCell ref="B344:B347"/>
    <mergeCell ref="C344:C347"/>
    <mergeCell ref="D344:D347"/>
    <mergeCell ref="E344:E347"/>
    <mergeCell ref="F344:G347"/>
    <mergeCell ref="H344:J347"/>
    <mergeCell ref="AH348:AJ351"/>
    <mergeCell ref="AK348:AM351"/>
    <mergeCell ref="AN348:AR351"/>
    <mergeCell ref="AU348:AU349"/>
    <mergeCell ref="AV348:AV351"/>
    <mergeCell ref="AW348:AW351"/>
    <mergeCell ref="AU350:AU351"/>
    <mergeCell ref="K348:N351"/>
    <mergeCell ref="O348:T349"/>
    <mergeCell ref="U348:W351"/>
    <mergeCell ref="X348:Z351"/>
    <mergeCell ref="AA348:AC351"/>
    <mergeCell ref="AD348:AG351"/>
    <mergeCell ref="O350:O351"/>
    <mergeCell ref="P350:T351"/>
    <mergeCell ref="B348:B351"/>
    <mergeCell ref="C348:C351"/>
    <mergeCell ref="D348:D351"/>
    <mergeCell ref="E348:E351"/>
    <mergeCell ref="F348:G351"/>
    <mergeCell ref="H348:J351"/>
    <mergeCell ref="AH352:AJ355"/>
    <mergeCell ref="AK352:AM355"/>
    <mergeCell ref="AN352:AR355"/>
    <mergeCell ref="AU352:AU353"/>
    <mergeCell ref="AV352:AV355"/>
    <mergeCell ref="AW352:AW355"/>
    <mergeCell ref="AU354:AU355"/>
    <mergeCell ref="K352:N355"/>
    <mergeCell ref="O352:T353"/>
    <mergeCell ref="U352:W355"/>
    <mergeCell ref="X352:Z355"/>
    <mergeCell ref="AA352:AC355"/>
    <mergeCell ref="AD352:AG355"/>
    <mergeCell ref="O354:O355"/>
    <mergeCell ref="P354:T355"/>
    <mergeCell ref="B352:B355"/>
    <mergeCell ref="C352:C355"/>
    <mergeCell ref="D352:D355"/>
    <mergeCell ref="E352:E355"/>
    <mergeCell ref="F352:G355"/>
    <mergeCell ref="H352:J355"/>
    <mergeCell ref="AH356:AJ359"/>
    <mergeCell ref="AK356:AM359"/>
    <mergeCell ref="AN356:AR359"/>
    <mergeCell ref="AU356:AU357"/>
    <mergeCell ref="AV356:AV359"/>
    <mergeCell ref="AW356:AW359"/>
    <mergeCell ref="AU358:AU359"/>
    <mergeCell ref="K356:N359"/>
    <mergeCell ref="O356:T357"/>
    <mergeCell ref="U356:W359"/>
    <mergeCell ref="X356:Z359"/>
    <mergeCell ref="AA356:AC359"/>
    <mergeCell ref="AD356:AG359"/>
    <mergeCell ref="O358:O359"/>
    <mergeCell ref="P358:T359"/>
    <mergeCell ref="B356:B359"/>
    <mergeCell ref="C356:C359"/>
    <mergeCell ref="D356:D359"/>
    <mergeCell ref="E356:E359"/>
    <mergeCell ref="F356:G359"/>
    <mergeCell ref="H356:J359"/>
    <mergeCell ref="AH360:AJ363"/>
    <mergeCell ref="AK360:AM363"/>
    <mergeCell ref="AN360:AR363"/>
    <mergeCell ref="AU360:AU361"/>
    <mergeCell ref="AV360:AV363"/>
    <mergeCell ref="AW360:AW363"/>
    <mergeCell ref="AU362:AU363"/>
    <mergeCell ref="K360:N363"/>
    <mergeCell ref="O360:T361"/>
    <mergeCell ref="U360:W363"/>
    <mergeCell ref="X360:Z363"/>
    <mergeCell ref="AA360:AC363"/>
    <mergeCell ref="AD360:AG363"/>
    <mergeCell ref="O362:O363"/>
    <mergeCell ref="P362:T363"/>
    <mergeCell ref="B360:B363"/>
    <mergeCell ref="C360:C363"/>
    <mergeCell ref="D360:D363"/>
    <mergeCell ref="E360:E363"/>
    <mergeCell ref="F360:G363"/>
    <mergeCell ref="H360:J363"/>
    <mergeCell ref="B416:AJ419"/>
    <mergeCell ref="AK416:AO419"/>
    <mergeCell ref="AP416:AR419"/>
    <mergeCell ref="AH364:AJ367"/>
    <mergeCell ref="AK364:AM367"/>
    <mergeCell ref="AN364:AR367"/>
    <mergeCell ref="AU364:AU365"/>
    <mergeCell ref="AV364:AV367"/>
    <mergeCell ref="AW364:AW367"/>
    <mergeCell ref="AU366:AU367"/>
    <mergeCell ref="K364:N367"/>
    <mergeCell ref="O364:T365"/>
    <mergeCell ref="U364:W367"/>
    <mergeCell ref="X364:Z367"/>
    <mergeCell ref="AA364:AC367"/>
    <mergeCell ref="AD364:AG367"/>
    <mergeCell ref="O366:O367"/>
    <mergeCell ref="P366:T367"/>
    <mergeCell ref="B364:B367"/>
    <mergeCell ref="C364:C367"/>
    <mergeCell ref="D364:D367"/>
    <mergeCell ref="E364:E367"/>
    <mergeCell ref="F364:G367"/>
    <mergeCell ref="H364:J367"/>
    <mergeCell ref="AU368:AU369"/>
    <mergeCell ref="AV368:AV371"/>
    <mergeCell ref="AW368:AW371"/>
    <mergeCell ref="AU370:AU371"/>
    <mergeCell ref="B372:B375"/>
    <mergeCell ref="C372:C375"/>
    <mergeCell ref="D372:D375"/>
    <mergeCell ref="E372:E375"/>
    <mergeCell ref="AW292:AW295"/>
    <mergeCell ref="O294:O295"/>
    <mergeCell ref="P294:T295"/>
    <mergeCell ref="AU294:AU295"/>
    <mergeCell ref="B288:B291"/>
    <mergeCell ref="C288:C291"/>
    <mergeCell ref="D288:D291"/>
    <mergeCell ref="E288:E291"/>
    <mergeCell ref="F288:G291"/>
    <mergeCell ref="H288:J291"/>
    <mergeCell ref="K288:N291"/>
    <mergeCell ref="O288:T289"/>
    <mergeCell ref="U288:W291"/>
    <mergeCell ref="X288:Z291"/>
    <mergeCell ref="AA288:AC291"/>
    <mergeCell ref="AD288:AG291"/>
    <mergeCell ref="AH288:AJ291"/>
    <mergeCell ref="AK288:AM291"/>
    <mergeCell ref="AN288:AR291"/>
    <mergeCell ref="AU288:AU289"/>
    <mergeCell ref="AV288:AV291"/>
    <mergeCell ref="K296:N299"/>
    <mergeCell ref="O296:T297"/>
    <mergeCell ref="U296:W299"/>
    <mergeCell ref="X296:Z299"/>
    <mergeCell ref="AA296:AC299"/>
    <mergeCell ref="AD296:AG299"/>
    <mergeCell ref="AH296:AJ299"/>
    <mergeCell ref="AK296:AM299"/>
    <mergeCell ref="AN296:AR299"/>
    <mergeCell ref="AU296:AU297"/>
    <mergeCell ref="AV296:AV299"/>
    <mergeCell ref="AW288:AW291"/>
    <mergeCell ref="O290:O291"/>
    <mergeCell ref="P290:T291"/>
    <mergeCell ref="AU290:AU291"/>
    <mergeCell ref="B292:B295"/>
    <mergeCell ref="C292:C295"/>
    <mergeCell ref="D292:D295"/>
    <mergeCell ref="E292:E295"/>
    <mergeCell ref="F292:G295"/>
    <mergeCell ref="H292:J295"/>
    <mergeCell ref="K292:N295"/>
    <mergeCell ref="O292:T293"/>
    <mergeCell ref="U292:W295"/>
    <mergeCell ref="X292:Z295"/>
    <mergeCell ref="AA292:AC295"/>
    <mergeCell ref="AD292:AG295"/>
    <mergeCell ref="AH292:AJ295"/>
    <mergeCell ref="AK292:AM295"/>
    <mergeCell ref="AN292:AR295"/>
    <mergeCell ref="AU292:AU293"/>
    <mergeCell ref="AV292:AV295"/>
    <mergeCell ref="AV304:AV307"/>
    <mergeCell ref="AW296:AW299"/>
    <mergeCell ref="O298:O299"/>
    <mergeCell ref="P298:T299"/>
    <mergeCell ref="AU298:AU299"/>
    <mergeCell ref="B300:B303"/>
    <mergeCell ref="C300:C303"/>
    <mergeCell ref="D300:D303"/>
    <mergeCell ref="E300:E303"/>
    <mergeCell ref="F300:G303"/>
    <mergeCell ref="H300:J303"/>
    <mergeCell ref="K300:N303"/>
    <mergeCell ref="O300:T301"/>
    <mergeCell ref="U300:W303"/>
    <mergeCell ref="X300:Z303"/>
    <mergeCell ref="AA300:AC303"/>
    <mergeCell ref="AD300:AG303"/>
    <mergeCell ref="AH300:AJ303"/>
    <mergeCell ref="AK300:AM303"/>
    <mergeCell ref="AN300:AR303"/>
    <mergeCell ref="AU300:AU301"/>
    <mergeCell ref="AV300:AV303"/>
    <mergeCell ref="AW300:AW303"/>
    <mergeCell ref="O302:O303"/>
    <mergeCell ref="P302:T303"/>
    <mergeCell ref="AU302:AU303"/>
    <mergeCell ref="B296:B299"/>
    <mergeCell ref="C296:C299"/>
    <mergeCell ref="D296:D299"/>
    <mergeCell ref="E296:E299"/>
    <mergeCell ref="F296:G299"/>
    <mergeCell ref="H296:J299"/>
    <mergeCell ref="O310:O311"/>
    <mergeCell ref="P310:T311"/>
    <mergeCell ref="AU310:AU311"/>
    <mergeCell ref="B304:B307"/>
    <mergeCell ref="C304:C307"/>
    <mergeCell ref="D304:D307"/>
    <mergeCell ref="E304:E307"/>
    <mergeCell ref="F304:G307"/>
    <mergeCell ref="H304:J307"/>
    <mergeCell ref="K304:N307"/>
    <mergeCell ref="O304:T305"/>
    <mergeCell ref="U304:W307"/>
    <mergeCell ref="X304:Z307"/>
    <mergeCell ref="AA304:AC307"/>
    <mergeCell ref="AD304:AG307"/>
    <mergeCell ref="AH304:AJ307"/>
    <mergeCell ref="AK304:AM307"/>
    <mergeCell ref="AN304:AR307"/>
    <mergeCell ref="AU304:AU305"/>
    <mergeCell ref="O312:T313"/>
    <mergeCell ref="U312:W315"/>
    <mergeCell ref="X312:Z315"/>
    <mergeCell ref="AA312:AC315"/>
    <mergeCell ref="AD312:AG315"/>
    <mergeCell ref="AH312:AJ315"/>
    <mergeCell ref="AK312:AM315"/>
    <mergeCell ref="AN312:AR315"/>
    <mergeCell ref="AU312:AU313"/>
    <mergeCell ref="AV312:AV315"/>
    <mergeCell ref="AW304:AW307"/>
    <mergeCell ref="O306:O307"/>
    <mergeCell ref="P306:T307"/>
    <mergeCell ref="AU306:AU307"/>
    <mergeCell ref="B308:B311"/>
    <mergeCell ref="C308:C311"/>
    <mergeCell ref="D308:D311"/>
    <mergeCell ref="E308:E311"/>
    <mergeCell ref="F308:G311"/>
    <mergeCell ref="H308:J311"/>
    <mergeCell ref="K308:N311"/>
    <mergeCell ref="O308:T309"/>
    <mergeCell ref="U308:W311"/>
    <mergeCell ref="X308:Z311"/>
    <mergeCell ref="AA308:AC311"/>
    <mergeCell ref="AD308:AG311"/>
    <mergeCell ref="AH308:AJ311"/>
    <mergeCell ref="AK308:AM311"/>
    <mergeCell ref="AN308:AR311"/>
    <mergeCell ref="AU308:AU309"/>
    <mergeCell ref="AV308:AV311"/>
    <mergeCell ref="AW308:AW311"/>
    <mergeCell ref="AW312:AW315"/>
    <mergeCell ref="O314:O315"/>
    <mergeCell ref="P314:T315"/>
    <mergeCell ref="AU314:AU315"/>
    <mergeCell ref="B320:B323"/>
    <mergeCell ref="C320:C323"/>
    <mergeCell ref="D320:D323"/>
    <mergeCell ref="E320:E323"/>
    <mergeCell ref="F320:G323"/>
    <mergeCell ref="H320:J323"/>
    <mergeCell ref="K320:N323"/>
    <mergeCell ref="O320:T321"/>
    <mergeCell ref="U320:W323"/>
    <mergeCell ref="X320:Z323"/>
    <mergeCell ref="AA320:AC323"/>
    <mergeCell ref="AD320:AG323"/>
    <mergeCell ref="AH320:AJ323"/>
    <mergeCell ref="AK320:AM323"/>
    <mergeCell ref="AN320:AR323"/>
    <mergeCell ref="AU320:AU321"/>
    <mergeCell ref="AV320:AV323"/>
    <mergeCell ref="AW320:AW323"/>
    <mergeCell ref="O322:O323"/>
    <mergeCell ref="P322:T323"/>
    <mergeCell ref="AU322:AU323"/>
    <mergeCell ref="B312:B315"/>
    <mergeCell ref="C312:C315"/>
    <mergeCell ref="D312:D315"/>
    <mergeCell ref="E312:E315"/>
    <mergeCell ref="F312:G315"/>
    <mergeCell ref="H312:J315"/>
    <mergeCell ref="K312:N315"/>
    <mergeCell ref="AW324:AW327"/>
    <mergeCell ref="O326:O327"/>
    <mergeCell ref="P326:T327"/>
    <mergeCell ref="AU326:AU327"/>
    <mergeCell ref="B324:B327"/>
    <mergeCell ref="C324:C327"/>
    <mergeCell ref="D324:D327"/>
    <mergeCell ref="E324:E327"/>
    <mergeCell ref="F324:G327"/>
    <mergeCell ref="H324:J327"/>
    <mergeCell ref="K324:N327"/>
    <mergeCell ref="O324:T325"/>
    <mergeCell ref="U324:W327"/>
    <mergeCell ref="X324:Z327"/>
    <mergeCell ref="AA324:AC327"/>
    <mergeCell ref="AD324:AG327"/>
    <mergeCell ref="AH324:AJ327"/>
    <mergeCell ref="AK324:AM327"/>
    <mergeCell ref="AN324:AR327"/>
    <mergeCell ref="AU324:AU325"/>
    <mergeCell ref="AV324:AV327"/>
  </mergeCells>
  <phoneticPr fontId="3"/>
  <conditionalFormatting sqref="AN244:AR247">
    <cfRule type="expression" dxfId="96" priority="66">
      <formula>IF(AN244="定",TRUE)</formula>
    </cfRule>
    <cfRule type="expression" dxfId="95" priority="67">
      <formula>IF(CA244="×",TRUE)</formula>
    </cfRule>
    <cfRule type="expression" dxfId="94" priority="68">
      <formula>IF(AN244=0,TRUE)</formula>
    </cfRule>
  </conditionalFormatting>
  <conditionalFormatting sqref="AA248 AA252 AA256 AA260 AA264 AA268 AA272 AA276 AA280 AA284 AA328 AA332 AA336 AA340 AA344 AA348 AA352 AA356 AA360 AA364">
    <cfRule type="expression" dxfId="93" priority="54">
      <formula>IF(AA248="定",TRUE)</formula>
    </cfRule>
    <cfRule type="expression" dxfId="92" priority="55">
      <formula>IF(BO248="×",TRUE)</formula>
    </cfRule>
    <cfRule type="expression" dxfId="91" priority="56">
      <formula>IF(AA248=0,TRUE)</formula>
    </cfRule>
  </conditionalFormatting>
  <conditionalFormatting sqref="AD244 X244 U244">
    <cfRule type="expression" dxfId="90" priority="63">
      <formula>IF(U244="定",TRUE)</formula>
    </cfRule>
    <cfRule type="expression" dxfId="89" priority="64">
      <formula>IF(BI244="×",TRUE)</formula>
    </cfRule>
    <cfRule type="expression" dxfId="88" priority="65">
      <formula>IF(U244=0,TRUE)</formula>
    </cfRule>
  </conditionalFormatting>
  <conditionalFormatting sqref="AA244">
    <cfRule type="expression" dxfId="87" priority="60">
      <formula>IF(AA244="定",TRUE)</formula>
    </cfRule>
    <cfRule type="expression" dxfId="86" priority="61">
      <formula>IF(BO244="×",TRUE)</formula>
    </cfRule>
    <cfRule type="expression" dxfId="85" priority="62">
      <formula>IF(AA244=0,TRUE)</formula>
    </cfRule>
  </conditionalFormatting>
  <conditionalFormatting sqref="AD248 AD252 AD256 AD260 AD264 AD268 AD272 AD276 AD280 AD284 AD328 AD332 AD336 AD340 AD344 AD348 AD352 AD356 AD360 AD364 X248 X252 X256 X260 X264 X268 X272 X276 X280 X284 X328 X332 X336 X340 X344 X348 X352 X356 X360 X364 U248 U252 U256 U260 U264 U268 U272 U276 U280 U284 U328 U332 U336 U340 U344 U348 U352 U356 U360 U364">
    <cfRule type="expression" dxfId="84" priority="57">
      <formula>IF(U248="定",TRUE)</formula>
    </cfRule>
    <cfRule type="expression" dxfId="83" priority="58">
      <formula>IF(BI248="×",TRUE)</formula>
    </cfRule>
    <cfRule type="expression" dxfId="82" priority="59">
      <formula>IF(U248=0,TRUE)</formula>
    </cfRule>
  </conditionalFormatting>
  <conditionalFormatting sqref="AN248:AR287 AN328:AR367">
    <cfRule type="expression" dxfId="81" priority="51">
      <formula>IF(AN248="定",TRUE)</formula>
    </cfRule>
    <cfRule type="expression" dxfId="80" priority="52">
      <formula>IF(CA248="×",TRUE)</formula>
    </cfRule>
    <cfRule type="expression" dxfId="79" priority="53">
      <formula>IF(AN248=0,TRUE)</formula>
    </cfRule>
  </conditionalFormatting>
  <conditionalFormatting sqref="AA288 AA292 AA296 AA300 AA304 AA308 AA312 AA320 AA324">
    <cfRule type="expression" dxfId="78" priority="45">
      <formula>IF(AA288="定",TRUE)</formula>
    </cfRule>
    <cfRule type="expression" dxfId="77" priority="46">
      <formula>IF(BO288="×",TRUE)</formula>
    </cfRule>
    <cfRule type="expression" dxfId="76" priority="47">
      <formula>IF(AA288=0,TRUE)</formula>
    </cfRule>
  </conditionalFormatting>
  <conditionalFormatting sqref="AD288 AD292 AD296 AD300 AD304 AD308 AD312 AD320 AD324 X288 X292 X296 X300 X304 X308 X312 X320 X324 U288 U292 U296 U300 U304 U308 U312 U320 U324">
    <cfRule type="expression" dxfId="75" priority="48">
      <formula>IF(U288="定",TRUE)</formula>
    </cfRule>
    <cfRule type="expression" dxfId="74" priority="49">
      <formula>IF(BI288="×",TRUE)</formula>
    </cfRule>
    <cfRule type="expression" dxfId="73" priority="50">
      <formula>IF(U288=0,TRUE)</formula>
    </cfRule>
  </conditionalFormatting>
  <conditionalFormatting sqref="AN288:AR315 AN320:AR327">
    <cfRule type="expression" dxfId="72" priority="42">
      <formula>IF(AN288="定",TRUE)</formula>
    </cfRule>
    <cfRule type="expression" dxfId="71" priority="43">
      <formula>IF(CA288="×",TRUE)</formula>
    </cfRule>
    <cfRule type="expression" dxfId="70" priority="44">
      <formula>IF(AN288=0,TRUE)</formula>
    </cfRule>
  </conditionalFormatting>
  <conditionalFormatting sqref="B248:AR303 C244:AR247">
    <cfRule type="expression" dxfId="69" priority="41">
      <formula>IF($C$12="☑",TRUE)</formula>
    </cfRule>
  </conditionalFormatting>
  <conditionalFormatting sqref="AA380 AA384 AA388 AA392 AA396 AA400 AA404 AA408 AA412">
    <cfRule type="expression" dxfId="68" priority="16">
      <formula>IF(AA380="定",TRUE)</formula>
    </cfRule>
    <cfRule type="expression" dxfId="67" priority="17">
      <formula>IF(BO380="×",TRUE)</formula>
    </cfRule>
    <cfRule type="expression" dxfId="66" priority="18">
      <formula>IF(AA380=0,TRUE)</formula>
    </cfRule>
  </conditionalFormatting>
  <conditionalFormatting sqref="AD380 AD384 AD388 AD392 AD396 AD400 AD404 AD408 AD412 X380 X384 X388 X392 X396 X400 X404 X408 X412 U380 U384 U388 U392 U396 U400 U404 U408 U412">
    <cfRule type="expression" dxfId="65" priority="19">
      <formula>IF(U380="定",TRUE)</formula>
    </cfRule>
    <cfRule type="expression" dxfId="64" priority="20">
      <formula>IF(BI380="×",TRUE)</formula>
    </cfRule>
    <cfRule type="expression" dxfId="63" priority="21">
      <formula>IF(U380=0,TRUE)</formula>
    </cfRule>
  </conditionalFormatting>
  <conditionalFormatting sqref="AN380:AR415">
    <cfRule type="expression" dxfId="62" priority="13">
      <formula>IF(AN380="定",TRUE)</formula>
    </cfRule>
    <cfRule type="expression" dxfId="61" priority="14">
      <formula>IF(CA380="×",TRUE)</formula>
    </cfRule>
    <cfRule type="expression" dxfId="60" priority="15">
      <formula>IF(AN380=0,TRUE)</formula>
    </cfRule>
  </conditionalFormatting>
  <conditionalFormatting sqref="AA368 AA372 AA376">
    <cfRule type="expression" dxfId="59" priority="7">
      <formula>IF(AA368="定",TRUE)</formula>
    </cfRule>
    <cfRule type="expression" dxfId="58" priority="8">
      <formula>IF(BO368="×",TRUE)</formula>
    </cfRule>
    <cfRule type="expression" dxfId="57" priority="9">
      <formula>IF(AA368=0,TRUE)</formula>
    </cfRule>
  </conditionalFormatting>
  <conditionalFormatting sqref="AD368 AD372 AD376 X368 X372 X376 U368 U372 U376">
    <cfRule type="expression" dxfId="56" priority="10">
      <formula>IF(U368="定",TRUE)</formula>
    </cfRule>
    <cfRule type="expression" dxfId="55" priority="11">
      <formula>IF(BI368="×",TRUE)</formula>
    </cfRule>
    <cfRule type="expression" dxfId="54" priority="12">
      <formula>IF(U368=0,TRUE)</formula>
    </cfRule>
  </conditionalFormatting>
  <conditionalFormatting sqref="AN368:AR379">
    <cfRule type="expression" dxfId="53" priority="4">
      <formula>IF(AN368="定",TRUE)</formula>
    </cfRule>
    <cfRule type="expression" dxfId="52" priority="5">
      <formula>IF(CA368="×",TRUE)</formula>
    </cfRule>
    <cfRule type="expression" dxfId="51" priority="6">
      <formula>IF(AN368=0,TRUE)</formula>
    </cfRule>
  </conditionalFormatting>
  <conditionalFormatting sqref="AK316:AO319">
    <cfRule type="expression" dxfId="50" priority="3">
      <formula>IF($C$13="☑",TRUE)</formula>
    </cfRule>
  </conditionalFormatting>
  <conditionalFormatting sqref="B244:AR303">
    <cfRule type="expression" dxfId="49" priority="2">
      <formula>IF($C$12="☑",TRUE)</formula>
    </cfRule>
  </conditionalFormatting>
  <conditionalFormatting sqref="B244:AR319">
    <cfRule type="expression" dxfId="48" priority="1">
      <formula>IF($C$13="☑",TRUE)</formula>
    </cfRule>
  </conditionalFormatting>
  <dataValidations count="5">
    <dataValidation type="list" allowBlank="1" showInputMessage="1" showErrorMessage="1" sqref="C39:D39 C57:D57 C76:D76 C94:D94 C112:D112 C131:D131 C149:D149 C168:D168 C186:D186 C204:D204 C11:D13" xr:uid="{BCC31126-8B33-4777-A01E-FF2E54722CC7}">
      <formula1>"☑,□"</formula1>
    </dataValidation>
    <dataValidation type="whole" allowBlank="1" showInputMessage="1" showErrorMessage="1" sqref="H173:I174 H178:I179 H191:I192 H196:I197 H155:I156 H160:I161 H63:I64 H68:I69 H81:I82 H86:I87 H99:I100 H104:I105 H118:I119 H123:I124 H136:I137 H141:I142" xr:uid="{F562DDF8-37F2-4B89-B881-1B94E3B31366}">
      <formula1>5</formula1>
      <formula2>28</formula2>
    </dataValidation>
    <dataValidation type="whole" allowBlank="1" showInputMessage="1" showErrorMessage="1" sqref="L173:M174 X173:Y174 L178:M179 X178:Y179 AN178:AO179 AN173:AO174 L196:M197 X196:Y197 AN196:AO197 AN191:AO192 AN31:AO32 AN26:AO27 L26:M27 X26:Y27 L31:M32 X31:Y32 AN49:AO50 AN44:AO45 L63:M64 X63:Y64 L68:M69 X68:Y69 AN68:AO69 AN63:AO64 L81:M82 X81:Y82 L86:M87 X86:Y87 AN86:AO87 AN81:AO82 L99:M100 X99:Y100 L104:M105 X104:Y105 AN104:AO105 AN99:AO100 L118:M119 X118:Y119 L123:M124 X123:Y124 AN123:AO124 AN118:AO119 L136:M137 X136:Y137 L141:M142 X141:Y142 AN141:AO142 AN136:AO137 L155:M156 X155:Y156 L160:M161 X160:Y161 AN160:AO161 AN155:AO156 L191:M192 X191:Y192 L44:M45 X44:Y45 L49:M50 X49:Y50" xr:uid="{A83F44B1-36A4-486D-AEB7-1DC0780626B8}">
      <formula1>0</formula1>
      <formula2>59</formula2>
    </dataValidation>
    <dataValidation type="list" allowBlank="1" showInputMessage="1" showErrorMessage="1" sqref="H244:J315 H320:J415" xr:uid="{7DF8C97F-2EC7-416F-BF68-DAA072E05318}">
      <formula1>"○,定,×,－"</formula1>
    </dataValidation>
    <dataValidation type="whole" allowBlank="1" showInputMessage="1" showErrorMessage="1" sqref="AH244:AJ315 AH320:AJ415" xr:uid="{DFEEB589-41B0-4EB5-B49D-975B3E904087}">
      <formula1>1</formula1>
      <formula2>10</formula2>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rowBreaks count="2" manualBreakCount="2">
    <brk id="58" max="43" man="1"/>
    <brk id="238" max="43" man="1"/>
  </rowBreaks>
  <drawing r:id="rId2"/>
  <extLst>
    <ext xmlns:x14="http://schemas.microsoft.com/office/spreadsheetml/2009/9/main" uri="{78C0D931-6437-407d-A8EE-F0AAD7539E65}">
      <x14:conditionalFormattings>
        <x14:conditionalFormatting xmlns:xm="http://schemas.microsoft.com/office/excel/2006/main">
          <x14:cfRule type="expression" priority="40" id="{DEF07836-48E5-4C78-9832-13504E7527C6}">
            <xm:f>IF(支給額計算書!$C$13="☑",TRUE)</xm:f>
            <x14:dxf>
              <font>
                <color theme="0" tint="-0.14996795556505021"/>
              </font>
              <fill>
                <patternFill>
                  <bgColor theme="0" tint="-0.14996795556505021"/>
                </patternFill>
              </fill>
            </x14:dxf>
          </x14:cfRule>
          <xm:sqref>B316:AJ319 AP316:AR319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8E9B-2430-488F-B1D2-03CEDDBF7797}">
  <sheetPr>
    <pageSetUpPr fitToPage="1"/>
  </sheetPr>
  <dimension ref="A1:BH424"/>
  <sheetViews>
    <sheetView view="pageBreakPreview" zoomScale="55" zoomScaleNormal="100" zoomScaleSheetLayoutView="55" zoomScalePageLayoutView="25" workbookViewId="0">
      <selection activeCell="AS306" sqref="AS1:BC1048576"/>
    </sheetView>
  </sheetViews>
  <sheetFormatPr defaultColWidth="9" defaultRowHeight="18.75" x14ac:dyDescent="0.15"/>
  <cols>
    <col min="1" max="3" width="4.125" style="1" customWidth="1"/>
    <col min="4" max="4" width="4.125" style="103" customWidth="1"/>
    <col min="5" max="5" width="4.125" style="1" customWidth="1"/>
    <col min="6" max="31" width="3.375" style="1" customWidth="1"/>
    <col min="32" max="43" width="3.625" style="1" customWidth="1"/>
    <col min="44" max="44" width="4" style="1" customWidth="1"/>
    <col min="45" max="45" width="2.375" style="1" hidden="1" customWidth="1"/>
    <col min="46" max="55" width="9" style="1" hidden="1" customWidth="1"/>
    <col min="56" max="56" width="9" style="1" customWidth="1"/>
    <col min="57" max="16384" width="9" style="1"/>
  </cols>
  <sheetData>
    <row r="1" spans="1:59" ht="29.25" customHeight="1" x14ac:dyDescent="0.15">
      <c r="D1" s="2"/>
    </row>
    <row r="2" spans="1:59" ht="35.1" customHeight="1" x14ac:dyDescent="0.15">
      <c r="A2" s="445" t="s">
        <v>116</v>
      </c>
      <c r="B2" s="445"/>
      <c r="C2" s="445"/>
      <c r="D2" s="445"/>
      <c r="E2" s="445"/>
      <c r="F2" s="445"/>
      <c r="G2" s="445"/>
      <c r="H2" s="445"/>
      <c r="I2" s="446" t="s">
        <v>114</v>
      </c>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508">
        <v>3</v>
      </c>
      <c r="AL2" s="508"/>
      <c r="AM2" s="508"/>
      <c r="AN2" s="508"/>
      <c r="AO2" s="508"/>
      <c r="AP2" s="508"/>
      <c r="AQ2" s="508"/>
      <c r="AR2" s="508"/>
      <c r="AS2" s="124"/>
      <c r="AT2" s="128"/>
      <c r="AU2" s="3"/>
      <c r="AV2" s="3"/>
      <c r="AW2" s="3"/>
      <c r="AX2" s="3"/>
      <c r="AY2" s="3"/>
      <c r="AZ2" s="3"/>
      <c r="BA2" s="3"/>
      <c r="BB2" s="3"/>
      <c r="BC2" s="3"/>
      <c r="BD2" s="3"/>
      <c r="BE2" s="3"/>
      <c r="BF2" s="3"/>
      <c r="BG2" s="3"/>
    </row>
    <row r="3" spans="1:59" ht="35.1" customHeight="1" x14ac:dyDescent="0.15">
      <c r="A3" s="446" t="s">
        <v>115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124"/>
      <c r="AT3" s="128"/>
      <c r="AU3" s="3"/>
      <c r="AV3" s="3"/>
      <c r="AW3" s="3"/>
      <c r="AX3" s="3"/>
      <c r="AY3" s="3"/>
      <c r="AZ3" s="3"/>
      <c r="BA3" s="3"/>
      <c r="BB3" s="3"/>
      <c r="BC3" s="3"/>
      <c r="BD3" s="3"/>
      <c r="BE3" s="3"/>
      <c r="BF3" s="3"/>
      <c r="BG3" s="3"/>
    </row>
    <row r="4" spans="1:59" ht="27.75"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4"/>
      <c r="AT4" s="128"/>
      <c r="AU4" s="3"/>
      <c r="AV4" s="3"/>
      <c r="AW4" s="3"/>
      <c r="AX4" s="3"/>
      <c r="AY4" s="3"/>
      <c r="AZ4" s="3"/>
      <c r="BA4" s="3"/>
      <c r="BB4" s="3"/>
      <c r="BC4" s="3"/>
      <c r="BD4" s="3"/>
      <c r="BE4" s="3"/>
      <c r="BF4" s="3"/>
      <c r="BG4" s="3"/>
    </row>
    <row r="5" spans="1:59" ht="27.75" customHeight="1" x14ac:dyDescent="0.15">
      <c r="A5" s="125"/>
      <c r="B5" s="124"/>
      <c r="C5" s="447" t="s">
        <v>118</v>
      </c>
      <c r="D5" s="448"/>
      <c r="E5" s="448"/>
      <c r="F5" s="448"/>
      <c r="G5" s="448"/>
      <c r="H5" s="448"/>
      <c r="I5" s="448"/>
      <c r="J5" s="448"/>
      <c r="K5" s="448"/>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3"/>
      <c r="AQ5" s="125"/>
      <c r="AR5" s="125"/>
      <c r="AS5" s="124"/>
      <c r="AT5" s="128"/>
      <c r="AU5" s="3"/>
      <c r="AV5" s="3"/>
      <c r="AW5" s="3"/>
      <c r="AX5" s="3"/>
      <c r="AY5" s="3"/>
      <c r="AZ5" s="3"/>
      <c r="BA5" s="3"/>
      <c r="BB5" s="3"/>
      <c r="BC5" s="3"/>
      <c r="BD5" s="3"/>
      <c r="BE5" s="3"/>
      <c r="BF5" s="3"/>
      <c r="BG5" s="3"/>
    </row>
    <row r="6" spans="1:59" ht="27.75" customHeight="1" x14ac:dyDescent="0.15">
      <c r="A6" s="125"/>
      <c r="B6" s="124"/>
      <c r="C6" s="449"/>
      <c r="D6" s="438"/>
      <c r="E6" s="438"/>
      <c r="F6" s="438"/>
      <c r="G6" s="438"/>
      <c r="H6" s="438"/>
      <c r="I6" s="438"/>
      <c r="J6" s="438"/>
      <c r="K6" s="438"/>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5"/>
      <c r="AQ6" s="125"/>
      <c r="AR6" s="125"/>
      <c r="AS6" s="124"/>
      <c r="AT6" s="128"/>
      <c r="AU6" s="3"/>
      <c r="AV6" s="3"/>
      <c r="AW6" s="3"/>
      <c r="AX6" s="3"/>
      <c r="AY6" s="3"/>
      <c r="AZ6" s="3"/>
      <c r="BA6" s="3"/>
      <c r="BB6" s="3"/>
      <c r="BC6" s="3"/>
      <c r="BD6" s="3"/>
      <c r="BE6" s="3"/>
      <c r="BF6" s="3"/>
      <c r="BG6" s="3"/>
    </row>
    <row r="7" spans="1:59" ht="27.75" customHeight="1" x14ac:dyDescent="0.15">
      <c r="A7" s="125"/>
      <c r="B7" s="125"/>
      <c r="C7" s="437" t="s">
        <v>117</v>
      </c>
      <c r="D7" s="438"/>
      <c r="E7" s="438"/>
      <c r="F7" s="438"/>
      <c r="G7" s="438"/>
      <c r="H7" s="438"/>
      <c r="I7" s="438"/>
      <c r="J7" s="438"/>
      <c r="K7" s="438"/>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5"/>
      <c r="AQ7" s="125"/>
      <c r="AR7" s="125"/>
      <c r="AS7" s="124"/>
      <c r="AT7" s="128"/>
      <c r="AU7" s="3"/>
      <c r="AV7" s="3"/>
      <c r="AW7" s="3"/>
      <c r="AX7" s="3"/>
      <c r="AY7" s="3"/>
      <c r="AZ7" s="3"/>
      <c r="BA7" s="3"/>
      <c r="BB7" s="3"/>
      <c r="BC7" s="3"/>
      <c r="BD7" s="3"/>
      <c r="BE7" s="3"/>
      <c r="BF7" s="3"/>
      <c r="BG7" s="3"/>
    </row>
    <row r="8" spans="1:59" ht="27.75" customHeight="1" thickBot="1" x14ac:dyDescent="0.2">
      <c r="A8" s="125"/>
      <c r="B8" s="125"/>
      <c r="C8" s="439"/>
      <c r="D8" s="440"/>
      <c r="E8" s="440"/>
      <c r="F8" s="440"/>
      <c r="G8" s="440"/>
      <c r="H8" s="440"/>
      <c r="I8" s="440"/>
      <c r="J8" s="440"/>
      <c r="K8" s="440"/>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7"/>
      <c r="AQ8" s="125"/>
      <c r="AR8" s="125"/>
      <c r="AS8" s="124"/>
      <c r="AT8" s="128"/>
      <c r="AU8" s="3"/>
      <c r="AV8" s="3"/>
      <c r="AW8" s="3"/>
      <c r="AX8" s="3"/>
      <c r="AY8" s="3"/>
      <c r="AZ8" s="3"/>
      <c r="BA8" s="3"/>
      <c r="BB8" s="3"/>
      <c r="BC8" s="3"/>
      <c r="BD8" s="3"/>
      <c r="BE8" s="3"/>
      <c r="BF8" s="3"/>
      <c r="BG8" s="3"/>
    </row>
    <row r="9" spans="1:59" ht="27.75" customHeight="1" thickBot="1" x14ac:dyDescent="0.2">
      <c r="A9" s="140"/>
      <c r="B9" s="140"/>
      <c r="C9" s="141"/>
      <c r="D9" s="141"/>
      <c r="E9" s="141"/>
      <c r="F9" s="141"/>
      <c r="G9" s="141"/>
      <c r="H9" s="141"/>
      <c r="I9" s="141"/>
      <c r="J9" s="141"/>
      <c r="K9" s="141"/>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0"/>
      <c r="AR9" s="140"/>
      <c r="AS9" s="124"/>
      <c r="AT9" s="140"/>
      <c r="AU9" s="3"/>
      <c r="AV9" s="3"/>
      <c r="AW9" s="3"/>
      <c r="AX9" s="3"/>
      <c r="AY9" s="3"/>
      <c r="AZ9" s="3"/>
      <c r="BA9" s="3"/>
      <c r="BB9" s="3"/>
      <c r="BC9" s="3"/>
      <c r="BD9" s="3"/>
      <c r="BE9" s="3"/>
      <c r="BF9" s="3"/>
      <c r="BG9" s="3"/>
    </row>
    <row r="10" spans="1:59" ht="48" customHeight="1" x14ac:dyDescent="0.15">
      <c r="A10" s="140"/>
      <c r="B10" s="140"/>
      <c r="C10" s="452" t="s">
        <v>142</v>
      </c>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4"/>
      <c r="AQ10" s="140"/>
      <c r="AR10" s="140"/>
      <c r="AS10" s="124"/>
      <c r="AT10" s="140"/>
      <c r="AU10" s="3"/>
      <c r="AV10" s="3"/>
      <c r="AW10" s="3"/>
      <c r="AX10" s="3"/>
      <c r="AY10" s="3"/>
      <c r="AZ10" s="3"/>
      <c r="BA10" s="3"/>
      <c r="BB10" s="3"/>
      <c r="BC10" s="3"/>
      <c r="BD10" s="3"/>
      <c r="BE10" s="3"/>
      <c r="BF10" s="3"/>
      <c r="BG10" s="3"/>
    </row>
    <row r="11" spans="1:59" ht="48" customHeight="1" x14ac:dyDescent="0.15">
      <c r="A11" s="140"/>
      <c r="B11" s="140"/>
      <c r="C11" s="459" t="s">
        <v>128</v>
      </c>
      <c r="D11" s="460"/>
      <c r="E11" s="457" t="s">
        <v>140</v>
      </c>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8"/>
      <c r="AQ11" s="140"/>
      <c r="AR11" s="140"/>
      <c r="AS11" s="124"/>
      <c r="AT11" s="140"/>
      <c r="AU11" s="3"/>
      <c r="AV11" s="3"/>
      <c r="AW11" s="3"/>
      <c r="AX11" s="3"/>
      <c r="AY11" s="3"/>
      <c r="AZ11" s="3"/>
      <c r="BA11" s="3"/>
      <c r="BB11" s="3"/>
      <c r="BC11" s="3"/>
      <c r="BD11" s="3"/>
      <c r="BE11" s="3"/>
      <c r="BF11" s="3"/>
      <c r="BG11" s="3"/>
    </row>
    <row r="12" spans="1:59" ht="48" customHeight="1" x14ac:dyDescent="0.15">
      <c r="A12" s="140"/>
      <c r="B12" s="140"/>
      <c r="C12" s="459" t="s">
        <v>128</v>
      </c>
      <c r="D12" s="460"/>
      <c r="E12" s="457" t="s">
        <v>141</v>
      </c>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8"/>
      <c r="AQ12" s="140"/>
      <c r="AR12" s="140"/>
      <c r="AS12" s="124"/>
      <c r="AT12" s="140"/>
      <c r="AU12" s="3"/>
      <c r="AV12" s="3"/>
      <c r="AW12" s="3"/>
      <c r="AX12" s="3"/>
      <c r="AY12" s="3"/>
      <c r="AZ12" s="3"/>
      <c r="BA12" s="3"/>
      <c r="BB12" s="3"/>
      <c r="BC12" s="3"/>
      <c r="BD12" s="3"/>
      <c r="BE12" s="3"/>
      <c r="BF12" s="3"/>
      <c r="BG12" s="3"/>
    </row>
    <row r="13" spans="1:59" ht="48" customHeight="1" thickBot="1" x14ac:dyDescent="0.2">
      <c r="A13" s="143"/>
      <c r="B13" s="143"/>
      <c r="C13" s="461" t="s">
        <v>128</v>
      </c>
      <c r="D13" s="462"/>
      <c r="E13" s="463" t="s">
        <v>147</v>
      </c>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4"/>
      <c r="AQ13" s="143"/>
      <c r="AR13" s="143"/>
      <c r="AS13" s="124"/>
      <c r="AT13" s="143"/>
      <c r="AU13" s="3"/>
      <c r="AV13" s="3"/>
      <c r="AW13" s="3"/>
      <c r="AX13" s="3"/>
      <c r="AY13" s="3"/>
      <c r="AZ13" s="3"/>
      <c r="BA13" s="3"/>
      <c r="BB13" s="3"/>
      <c r="BC13" s="3"/>
      <c r="BD13" s="3"/>
      <c r="BE13" s="3"/>
      <c r="BF13" s="3"/>
      <c r="BG13" s="3"/>
    </row>
    <row r="14" spans="1:59" ht="27.75" customHeight="1" x14ac:dyDescent="0.1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4"/>
      <c r="AT14" s="128"/>
      <c r="AU14" s="3"/>
      <c r="AV14" s="3"/>
      <c r="AW14" s="3"/>
      <c r="AX14" s="3"/>
      <c r="AY14" s="3"/>
      <c r="AZ14" s="3"/>
      <c r="BA14" s="3"/>
      <c r="BB14" s="3"/>
      <c r="BC14" s="3"/>
      <c r="BD14" s="3"/>
      <c r="BE14" s="3"/>
      <c r="BF14" s="3"/>
      <c r="BG14" s="3"/>
    </row>
    <row r="15" spans="1:59" s="9" customFormat="1" ht="28.5" customHeight="1" x14ac:dyDescent="0.15">
      <c r="A15" s="4" t="s">
        <v>112</v>
      </c>
      <c r="B15" s="5"/>
      <c r="C15" s="5"/>
      <c r="D15" s="6"/>
      <c r="E15" s="5"/>
      <c r="F15" s="5"/>
      <c r="G15" s="5"/>
      <c r="H15" s="5"/>
      <c r="I15" s="5"/>
      <c r="J15" s="5"/>
      <c r="K15" s="5"/>
      <c r="L15" s="5"/>
      <c r="M15" s="5"/>
      <c r="N15" s="5"/>
      <c r="O15" s="5"/>
      <c r="P15" s="5"/>
      <c r="Q15" s="5"/>
      <c r="R15" s="5"/>
      <c r="S15" s="5"/>
      <c r="T15" s="5"/>
      <c r="U15" s="5"/>
      <c r="V15" s="5"/>
      <c r="W15" s="5"/>
      <c r="X15" s="7"/>
      <c r="Y15" s="5"/>
      <c r="Z15" s="5"/>
      <c r="AA15" s="5"/>
      <c r="AB15" s="5"/>
      <c r="AC15" s="5"/>
      <c r="AD15" s="5"/>
      <c r="AE15" s="5"/>
      <c r="AF15" s="5"/>
      <c r="AG15" s="5"/>
      <c r="AH15" s="5"/>
      <c r="AI15" s="5"/>
      <c r="AJ15" s="5"/>
      <c r="AK15" s="5"/>
      <c r="AL15" s="5"/>
      <c r="AM15" s="5"/>
      <c r="AN15" s="5"/>
      <c r="AO15" s="5"/>
      <c r="AP15" s="5"/>
      <c r="AQ15" s="5"/>
      <c r="AR15" s="5"/>
      <c r="AS15" s="5"/>
      <c r="AT15" s="5"/>
      <c r="AU15" s="8"/>
      <c r="AV15" s="8"/>
      <c r="AW15" s="8"/>
      <c r="AX15" s="8"/>
      <c r="AY15" s="8"/>
      <c r="AZ15" s="8"/>
      <c r="BA15" s="8"/>
      <c r="BB15" s="8"/>
      <c r="BC15" s="8"/>
      <c r="BD15" s="8"/>
      <c r="BE15" s="8"/>
      <c r="BF15" s="8"/>
      <c r="BG15" s="8"/>
    </row>
    <row r="16" spans="1:59" s="10" customFormat="1" ht="15" customHeight="1" x14ac:dyDescent="0.15">
      <c r="D16" s="11"/>
      <c r="U16" s="9"/>
      <c r="V16" s="9"/>
      <c r="W16" s="9"/>
      <c r="X16" s="12"/>
      <c r="Y16" s="9"/>
      <c r="Z16" s="9"/>
      <c r="AA16" s="9"/>
      <c r="AB16" s="9"/>
      <c r="AC16" s="9"/>
      <c r="AD16" s="9"/>
      <c r="AE16" s="9"/>
      <c r="AF16" s="9"/>
      <c r="AG16" s="9"/>
      <c r="AH16" s="9"/>
      <c r="AI16" s="9"/>
      <c r="AJ16" s="9"/>
      <c r="AK16" s="9"/>
      <c r="AL16" s="9"/>
      <c r="AM16" s="9"/>
      <c r="AN16" s="9"/>
      <c r="AO16" s="9"/>
      <c r="AP16" s="9"/>
      <c r="AQ16" s="9"/>
      <c r="AR16" s="9"/>
      <c r="AS16" s="9"/>
      <c r="AT16" s="9"/>
      <c r="AU16" s="13"/>
      <c r="AV16" s="13"/>
      <c r="AW16" s="13"/>
      <c r="AX16" s="13"/>
      <c r="AY16" s="13"/>
      <c r="AZ16" s="13"/>
      <c r="BA16" s="13"/>
      <c r="BB16" s="13"/>
      <c r="BC16" s="13"/>
      <c r="BD16" s="13"/>
      <c r="BE16" s="13"/>
      <c r="BF16" s="13"/>
      <c r="BG16" s="13"/>
    </row>
    <row r="17" spans="1:60" s="16" customFormat="1" ht="4.5" customHeight="1" x14ac:dyDescent="0.15">
      <c r="A17" s="14"/>
      <c r="B17" s="14"/>
      <c r="C17" s="15"/>
      <c r="F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V17" s="8"/>
      <c r="AW17" s="8"/>
      <c r="AX17" s="8"/>
      <c r="AY17" s="8"/>
      <c r="AZ17" s="8"/>
      <c r="BA17" s="8"/>
      <c r="BB17" s="8"/>
      <c r="BC17" s="8"/>
      <c r="BD17" s="8"/>
      <c r="BE17" s="8"/>
      <c r="BF17" s="8"/>
      <c r="BG17" s="8"/>
    </row>
    <row r="18" spans="1:60" s="9" customFormat="1" ht="28.5" customHeight="1" x14ac:dyDescent="0.15">
      <c r="A18" s="17"/>
      <c r="B18" s="18" t="s">
        <v>0</v>
      </c>
      <c r="D18" s="19"/>
      <c r="X18" s="12"/>
      <c r="AU18" s="8"/>
      <c r="AV18" s="8"/>
      <c r="AW18" s="8"/>
      <c r="AX18" s="8"/>
      <c r="AY18" s="8"/>
      <c r="AZ18" s="8"/>
      <c r="BA18" s="8"/>
      <c r="BB18" s="8"/>
      <c r="BC18" s="8"/>
      <c r="BD18" s="8"/>
      <c r="BE18" s="8"/>
      <c r="BF18" s="8"/>
      <c r="BG18" s="8"/>
    </row>
    <row r="19" spans="1:60" s="9" customFormat="1" ht="28.5" customHeight="1" x14ac:dyDescent="0.15">
      <c r="A19" s="17"/>
      <c r="B19" s="18" t="s">
        <v>1</v>
      </c>
      <c r="D19" s="19"/>
      <c r="X19" s="12"/>
    </row>
    <row r="20" spans="1:60" s="9" customFormat="1" ht="28.5" customHeight="1" x14ac:dyDescent="0.15">
      <c r="A20" s="17"/>
      <c r="B20" s="18" t="s">
        <v>2</v>
      </c>
      <c r="D20" s="19"/>
      <c r="X20" s="12"/>
    </row>
    <row r="21" spans="1:60" s="21" customFormat="1" ht="28.5" customHeight="1" x14ac:dyDescent="0.15">
      <c r="B21" s="24"/>
      <c r="C21" s="25"/>
      <c r="D21" s="25"/>
      <c r="E21" s="25"/>
      <c r="F21" s="25"/>
      <c r="G21" s="25"/>
      <c r="H21" s="25"/>
      <c r="I21" s="25"/>
      <c r="J21" s="25"/>
      <c r="K21" s="25"/>
      <c r="L21" s="25"/>
      <c r="M21" s="25"/>
      <c r="N21" s="25"/>
      <c r="O21" s="25"/>
      <c r="P21" s="25"/>
      <c r="Q21" s="25"/>
      <c r="R21" s="25"/>
      <c r="S21" s="26"/>
      <c r="T21" s="27"/>
      <c r="U21" s="27"/>
      <c r="V21" s="27"/>
      <c r="W21" s="27"/>
      <c r="X21" s="28"/>
      <c r="Y21" s="27"/>
      <c r="Z21" s="27"/>
      <c r="AA21" s="27"/>
      <c r="AB21" s="27"/>
      <c r="AC21" s="27"/>
      <c r="AD21" s="27"/>
      <c r="AE21" s="27"/>
      <c r="AF21" s="27"/>
      <c r="AG21" s="27"/>
      <c r="AH21" s="27"/>
      <c r="AI21" s="27"/>
      <c r="AJ21" s="27"/>
      <c r="AK21" s="27"/>
      <c r="AL21" s="27"/>
      <c r="AM21" s="27"/>
      <c r="AR21" s="29"/>
      <c r="AS21" s="20"/>
      <c r="AT21" s="23"/>
      <c r="AU21" s="22"/>
      <c r="AV21" s="22"/>
      <c r="AW21" s="22"/>
      <c r="AX21" s="22"/>
      <c r="AY21" s="22"/>
      <c r="AZ21" s="22"/>
      <c r="BA21" s="22"/>
      <c r="BB21" s="22"/>
      <c r="BC21" s="22"/>
      <c r="BD21" s="22"/>
      <c r="BE21" s="22"/>
      <c r="BF21" s="22"/>
    </row>
    <row r="22" spans="1:60" s="16" customFormat="1" ht="4.5" customHeight="1" x14ac:dyDescent="0.15">
      <c r="A22" s="14"/>
      <c r="B22" s="14"/>
      <c r="C22" s="15"/>
      <c r="F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V22" s="40"/>
      <c r="AW22" s="40"/>
      <c r="AX22" s="40"/>
      <c r="AY22" s="40"/>
      <c r="AZ22" s="40"/>
      <c r="BA22" s="40"/>
      <c r="BB22" s="40"/>
      <c r="BC22" s="40"/>
      <c r="BD22" s="40"/>
      <c r="BE22" s="40"/>
      <c r="BF22" s="40"/>
      <c r="BG22" s="9"/>
    </row>
    <row r="23" spans="1:60" ht="25.5" customHeight="1" x14ac:dyDescent="0.15">
      <c r="A23" s="423" t="s">
        <v>3</v>
      </c>
      <c r="B23" s="424"/>
      <c r="C23" s="424"/>
      <c r="D23" s="424"/>
      <c r="E23" s="424"/>
      <c r="F23" s="424"/>
      <c r="G23" s="424"/>
      <c r="H23" s="424"/>
      <c r="I23" s="425"/>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1"/>
      <c r="AV23" s="31" t="s">
        <v>4</v>
      </c>
      <c r="AW23" s="40"/>
      <c r="AX23" s="40"/>
      <c r="AY23" s="40"/>
      <c r="AZ23" s="40"/>
      <c r="BA23" s="31"/>
      <c r="BB23" s="40"/>
      <c r="BC23" s="40"/>
      <c r="BD23" s="40"/>
      <c r="BE23" s="132"/>
      <c r="BF23" s="132"/>
      <c r="BG23" s="132"/>
      <c r="BH23" s="133"/>
    </row>
    <row r="24" spans="1:60" ht="17.25" customHeight="1" x14ac:dyDescent="0.15">
      <c r="A24" s="426"/>
      <c r="B24" s="427"/>
      <c r="C24" s="427"/>
      <c r="D24" s="427"/>
      <c r="E24" s="427"/>
      <c r="F24" s="427"/>
      <c r="G24" s="427"/>
      <c r="H24" s="427"/>
      <c r="I24" s="428"/>
      <c r="J24" s="32"/>
      <c r="K24" s="32"/>
      <c r="L24" s="32"/>
      <c r="M24" s="32"/>
      <c r="N24" s="32"/>
      <c r="O24" s="32"/>
      <c r="P24" s="32"/>
      <c r="Q24" s="32"/>
      <c r="R24" s="32"/>
      <c r="S24" s="32"/>
      <c r="T24" s="32"/>
      <c r="U24" s="32"/>
      <c r="V24" s="32"/>
      <c r="W24" s="32"/>
      <c r="X24" s="33"/>
      <c r="Y24" s="33"/>
      <c r="Z24" s="33"/>
      <c r="AA24" s="33"/>
      <c r="AB24" s="33"/>
      <c r="AC24" s="33"/>
      <c r="AD24" s="33"/>
      <c r="AE24" s="34"/>
      <c r="AF24" s="33"/>
      <c r="AG24" s="33"/>
      <c r="AH24" s="33"/>
      <c r="AI24" s="33"/>
      <c r="AJ24" s="33"/>
      <c r="AK24" s="33"/>
      <c r="AL24" s="33"/>
      <c r="AM24" s="33"/>
      <c r="AN24" s="33"/>
      <c r="AO24" s="33"/>
      <c r="AP24" s="35"/>
      <c r="AQ24" s="35"/>
      <c r="AR24" s="35"/>
      <c r="AS24" s="35"/>
      <c r="AT24" s="31"/>
      <c r="AU24" s="31"/>
      <c r="AV24" s="31"/>
      <c r="AW24" s="31"/>
      <c r="AX24" s="31"/>
      <c r="AY24" s="31"/>
      <c r="AZ24" s="31"/>
      <c r="BA24" s="31"/>
      <c r="BB24" s="31"/>
      <c r="BC24" s="31"/>
      <c r="BD24" s="31"/>
      <c r="BE24" s="133"/>
      <c r="BF24" s="133"/>
      <c r="BG24" s="133"/>
      <c r="BH24" s="133"/>
    </row>
    <row r="25" spans="1:60" ht="28.5" customHeight="1" x14ac:dyDescent="0.15">
      <c r="A25" s="36"/>
      <c r="B25" s="37" t="s">
        <v>5</v>
      </c>
      <c r="C25" s="38"/>
      <c r="D25" s="38"/>
      <c r="E25" s="38"/>
      <c r="F25" s="31"/>
      <c r="G25" s="39"/>
      <c r="H25" s="31"/>
      <c r="I25" s="39"/>
      <c r="J25" s="39"/>
      <c r="K25" s="39"/>
      <c r="L25" s="39"/>
      <c r="M25" s="39"/>
      <c r="N25" s="39"/>
      <c r="O25" s="39"/>
      <c r="P25" s="39"/>
      <c r="Q25" s="39"/>
      <c r="R25" s="39"/>
      <c r="S25" s="39"/>
      <c r="T25" s="39"/>
      <c r="U25" s="39"/>
      <c r="V25" s="39"/>
      <c r="W25" s="39"/>
      <c r="X25" s="39"/>
      <c r="Y25" s="39"/>
      <c r="Z25" s="39"/>
      <c r="AA25" s="131"/>
      <c r="AB25" s="40"/>
      <c r="AC25" s="40"/>
      <c r="AD25" s="40"/>
      <c r="AE25" s="37" t="s">
        <v>6</v>
      </c>
      <c r="AF25" s="40"/>
      <c r="AG25" s="40"/>
      <c r="AH25" s="40"/>
      <c r="AI25" s="40"/>
      <c r="AJ25" s="40"/>
      <c r="AK25" s="40"/>
      <c r="AL25" s="40"/>
      <c r="AM25" s="40"/>
      <c r="AN25" s="40"/>
      <c r="AO25" s="40"/>
      <c r="AP25" s="40"/>
      <c r="AQ25" s="40"/>
      <c r="AR25" s="40"/>
      <c r="AS25" s="40"/>
      <c r="AT25" s="40"/>
      <c r="AU25" s="31"/>
      <c r="AV25" s="31"/>
      <c r="AW25" s="31" t="s">
        <v>7</v>
      </c>
      <c r="AX25" s="31"/>
      <c r="AY25" s="31"/>
      <c r="AZ25" s="31" t="s">
        <v>8</v>
      </c>
      <c r="BA25" s="31"/>
      <c r="BB25" s="31"/>
      <c r="BC25" s="31"/>
      <c r="BD25" s="31"/>
      <c r="BE25" s="133"/>
      <c r="BF25" s="133"/>
      <c r="BG25" s="133"/>
      <c r="BH25" s="133"/>
    </row>
    <row r="26" spans="1:60" ht="25.5" customHeight="1" x14ac:dyDescent="0.15">
      <c r="A26" s="36"/>
      <c r="B26" s="335" t="s">
        <v>131</v>
      </c>
      <c r="C26" s="388"/>
      <c r="D26" s="388"/>
      <c r="E26" s="389"/>
      <c r="F26" s="419" t="s">
        <v>9</v>
      </c>
      <c r="G26" s="419"/>
      <c r="H26" s="414"/>
      <c r="I26" s="414"/>
      <c r="J26" s="407" t="s">
        <v>10</v>
      </c>
      <c r="K26" s="407"/>
      <c r="L26" s="414"/>
      <c r="M26" s="414"/>
      <c r="N26" s="407" t="s">
        <v>11</v>
      </c>
      <c r="O26" s="409"/>
      <c r="P26" s="420" t="s">
        <v>12</v>
      </c>
      <c r="Q26" s="409"/>
      <c r="R26" s="411" t="s">
        <v>13</v>
      </c>
      <c r="S26" s="411"/>
      <c r="T26" s="414"/>
      <c r="U26" s="414"/>
      <c r="V26" s="407" t="s">
        <v>10</v>
      </c>
      <c r="W26" s="407"/>
      <c r="X26" s="414"/>
      <c r="Y26" s="414"/>
      <c r="Z26" s="407" t="s">
        <v>11</v>
      </c>
      <c r="AA26" s="409"/>
      <c r="AB26" s="31"/>
      <c r="AC26" s="31"/>
      <c r="AD26" s="31"/>
      <c r="AE26" s="335" t="s">
        <v>14</v>
      </c>
      <c r="AF26" s="327"/>
      <c r="AG26" s="327"/>
      <c r="AH26" s="327"/>
      <c r="AI26" s="328"/>
      <c r="AJ26" s="404">
        <f>ROUNDDOWN(AZ26/60,0)</f>
        <v>0</v>
      </c>
      <c r="AK26" s="404"/>
      <c r="AL26" s="421" t="s">
        <v>15</v>
      </c>
      <c r="AM26" s="421"/>
      <c r="AN26" s="404">
        <f>AZ26-AJ26*60</f>
        <v>0</v>
      </c>
      <c r="AO26" s="404"/>
      <c r="AP26" s="407" t="s">
        <v>11</v>
      </c>
      <c r="AQ26" s="409"/>
      <c r="AR26" s="40"/>
      <c r="AS26" s="31"/>
      <c r="AT26" s="31"/>
      <c r="AU26" s="399"/>
      <c r="AV26" s="399" t="s">
        <v>16</v>
      </c>
      <c r="AW26" s="402">
        <f>T26*60+X26</f>
        <v>0</v>
      </c>
      <c r="AX26" s="31"/>
      <c r="AY26" s="399" t="s">
        <v>17</v>
      </c>
      <c r="AZ26" s="402">
        <f>(T26*60+X26)-(H26*60+L26)</f>
        <v>0</v>
      </c>
      <c r="BA26" s="31"/>
      <c r="BB26" s="31"/>
      <c r="BC26" s="31"/>
      <c r="BD26" s="31"/>
      <c r="BE26" s="133"/>
      <c r="BF26" s="133"/>
      <c r="BG26" s="133"/>
      <c r="BH26" s="133"/>
    </row>
    <row r="27" spans="1:60" ht="35.25" customHeight="1" x14ac:dyDescent="0.15">
      <c r="A27" s="36"/>
      <c r="B27" s="390"/>
      <c r="C27" s="391"/>
      <c r="D27" s="391"/>
      <c r="E27" s="392"/>
      <c r="F27" s="419"/>
      <c r="G27" s="419"/>
      <c r="H27" s="416"/>
      <c r="I27" s="416"/>
      <c r="J27" s="408"/>
      <c r="K27" s="408"/>
      <c r="L27" s="416"/>
      <c r="M27" s="416"/>
      <c r="N27" s="408"/>
      <c r="O27" s="410"/>
      <c r="P27" s="418"/>
      <c r="Q27" s="410"/>
      <c r="R27" s="412"/>
      <c r="S27" s="412"/>
      <c r="T27" s="416"/>
      <c r="U27" s="416"/>
      <c r="V27" s="408"/>
      <c r="W27" s="408"/>
      <c r="X27" s="416"/>
      <c r="Y27" s="416"/>
      <c r="Z27" s="408"/>
      <c r="AA27" s="410"/>
      <c r="AB27" s="31"/>
      <c r="AC27" s="31"/>
      <c r="AD27" s="31"/>
      <c r="AE27" s="339"/>
      <c r="AF27" s="333"/>
      <c r="AG27" s="333"/>
      <c r="AH27" s="333"/>
      <c r="AI27" s="334"/>
      <c r="AJ27" s="406"/>
      <c r="AK27" s="406"/>
      <c r="AL27" s="422"/>
      <c r="AM27" s="422"/>
      <c r="AN27" s="406"/>
      <c r="AO27" s="406"/>
      <c r="AP27" s="408"/>
      <c r="AQ27" s="410"/>
      <c r="AR27" s="40"/>
      <c r="AS27" s="31"/>
      <c r="AT27" s="31"/>
      <c r="AU27" s="399"/>
      <c r="AV27" s="399"/>
      <c r="AW27" s="402"/>
      <c r="AX27" s="31"/>
      <c r="AY27" s="399"/>
      <c r="AZ27" s="402"/>
      <c r="BA27" s="31"/>
      <c r="BB27" s="31"/>
      <c r="BC27" s="31"/>
      <c r="BD27" s="31"/>
      <c r="BE27" s="133"/>
      <c r="BF27" s="133"/>
      <c r="BG27" s="133"/>
      <c r="BH27" s="133"/>
    </row>
    <row r="28" spans="1:60" ht="17.25" customHeight="1" x14ac:dyDescent="0.15">
      <c r="A28" s="36"/>
      <c r="B28" s="41"/>
      <c r="C28" s="41"/>
      <c r="D28" s="41"/>
      <c r="E28" s="41"/>
      <c r="F28" s="42"/>
      <c r="G28" s="42"/>
      <c r="H28" s="130"/>
      <c r="I28" s="42"/>
      <c r="J28" s="42"/>
      <c r="K28" s="42"/>
      <c r="L28" s="42"/>
      <c r="M28" s="42"/>
      <c r="N28" s="42"/>
      <c r="O28" s="42"/>
      <c r="P28" s="42"/>
      <c r="Q28" s="42"/>
      <c r="R28" s="42"/>
      <c r="S28" s="42"/>
      <c r="T28" s="42"/>
      <c r="U28" s="42"/>
      <c r="V28" s="42"/>
      <c r="W28" s="42"/>
      <c r="X28" s="40"/>
      <c r="Y28" s="40"/>
      <c r="Z28" s="39"/>
      <c r="AA28" s="131"/>
      <c r="AB28" s="40"/>
      <c r="AC28" s="40"/>
      <c r="AD28" s="40"/>
      <c r="AE28" s="40"/>
      <c r="AF28" s="40"/>
      <c r="AG28" s="40"/>
      <c r="AH28" s="40"/>
      <c r="AI28" s="40"/>
      <c r="AJ28" s="122" t="s">
        <v>18</v>
      </c>
      <c r="AK28" s="121"/>
      <c r="AL28" s="121"/>
      <c r="AM28" s="121"/>
      <c r="AN28" s="121"/>
      <c r="AO28" s="121"/>
      <c r="AP28" s="40"/>
      <c r="AQ28" s="40"/>
      <c r="AR28" s="40"/>
      <c r="AS28" s="31"/>
      <c r="AT28" s="31"/>
      <c r="AU28" s="31"/>
      <c r="AV28" s="31"/>
      <c r="AW28" s="31"/>
      <c r="AX28" s="31"/>
      <c r="AY28" s="31"/>
      <c r="AZ28" s="31"/>
      <c r="BA28" s="31"/>
      <c r="BB28" s="31"/>
      <c r="BC28" s="31"/>
      <c r="BD28" s="31"/>
      <c r="BE28" s="133"/>
      <c r="BF28" s="133"/>
      <c r="BG28" s="133"/>
      <c r="BH28" s="133"/>
    </row>
    <row r="29" spans="1:60" s="31" customFormat="1" ht="25.5" customHeight="1" x14ac:dyDescent="0.15">
      <c r="A29" s="36"/>
      <c r="B29" s="37"/>
      <c r="C29" s="38"/>
      <c r="D29" s="38"/>
      <c r="E29" s="38"/>
      <c r="F29" s="39"/>
      <c r="G29" s="39"/>
      <c r="H29" s="39"/>
      <c r="I29" s="39"/>
      <c r="J29" s="39"/>
      <c r="K29" s="39"/>
      <c r="L29" s="39"/>
      <c r="M29" s="39"/>
      <c r="N29" s="39"/>
      <c r="O29" s="39"/>
      <c r="P29" s="39"/>
      <c r="Q29" s="39"/>
      <c r="R29" s="39"/>
      <c r="S29" s="39"/>
      <c r="T29" s="39"/>
      <c r="U29" s="39"/>
      <c r="V29" s="39"/>
      <c r="W29" s="131"/>
      <c r="X29" s="40"/>
      <c r="Y29" s="40"/>
      <c r="Z29" s="39"/>
      <c r="AA29" s="131"/>
      <c r="AB29" s="40"/>
      <c r="AC29" s="40"/>
      <c r="AD29" s="40"/>
      <c r="AE29" s="40"/>
      <c r="AF29" s="40"/>
      <c r="AG29" s="40"/>
      <c r="AH29" s="40"/>
      <c r="AI29" s="40"/>
      <c r="AJ29" s="121"/>
      <c r="AK29" s="121"/>
      <c r="AL29" s="121"/>
      <c r="AM29" s="121"/>
      <c r="AN29" s="121"/>
      <c r="AO29" s="121"/>
      <c r="AP29" s="40"/>
      <c r="AQ29" s="40"/>
      <c r="AR29" s="40"/>
      <c r="AW29" s="47" t="s">
        <v>19</v>
      </c>
      <c r="AZ29" s="31" t="s">
        <v>20</v>
      </c>
      <c r="BC29" s="31" t="s">
        <v>126</v>
      </c>
      <c r="BE29" s="133"/>
      <c r="BF29" s="133"/>
      <c r="BG29" s="133"/>
      <c r="BH29" s="133"/>
    </row>
    <row r="30" spans="1:60" s="48" customFormat="1" ht="25.5" customHeight="1" x14ac:dyDescent="0.15">
      <c r="A30" s="45"/>
      <c r="B30" s="46" t="s">
        <v>125</v>
      </c>
      <c r="C30" s="46"/>
      <c r="D30" s="46"/>
      <c r="E30" s="46"/>
      <c r="F30" s="46"/>
      <c r="G30" s="46"/>
      <c r="H30" s="46"/>
      <c r="I30" s="46"/>
      <c r="J30" s="46"/>
      <c r="K30" s="46"/>
      <c r="L30" s="46"/>
      <c r="M30" s="46"/>
      <c r="N30" s="46"/>
      <c r="O30" s="47"/>
      <c r="P30" s="46"/>
      <c r="Q30" s="46"/>
      <c r="R30" s="46"/>
      <c r="S30" s="46"/>
      <c r="T30" s="46"/>
      <c r="U30" s="12"/>
      <c r="V30" s="46"/>
      <c r="W30" s="46"/>
      <c r="X30" s="40"/>
      <c r="Y30" s="40"/>
      <c r="Z30" s="39"/>
      <c r="AA30" s="131"/>
      <c r="AB30" s="40"/>
      <c r="AC30" s="40"/>
      <c r="AD30" s="40"/>
      <c r="AE30" s="37" t="s">
        <v>21</v>
      </c>
      <c r="AF30" s="47"/>
      <c r="AG30" s="42"/>
      <c r="AH30" s="42"/>
      <c r="AI30" s="42"/>
      <c r="AJ30" s="123"/>
      <c r="AK30" s="123"/>
      <c r="AL30" s="123"/>
      <c r="AM30" s="123"/>
      <c r="AN30" s="121"/>
      <c r="AO30" s="121"/>
      <c r="AP30" s="40"/>
      <c r="AQ30" s="31"/>
      <c r="AR30" s="40"/>
      <c r="AS30" s="31"/>
      <c r="AT30" s="31"/>
      <c r="AU30" s="47"/>
      <c r="AV30" s="47"/>
      <c r="AW30" s="47" t="s">
        <v>22</v>
      </c>
      <c r="AX30" s="47"/>
      <c r="AY30" s="47"/>
      <c r="AZ30" s="31" t="s">
        <v>23</v>
      </c>
      <c r="BA30" s="47"/>
      <c r="BB30" s="31"/>
      <c r="BC30" s="31" t="s">
        <v>127</v>
      </c>
      <c r="BD30" s="47"/>
      <c r="BE30" s="133"/>
      <c r="BF30" s="134"/>
      <c r="BG30" s="134"/>
      <c r="BH30" s="134"/>
    </row>
    <row r="31" spans="1:60" ht="25.5" customHeight="1" x14ac:dyDescent="0.15">
      <c r="A31" s="36"/>
      <c r="B31" s="335" t="s">
        <v>131</v>
      </c>
      <c r="C31" s="388"/>
      <c r="D31" s="388"/>
      <c r="E31" s="389"/>
      <c r="F31" s="419" t="s">
        <v>9</v>
      </c>
      <c r="G31" s="419"/>
      <c r="H31" s="414"/>
      <c r="I31" s="414"/>
      <c r="J31" s="407" t="s">
        <v>10</v>
      </c>
      <c r="K31" s="407"/>
      <c r="L31" s="414"/>
      <c r="M31" s="414"/>
      <c r="N31" s="407" t="s">
        <v>11</v>
      </c>
      <c r="O31" s="409"/>
      <c r="P31" s="420" t="s">
        <v>12</v>
      </c>
      <c r="Q31" s="409"/>
      <c r="R31" s="411" t="s">
        <v>13</v>
      </c>
      <c r="S31" s="411"/>
      <c r="T31" s="413"/>
      <c r="U31" s="414"/>
      <c r="V31" s="407" t="s">
        <v>10</v>
      </c>
      <c r="W31" s="407"/>
      <c r="X31" s="414"/>
      <c r="Y31" s="414"/>
      <c r="Z31" s="407" t="s">
        <v>11</v>
      </c>
      <c r="AA31" s="409"/>
      <c r="AB31" s="40"/>
      <c r="AC31" s="40"/>
      <c r="AD31" s="40"/>
      <c r="AE31" s="417" t="s">
        <v>24</v>
      </c>
      <c r="AF31" s="407"/>
      <c r="AG31" s="407"/>
      <c r="AH31" s="407"/>
      <c r="AI31" s="409"/>
      <c r="AJ31" s="403">
        <f>ROUNDDOWN(AW36/60,0)</f>
        <v>0</v>
      </c>
      <c r="AK31" s="404"/>
      <c r="AL31" s="407" t="s">
        <v>10</v>
      </c>
      <c r="AM31" s="407"/>
      <c r="AN31" s="404">
        <f>AW36-AJ31*60</f>
        <v>0</v>
      </c>
      <c r="AO31" s="404"/>
      <c r="AP31" s="407" t="s">
        <v>11</v>
      </c>
      <c r="AQ31" s="409"/>
      <c r="AR31" s="40"/>
      <c r="AS31" s="49"/>
      <c r="AT31" s="49"/>
      <c r="AU31" s="31"/>
      <c r="AV31" s="399" t="s">
        <v>25</v>
      </c>
      <c r="AW31" s="402">
        <f>IF(AZ31&lt;=BC31,BC31,AW26)</f>
        <v>1200</v>
      </c>
      <c r="AX31" s="157"/>
      <c r="AY31" s="399" t="s">
        <v>26</v>
      </c>
      <c r="AZ31" s="402">
        <f>T31*60+X31</f>
        <v>0</v>
      </c>
      <c r="BA31" s="157"/>
      <c r="BB31" s="399" t="s">
        <v>27</v>
      </c>
      <c r="BC31" s="402">
        <f>IF(C39="☑",21*60,20*60)</f>
        <v>1200</v>
      </c>
      <c r="BD31" s="31"/>
      <c r="BE31" s="133"/>
      <c r="BF31" s="133"/>
      <c r="BG31" s="133"/>
      <c r="BH31" s="133"/>
    </row>
    <row r="32" spans="1:60" ht="35.25" customHeight="1" x14ac:dyDescent="0.15">
      <c r="A32" s="36"/>
      <c r="B32" s="390"/>
      <c r="C32" s="391"/>
      <c r="D32" s="391"/>
      <c r="E32" s="392"/>
      <c r="F32" s="419"/>
      <c r="G32" s="419"/>
      <c r="H32" s="416"/>
      <c r="I32" s="416"/>
      <c r="J32" s="408"/>
      <c r="K32" s="408"/>
      <c r="L32" s="416"/>
      <c r="M32" s="416"/>
      <c r="N32" s="408"/>
      <c r="O32" s="410"/>
      <c r="P32" s="418"/>
      <c r="Q32" s="410"/>
      <c r="R32" s="412"/>
      <c r="S32" s="412"/>
      <c r="T32" s="415"/>
      <c r="U32" s="416"/>
      <c r="V32" s="408"/>
      <c r="W32" s="408"/>
      <c r="X32" s="416"/>
      <c r="Y32" s="416"/>
      <c r="Z32" s="408"/>
      <c r="AA32" s="410"/>
      <c r="AB32" s="31"/>
      <c r="AC32" s="31"/>
      <c r="AD32" s="31"/>
      <c r="AE32" s="418"/>
      <c r="AF32" s="408"/>
      <c r="AG32" s="408"/>
      <c r="AH32" s="408"/>
      <c r="AI32" s="410"/>
      <c r="AJ32" s="405"/>
      <c r="AK32" s="406"/>
      <c r="AL32" s="408"/>
      <c r="AM32" s="408"/>
      <c r="AN32" s="406"/>
      <c r="AO32" s="406"/>
      <c r="AP32" s="408"/>
      <c r="AQ32" s="410"/>
      <c r="AR32" s="40"/>
      <c r="AS32" s="49"/>
      <c r="AT32" s="49"/>
      <c r="AU32" s="31"/>
      <c r="AV32" s="399"/>
      <c r="AW32" s="402"/>
      <c r="AX32" s="157"/>
      <c r="AY32" s="399"/>
      <c r="AZ32" s="402"/>
      <c r="BA32" s="157"/>
      <c r="BB32" s="399"/>
      <c r="BC32" s="402"/>
      <c r="BD32" s="31"/>
      <c r="BE32" s="133"/>
      <c r="BF32" s="133"/>
      <c r="BG32" s="133"/>
      <c r="BH32" s="133"/>
    </row>
    <row r="33" spans="1:60" ht="17.25" customHeight="1" x14ac:dyDescent="0.15">
      <c r="A33" s="50"/>
      <c r="B33" s="41"/>
      <c r="C33" s="41"/>
      <c r="D33" s="41"/>
      <c r="E33" s="41"/>
      <c r="F33" s="31"/>
      <c r="G33" s="41"/>
      <c r="H33" s="130"/>
      <c r="I33" s="41"/>
      <c r="J33" s="41"/>
      <c r="K33" s="41"/>
      <c r="L33" s="41"/>
      <c r="M33" s="41"/>
      <c r="N33" s="41"/>
      <c r="O33" s="41"/>
      <c r="P33" s="51"/>
      <c r="Q33" s="41"/>
      <c r="R33" s="41"/>
      <c r="S33" s="41"/>
      <c r="T33" s="41"/>
      <c r="U33" s="41"/>
      <c r="V33" s="41"/>
      <c r="W33" s="41"/>
      <c r="X33" s="40"/>
      <c r="Y33" s="40"/>
      <c r="Z33" s="39"/>
      <c r="AA33" s="31"/>
      <c r="AB33" s="31"/>
      <c r="AC33" s="31"/>
      <c r="AD33" s="31"/>
      <c r="AE33" s="31"/>
      <c r="AF33" s="31"/>
      <c r="AG33" s="31"/>
      <c r="AH33" s="31"/>
      <c r="AI33" s="31"/>
      <c r="AJ33" s="44" t="s">
        <v>18</v>
      </c>
      <c r="AK33" s="31"/>
      <c r="AL33" s="31"/>
      <c r="AM33" s="31"/>
      <c r="AN33" s="31"/>
      <c r="AO33" s="31"/>
      <c r="AP33" s="31"/>
      <c r="AQ33" s="31"/>
      <c r="AR33" s="31"/>
      <c r="AS33" s="31"/>
      <c r="AT33" s="31"/>
      <c r="AU33" s="31"/>
      <c r="AV33" s="31"/>
      <c r="AW33" s="31"/>
      <c r="AX33" s="31"/>
      <c r="AY33" s="31"/>
      <c r="AZ33" s="63" t="s">
        <v>28</v>
      </c>
      <c r="BA33" s="31"/>
      <c r="BB33" s="31"/>
      <c r="BC33" s="31"/>
      <c r="BD33" s="31"/>
      <c r="BE33" s="133"/>
      <c r="BF33" s="133"/>
      <c r="BG33" s="133"/>
      <c r="BH33" s="133"/>
    </row>
    <row r="34" spans="1:60" ht="25.5" customHeight="1" x14ac:dyDescent="0.2">
      <c r="A34" s="50"/>
      <c r="B34" s="31"/>
      <c r="C34" s="382" t="s">
        <v>130</v>
      </c>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4"/>
      <c r="AD34" s="31"/>
      <c r="AE34" s="31"/>
      <c r="AF34" s="31"/>
      <c r="AG34" s="31"/>
      <c r="AH34" s="31"/>
      <c r="AI34" s="31"/>
      <c r="AJ34" s="31"/>
      <c r="AK34" s="31"/>
      <c r="AL34" s="31"/>
      <c r="AM34" s="31"/>
      <c r="AN34" s="31"/>
      <c r="AO34" s="31"/>
      <c r="AP34" s="31"/>
      <c r="AQ34" s="31"/>
      <c r="AR34" s="31"/>
      <c r="AS34" s="31"/>
      <c r="AT34" s="31"/>
      <c r="AU34" s="31"/>
      <c r="AV34" s="31"/>
      <c r="AW34" s="31"/>
      <c r="AX34" s="31"/>
      <c r="AY34" s="31"/>
      <c r="AZ34" s="129" t="s">
        <v>29</v>
      </c>
      <c r="BA34" s="31"/>
      <c r="BB34" s="31"/>
      <c r="BC34" s="31"/>
      <c r="BD34" s="31"/>
      <c r="BE34" s="133"/>
      <c r="BF34" s="133"/>
      <c r="BG34" s="133"/>
      <c r="BH34" s="133"/>
    </row>
    <row r="35" spans="1:60" ht="25.5" customHeight="1" x14ac:dyDescent="0.15">
      <c r="A35" s="50"/>
      <c r="B35" s="31"/>
      <c r="C35" s="385"/>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7"/>
      <c r="AD35" s="31"/>
      <c r="AE35" s="37" t="s">
        <v>30</v>
      </c>
      <c r="AF35" s="31"/>
      <c r="AG35" s="31"/>
      <c r="AH35" s="31"/>
      <c r="AI35" s="31"/>
      <c r="AJ35" s="31"/>
      <c r="AK35" s="31"/>
      <c r="AL35" s="31"/>
      <c r="AM35" s="31"/>
      <c r="AN35" s="31"/>
      <c r="AO35" s="31"/>
      <c r="AP35" s="31"/>
      <c r="AQ35" s="31"/>
      <c r="AR35" s="31"/>
      <c r="AS35" s="31"/>
      <c r="AT35" s="31"/>
      <c r="AU35" s="31"/>
      <c r="AV35" s="31"/>
      <c r="AW35" s="31" t="s">
        <v>31</v>
      </c>
      <c r="AX35" s="31"/>
      <c r="AY35" s="31"/>
      <c r="AZ35" s="31" t="s">
        <v>32</v>
      </c>
      <c r="BA35" s="64"/>
      <c r="BB35" s="31"/>
      <c r="BC35" s="31"/>
      <c r="BD35" s="31"/>
      <c r="BE35" s="133"/>
      <c r="BF35" s="133"/>
      <c r="BG35" s="133"/>
      <c r="BH35" s="133"/>
    </row>
    <row r="36" spans="1:60" s="48" customFormat="1" ht="25.5" customHeight="1" x14ac:dyDescent="0.15">
      <c r="A36" s="50"/>
      <c r="B36" s="31"/>
      <c r="C36" s="385"/>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7"/>
      <c r="AC36" s="1"/>
      <c r="AD36" s="31"/>
      <c r="AE36" s="335" t="s">
        <v>33</v>
      </c>
      <c r="AF36" s="388"/>
      <c r="AG36" s="388"/>
      <c r="AH36" s="388"/>
      <c r="AI36" s="388"/>
      <c r="AJ36" s="388"/>
      <c r="AK36" s="389"/>
      <c r="AL36" s="393">
        <f>IF(AZ26=0,0,ROUNDUP(AW36/AZ26,3))</f>
        <v>0</v>
      </c>
      <c r="AM36" s="394"/>
      <c r="AN36" s="394"/>
      <c r="AO36" s="394"/>
      <c r="AP36" s="394"/>
      <c r="AQ36" s="395"/>
      <c r="AR36" s="31"/>
      <c r="AS36" s="31"/>
      <c r="AT36" s="31"/>
      <c r="AU36" s="47"/>
      <c r="AV36" s="399" t="s">
        <v>34</v>
      </c>
      <c r="AW36" s="400">
        <f>IF(AW26-AW31&gt;0,IF(AW26-AW31&gt;AZ26,AZ26,AW26-AW31),0)</f>
        <v>0</v>
      </c>
      <c r="AX36" s="401" t="s">
        <v>35</v>
      </c>
      <c r="AY36" s="401"/>
      <c r="AZ36" s="64"/>
      <c r="BA36" s="64"/>
      <c r="BB36" s="47"/>
      <c r="BC36" s="47"/>
      <c r="BD36" s="47"/>
      <c r="BE36" s="134"/>
      <c r="BF36" s="134"/>
      <c r="BG36" s="134"/>
      <c r="BH36" s="134"/>
    </row>
    <row r="37" spans="1:60" ht="35.25" customHeight="1" x14ac:dyDescent="0.15">
      <c r="A37" s="50"/>
      <c r="B37" s="31"/>
      <c r="C37" s="385"/>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7"/>
      <c r="AD37" s="31"/>
      <c r="AE37" s="390"/>
      <c r="AF37" s="391"/>
      <c r="AG37" s="391"/>
      <c r="AH37" s="391"/>
      <c r="AI37" s="391"/>
      <c r="AJ37" s="391"/>
      <c r="AK37" s="392"/>
      <c r="AL37" s="396"/>
      <c r="AM37" s="397"/>
      <c r="AN37" s="397"/>
      <c r="AO37" s="397"/>
      <c r="AP37" s="397"/>
      <c r="AQ37" s="398"/>
      <c r="AR37" s="31"/>
      <c r="AS37" s="31"/>
      <c r="AT37" s="31"/>
      <c r="AU37" s="399"/>
      <c r="AV37" s="399"/>
      <c r="AW37" s="400"/>
      <c r="AX37" s="401"/>
      <c r="AY37" s="401"/>
      <c r="AZ37" s="31"/>
      <c r="BA37" s="31"/>
      <c r="BB37" s="31"/>
      <c r="BC37" s="31"/>
      <c r="BD37" s="31"/>
      <c r="BE37" s="133"/>
      <c r="BF37" s="133"/>
      <c r="BG37" s="133"/>
      <c r="BH37" s="133"/>
    </row>
    <row r="38" spans="1:60" ht="25.5" customHeight="1" x14ac:dyDescent="0.15">
      <c r="A38" s="50"/>
      <c r="B38" s="31"/>
      <c r="C38" s="385"/>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7"/>
      <c r="AD38" s="31"/>
      <c r="AE38" s="31"/>
      <c r="AF38" s="31"/>
      <c r="AG38" s="31"/>
      <c r="AH38" s="31"/>
      <c r="AI38" s="31"/>
      <c r="AJ38" s="31"/>
      <c r="AK38" s="44" t="s">
        <v>18</v>
      </c>
      <c r="AL38" s="31"/>
      <c r="AM38" s="40"/>
      <c r="AN38" s="40"/>
      <c r="AO38" s="40"/>
      <c r="AP38" s="31"/>
      <c r="AQ38" s="31"/>
      <c r="AR38" s="31"/>
      <c r="AS38" s="31"/>
      <c r="AT38" s="31"/>
      <c r="AU38" s="399"/>
      <c r="AV38" s="31"/>
      <c r="AW38" s="31"/>
      <c r="AX38" s="31"/>
      <c r="AY38" s="31"/>
      <c r="AZ38" s="31"/>
      <c r="BA38" s="31"/>
      <c r="BB38" s="31"/>
      <c r="BC38" s="31"/>
      <c r="BD38" s="31"/>
      <c r="BE38" s="133"/>
      <c r="BF38" s="133"/>
      <c r="BG38" s="133"/>
      <c r="BH38" s="133"/>
    </row>
    <row r="39" spans="1:60" ht="25.5" customHeight="1" x14ac:dyDescent="0.15">
      <c r="A39" s="50"/>
      <c r="B39" s="31"/>
      <c r="C39" s="375" t="s">
        <v>128</v>
      </c>
      <c r="D39" s="376"/>
      <c r="E39" s="377" t="s">
        <v>129</v>
      </c>
      <c r="F39" s="377"/>
      <c r="G39" s="377"/>
      <c r="H39" s="377"/>
      <c r="I39" s="377"/>
      <c r="J39" s="377"/>
      <c r="K39" s="377"/>
      <c r="L39" s="377"/>
      <c r="M39" s="377"/>
      <c r="N39" s="377"/>
      <c r="O39" s="377"/>
      <c r="P39" s="377"/>
      <c r="Q39" s="377"/>
      <c r="R39" s="377"/>
      <c r="S39" s="377"/>
      <c r="T39" s="377"/>
      <c r="U39" s="377"/>
      <c r="V39" s="377"/>
      <c r="W39" s="377"/>
      <c r="X39" s="377"/>
      <c r="Y39" s="377"/>
      <c r="Z39" s="377"/>
      <c r="AA39" s="377"/>
      <c r="AB39" s="378"/>
      <c r="AD39" s="31"/>
      <c r="AE39" s="31"/>
      <c r="AF39" s="31"/>
      <c r="AG39" s="31"/>
      <c r="AJ39" s="31"/>
      <c r="AK39" s="52" t="s">
        <v>36</v>
      </c>
      <c r="AL39" s="31"/>
      <c r="AM39" s="40"/>
      <c r="AN39" s="40"/>
      <c r="AO39" s="40"/>
      <c r="AP39" s="31"/>
      <c r="AQ39" s="31"/>
      <c r="AR39" s="31"/>
      <c r="AS39" s="31"/>
      <c r="AT39" s="31"/>
      <c r="AU39" s="31"/>
      <c r="AV39" s="31"/>
      <c r="AW39" s="31"/>
      <c r="AX39" s="31"/>
      <c r="AY39" s="31"/>
      <c r="AZ39" s="31"/>
      <c r="BA39" s="31"/>
      <c r="BB39" s="31"/>
      <c r="BC39" s="31"/>
      <c r="BD39" s="31"/>
      <c r="BE39" s="133"/>
      <c r="BF39" s="133"/>
      <c r="BG39" s="133"/>
      <c r="BH39" s="133"/>
    </row>
    <row r="40" spans="1:60" ht="25.5" customHeight="1" x14ac:dyDescent="0.15">
      <c r="A40" s="53"/>
      <c r="B40" s="54"/>
      <c r="C40" s="54"/>
      <c r="D40" s="54"/>
      <c r="E40" s="54"/>
      <c r="F40" s="55"/>
      <c r="G40" s="54"/>
      <c r="H40" s="54"/>
      <c r="I40" s="54"/>
      <c r="J40" s="54"/>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7"/>
      <c r="AL40" s="56"/>
      <c r="AM40" s="58"/>
      <c r="AN40" s="58"/>
      <c r="AO40" s="58"/>
      <c r="AP40" s="56"/>
      <c r="AQ40" s="56"/>
      <c r="AR40" s="56"/>
      <c r="AS40" s="56"/>
      <c r="AT40" s="31"/>
      <c r="AU40" s="31"/>
      <c r="AV40" s="31"/>
      <c r="AW40" s="31"/>
      <c r="AX40" s="31"/>
      <c r="AY40" s="31"/>
      <c r="AZ40" s="31"/>
      <c r="BA40" s="31"/>
      <c r="BB40" s="31"/>
      <c r="BC40" s="31"/>
      <c r="BD40" s="31"/>
      <c r="BE40" s="31"/>
      <c r="BF40" s="31"/>
    </row>
    <row r="41" spans="1:60" ht="25.5" customHeight="1" x14ac:dyDescent="0.15">
      <c r="A41" s="423" t="s">
        <v>37</v>
      </c>
      <c r="B41" s="424"/>
      <c r="C41" s="424"/>
      <c r="D41" s="424"/>
      <c r="E41" s="424"/>
      <c r="F41" s="424"/>
      <c r="G41" s="424"/>
      <c r="H41" s="424"/>
      <c r="I41" s="425"/>
      <c r="J41" s="30"/>
      <c r="K41" s="59" t="s">
        <v>38</v>
      </c>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30"/>
      <c r="AP41" s="30"/>
      <c r="AQ41" s="30"/>
      <c r="AR41" s="30"/>
      <c r="AS41" s="30"/>
      <c r="AT41" s="30"/>
      <c r="AU41" s="31"/>
      <c r="AV41" s="31" t="s">
        <v>4</v>
      </c>
      <c r="AW41" s="40"/>
      <c r="AX41" s="40"/>
      <c r="AY41" s="40"/>
      <c r="AZ41" s="40"/>
      <c r="BA41" s="31"/>
      <c r="BB41" s="40"/>
      <c r="BC41" s="40"/>
      <c r="BD41" s="40"/>
      <c r="BE41" s="40"/>
      <c r="BF41" s="40"/>
      <c r="BG41" s="9"/>
    </row>
    <row r="42" spans="1:60" ht="17.25" customHeight="1" x14ac:dyDescent="0.15">
      <c r="A42" s="426"/>
      <c r="B42" s="427"/>
      <c r="C42" s="427"/>
      <c r="D42" s="427"/>
      <c r="E42" s="427"/>
      <c r="F42" s="427"/>
      <c r="G42" s="427"/>
      <c r="H42" s="427"/>
      <c r="I42" s="428"/>
      <c r="J42" s="32"/>
      <c r="K42" s="32"/>
      <c r="L42" s="32"/>
      <c r="M42" s="32"/>
      <c r="N42" s="32"/>
      <c r="O42" s="32"/>
      <c r="P42" s="32"/>
      <c r="Q42" s="32"/>
      <c r="R42" s="32"/>
      <c r="S42" s="32"/>
      <c r="T42" s="32"/>
      <c r="U42" s="32"/>
      <c r="V42" s="32"/>
      <c r="W42" s="32"/>
      <c r="X42" s="33"/>
      <c r="Y42" s="33"/>
      <c r="Z42" s="33"/>
      <c r="AA42" s="33"/>
      <c r="AB42" s="33"/>
      <c r="AC42" s="33"/>
      <c r="AD42" s="33"/>
      <c r="AE42" s="34"/>
      <c r="AF42" s="33"/>
      <c r="AG42" s="33"/>
      <c r="AH42" s="33"/>
      <c r="AI42" s="33"/>
      <c r="AJ42" s="33"/>
      <c r="AK42" s="33"/>
      <c r="AL42" s="33"/>
      <c r="AM42" s="33"/>
      <c r="AN42" s="33"/>
      <c r="AO42" s="33"/>
      <c r="AP42" s="35"/>
      <c r="AQ42" s="35"/>
      <c r="AR42" s="35"/>
      <c r="AS42" s="35"/>
      <c r="AT42" s="31"/>
      <c r="AU42" s="31"/>
      <c r="AV42" s="31"/>
      <c r="AW42" s="31"/>
      <c r="AX42" s="31"/>
      <c r="AY42" s="31"/>
      <c r="AZ42" s="31"/>
      <c r="BA42" s="31"/>
      <c r="BB42" s="31"/>
      <c r="BC42" s="31"/>
      <c r="BD42" s="31"/>
      <c r="BE42" s="31"/>
      <c r="BF42" s="31"/>
      <c r="BG42" s="31"/>
    </row>
    <row r="43" spans="1:60" ht="28.5" customHeight="1" x14ac:dyDescent="0.15">
      <c r="A43" s="36"/>
      <c r="B43" s="37" t="s">
        <v>5</v>
      </c>
      <c r="C43" s="38"/>
      <c r="D43" s="38"/>
      <c r="E43" s="38"/>
      <c r="F43" s="31"/>
      <c r="G43" s="39"/>
      <c r="H43" s="31"/>
      <c r="I43" s="39"/>
      <c r="J43" s="39"/>
      <c r="K43" s="39"/>
      <c r="L43" s="39"/>
      <c r="M43" s="39"/>
      <c r="N43" s="39"/>
      <c r="O43" s="39"/>
      <c r="P43" s="39"/>
      <c r="Q43" s="39"/>
      <c r="R43" s="39"/>
      <c r="S43" s="39"/>
      <c r="T43" s="39"/>
      <c r="U43" s="39"/>
      <c r="V43" s="39"/>
      <c r="W43" s="39"/>
      <c r="X43" s="39"/>
      <c r="Y43" s="39"/>
      <c r="Z43" s="39"/>
      <c r="AA43" s="131"/>
      <c r="AB43" s="40"/>
      <c r="AC43" s="40"/>
      <c r="AD43" s="40"/>
      <c r="AE43" s="37" t="s">
        <v>6</v>
      </c>
      <c r="AF43" s="40"/>
      <c r="AG43" s="40"/>
      <c r="AH43" s="40"/>
      <c r="AI43" s="40"/>
      <c r="AJ43" s="40"/>
      <c r="AK43" s="40"/>
      <c r="AL43" s="40"/>
      <c r="AM43" s="40"/>
      <c r="AN43" s="40"/>
      <c r="AO43" s="40"/>
      <c r="AP43" s="40"/>
      <c r="AQ43" s="40"/>
      <c r="AR43" s="40"/>
      <c r="AS43" s="40"/>
      <c r="AT43" s="40"/>
      <c r="AU43" s="31"/>
      <c r="AV43" s="31"/>
      <c r="AW43" s="31" t="s">
        <v>7</v>
      </c>
      <c r="AX43" s="31"/>
      <c r="AY43" s="31"/>
      <c r="AZ43" s="31" t="s">
        <v>8</v>
      </c>
      <c r="BA43" s="31"/>
      <c r="BB43" s="31"/>
      <c r="BC43" s="31"/>
      <c r="BD43" s="31"/>
      <c r="BE43" s="133"/>
      <c r="BF43" s="133"/>
      <c r="BG43" s="133"/>
      <c r="BH43" s="133"/>
    </row>
    <row r="44" spans="1:60" ht="25.5" customHeight="1" x14ac:dyDescent="0.15">
      <c r="A44" s="36"/>
      <c r="B44" s="335" t="s">
        <v>131</v>
      </c>
      <c r="C44" s="388"/>
      <c r="D44" s="388"/>
      <c r="E44" s="389"/>
      <c r="F44" s="419" t="s">
        <v>9</v>
      </c>
      <c r="G44" s="419"/>
      <c r="H44" s="414"/>
      <c r="I44" s="414"/>
      <c r="J44" s="407" t="s">
        <v>10</v>
      </c>
      <c r="K44" s="407"/>
      <c r="L44" s="414"/>
      <c r="M44" s="414"/>
      <c r="N44" s="407" t="s">
        <v>11</v>
      </c>
      <c r="O44" s="409"/>
      <c r="P44" s="420" t="s">
        <v>12</v>
      </c>
      <c r="Q44" s="409"/>
      <c r="R44" s="411" t="s">
        <v>13</v>
      </c>
      <c r="S44" s="411"/>
      <c r="T44" s="414"/>
      <c r="U44" s="414"/>
      <c r="V44" s="407" t="s">
        <v>10</v>
      </c>
      <c r="W44" s="407"/>
      <c r="X44" s="414"/>
      <c r="Y44" s="414"/>
      <c r="Z44" s="407" t="s">
        <v>11</v>
      </c>
      <c r="AA44" s="409"/>
      <c r="AB44" s="31"/>
      <c r="AC44" s="31"/>
      <c r="AD44" s="31"/>
      <c r="AE44" s="335" t="s">
        <v>14</v>
      </c>
      <c r="AF44" s="327"/>
      <c r="AG44" s="327"/>
      <c r="AH44" s="327"/>
      <c r="AI44" s="328"/>
      <c r="AJ44" s="404">
        <f>ROUNDDOWN(AZ44/60,0)</f>
        <v>0</v>
      </c>
      <c r="AK44" s="404"/>
      <c r="AL44" s="421" t="s">
        <v>15</v>
      </c>
      <c r="AM44" s="421"/>
      <c r="AN44" s="404">
        <f>AZ44-AJ44*60</f>
        <v>0</v>
      </c>
      <c r="AO44" s="404"/>
      <c r="AP44" s="407" t="s">
        <v>11</v>
      </c>
      <c r="AQ44" s="409"/>
      <c r="AR44" s="40"/>
      <c r="AS44" s="31"/>
      <c r="AT44" s="31"/>
      <c r="AU44" s="399"/>
      <c r="AV44" s="399" t="s">
        <v>16</v>
      </c>
      <c r="AW44" s="402">
        <f>T44*60+X44</f>
        <v>0</v>
      </c>
      <c r="AX44" s="31"/>
      <c r="AY44" s="399" t="s">
        <v>17</v>
      </c>
      <c r="AZ44" s="402">
        <f>(T44*60+X44)-(H44*60+L44)</f>
        <v>0</v>
      </c>
      <c r="BA44" s="31"/>
      <c r="BB44" s="31"/>
      <c r="BC44" s="31"/>
      <c r="BD44" s="31"/>
      <c r="BE44" s="133"/>
      <c r="BF44" s="133"/>
      <c r="BG44" s="133"/>
      <c r="BH44" s="133"/>
    </row>
    <row r="45" spans="1:60" ht="35.25" customHeight="1" x14ac:dyDescent="0.15">
      <c r="A45" s="36"/>
      <c r="B45" s="390"/>
      <c r="C45" s="391"/>
      <c r="D45" s="391"/>
      <c r="E45" s="392"/>
      <c r="F45" s="419"/>
      <c r="G45" s="419"/>
      <c r="H45" s="416"/>
      <c r="I45" s="416"/>
      <c r="J45" s="408"/>
      <c r="K45" s="408"/>
      <c r="L45" s="416"/>
      <c r="M45" s="416"/>
      <c r="N45" s="408"/>
      <c r="O45" s="410"/>
      <c r="P45" s="418"/>
      <c r="Q45" s="410"/>
      <c r="R45" s="412"/>
      <c r="S45" s="412"/>
      <c r="T45" s="416"/>
      <c r="U45" s="416"/>
      <c r="V45" s="408"/>
      <c r="W45" s="408"/>
      <c r="X45" s="416"/>
      <c r="Y45" s="416"/>
      <c r="Z45" s="408"/>
      <c r="AA45" s="410"/>
      <c r="AB45" s="31"/>
      <c r="AC45" s="31"/>
      <c r="AD45" s="31"/>
      <c r="AE45" s="339"/>
      <c r="AF45" s="333"/>
      <c r="AG45" s="333"/>
      <c r="AH45" s="333"/>
      <c r="AI45" s="334"/>
      <c r="AJ45" s="406"/>
      <c r="AK45" s="406"/>
      <c r="AL45" s="422"/>
      <c r="AM45" s="422"/>
      <c r="AN45" s="406"/>
      <c r="AO45" s="406"/>
      <c r="AP45" s="408"/>
      <c r="AQ45" s="410"/>
      <c r="AR45" s="40"/>
      <c r="AS45" s="31"/>
      <c r="AT45" s="31"/>
      <c r="AU45" s="399"/>
      <c r="AV45" s="399"/>
      <c r="AW45" s="402"/>
      <c r="AX45" s="31"/>
      <c r="AY45" s="399"/>
      <c r="AZ45" s="402"/>
      <c r="BA45" s="31"/>
      <c r="BB45" s="31"/>
      <c r="BC45" s="31"/>
      <c r="BD45" s="31"/>
      <c r="BE45" s="133"/>
      <c r="BF45" s="133"/>
      <c r="BG45" s="133"/>
      <c r="BH45" s="133"/>
    </row>
    <row r="46" spans="1:60" ht="17.25" customHeight="1" x14ac:dyDescent="0.15">
      <c r="A46" s="36"/>
      <c r="B46" s="41"/>
      <c r="C46" s="41"/>
      <c r="D46" s="41"/>
      <c r="E46" s="41"/>
      <c r="F46" s="42"/>
      <c r="G46" s="42"/>
      <c r="H46" s="130"/>
      <c r="I46" s="42"/>
      <c r="J46" s="42"/>
      <c r="K46" s="42"/>
      <c r="L46" s="42"/>
      <c r="M46" s="42"/>
      <c r="N46" s="42"/>
      <c r="O46" s="42"/>
      <c r="P46" s="42"/>
      <c r="Q46" s="42"/>
      <c r="R46" s="42"/>
      <c r="S46" s="42"/>
      <c r="T46" s="42"/>
      <c r="U46" s="42"/>
      <c r="V46" s="42"/>
      <c r="W46" s="42"/>
      <c r="X46" s="40"/>
      <c r="Y46" s="40"/>
      <c r="Z46" s="39"/>
      <c r="AA46" s="131"/>
      <c r="AB46" s="40"/>
      <c r="AC46" s="40"/>
      <c r="AD46" s="40"/>
      <c r="AE46" s="40"/>
      <c r="AF46" s="40"/>
      <c r="AG46" s="40"/>
      <c r="AH46" s="40"/>
      <c r="AI46" s="40"/>
      <c r="AJ46" s="122" t="s">
        <v>18</v>
      </c>
      <c r="AK46" s="121"/>
      <c r="AL46" s="121"/>
      <c r="AM46" s="121"/>
      <c r="AN46" s="121"/>
      <c r="AO46" s="121"/>
      <c r="AP46" s="40"/>
      <c r="AQ46" s="40"/>
      <c r="AR46" s="40"/>
      <c r="AS46" s="31"/>
      <c r="AT46" s="31"/>
      <c r="AU46" s="31"/>
      <c r="AV46" s="31"/>
      <c r="AW46" s="31"/>
      <c r="AX46" s="31"/>
      <c r="AY46" s="31"/>
      <c r="AZ46" s="31"/>
      <c r="BA46" s="31"/>
      <c r="BB46" s="31"/>
      <c r="BC46" s="31"/>
      <c r="BD46" s="31"/>
      <c r="BE46" s="133"/>
      <c r="BF46" s="133"/>
      <c r="BG46" s="133"/>
      <c r="BH46" s="133"/>
    </row>
    <row r="47" spans="1:60" s="31" customFormat="1" ht="25.5" customHeight="1" x14ac:dyDescent="0.15">
      <c r="A47" s="36"/>
      <c r="B47" s="37"/>
      <c r="C47" s="38"/>
      <c r="D47" s="38"/>
      <c r="E47" s="38"/>
      <c r="F47" s="39"/>
      <c r="G47" s="39"/>
      <c r="H47" s="39"/>
      <c r="I47" s="39"/>
      <c r="J47" s="39"/>
      <c r="K47" s="39"/>
      <c r="L47" s="39"/>
      <c r="M47" s="39"/>
      <c r="N47" s="39"/>
      <c r="O47" s="39"/>
      <c r="P47" s="39"/>
      <c r="Q47" s="39"/>
      <c r="R47" s="39"/>
      <c r="S47" s="39"/>
      <c r="T47" s="39"/>
      <c r="U47" s="39"/>
      <c r="V47" s="39"/>
      <c r="W47" s="131"/>
      <c r="X47" s="40"/>
      <c r="Y47" s="40"/>
      <c r="Z47" s="39"/>
      <c r="AA47" s="131"/>
      <c r="AB47" s="40"/>
      <c r="AC47" s="40"/>
      <c r="AD47" s="40"/>
      <c r="AE47" s="40"/>
      <c r="AF47" s="40"/>
      <c r="AG47" s="40"/>
      <c r="AH47" s="40"/>
      <c r="AI47" s="40"/>
      <c r="AJ47" s="121"/>
      <c r="AK47" s="121"/>
      <c r="AL47" s="121"/>
      <c r="AM47" s="121"/>
      <c r="AN47" s="121"/>
      <c r="AO47" s="121"/>
      <c r="AP47" s="40"/>
      <c r="AQ47" s="40"/>
      <c r="AR47" s="40"/>
      <c r="AW47" s="47" t="s">
        <v>19</v>
      </c>
      <c r="AZ47" s="31" t="s">
        <v>20</v>
      </c>
      <c r="BC47" s="31" t="s">
        <v>126</v>
      </c>
      <c r="BE47" s="133"/>
      <c r="BF47" s="133"/>
      <c r="BG47" s="133"/>
      <c r="BH47" s="133"/>
    </row>
    <row r="48" spans="1:60" s="48" customFormat="1" ht="25.5" customHeight="1" x14ac:dyDescent="0.15">
      <c r="A48" s="45"/>
      <c r="B48" s="46" t="s">
        <v>125</v>
      </c>
      <c r="C48" s="46"/>
      <c r="D48" s="46"/>
      <c r="E48" s="46"/>
      <c r="F48" s="46"/>
      <c r="G48" s="46"/>
      <c r="H48" s="46"/>
      <c r="I48" s="46"/>
      <c r="J48" s="46"/>
      <c r="K48" s="46"/>
      <c r="L48" s="46"/>
      <c r="M48" s="46"/>
      <c r="N48" s="46"/>
      <c r="O48" s="47"/>
      <c r="P48" s="46"/>
      <c r="Q48" s="46"/>
      <c r="R48" s="46"/>
      <c r="S48" s="46"/>
      <c r="T48" s="46"/>
      <c r="U48" s="12"/>
      <c r="V48" s="46"/>
      <c r="W48" s="46"/>
      <c r="X48" s="40"/>
      <c r="Y48" s="40"/>
      <c r="Z48" s="39"/>
      <c r="AA48" s="131"/>
      <c r="AB48" s="40"/>
      <c r="AC48" s="40"/>
      <c r="AD48" s="40"/>
      <c r="AE48" s="37" t="s">
        <v>21</v>
      </c>
      <c r="AF48" s="47"/>
      <c r="AG48" s="42"/>
      <c r="AH48" s="42"/>
      <c r="AI48" s="42"/>
      <c r="AJ48" s="123"/>
      <c r="AK48" s="123"/>
      <c r="AL48" s="123"/>
      <c r="AM48" s="123"/>
      <c r="AN48" s="121"/>
      <c r="AO48" s="121"/>
      <c r="AP48" s="40"/>
      <c r="AQ48" s="31"/>
      <c r="AR48" s="40"/>
      <c r="AS48" s="31"/>
      <c r="AT48" s="31"/>
      <c r="AU48" s="47"/>
      <c r="AV48" s="47"/>
      <c r="AW48" s="47" t="s">
        <v>22</v>
      </c>
      <c r="AX48" s="47"/>
      <c r="AY48" s="47"/>
      <c r="AZ48" s="31" t="s">
        <v>23</v>
      </c>
      <c r="BA48" s="47"/>
      <c r="BB48" s="31"/>
      <c r="BC48" s="31" t="s">
        <v>127</v>
      </c>
      <c r="BD48" s="47"/>
      <c r="BE48" s="133"/>
      <c r="BF48" s="134"/>
      <c r="BG48" s="134"/>
      <c r="BH48" s="134"/>
    </row>
    <row r="49" spans="1:60" ht="25.5" customHeight="1" x14ac:dyDescent="0.15">
      <c r="A49" s="36"/>
      <c r="B49" s="335" t="s">
        <v>131</v>
      </c>
      <c r="C49" s="388"/>
      <c r="D49" s="388"/>
      <c r="E49" s="389"/>
      <c r="F49" s="419" t="s">
        <v>9</v>
      </c>
      <c r="G49" s="419"/>
      <c r="H49" s="414"/>
      <c r="I49" s="414"/>
      <c r="J49" s="407" t="s">
        <v>10</v>
      </c>
      <c r="K49" s="407"/>
      <c r="L49" s="414"/>
      <c r="M49" s="414"/>
      <c r="N49" s="407" t="s">
        <v>11</v>
      </c>
      <c r="O49" s="409"/>
      <c r="P49" s="420" t="s">
        <v>12</v>
      </c>
      <c r="Q49" s="409"/>
      <c r="R49" s="411" t="s">
        <v>13</v>
      </c>
      <c r="S49" s="411"/>
      <c r="T49" s="413"/>
      <c r="U49" s="414"/>
      <c r="V49" s="407" t="s">
        <v>10</v>
      </c>
      <c r="W49" s="407"/>
      <c r="X49" s="414"/>
      <c r="Y49" s="414"/>
      <c r="Z49" s="407" t="s">
        <v>11</v>
      </c>
      <c r="AA49" s="409"/>
      <c r="AB49" s="40"/>
      <c r="AC49" s="40"/>
      <c r="AD49" s="40"/>
      <c r="AE49" s="417" t="s">
        <v>24</v>
      </c>
      <c r="AF49" s="407"/>
      <c r="AG49" s="407"/>
      <c r="AH49" s="407"/>
      <c r="AI49" s="409"/>
      <c r="AJ49" s="403">
        <f>ROUNDDOWN(AW54/60,0)</f>
        <v>0</v>
      </c>
      <c r="AK49" s="404"/>
      <c r="AL49" s="407" t="s">
        <v>10</v>
      </c>
      <c r="AM49" s="407"/>
      <c r="AN49" s="404">
        <f>AW54-AJ49*60</f>
        <v>0</v>
      </c>
      <c r="AO49" s="404"/>
      <c r="AP49" s="407" t="s">
        <v>11</v>
      </c>
      <c r="AQ49" s="409"/>
      <c r="AR49" s="40"/>
      <c r="AS49" s="49"/>
      <c r="AT49" s="49"/>
      <c r="AU49" s="31"/>
      <c r="AV49" s="399" t="s">
        <v>25</v>
      </c>
      <c r="AW49" s="402">
        <f>IF(AZ49&lt;=BC49,BC49,AW44)</f>
        <v>1200</v>
      </c>
      <c r="AX49" s="157"/>
      <c r="AY49" s="399" t="s">
        <v>26</v>
      </c>
      <c r="AZ49" s="402">
        <f>T49*60+X49</f>
        <v>0</v>
      </c>
      <c r="BA49" s="157"/>
      <c r="BB49" s="399" t="s">
        <v>27</v>
      </c>
      <c r="BC49" s="402">
        <f>IF(C57="☑",21*60,20*60)</f>
        <v>1200</v>
      </c>
      <c r="BD49" s="31"/>
      <c r="BE49" s="133"/>
      <c r="BF49" s="133"/>
      <c r="BG49" s="133"/>
      <c r="BH49" s="133"/>
    </row>
    <row r="50" spans="1:60" ht="35.25" customHeight="1" x14ac:dyDescent="0.15">
      <c r="A50" s="36"/>
      <c r="B50" s="390"/>
      <c r="C50" s="391"/>
      <c r="D50" s="391"/>
      <c r="E50" s="392"/>
      <c r="F50" s="419"/>
      <c r="G50" s="419"/>
      <c r="H50" s="416"/>
      <c r="I50" s="416"/>
      <c r="J50" s="408"/>
      <c r="K50" s="408"/>
      <c r="L50" s="416"/>
      <c r="M50" s="416"/>
      <c r="N50" s="408"/>
      <c r="O50" s="410"/>
      <c r="P50" s="418"/>
      <c r="Q50" s="410"/>
      <c r="R50" s="412"/>
      <c r="S50" s="412"/>
      <c r="T50" s="415"/>
      <c r="U50" s="416"/>
      <c r="V50" s="408"/>
      <c r="W50" s="408"/>
      <c r="X50" s="416"/>
      <c r="Y50" s="416"/>
      <c r="Z50" s="408"/>
      <c r="AA50" s="410"/>
      <c r="AB50" s="31"/>
      <c r="AC50" s="31"/>
      <c r="AD50" s="31"/>
      <c r="AE50" s="418"/>
      <c r="AF50" s="408"/>
      <c r="AG50" s="408"/>
      <c r="AH50" s="408"/>
      <c r="AI50" s="410"/>
      <c r="AJ50" s="405"/>
      <c r="AK50" s="406"/>
      <c r="AL50" s="408"/>
      <c r="AM50" s="408"/>
      <c r="AN50" s="406"/>
      <c r="AO50" s="406"/>
      <c r="AP50" s="408"/>
      <c r="AQ50" s="410"/>
      <c r="AR50" s="40"/>
      <c r="AS50" s="49"/>
      <c r="AT50" s="49"/>
      <c r="AU50" s="31"/>
      <c r="AV50" s="399"/>
      <c r="AW50" s="402"/>
      <c r="AX50" s="157"/>
      <c r="AY50" s="399"/>
      <c r="AZ50" s="402"/>
      <c r="BA50" s="157"/>
      <c r="BB50" s="399"/>
      <c r="BC50" s="402"/>
      <c r="BD50" s="31"/>
      <c r="BE50" s="133"/>
      <c r="BF50" s="133"/>
      <c r="BG50" s="133"/>
      <c r="BH50" s="133"/>
    </row>
    <row r="51" spans="1:60" ht="17.25" customHeight="1" x14ac:dyDescent="0.15">
      <c r="A51" s="50"/>
      <c r="B51" s="41"/>
      <c r="C51" s="41"/>
      <c r="D51" s="41"/>
      <c r="E51" s="41"/>
      <c r="F51" s="31"/>
      <c r="G51" s="41"/>
      <c r="H51" s="130"/>
      <c r="I51" s="41"/>
      <c r="J51" s="41"/>
      <c r="K51" s="41"/>
      <c r="L51" s="41"/>
      <c r="M51" s="41"/>
      <c r="N51" s="41"/>
      <c r="O51" s="41"/>
      <c r="P51" s="51"/>
      <c r="Q51" s="41"/>
      <c r="R51" s="41"/>
      <c r="S51" s="41"/>
      <c r="T51" s="41"/>
      <c r="U51" s="41"/>
      <c r="V51" s="41"/>
      <c r="W51" s="41"/>
      <c r="X51" s="40"/>
      <c r="Y51" s="40"/>
      <c r="Z51" s="39"/>
      <c r="AA51" s="31"/>
      <c r="AB51" s="31"/>
      <c r="AC51" s="31"/>
      <c r="AD51" s="31"/>
      <c r="AE51" s="31"/>
      <c r="AF51" s="31"/>
      <c r="AG51" s="31"/>
      <c r="AH51" s="31"/>
      <c r="AI51" s="31"/>
      <c r="AJ51" s="44" t="s">
        <v>18</v>
      </c>
      <c r="AK51" s="31"/>
      <c r="AL51" s="31"/>
      <c r="AM51" s="31"/>
      <c r="AN51" s="31"/>
      <c r="AO51" s="31"/>
      <c r="AP51" s="31"/>
      <c r="AQ51" s="31"/>
      <c r="AR51" s="31"/>
      <c r="AS51" s="31"/>
      <c r="AT51" s="31"/>
      <c r="AU51" s="31"/>
      <c r="AV51" s="31"/>
      <c r="AW51" s="31"/>
      <c r="AX51" s="31"/>
      <c r="AY51" s="31"/>
      <c r="AZ51" s="63" t="s">
        <v>28</v>
      </c>
      <c r="BA51" s="31"/>
      <c r="BB51" s="31"/>
      <c r="BC51" s="31"/>
      <c r="BD51" s="31"/>
      <c r="BE51" s="133"/>
      <c r="BF51" s="133"/>
      <c r="BG51" s="133"/>
      <c r="BH51" s="133"/>
    </row>
    <row r="52" spans="1:60" ht="25.5" customHeight="1" x14ac:dyDescent="0.2">
      <c r="A52" s="50"/>
      <c r="B52" s="31"/>
      <c r="C52" s="382" t="s">
        <v>130</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4"/>
      <c r="AD52" s="31"/>
      <c r="AE52" s="31"/>
      <c r="AF52" s="31"/>
      <c r="AG52" s="31"/>
      <c r="AH52" s="31"/>
      <c r="AI52" s="31"/>
      <c r="AJ52" s="31"/>
      <c r="AK52" s="31"/>
      <c r="AL52" s="31"/>
      <c r="AM52" s="31"/>
      <c r="AN52" s="31"/>
      <c r="AO52" s="31"/>
      <c r="AP52" s="31"/>
      <c r="AQ52" s="31"/>
      <c r="AR52" s="31"/>
      <c r="AS52" s="31"/>
      <c r="AT52" s="31"/>
      <c r="AU52" s="31"/>
      <c r="AV52" s="31"/>
      <c r="AW52" s="31"/>
      <c r="AX52" s="31"/>
      <c r="AY52" s="31"/>
      <c r="AZ52" s="129" t="s">
        <v>29</v>
      </c>
      <c r="BA52" s="31"/>
      <c r="BB52" s="31"/>
      <c r="BC52" s="31"/>
      <c r="BD52" s="31"/>
      <c r="BE52" s="133"/>
      <c r="BF52" s="133"/>
      <c r="BG52" s="133"/>
      <c r="BH52" s="133"/>
    </row>
    <row r="53" spans="1:60" ht="25.5" customHeight="1" x14ac:dyDescent="0.15">
      <c r="A53" s="50"/>
      <c r="B53" s="31"/>
      <c r="C53" s="385"/>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7"/>
      <c r="AD53" s="31"/>
      <c r="AE53" s="37" t="s">
        <v>30</v>
      </c>
      <c r="AF53" s="31"/>
      <c r="AG53" s="31"/>
      <c r="AH53" s="31"/>
      <c r="AI53" s="31"/>
      <c r="AJ53" s="31"/>
      <c r="AK53" s="31"/>
      <c r="AL53" s="31"/>
      <c r="AM53" s="31"/>
      <c r="AN53" s="31"/>
      <c r="AO53" s="31"/>
      <c r="AP53" s="31"/>
      <c r="AQ53" s="31"/>
      <c r="AR53" s="31"/>
      <c r="AS53" s="31"/>
      <c r="AT53" s="31"/>
      <c r="AU53" s="31"/>
      <c r="AV53" s="31"/>
      <c r="AW53" s="31" t="s">
        <v>31</v>
      </c>
      <c r="AX53" s="31"/>
      <c r="AY53" s="31"/>
      <c r="AZ53" s="31" t="s">
        <v>32</v>
      </c>
      <c r="BA53" s="64"/>
      <c r="BB53" s="31"/>
      <c r="BC53" s="31"/>
      <c r="BD53" s="31"/>
      <c r="BE53" s="133"/>
      <c r="BF53" s="133"/>
      <c r="BG53" s="133"/>
      <c r="BH53" s="133"/>
    </row>
    <row r="54" spans="1:60" s="48" customFormat="1" ht="25.5" customHeight="1" x14ac:dyDescent="0.15">
      <c r="A54" s="50"/>
      <c r="B54" s="31"/>
      <c r="C54" s="385"/>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7"/>
      <c r="AC54" s="1"/>
      <c r="AD54" s="31"/>
      <c r="AE54" s="335" t="s">
        <v>33</v>
      </c>
      <c r="AF54" s="388"/>
      <c r="AG54" s="388"/>
      <c r="AH54" s="388"/>
      <c r="AI54" s="388"/>
      <c r="AJ54" s="388"/>
      <c r="AK54" s="389"/>
      <c r="AL54" s="393">
        <f>IF(AZ44=0,0,ROUNDUP(AW54/AZ44,3))</f>
        <v>0</v>
      </c>
      <c r="AM54" s="394"/>
      <c r="AN54" s="394"/>
      <c r="AO54" s="394"/>
      <c r="AP54" s="394"/>
      <c r="AQ54" s="395"/>
      <c r="AR54" s="31"/>
      <c r="AS54" s="31"/>
      <c r="AT54" s="31"/>
      <c r="AU54" s="47"/>
      <c r="AV54" s="399" t="s">
        <v>34</v>
      </c>
      <c r="AW54" s="400">
        <f>IF(AW44-AW49&gt;0,IF(AW44-AW49&gt;AZ44,AZ44,AW44-AW49),0)</f>
        <v>0</v>
      </c>
      <c r="AX54" s="401" t="s">
        <v>35</v>
      </c>
      <c r="AY54" s="401"/>
      <c r="AZ54" s="64"/>
      <c r="BA54" s="64"/>
      <c r="BB54" s="47"/>
      <c r="BC54" s="47"/>
      <c r="BD54" s="47"/>
      <c r="BE54" s="134"/>
      <c r="BF54" s="134"/>
      <c r="BG54" s="134"/>
      <c r="BH54" s="134"/>
    </row>
    <row r="55" spans="1:60" ht="35.25" customHeight="1" x14ac:dyDescent="0.15">
      <c r="A55" s="50"/>
      <c r="B55" s="31"/>
      <c r="C55" s="385"/>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7"/>
      <c r="AD55" s="31"/>
      <c r="AE55" s="390"/>
      <c r="AF55" s="391"/>
      <c r="AG55" s="391"/>
      <c r="AH55" s="391"/>
      <c r="AI55" s="391"/>
      <c r="AJ55" s="391"/>
      <c r="AK55" s="392"/>
      <c r="AL55" s="396"/>
      <c r="AM55" s="397"/>
      <c r="AN55" s="397"/>
      <c r="AO55" s="397"/>
      <c r="AP55" s="397"/>
      <c r="AQ55" s="398"/>
      <c r="AR55" s="31"/>
      <c r="AS55" s="31"/>
      <c r="AT55" s="31"/>
      <c r="AU55" s="399"/>
      <c r="AV55" s="399"/>
      <c r="AW55" s="400"/>
      <c r="AX55" s="401"/>
      <c r="AY55" s="401"/>
      <c r="AZ55" s="31"/>
      <c r="BA55" s="31"/>
      <c r="BB55" s="31"/>
      <c r="BC55" s="31"/>
      <c r="BD55" s="31"/>
      <c r="BE55" s="133"/>
      <c r="BF55" s="133"/>
      <c r="BG55" s="133"/>
      <c r="BH55" s="133"/>
    </row>
    <row r="56" spans="1:60" ht="25.5" customHeight="1" x14ac:dyDescent="0.15">
      <c r="A56" s="50"/>
      <c r="B56" s="31"/>
      <c r="C56" s="385"/>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7"/>
      <c r="AD56" s="31"/>
      <c r="AE56" s="31"/>
      <c r="AF56" s="31"/>
      <c r="AG56" s="31"/>
      <c r="AH56" s="31"/>
      <c r="AI56" s="31"/>
      <c r="AJ56" s="31"/>
      <c r="AK56" s="44" t="s">
        <v>18</v>
      </c>
      <c r="AL56" s="31"/>
      <c r="AM56" s="40"/>
      <c r="AN56" s="40"/>
      <c r="AO56" s="40"/>
      <c r="AP56" s="31"/>
      <c r="AQ56" s="31"/>
      <c r="AR56" s="31"/>
      <c r="AS56" s="31"/>
      <c r="AT56" s="31"/>
      <c r="AU56" s="399"/>
      <c r="AV56" s="31"/>
      <c r="AW56" s="31"/>
      <c r="AX56" s="31"/>
      <c r="AY56" s="31"/>
      <c r="AZ56" s="31"/>
      <c r="BA56" s="31"/>
      <c r="BB56" s="31"/>
      <c r="BC56" s="31"/>
      <c r="BD56" s="31"/>
      <c r="BE56" s="133"/>
      <c r="BF56" s="133"/>
      <c r="BG56" s="133"/>
      <c r="BH56" s="133"/>
    </row>
    <row r="57" spans="1:60" ht="25.5" customHeight="1" x14ac:dyDescent="0.15">
      <c r="A57" s="50"/>
      <c r="B57" s="31"/>
      <c r="C57" s="375" t="s">
        <v>128</v>
      </c>
      <c r="D57" s="376"/>
      <c r="E57" s="377" t="s">
        <v>129</v>
      </c>
      <c r="F57" s="377"/>
      <c r="G57" s="377"/>
      <c r="H57" s="377"/>
      <c r="I57" s="377"/>
      <c r="J57" s="377"/>
      <c r="K57" s="377"/>
      <c r="L57" s="377"/>
      <c r="M57" s="377"/>
      <c r="N57" s="377"/>
      <c r="O57" s="377"/>
      <c r="P57" s="377"/>
      <c r="Q57" s="377"/>
      <c r="R57" s="377"/>
      <c r="S57" s="377"/>
      <c r="T57" s="377"/>
      <c r="U57" s="377"/>
      <c r="V57" s="377"/>
      <c r="W57" s="377"/>
      <c r="X57" s="377"/>
      <c r="Y57" s="377"/>
      <c r="Z57" s="377"/>
      <c r="AA57" s="377"/>
      <c r="AB57" s="378"/>
      <c r="AD57" s="31"/>
      <c r="AE57" s="31"/>
      <c r="AF57" s="31"/>
      <c r="AG57" s="31"/>
      <c r="AJ57" s="31"/>
      <c r="AK57" s="52" t="s">
        <v>36</v>
      </c>
      <c r="AL57" s="31"/>
      <c r="AM57" s="40"/>
      <c r="AN57" s="40"/>
      <c r="AO57" s="40"/>
      <c r="AP57" s="31"/>
      <c r="AQ57" s="31"/>
      <c r="AR57" s="31"/>
      <c r="AS57" s="31"/>
      <c r="AT57" s="31"/>
      <c r="AU57" s="31"/>
      <c r="AV57" s="31"/>
      <c r="AW57" s="31"/>
      <c r="AX57" s="31"/>
      <c r="AY57" s="31"/>
      <c r="AZ57" s="31"/>
      <c r="BA57" s="31"/>
      <c r="BB57" s="31"/>
      <c r="BC57" s="31"/>
      <c r="BD57" s="31"/>
      <c r="BE57" s="133"/>
      <c r="BF57" s="133"/>
      <c r="BG57" s="133"/>
      <c r="BH57" s="133"/>
    </row>
    <row r="58" spans="1:60" s="21" customFormat="1" ht="13.5" customHeight="1" x14ac:dyDescent="0.15">
      <c r="B58" s="24"/>
      <c r="C58" s="25"/>
      <c r="D58" s="25"/>
      <c r="E58" s="25"/>
      <c r="F58" s="25"/>
      <c r="G58" s="25"/>
      <c r="H58" s="25"/>
      <c r="I58" s="25"/>
      <c r="J58" s="25"/>
      <c r="K58" s="25"/>
      <c r="L58" s="25"/>
      <c r="M58" s="25"/>
      <c r="N58" s="25"/>
      <c r="O58" s="25"/>
      <c r="P58" s="25"/>
      <c r="Q58" s="25"/>
      <c r="R58" s="25"/>
      <c r="S58" s="26"/>
      <c r="T58" s="27"/>
      <c r="U58" s="27"/>
      <c r="V58" s="27"/>
      <c r="W58" s="27"/>
      <c r="X58" s="28"/>
      <c r="Y58" s="27"/>
      <c r="Z58" s="27"/>
      <c r="AA58" s="27"/>
      <c r="AB58" s="27"/>
      <c r="AC58" s="27"/>
      <c r="AD58" s="27"/>
      <c r="AE58" s="27"/>
      <c r="AF58" s="27"/>
      <c r="AG58" s="27"/>
      <c r="AH58" s="27"/>
      <c r="AI58" s="27"/>
      <c r="AJ58" s="27"/>
      <c r="AK58" s="27"/>
      <c r="AL58" s="27"/>
      <c r="AM58" s="27"/>
      <c r="AR58" s="29"/>
      <c r="AS58" s="20"/>
      <c r="AT58" s="23"/>
      <c r="AU58" s="22"/>
      <c r="AV58" s="22"/>
      <c r="AW58" s="22"/>
      <c r="AX58" s="22"/>
      <c r="AY58" s="22"/>
      <c r="AZ58" s="22"/>
      <c r="BA58" s="22"/>
      <c r="BB58" s="22"/>
      <c r="BC58" s="22"/>
      <c r="BD58" s="22"/>
      <c r="BE58" s="22"/>
      <c r="BF58" s="22"/>
    </row>
    <row r="59" spans="1:60" s="16" customFormat="1" ht="4.5" customHeight="1" x14ac:dyDescent="0.15">
      <c r="A59" s="14"/>
      <c r="B59" s="14"/>
      <c r="C59" s="15"/>
      <c r="F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V59" s="40"/>
      <c r="AW59" s="40"/>
      <c r="AX59" s="40"/>
      <c r="AY59" s="40"/>
      <c r="AZ59" s="40"/>
      <c r="BA59" s="40"/>
      <c r="BB59" s="40"/>
      <c r="BC59" s="40"/>
      <c r="BD59" s="40"/>
      <c r="BE59" s="40"/>
      <c r="BF59" s="40"/>
      <c r="BG59" s="9"/>
    </row>
    <row r="60" spans="1:60" ht="25.5" customHeight="1" x14ac:dyDescent="0.15">
      <c r="A60" s="423" t="s">
        <v>39</v>
      </c>
      <c r="B60" s="424"/>
      <c r="C60" s="424"/>
      <c r="D60" s="424"/>
      <c r="E60" s="424"/>
      <c r="F60" s="424"/>
      <c r="G60" s="424"/>
      <c r="H60" s="424"/>
      <c r="I60" s="425"/>
      <c r="J60" s="30"/>
      <c r="K60" s="59" t="s">
        <v>40</v>
      </c>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30"/>
      <c r="AP60" s="30"/>
      <c r="AQ60" s="30"/>
      <c r="AR60" s="30"/>
      <c r="AS60" s="30"/>
      <c r="AT60" s="30"/>
      <c r="AU60" s="31"/>
      <c r="AV60" s="31" t="s">
        <v>4</v>
      </c>
      <c r="AW60" s="40"/>
      <c r="AX60" s="40"/>
      <c r="AY60" s="40"/>
      <c r="AZ60" s="40"/>
      <c r="BA60" s="31"/>
      <c r="BB60" s="40"/>
      <c r="BC60" s="40"/>
      <c r="BD60" s="40"/>
      <c r="BE60" s="40"/>
      <c r="BF60" s="40"/>
      <c r="BG60" s="9"/>
    </row>
    <row r="61" spans="1:60" ht="17.25" customHeight="1" x14ac:dyDescent="0.15">
      <c r="A61" s="426"/>
      <c r="B61" s="427"/>
      <c r="C61" s="427"/>
      <c r="D61" s="427"/>
      <c r="E61" s="427"/>
      <c r="F61" s="427"/>
      <c r="G61" s="427"/>
      <c r="H61" s="427"/>
      <c r="I61" s="428"/>
      <c r="J61" s="32"/>
      <c r="K61" s="32"/>
      <c r="L61" s="32"/>
      <c r="M61" s="32"/>
      <c r="N61" s="32"/>
      <c r="O61" s="32"/>
      <c r="P61" s="32"/>
      <c r="Q61" s="32"/>
      <c r="R61" s="32"/>
      <c r="S61" s="32"/>
      <c r="T61" s="32"/>
      <c r="U61" s="32"/>
      <c r="V61" s="32"/>
      <c r="W61" s="32"/>
      <c r="X61" s="33"/>
      <c r="Y61" s="33"/>
      <c r="Z61" s="33"/>
      <c r="AA61" s="33"/>
      <c r="AB61" s="33"/>
      <c r="AC61" s="33"/>
      <c r="AD61" s="33"/>
      <c r="AE61" s="34"/>
      <c r="AF61" s="33"/>
      <c r="AG61" s="33"/>
      <c r="AH61" s="33"/>
      <c r="AI61" s="33"/>
      <c r="AJ61" s="33"/>
      <c r="AK61" s="33"/>
      <c r="AL61" s="33"/>
      <c r="AM61" s="33"/>
      <c r="AN61" s="33"/>
      <c r="AO61" s="33"/>
      <c r="AP61" s="35"/>
      <c r="AQ61" s="35"/>
      <c r="AR61" s="35"/>
      <c r="AS61" s="35"/>
      <c r="AT61" s="31"/>
      <c r="AU61" s="31"/>
      <c r="AV61" s="31"/>
      <c r="AW61" s="31"/>
      <c r="AX61" s="31"/>
      <c r="AY61" s="31"/>
      <c r="AZ61" s="31"/>
      <c r="BA61" s="31"/>
      <c r="BB61" s="31"/>
      <c r="BC61" s="31"/>
      <c r="BD61" s="31"/>
      <c r="BE61" s="31"/>
      <c r="BF61" s="31"/>
      <c r="BG61" s="31"/>
    </row>
    <row r="62" spans="1:60" ht="28.5" customHeight="1" x14ac:dyDescent="0.15">
      <c r="A62" s="36"/>
      <c r="B62" s="37" t="s">
        <v>5</v>
      </c>
      <c r="C62" s="38"/>
      <c r="D62" s="38"/>
      <c r="E62" s="38"/>
      <c r="F62" s="31"/>
      <c r="G62" s="39"/>
      <c r="H62" s="31"/>
      <c r="I62" s="39"/>
      <c r="J62" s="39"/>
      <c r="K62" s="39"/>
      <c r="L62" s="39"/>
      <c r="M62" s="39"/>
      <c r="N62" s="39"/>
      <c r="O62" s="39"/>
      <c r="P62" s="39"/>
      <c r="Q62" s="39"/>
      <c r="R62" s="39"/>
      <c r="S62" s="39"/>
      <c r="T62" s="39"/>
      <c r="U62" s="39"/>
      <c r="V62" s="39"/>
      <c r="W62" s="39"/>
      <c r="X62" s="39"/>
      <c r="Y62" s="39"/>
      <c r="Z62" s="39"/>
      <c r="AA62" s="131"/>
      <c r="AB62" s="40"/>
      <c r="AC62" s="40"/>
      <c r="AD62" s="40"/>
      <c r="AE62" s="37" t="s">
        <v>6</v>
      </c>
      <c r="AF62" s="40"/>
      <c r="AG62" s="40"/>
      <c r="AH62" s="40"/>
      <c r="AI62" s="40"/>
      <c r="AJ62" s="40"/>
      <c r="AK62" s="40"/>
      <c r="AL62" s="40"/>
      <c r="AM62" s="40"/>
      <c r="AN62" s="40"/>
      <c r="AO62" s="40"/>
      <c r="AP62" s="40"/>
      <c r="AQ62" s="40"/>
      <c r="AR62" s="40"/>
      <c r="AS62" s="40"/>
      <c r="AT62" s="40"/>
      <c r="AU62" s="31"/>
      <c r="AV62" s="31"/>
      <c r="AW62" s="31" t="s">
        <v>7</v>
      </c>
      <c r="AX62" s="31"/>
      <c r="AY62" s="31"/>
      <c r="AZ62" s="31" t="s">
        <v>8</v>
      </c>
      <c r="BA62" s="31"/>
      <c r="BB62" s="31"/>
      <c r="BC62" s="31"/>
      <c r="BD62" s="31"/>
      <c r="BE62" s="133"/>
      <c r="BF62" s="133"/>
      <c r="BG62" s="133"/>
      <c r="BH62" s="133"/>
    </row>
    <row r="63" spans="1:60" ht="25.5" customHeight="1" x14ac:dyDescent="0.15">
      <c r="A63" s="36"/>
      <c r="B63" s="335" t="s">
        <v>131</v>
      </c>
      <c r="C63" s="388"/>
      <c r="D63" s="388"/>
      <c r="E63" s="389"/>
      <c r="F63" s="419" t="s">
        <v>9</v>
      </c>
      <c r="G63" s="419"/>
      <c r="H63" s="414"/>
      <c r="I63" s="414"/>
      <c r="J63" s="407" t="s">
        <v>10</v>
      </c>
      <c r="K63" s="407"/>
      <c r="L63" s="414"/>
      <c r="M63" s="414"/>
      <c r="N63" s="407" t="s">
        <v>11</v>
      </c>
      <c r="O63" s="409"/>
      <c r="P63" s="420" t="s">
        <v>12</v>
      </c>
      <c r="Q63" s="409"/>
      <c r="R63" s="411" t="s">
        <v>13</v>
      </c>
      <c r="S63" s="411"/>
      <c r="T63" s="414"/>
      <c r="U63" s="414"/>
      <c r="V63" s="407" t="s">
        <v>10</v>
      </c>
      <c r="W63" s="407"/>
      <c r="X63" s="414"/>
      <c r="Y63" s="414"/>
      <c r="Z63" s="407" t="s">
        <v>11</v>
      </c>
      <c r="AA63" s="409"/>
      <c r="AB63" s="31"/>
      <c r="AC63" s="31"/>
      <c r="AD63" s="31"/>
      <c r="AE63" s="335" t="s">
        <v>14</v>
      </c>
      <c r="AF63" s="327"/>
      <c r="AG63" s="327"/>
      <c r="AH63" s="327"/>
      <c r="AI63" s="328"/>
      <c r="AJ63" s="404">
        <f>ROUNDDOWN(AZ63/60,0)</f>
        <v>0</v>
      </c>
      <c r="AK63" s="404"/>
      <c r="AL63" s="421" t="s">
        <v>15</v>
      </c>
      <c r="AM63" s="421"/>
      <c r="AN63" s="404">
        <f>AZ63-AJ63*60</f>
        <v>0</v>
      </c>
      <c r="AO63" s="404"/>
      <c r="AP63" s="407" t="s">
        <v>11</v>
      </c>
      <c r="AQ63" s="409"/>
      <c r="AR63" s="40"/>
      <c r="AS63" s="31"/>
      <c r="AT63" s="31"/>
      <c r="AU63" s="399"/>
      <c r="AV63" s="399" t="s">
        <v>16</v>
      </c>
      <c r="AW63" s="402">
        <f>T63*60+X63</f>
        <v>0</v>
      </c>
      <c r="AX63" s="31"/>
      <c r="AY63" s="399" t="s">
        <v>17</v>
      </c>
      <c r="AZ63" s="402">
        <f>(T63*60+X63)-(H63*60+L63)</f>
        <v>0</v>
      </c>
      <c r="BA63" s="31"/>
      <c r="BB63" s="31"/>
      <c r="BC63" s="31"/>
      <c r="BD63" s="31"/>
      <c r="BE63" s="133"/>
      <c r="BF63" s="133"/>
      <c r="BG63" s="133"/>
      <c r="BH63" s="133"/>
    </row>
    <row r="64" spans="1:60" ht="35.25" customHeight="1" x14ac:dyDescent="0.15">
      <c r="A64" s="36"/>
      <c r="B64" s="390"/>
      <c r="C64" s="391"/>
      <c r="D64" s="391"/>
      <c r="E64" s="392"/>
      <c r="F64" s="419"/>
      <c r="G64" s="419"/>
      <c r="H64" s="416"/>
      <c r="I64" s="416"/>
      <c r="J64" s="408"/>
      <c r="K64" s="408"/>
      <c r="L64" s="416"/>
      <c r="M64" s="416"/>
      <c r="N64" s="408"/>
      <c r="O64" s="410"/>
      <c r="P64" s="418"/>
      <c r="Q64" s="410"/>
      <c r="R64" s="412"/>
      <c r="S64" s="412"/>
      <c r="T64" s="416"/>
      <c r="U64" s="416"/>
      <c r="V64" s="408"/>
      <c r="W64" s="408"/>
      <c r="X64" s="416"/>
      <c r="Y64" s="416"/>
      <c r="Z64" s="408"/>
      <c r="AA64" s="410"/>
      <c r="AB64" s="31"/>
      <c r="AC64" s="31"/>
      <c r="AD64" s="31"/>
      <c r="AE64" s="339"/>
      <c r="AF64" s="333"/>
      <c r="AG64" s="333"/>
      <c r="AH64" s="333"/>
      <c r="AI64" s="334"/>
      <c r="AJ64" s="406"/>
      <c r="AK64" s="406"/>
      <c r="AL64" s="422"/>
      <c r="AM64" s="422"/>
      <c r="AN64" s="406"/>
      <c r="AO64" s="406"/>
      <c r="AP64" s="408"/>
      <c r="AQ64" s="410"/>
      <c r="AR64" s="40"/>
      <c r="AS64" s="31"/>
      <c r="AT64" s="31"/>
      <c r="AU64" s="399"/>
      <c r="AV64" s="399"/>
      <c r="AW64" s="402"/>
      <c r="AX64" s="31"/>
      <c r="AY64" s="399"/>
      <c r="AZ64" s="402"/>
      <c r="BA64" s="31"/>
      <c r="BB64" s="31"/>
      <c r="BC64" s="31"/>
      <c r="BD64" s="31"/>
      <c r="BE64" s="133"/>
      <c r="BF64" s="133"/>
      <c r="BG64" s="133"/>
      <c r="BH64" s="133"/>
    </row>
    <row r="65" spans="1:60" ht="17.25" customHeight="1" x14ac:dyDescent="0.15">
      <c r="A65" s="36"/>
      <c r="B65" s="41"/>
      <c r="C65" s="41"/>
      <c r="D65" s="41"/>
      <c r="E65" s="41"/>
      <c r="F65" s="42"/>
      <c r="G65" s="42"/>
      <c r="H65" s="130"/>
      <c r="I65" s="42"/>
      <c r="J65" s="42"/>
      <c r="K65" s="42"/>
      <c r="L65" s="42"/>
      <c r="M65" s="42"/>
      <c r="N65" s="42"/>
      <c r="O65" s="42"/>
      <c r="P65" s="42"/>
      <c r="Q65" s="42"/>
      <c r="R65" s="42"/>
      <c r="S65" s="42"/>
      <c r="T65" s="42"/>
      <c r="U65" s="42"/>
      <c r="V65" s="42"/>
      <c r="W65" s="42"/>
      <c r="X65" s="40"/>
      <c r="Y65" s="40"/>
      <c r="Z65" s="39"/>
      <c r="AA65" s="131"/>
      <c r="AB65" s="40"/>
      <c r="AC65" s="40"/>
      <c r="AD65" s="40"/>
      <c r="AE65" s="40"/>
      <c r="AF65" s="40"/>
      <c r="AG65" s="40"/>
      <c r="AH65" s="40"/>
      <c r="AI65" s="40"/>
      <c r="AJ65" s="122" t="s">
        <v>18</v>
      </c>
      <c r="AK65" s="121"/>
      <c r="AL65" s="121"/>
      <c r="AM65" s="121"/>
      <c r="AN65" s="121"/>
      <c r="AO65" s="121"/>
      <c r="AP65" s="40"/>
      <c r="AQ65" s="40"/>
      <c r="AR65" s="40"/>
      <c r="AS65" s="31"/>
      <c r="AT65" s="31"/>
      <c r="AU65" s="31"/>
      <c r="AV65" s="31"/>
      <c r="AW65" s="31"/>
      <c r="AX65" s="31"/>
      <c r="AY65" s="31"/>
      <c r="AZ65" s="31"/>
      <c r="BA65" s="31"/>
      <c r="BB65" s="31"/>
      <c r="BC65" s="31"/>
      <c r="BD65" s="31"/>
      <c r="BE65" s="133"/>
      <c r="BF65" s="133"/>
      <c r="BG65" s="133"/>
      <c r="BH65" s="133"/>
    </row>
    <row r="66" spans="1:60" s="31" customFormat="1" ht="25.5" customHeight="1" x14ac:dyDescent="0.15">
      <c r="A66" s="36"/>
      <c r="B66" s="37"/>
      <c r="C66" s="38"/>
      <c r="D66" s="38"/>
      <c r="E66" s="38"/>
      <c r="F66" s="39"/>
      <c r="G66" s="39"/>
      <c r="H66" s="39"/>
      <c r="I66" s="39"/>
      <c r="J66" s="39"/>
      <c r="K66" s="39"/>
      <c r="L66" s="39"/>
      <c r="M66" s="39"/>
      <c r="N66" s="39"/>
      <c r="O66" s="39"/>
      <c r="P66" s="39"/>
      <c r="Q66" s="39"/>
      <c r="R66" s="39"/>
      <c r="S66" s="39"/>
      <c r="T66" s="39"/>
      <c r="U66" s="39"/>
      <c r="V66" s="39"/>
      <c r="W66" s="131"/>
      <c r="X66" s="40"/>
      <c r="Y66" s="40"/>
      <c r="Z66" s="39"/>
      <c r="AA66" s="131"/>
      <c r="AB66" s="40"/>
      <c r="AC66" s="40"/>
      <c r="AD66" s="40"/>
      <c r="AE66" s="40"/>
      <c r="AF66" s="40"/>
      <c r="AG66" s="40"/>
      <c r="AH66" s="40"/>
      <c r="AI66" s="40"/>
      <c r="AJ66" s="121"/>
      <c r="AK66" s="121"/>
      <c r="AL66" s="121"/>
      <c r="AM66" s="121"/>
      <c r="AN66" s="121"/>
      <c r="AO66" s="121"/>
      <c r="AP66" s="40"/>
      <c r="AQ66" s="40"/>
      <c r="AR66" s="40"/>
      <c r="AW66" s="47" t="s">
        <v>19</v>
      </c>
      <c r="AZ66" s="31" t="s">
        <v>20</v>
      </c>
      <c r="BC66" s="31" t="s">
        <v>126</v>
      </c>
      <c r="BE66" s="133"/>
      <c r="BF66" s="133"/>
      <c r="BG66" s="133"/>
      <c r="BH66" s="133"/>
    </row>
    <row r="67" spans="1:60" s="48" customFormat="1" ht="25.5" customHeight="1" x14ac:dyDescent="0.15">
      <c r="A67" s="45"/>
      <c r="B67" s="46" t="s">
        <v>125</v>
      </c>
      <c r="C67" s="46"/>
      <c r="D67" s="46"/>
      <c r="E67" s="46"/>
      <c r="F67" s="46"/>
      <c r="G67" s="46"/>
      <c r="H67" s="46"/>
      <c r="I67" s="46"/>
      <c r="J67" s="46"/>
      <c r="K67" s="46"/>
      <c r="L67" s="46"/>
      <c r="M67" s="46"/>
      <c r="N67" s="46"/>
      <c r="O67" s="47"/>
      <c r="P67" s="46"/>
      <c r="Q67" s="46"/>
      <c r="R67" s="46"/>
      <c r="S67" s="46"/>
      <c r="T67" s="46"/>
      <c r="U67" s="12"/>
      <c r="V67" s="46"/>
      <c r="W67" s="46"/>
      <c r="X67" s="40"/>
      <c r="Y67" s="40"/>
      <c r="Z67" s="39"/>
      <c r="AA67" s="131"/>
      <c r="AB67" s="40"/>
      <c r="AC67" s="40"/>
      <c r="AD67" s="40"/>
      <c r="AE67" s="37" t="s">
        <v>21</v>
      </c>
      <c r="AF67" s="47"/>
      <c r="AG67" s="42"/>
      <c r="AH67" s="42"/>
      <c r="AI67" s="42"/>
      <c r="AJ67" s="123"/>
      <c r="AK67" s="123"/>
      <c r="AL67" s="123"/>
      <c r="AM67" s="123"/>
      <c r="AN67" s="121"/>
      <c r="AO67" s="121"/>
      <c r="AP67" s="40"/>
      <c r="AQ67" s="31"/>
      <c r="AR67" s="40"/>
      <c r="AS67" s="31"/>
      <c r="AT67" s="31"/>
      <c r="AU67" s="47"/>
      <c r="AV67" s="47"/>
      <c r="AW67" s="47" t="s">
        <v>22</v>
      </c>
      <c r="AX67" s="47"/>
      <c r="AY67" s="47"/>
      <c r="AZ67" s="31" t="s">
        <v>23</v>
      </c>
      <c r="BA67" s="47"/>
      <c r="BB67" s="31"/>
      <c r="BC67" s="31" t="s">
        <v>127</v>
      </c>
      <c r="BD67" s="47"/>
      <c r="BE67" s="133"/>
      <c r="BF67" s="134"/>
      <c r="BG67" s="134"/>
      <c r="BH67" s="134"/>
    </row>
    <row r="68" spans="1:60" ht="25.5" customHeight="1" x14ac:dyDescent="0.15">
      <c r="A68" s="36"/>
      <c r="B68" s="335" t="s">
        <v>131</v>
      </c>
      <c r="C68" s="388"/>
      <c r="D68" s="388"/>
      <c r="E68" s="389"/>
      <c r="F68" s="419" t="s">
        <v>9</v>
      </c>
      <c r="G68" s="419"/>
      <c r="H68" s="414"/>
      <c r="I68" s="414"/>
      <c r="J68" s="407" t="s">
        <v>10</v>
      </c>
      <c r="K68" s="407"/>
      <c r="L68" s="414"/>
      <c r="M68" s="414"/>
      <c r="N68" s="407" t="s">
        <v>11</v>
      </c>
      <c r="O68" s="409"/>
      <c r="P68" s="420" t="s">
        <v>12</v>
      </c>
      <c r="Q68" s="409"/>
      <c r="R68" s="411" t="s">
        <v>13</v>
      </c>
      <c r="S68" s="411"/>
      <c r="T68" s="413"/>
      <c r="U68" s="414"/>
      <c r="V68" s="407" t="s">
        <v>10</v>
      </c>
      <c r="W68" s="407"/>
      <c r="X68" s="414"/>
      <c r="Y68" s="414"/>
      <c r="Z68" s="407" t="s">
        <v>11</v>
      </c>
      <c r="AA68" s="409"/>
      <c r="AB68" s="40"/>
      <c r="AC68" s="40"/>
      <c r="AD68" s="40"/>
      <c r="AE68" s="417" t="s">
        <v>24</v>
      </c>
      <c r="AF68" s="407"/>
      <c r="AG68" s="407"/>
      <c r="AH68" s="407"/>
      <c r="AI68" s="409"/>
      <c r="AJ68" s="403">
        <f>ROUNDDOWN(AW73/60,0)</f>
        <v>0</v>
      </c>
      <c r="AK68" s="404"/>
      <c r="AL68" s="407" t="s">
        <v>10</v>
      </c>
      <c r="AM68" s="407"/>
      <c r="AN68" s="404">
        <f>AW73-AJ68*60</f>
        <v>0</v>
      </c>
      <c r="AO68" s="404"/>
      <c r="AP68" s="407" t="s">
        <v>11</v>
      </c>
      <c r="AQ68" s="409"/>
      <c r="AR68" s="40"/>
      <c r="AS68" s="49"/>
      <c r="AT68" s="49"/>
      <c r="AU68" s="31"/>
      <c r="AV68" s="399" t="s">
        <v>25</v>
      </c>
      <c r="AW68" s="402">
        <f>IF(AZ68&lt;=BC68,BC68,AW63)</f>
        <v>1200</v>
      </c>
      <c r="AX68" s="157"/>
      <c r="AY68" s="399" t="s">
        <v>26</v>
      </c>
      <c r="AZ68" s="402">
        <f>T68*60+X68</f>
        <v>0</v>
      </c>
      <c r="BA68" s="157"/>
      <c r="BB68" s="399" t="s">
        <v>27</v>
      </c>
      <c r="BC68" s="402">
        <f>IF(C76="☑",21*60,20*60)</f>
        <v>1200</v>
      </c>
      <c r="BD68" s="31"/>
      <c r="BE68" s="133"/>
      <c r="BF68" s="133"/>
      <c r="BG68" s="133"/>
      <c r="BH68" s="133"/>
    </row>
    <row r="69" spans="1:60" ht="35.25" customHeight="1" x14ac:dyDescent="0.15">
      <c r="A69" s="36"/>
      <c r="B69" s="390"/>
      <c r="C69" s="391"/>
      <c r="D69" s="391"/>
      <c r="E69" s="392"/>
      <c r="F69" s="419"/>
      <c r="G69" s="419"/>
      <c r="H69" s="416"/>
      <c r="I69" s="416"/>
      <c r="J69" s="408"/>
      <c r="K69" s="408"/>
      <c r="L69" s="416"/>
      <c r="M69" s="416"/>
      <c r="N69" s="408"/>
      <c r="O69" s="410"/>
      <c r="P69" s="418"/>
      <c r="Q69" s="410"/>
      <c r="R69" s="412"/>
      <c r="S69" s="412"/>
      <c r="T69" s="415"/>
      <c r="U69" s="416"/>
      <c r="V69" s="408"/>
      <c r="W69" s="408"/>
      <c r="X69" s="416"/>
      <c r="Y69" s="416"/>
      <c r="Z69" s="408"/>
      <c r="AA69" s="410"/>
      <c r="AB69" s="31"/>
      <c r="AC69" s="31"/>
      <c r="AD69" s="31"/>
      <c r="AE69" s="418"/>
      <c r="AF69" s="408"/>
      <c r="AG69" s="408"/>
      <c r="AH69" s="408"/>
      <c r="AI69" s="410"/>
      <c r="AJ69" s="405"/>
      <c r="AK69" s="406"/>
      <c r="AL69" s="408"/>
      <c r="AM69" s="408"/>
      <c r="AN69" s="406"/>
      <c r="AO69" s="406"/>
      <c r="AP69" s="408"/>
      <c r="AQ69" s="410"/>
      <c r="AR69" s="40"/>
      <c r="AS69" s="49"/>
      <c r="AT69" s="49"/>
      <c r="AU69" s="31"/>
      <c r="AV69" s="399"/>
      <c r="AW69" s="402"/>
      <c r="AX69" s="157"/>
      <c r="AY69" s="399"/>
      <c r="AZ69" s="402"/>
      <c r="BA69" s="157"/>
      <c r="BB69" s="399"/>
      <c r="BC69" s="402"/>
      <c r="BD69" s="31"/>
      <c r="BE69" s="133"/>
      <c r="BF69" s="133"/>
      <c r="BG69" s="133"/>
      <c r="BH69" s="133"/>
    </row>
    <row r="70" spans="1:60" ht="17.25" customHeight="1" x14ac:dyDescent="0.15">
      <c r="A70" s="50"/>
      <c r="B70" s="41"/>
      <c r="C70" s="41"/>
      <c r="D70" s="41"/>
      <c r="E70" s="41"/>
      <c r="F70" s="31"/>
      <c r="G70" s="41"/>
      <c r="H70" s="130"/>
      <c r="I70" s="41"/>
      <c r="J70" s="41"/>
      <c r="K70" s="41"/>
      <c r="L70" s="41"/>
      <c r="M70" s="41"/>
      <c r="N70" s="41"/>
      <c r="O70" s="41"/>
      <c r="P70" s="51"/>
      <c r="Q70" s="41"/>
      <c r="R70" s="41"/>
      <c r="S70" s="41"/>
      <c r="T70" s="41"/>
      <c r="U70" s="41"/>
      <c r="V70" s="41"/>
      <c r="W70" s="41"/>
      <c r="X70" s="40"/>
      <c r="Y70" s="40"/>
      <c r="Z70" s="39"/>
      <c r="AA70" s="31"/>
      <c r="AB70" s="31"/>
      <c r="AC70" s="31"/>
      <c r="AD70" s="31"/>
      <c r="AE70" s="31"/>
      <c r="AF70" s="31"/>
      <c r="AG70" s="31"/>
      <c r="AH70" s="31"/>
      <c r="AI70" s="31"/>
      <c r="AJ70" s="44" t="s">
        <v>18</v>
      </c>
      <c r="AK70" s="31"/>
      <c r="AL70" s="31"/>
      <c r="AM70" s="31"/>
      <c r="AN70" s="31"/>
      <c r="AO70" s="31"/>
      <c r="AP70" s="31"/>
      <c r="AQ70" s="31"/>
      <c r="AR70" s="31"/>
      <c r="AS70" s="31"/>
      <c r="AT70" s="31"/>
      <c r="AU70" s="31"/>
      <c r="AV70" s="31"/>
      <c r="AW70" s="31"/>
      <c r="AX70" s="31"/>
      <c r="AY70" s="31"/>
      <c r="AZ70" s="63" t="s">
        <v>28</v>
      </c>
      <c r="BA70" s="31"/>
      <c r="BB70" s="31"/>
      <c r="BC70" s="31"/>
      <c r="BD70" s="31"/>
      <c r="BE70" s="133"/>
      <c r="BF70" s="133"/>
      <c r="BG70" s="133"/>
      <c r="BH70" s="133"/>
    </row>
    <row r="71" spans="1:60" ht="25.5" customHeight="1" x14ac:dyDescent="0.2">
      <c r="A71" s="50"/>
      <c r="B71" s="31"/>
      <c r="C71" s="382" t="s">
        <v>130</v>
      </c>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4"/>
      <c r="AD71" s="31"/>
      <c r="AE71" s="31"/>
      <c r="AF71" s="31"/>
      <c r="AG71" s="31"/>
      <c r="AH71" s="31"/>
      <c r="AI71" s="31"/>
      <c r="AJ71" s="31"/>
      <c r="AK71" s="31"/>
      <c r="AL71" s="31"/>
      <c r="AM71" s="31"/>
      <c r="AN71" s="31"/>
      <c r="AO71" s="31"/>
      <c r="AP71" s="31"/>
      <c r="AQ71" s="31"/>
      <c r="AR71" s="31"/>
      <c r="AS71" s="31"/>
      <c r="AT71" s="31"/>
      <c r="AU71" s="31"/>
      <c r="AV71" s="31"/>
      <c r="AW71" s="31"/>
      <c r="AX71" s="31"/>
      <c r="AY71" s="31"/>
      <c r="AZ71" s="129" t="s">
        <v>29</v>
      </c>
      <c r="BA71" s="31"/>
      <c r="BB71" s="31"/>
      <c r="BC71" s="31"/>
      <c r="BD71" s="31"/>
      <c r="BE71" s="133"/>
      <c r="BF71" s="133"/>
      <c r="BG71" s="133"/>
      <c r="BH71" s="133"/>
    </row>
    <row r="72" spans="1:60" ht="25.5" customHeight="1" x14ac:dyDescent="0.15">
      <c r="A72" s="50"/>
      <c r="B72" s="31"/>
      <c r="C72" s="385"/>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7"/>
      <c r="AD72" s="31"/>
      <c r="AE72" s="37" t="s">
        <v>30</v>
      </c>
      <c r="AF72" s="31"/>
      <c r="AG72" s="31"/>
      <c r="AH72" s="31"/>
      <c r="AI72" s="31"/>
      <c r="AJ72" s="31"/>
      <c r="AK72" s="31"/>
      <c r="AL72" s="31"/>
      <c r="AM72" s="31"/>
      <c r="AN72" s="31"/>
      <c r="AO72" s="31"/>
      <c r="AP72" s="31"/>
      <c r="AQ72" s="31"/>
      <c r="AR72" s="31"/>
      <c r="AS72" s="31"/>
      <c r="AT72" s="31"/>
      <c r="AU72" s="31"/>
      <c r="AV72" s="31"/>
      <c r="AW72" s="31" t="s">
        <v>31</v>
      </c>
      <c r="AX72" s="31"/>
      <c r="AY72" s="31"/>
      <c r="AZ72" s="31" t="s">
        <v>32</v>
      </c>
      <c r="BA72" s="64"/>
      <c r="BB72" s="31"/>
      <c r="BC72" s="31"/>
      <c r="BD72" s="31"/>
      <c r="BE72" s="133"/>
      <c r="BF72" s="133"/>
      <c r="BG72" s="133"/>
      <c r="BH72" s="133"/>
    </row>
    <row r="73" spans="1:60" s="48" customFormat="1" ht="25.5" customHeight="1" x14ac:dyDescent="0.15">
      <c r="A73" s="50"/>
      <c r="B73" s="31"/>
      <c r="C73" s="385"/>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7"/>
      <c r="AC73" s="1"/>
      <c r="AD73" s="31"/>
      <c r="AE73" s="335" t="s">
        <v>33</v>
      </c>
      <c r="AF73" s="388"/>
      <c r="AG73" s="388"/>
      <c r="AH73" s="388"/>
      <c r="AI73" s="388"/>
      <c r="AJ73" s="388"/>
      <c r="AK73" s="389"/>
      <c r="AL73" s="393">
        <f>IF(AZ63=0,0,ROUNDUP(AW73/AZ63,3))</f>
        <v>0</v>
      </c>
      <c r="AM73" s="394"/>
      <c r="AN73" s="394"/>
      <c r="AO73" s="394"/>
      <c r="AP73" s="394"/>
      <c r="AQ73" s="395"/>
      <c r="AR73" s="31"/>
      <c r="AS73" s="31"/>
      <c r="AT73" s="31"/>
      <c r="AU73" s="47"/>
      <c r="AV73" s="399" t="s">
        <v>34</v>
      </c>
      <c r="AW73" s="400">
        <f>IF(AW63-AW68&gt;0,IF(AW63-AW68&gt;AZ63,AZ63,AW63-AW68),0)</f>
        <v>0</v>
      </c>
      <c r="AX73" s="401" t="s">
        <v>35</v>
      </c>
      <c r="AY73" s="401"/>
      <c r="AZ73" s="64"/>
      <c r="BA73" s="64"/>
      <c r="BB73" s="47"/>
      <c r="BC73" s="47"/>
      <c r="BD73" s="47"/>
      <c r="BE73" s="134"/>
      <c r="BF73" s="134"/>
      <c r="BG73" s="134"/>
      <c r="BH73" s="134"/>
    </row>
    <row r="74" spans="1:60" ht="35.25" customHeight="1" x14ac:dyDescent="0.15">
      <c r="A74" s="50"/>
      <c r="B74" s="31"/>
      <c r="C74" s="385"/>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7"/>
      <c r="AD74" s="31"/>
      <c r="AE74" s="390"/>
      <c r="AF74" s="391"/>
      <c r="AG74" s="391"/>
      <c r="AH74" s="391"/>
      <c r="AI74" s="391"/>
      <c r="AJ74" s="391"/>
      <c r="AK74" s="392"/>
      <c r="AL74" s="396"/>
      <c r="AM74" s="397"/>
      <c r="AN74" s="397"/>
      <c r="AO74" s="397"/>
      <c r="AP74" s="397"/>
      <c r="AQ74" s="398"/>
      <c r="AR74" s="31"/>
      <c r="AS74" s="31"/>
      <c r="AT74" s="31"/>
      <c r="AU74" s="399"/>
      <c r="AV74" s="399"/>
      <c r="AW74" s="400"/>
      <c r="AX74" s="401"/>
      <c r="AY74" s="401"/>
      <c r="AZ74" s="31"/>
      <c r="BA74" s="31"/>
      <c r="BB74" s="31"/>
      <c r="BC74" s="31"/>
      <c r="BD74" s="31"/>
      <c r="BE74" s="133"/>
      <c r="BF74" s="133"/>
      <c r="BG74" s="133"/>
      <c r="BH74" s="133"/>
    </row>
    <row r="75" spans="1:60" ht="25.5" customHeight="1" x14ac:dyDescent="0.15">
      <c r="A75" s="50"/>
      <c r="B75" s="31"/>
      <c r="C75" s="385"/>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7"/>
      <c r="AD75" s="31"/>
      <c r="AE75" s="31"/>
      <c r="AF75" s="31"/>
      <c r="AG75" s="31"/>
      <c r="AH75" s="31"/>
      <c r="AI75" s="31"/>
      <c r="AJ75" s="31"/>
      <c r="AK75" s="44" t="s">
        <v>18</v>
      </c>
      <c r="AL75" s="31"/>
      <c r="AM75" s="40"/>
      <c r="AN75" s="40"/>
      <c r="AO75" s="40"/>
      <c r="AP75" s="31"/>
      <c r="AQ75" s="31"/>
      <c r="AR75" s="31"/>
      <c r="AS75" s="31"/>
      <c r="AT75" s="31"/>
      <c r="AU75" s="399"/>
      <c r="AV75" s="31"/>
      <c r="AW75" s="31"/>
      <c r="AX75" s="31"/>
      <c r="AY75" s="31"/>
      <c r="AZ75" s="31"/>
      <c r="BA75" s="31"/>
      <c r="BB75" s="31"/>
      <c r="BC75" s="31"/>
      <c r="BD75" s="31"/>
      <c r="BE75" s="133"/>
      <c r="BF75" s="133"/>
      <c r="BG75" s="133"/>
      <c r="BH75" s="133"/>
    </row>
    <row r="76" spans="1:60" ht="25.5" customHeight="1" x14ac:dyDescent="0.15">
      <c r="A76" s="50"/>
      <c r="B76" s="31"/>
      <c r="C76" s="375" t="s">
        <v>128</v>
      </c>
      <c r="D76" s="376"/>
      <c r="E76" s="377" t="s">
        <v>129</v>
      </c>
      <c r="F76" s="377"/>
      <c r="G76" s="377"/>
      <c r="H76" s="377"/>
      <c r="I76" s="377"/>
      <c r="J76" s="377"/>
      <c r="K76" s="377"/>
      <c r="L76" s="377"/>
      <c r="M76" s="377"/>
      <c r="N76" s="377"/>
      <c r="O76" s="377"/>
      <c r="P76" s="377"/>
      <c r="Q76" s="377"/>
      <c r="R76" s="377"/>
      <c r="S76" s="377"/>
      <c r="T76" s="377"/>
      <c r="U76" s="377"/>
      <c r="V76" s="377"/>
      <c r="W76" s="377"/>
      <c r="X76" s="377"/>
      <c r="Y76" s="377"/>
      <c r="Z76" s="377"/>
      <c r="AA76" s="377"/>
      <c r="AB76" s="378"/>
      <c r="AD76" s="31"/>
      <c r="AE76" s="31"/>
      <c r="AF76" s="31"/>
      <c r="AG76" s="31"/>
      <c r="AJ76" s="31"/>
      <c r="AK76" s="52" t="s">
        <v>36</v>
      </c>
      <c r="AL76" s="31"/>
      <c r="AM76" s="40"/>
      <c r="AN76" s="40"/>
      <c r="AO76" s="40"/>
      <c r="AP76" s="31"/>
      <c r="AQ76" s="31"/>
      <c r="AR76" s="31"/>
      <c r="AS76" s="31"/>
      <c r="AT76" s="31"/>
      <c r="AU76" s="31"/>
      <c r="AV76" s="31"/>
      <c r="AW76" s="31"/>
      <c r="AX76" s="31"/>
      <c r="AY76" s="31"/>
      <c r="AZ76" s="31"/>
      <c r="BA76" s="31"/>
      <c r="BB76" s="31"/>
      <c r="BC76" s="31"/>
      <c r="BD76" s="31"/>
      <c r="BE76" s="133"/>
      <c r="BF76" s="133"/>
      <c r="BG76" s="133"/>
      <c r="BH76" s="133"/>
    </row>
    <row r="77" spans="1:60" ht="17.25" customHeight="1" x14ac:dyDescent="0.15">
      <c r="A77" s="53"/>
      <c r="B77" s="54"/>
      <c r="C77" s="54"/>
      <c r="D77" s="54"/>
      <c r="E77" s="54"/>
      <c r="F77" s="55"/>
      <c r="G77" s="54"/>
      <c r="H77" s="54"/>
      <c r="I77" s="54"/>
      <c r="J77" s="54"/>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7"/>
      <c r="AL77" s="56"/>
      <c r="AM77" s="58"/>
      <c r="AN77" s="58"/>
      <c r="AO77" s="58"/>
      <c r="AP77" s="56"/>
      <c r="AQ77" s="56"/>
      <c r="AR77" s="56"/>
      <c r="AS77" s="56"/>
      <c r="AT77" s="31"/>
      <c r="AU77" s="31"/>
      <c r="AV77" s="31"/>
      <c r="AW77" s="31"/>
      <c r="AX77" s="31"/>
      <c r="AY77" s="31"/>
      <c r="AZ77" s="31"/>
      <c r="BA77" s="31"/>
      <c r="BB77" s="31"/>
      <c r="BC77" s="31"/>
      <c r="BD77" s="31"/>
      <c r="BE77" s="31"/>
      <c r="BF77" s="31"/>
    </row>
    <row r="78" spans="1:60" ht="25.5" hidden="1" customHeight="1" x14ac:dyDescent="0.15">
      <c r="A78" s="423" t="s">
        <v>41</v>
      </c>
      <c r="B78" s="424"/>
      <c r="C78" s="424"/>
      <c r="D78" s="424"/>
      <c r="E78" s="424"/>
      <c r="F78" s="424"/>
      <c r="G78" s="424"/>
      <c r="H78" s="424"/>
      <c r="I78" s="425"/>
      <c r="J78" s="30"/>
      <c r="K78" s="59" t="s">
        <v>40</v>
      </c>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30"/>
      <c r="AP78" s="30"/>
      <c r="AQ78" s="30"/>
      <c r="AR78" s="30"/>
      <c r="AS78" s="30"/>
      <c r="AT78" s="30"/>
      <c r="AU78" s="31"/>
      <c r="AV78" s="31" t="s">
        <v>4</v>
      </c>
      <c r="AW78" s="40"/>
      <c r="AX78" s="40"/>
      <c r="AY78" s="40"/>
      <c r="AZ78" s="40"/>
      <c r="BA78" s="31"/>
      <c r="BB78" s="40"/>
      <c r="BC78" s="40"/>
      <c r="BD78" s="40"/>
      <c r="BE78" s="40"/>
      <c r="BF78" s="40"/>
      <c r="BG78" s="9"/>
    </row>
    <row r="79" spans="1:60" ht="17.25" hidden="1" customHeight="1" x14ac:dyDescent="0.15">
      <c r="A79" s="426"/>
      <c r="B79" s="427"/>
      <c r="C79" s="427"/>
      <c r="D79" s="427"/>
      <c r="E79" s="427"/>
      <c r="F79" s="427"/>
      <c r="G79" s="427"/>
      <c r="H79" s="427"/>
      <c r="I79" s="428"/>
      <c r="J79" s="32"/>
      <c r="K79" s="32"/>
      <c r="L79" s="32"/>
      <c r="M79" s="32"/>
      <c r="N79" s="32"/>
      <c r="O79" s="32"/>
      <c r="P79" s="32"/>
      <c r="Q79" s="32"/>
      <c r="R79" s="32"/>
      <c r="S79" s="32"/>
      <c r="T79" s="32"/>
      <c r="U79" s="32"/>
      <c r="V79" s="32"/>
      <c r="W79" s="32"/>
      <c r="X79" s="33"/>
      <c r="Y79" s="33"/>
      <c r="Z79" s="33"/>
      <c r="AA79" s="33"/>
      <c r="AB79" s="33"/>
      <c r="AC79" s="33"/>
      <c r="AD79" s="33"/>
      <c r="AE79" s="34"/>
      <c r="AF79" s="33"/>
      <c r="AG79" s="33"/>
      <c r="AH79" s="33"/>
      <c r="AI79" s="33"/>
      <c r="AJ79" s="33"/>
      <c r="AK79" s="33"/>
      <c r="AL79" s="33"/>
      <c r="AM79" s="33"/>
      <c r="AN79" s="33"/>
      <c r="AO79" s="33"/>
      <c r="AP79" s="35"/>
      <c r="AQ79" s="35"/>
      <c r="AR79" s="35"/>
      <c r="AS79" s="35"/>
      <c r="AT79" s="31"/>
      <c r="AU79" s="31"/>
      <c r="AV79" s="31"/>
      <c r="AW79" s="31"/>
      <c r="AX79" s="31"/>
      <c r="AY79" s="31"/>
      <c r="AZ79" s="31"/>
      <c r="BA79" s="31"/>
      <c r="BB79" s="31"/>
      <c r="BC79" s="31"/>
      <c r="BD79" s="31"/>
      <c r="BE79" s="31"/>
      <c r="BF79" s="31"/>
      <c r="BG79" s="31"/>
    </row>
    <row r="80" spans="1:60" ht="28.5" hidden="1" customHeight="1" x14ac:dyDescent="0.15">
      <c r="A80" s="36"/>
      <c r="B80" s="37" t="s">
        <v>5</v>
      </c>
      <c r="C80" s="38"/>
      <c r="D80" s="38"/>
      <c r="E80" s="38"/>
      <c r="F80" s="31"/>
      <c r="G80" s="39"/>
      <c r="H80" s="31"/>
      <c r="I80" s="39"/>
      <c r="J80" s="39"/>
      <c r="K80" s="39"/>
      <c r="L80" s="39"/>
      <c r="M80" s="39"/>
      <c r="N80" s="39"/>
      <c r="O80" s="39"/>
      <c r="P80" s="39"/>
      <c r="Q80" s="39"/>
      <c r="R80" s="39"/>
      <c r="S80" s="39"/>
      <c r="T80" s="39"/>
      <c r="U80" s="39"/>
      <c r="V80" s="39"/>
      <c r="W80" s="39"/>
      <c r="X80" s="39"/>
      <c r="Y80" s="39"/>
      <c r="Z80" s="39"/>
      <c r="AA80" s="131"/>
      <c r="AB80" s="40"/>
      <c r="AC80" s="40"/>
      <c r="AD80" s="40"/>
      <c r="AE80" s="37" t="s">
        <v>6</v>
      </c>
      <c r="AF80" s="40"/>
      <c r="AG80" s="40"/>
      <c r="AH80" s="40"/>
      <c r="AI80" s="40"/>
      <c r="AJ80" s="40"/>
      <c r="AK80" s="40"/>
      <c r="AL80" s="40"/>
      <c r="AM80" s="40"/>
      <c r="AN80" s="40"/>
      <c r="AO80" s="40"/>
      <c r="AP80" s="40"/>
      <c r="AQ80" s="40"/>
      <c r="AR80" s="40"/>
      <c r="AS80" s="40"/>
      <c r="AT80" s="40"/>
      <c r="AU80" s="31"/>
      <c r="AV80" s="31"/>
      <c r="AW80" s="31" t="s">
        <v>7</v>
      </c>
      <c r="AX80" s="31"/>
      <c r="AY80" s="31"/>
      <c r="AZ80" s="31" t="s">
        <v>8</v>
      </c>
      <c r="BA80" s="31"/>
      <c r="BB80" s="31"/>
      <c r="BC80" s="31"/>
      <c r="BD80" s="31"/>
      <c r="BE80" s="133"/>
      <c r="BF80" s="133"/>
      <c r="BG80" s="133"/>
      <c r="BH80" s="133"/>
    </row>
    <row r="81" spans="1:60" ht="25.5" hidden="1" customHeight="1" x14ac:dyDescent="0.15">
      <c r="A81" s="36"/>
      <c r="B81" s="335" t="s">
        <v>131</v>
      </c>
      <c r="C81" s="388"/>
      <c r="D81" s="388"/>
      <c r="E81" s="389"/>
      <c r="F81" s="419" t="s">
        <v>9</v>
      </c>
      <c r="G81" s="419"/>
      <c r="H81" s="414"/>
      <c r="I81" s="414"/>
      <c r="J81" s="407" t="s">
        <v>10</v>
      </c>
      <c r="K81" s="407"/>
      <c r="L81" s="414"/>
      <c r="M81" s="414"/>
      <c r="N81" s="407" t="s">
        <v>11</v>
      </c>
      <c r="O81" s="409"/>
      <c r="P81" s="420" t="s">
        <v>12</v>
      </c>
      <c r="Q81" s="409"/>
      <c r="R81" s="411" t="s">
        <v>13</v>
      </c>
      <c r="S81" s="411"/>
      <c r="T81" s="414"/>
      <c r="U81" s="414"/>
      <c r="V81" s="407" t="s">
        <v>10</v>
      </c>
      <c r="W81" s="407"/>
      <c r="X81" s="414"/>
      <c r="Y81" s="414"/>
      <c r="Z81" s="407" t="s">
        <v>11</v>
      </c>
      <c r="AA81" s="409"/>
      <c r="AB81" s="31"/>
      <c r="AC81" s="31"/>
      <c r="AD81" s="31"/>
      <c r="AE81" s="335" t="s">
        <v>14</v>
      </c>
      <c r="AF81" s="327"/>
      <c r="AG81" s="327"/>
      <c r="AH81" s="327"/>
      <c r="AI81" s="328"/>
      <c r="AJ81" s="404">
        <f>ROUNDDOWN(AZ81/60,0)</f>
        <v>0</v>
      </c>
      <c r="AK81" s="404"/>
      <c r="AL81" s="421" t="s">
        <v>15</v>
      </c>
      <c r="AM81" s="421"/>
      <c r="AN81" s="404">
        <f>AZ81-AJ81*60</f>
        <v>0</v>
      </c>
      <c r="AO81" s="404"/>
      <c r="AP81" s="407" t="s">
        <v>11</v>
      </c>
      <c r="AQ81" s="409"/>
      <c r="AR81" s="40"/>
      <c r="AS81" s="31"/>
      <c r="AT81" s="31"/>
      <c r="AU81" s="399"/>
      <c r="AV81" s="399" t="s">
        <v>16</v>
      </c>
      <c r="AW81" s="402">
        <f>T81*60+X81</f>
        <v>0</v>
      </c>
      <c r="AX81" s="31"/>
      <c r="AY81" s="399" t="s">
        <v>17</v>
      </c>
      <c r="AZ81" s="402">
        <f>(T81*60+X81)-(H81*60+L81)</f>
        <v>0</v>
      </c>
      <c r="BA81" s="31"/>
      <c r="BB81" s="31"/>
      <c r="BC81" s="31"/>
      <c r="BD81" s="31"/>
      <c r="BE81" s="133"/>
      <c r="BF81" s="133"/>
      <c r="BG81" s="133"/>
      <c r="BH81" s="133"/>
    </row>
    <row r="82" spans="1:60" ht="35.25" hidden="1" customHeight="1" x14ac:dyDescent="0.15">
      <c r="A82" s="36"/>
      <c r="B82" s="390"/>
      <c r="C82" s="391"/>
      <c r="D82" s="391"/>
      <c r="E82" s="392"/>
      <c r="F82" s="419"/>
      <c r="G82" s="419"/>
      <c r="H82" s="416"/>
      <c r="I82" s="416"/>
      <c r="J82" s="408"/>
      <c r="K82" s="408"/>
      <c r="L82" s="416"/>
      <c r="M82" s="416"/>
      <c r="N82" s="408"/>
      <c r="O82" s="410"/>
      <c r="P82" s="418"/>
      <c r="Q82" s="410"/>
      <c r="R82" s="412"/>
      <c r="S82" s="412"/>
      <c r="T82" s="416"/>
      <c r="U82" s="416"/>
      <c r="V82" s="408"/>
      <c r="W82" s="408"/>
      <c r="X82" s="416"/>
      <c r="Y82" s="416"/>
      <c r="Z82" s="408"/>
      <c r="AA82" s="410"/>
      <c r="AB82" s="31"/>
      <c r="AC82" s="31"/>
      <c r="AD82" s="31"/>
      <c r="AE82" s="339"/>
      <c r="AF82" s="333"/>
      <c r="AG82" s="333"/>
      <c r="AH82" s="333"/>
      <c r="AI82" s="334"/>
      <c r="AJ82" s="406"/>
      <c r="AK82" s="406"/>
      <c r="AL82" s="422"/>
      <c r="AM82" s="422"/>
      <c r="AN82" s="406"/>
      <c r="AO82" s="406"/>
      <c r="AP82" s="408"/>
      <c r="AQ82" s="410"/>
      <c r="AR82" s="40"/>
      <c r="AS82" s="31"/>
      <c r="AT82" s="31"/>
      <c r="AU82" s="399"/>
      <c r="AV82" s="399"/>
      <c r="AW82" s="402"/>
      <c r="AX82" s="31"/>
      <c r="AY82" s="399"/>
      <c r="AZ82" s="402"/>
      <c r="BA82" s="31"/>
      <c r="BB82" s="31"/>
      <c r="BC82" s="31"/>
      <c r="BD82" s="31"/>
      <c r="BE82" s="133"/>
      <c r="BF82" s="133"/>
      <c r="BG82" s="133"/>
      <c r="BH82" s="133"/>
    </row>
    <row r="83" spans="1:60" ht="17.25" hidden="1" customHeight="1" x14ac:dyDescent="0.15">
      <c r="A83" s="36"/>
      <c r="B83" s="41"/>
      <c r="C83" s="41"/>
      <c r="D83" s="41"/>
      <c r="E83" s="41"/>
      <c r="F83" s="42"/>
      <c r="G83" s="42"/>
      <c r="H83" s="130"/>
      <c r="I83" s="42"/>
      <c r="J83" s="42"/>
      <c r="K83" s="42"/>
      <c r="L83" s="42"/>
      <c r="M83" s="42"/>
      <c r="N83" s="42"/>
      <c r="O83" s="42"/>
      <c r="P83" s="42"/>
      <c r="Q83" s="42"/>
      <c r="R83" s="42"/>
      <c r="S83" s="42"/>
      <c r="T83" s="42"/>
      <c r="U83" s="42"/>
      <c r="V83" s="42"/>
      <c r="W83" s="42"/>
      <c r="X83" s="40"/>
      <c r="Y83" s="40"/>
      <c r="Z83" s="39"/>
      <c r="AA83" s="131"/>
      <c r="AB83" s="40"/>
      <c r="AC83" s="40"/>
      <c r="AD83" s="40"/>
      <c r="AE83" s="40"/>
      <c r="AF83" s="40"/>
      <c r="AG83" s="40"/>
      <c r="AH83" s="40"/>
      <c r="AI83" s="40"/>
      <c r="AJ83" s="122" t="s">
        <v>18</v>
      </c>
      <c r="AK83" s="121"/>
      <c r="AL83" s="121"/>
      <c r="AM83" s="121"/>
      <c r="AN83" s="121"/>
      <c r="AO83" s="121"/>
      <c r="AP83" s="40"/>
      <c r="AQ83" s="40"/>
      <c r="AR83" s="40"/>
      <c r="AS83" s="31"/>
      <c r="AT83" s="31"/>
      <c r="AU83" s="31"/>
      <c r="AV83" s="31"/>
      <c r="AW83" s="31"/>
      <c r="AX83" s="31"/>
      <c r="AY83" s="31"/>
      <c r="AZ83" s="31"/>
      <c r="BA83" s="31"/>
      <c r="BB83" s="31"/>
      <c r="BC83" s="31"/>
      <c r="BD83" s="31"/>
      <c r="BE83" s="133"/>
      <c r="BF83" s="133"/>
      <c r="BG83" s="133"/>
      <c r="BH83" s="133"/>
    </row>
    <row r="84" spans="1:60" s="31" customFormat="1" ht="25.5" hidden="1" customHeight="1" x14ac:dyDescent="0.15">
      <c r="A84" s="36"/>
      <c r="B84" s="37"/>
      <c r="C84" s="38"/>
      <c r="D84" s="38"/>
      <c r="E84" s="38"/>
      <c r="F84" s="39"/>
      <c r="G84" s="39"/>
      <c r="H84" s="39"/>
      <c r="I84" s="39"/>
      <c r="J84" s="39"/>
      <c r="K84" s="39"/>
      <c r="L84" s="39"/>
      <c r="M84" s="39"/>
      <c r="N84" s="39"/>
      <c r="O84" s="39"/>
      <c r="P84" s="39"/>
      <c r="Q84" s="39"/>
      <c r="R84" s="39"/>
      <c r="S84" s="39"/>
      <c r="T84" s="39"/>
      <c r="U84" s="39"/>
      <c r="V84" s="39"/>
      <c r="W84" s="131"/>
      <c r="X84" s="40"/>
      <c r="Y84" s="40"/>
      <c r="Z84" s="39"/>
      <c r="AA84" s="131"/>
      <c r="AB84" s="40"/>
      <c r="AC84" s="40"/>
      <c r="AD84" s="40"/>
      <c r="AE84" s="40"/>
      <c r="AF84" s="40"/>
      <c r="AG84" s="40"/>
      <c r="AH84" s="40"/>
      <c r="AI84" s="40"/>
      <c r="AJ84" s="121"/>
      <c r="AK84" s="121"/>
      <c r="AL84" s="121"/>
      <c r="AM84" s="121"/>
      <c r="AN84" s="121"/>
      <c r="AO84" s="121"/>
      <c r="AP84" s="40"/>
      <c r="AQ84" s="40"/>
      <c r="AR84" s="40"/>
      <c r="AW84" s="47" t="s">
        <v>19</v>
      </c>
      <c r="AZ84" s="31" t="s">
        <v>20</v>
      </c>
      <c r="BC84" s="31" t="s">
        <v>126</v>
      </c>
      <c r="BE84" s="133"/>
      <c r="BF84" s="133"/>
      <c r="BG84" s="133"/>
      <c r="BH84" s="133"/>
    </row>
    <row r="85" spans="1:60" s="48" customFormat="1" ht="25.5" hidden="1" customHeight="1" x14ac:dyDescent="0.15">
      <c r="A85" s="45"/>
      <c r="B85" s="46" t="s">
        <v>125</v>
      </c>
      <c r="C85" s="46"/>
      <c r="D85" s="46"/>
      <c r="E85" s="46"/>
      <c r="F85" s="46"/>
      <c r="G85" s="46"/>
      <c r="H85" s="46"/>
      <c r="I85" s="46"/>
      <c r="J85" s="46"/>
      <c r="K85" s="46"/>
      <c r="L85" s="46"/>
      <c r="M85" s="46"/>
      <c r="N85" s="46"/>
      <c r="O85" s="47"/>
      <c r="P85" s="46"/>
      <c r="Q85" s="46"/>
      <c r="R85" s="46"/>
      <c r="S85" s="46"/>
      <c r="T85" s="46"/>
      <c r="U85" s="12"/>
      <c r="V85" s="46"/>
      <c r="W85" s="46"/>
      <c r="X85" s="40"/>
      <c r="Y85" s="40"/>
      <c r="Z85" s="39"/>
      <c r="AA85" s="131"/>
      <c r="AB85" s="40"/>
      <c r="AC85" s="40"/>
      <c r="AD85" s="40"/>
      <c r="AE85" s="37" t="s">
        <v>21</v>
      </c>
      <c r="AF85" s="47"/>
      <c r="AG85" s="42"/>
      <c r="AH85" s="42"/>
      <c r="AI85" s="42"/>
      <c r="AJ85" s="123"/>
      <c r="AK85" s="123"/>
      <c r="AL85" s="123"/>
      <c r="AM85" s="123"/>
      <c r="AN85" s="121"/>
      <c r="AO85" s="121"/>
      <c r="AP85" s="40"/>
      <c r="AQ85" s="31"/>
      <c r="AR85" s="40"/>
      <c r="AS85" s="31"/>
      <c r="AT85" s="31"/>
      <c r="AU85" s="47"/>
      <c r="AV85" s="47"/>
      <c r="AW85" s="47" t="s">
        <v>22</v>
      </c>
      <c r="AX85" s="47"/>
      <c r="AY85" s="47"/>
      <c r="AZ85" s="31" t="s">
        <v>23</v>
      </c>
      <c r="BA85" s="47"/>
      <c r="BB85" s="31"/>
      <c r="BC85" s="31" t="s">
        <v>127</v>
      </c>
      <c r="BD85" s="47"/>
      <c r="BE85" s="133"/>
      <c r="BF85" s="134"/>
      <c r="BG85" s="134"/>
      <c r="BH85" s="134"/>
    </row>
    <row r="86" spans="1:60" ht="25.5" hidden="1" customHeight="1" x14ac:dyDescent="0.15">
      <c r="A86" s="36"/>
      <c r="B86" s="335" t="s">
        <v>131</v>
      </c>
      <c r="C86" s="388"/>
      <c r="D86" s="388"/>
      <c r="E86" s="389"/>
      <c r="F86" s="419" t="s">
        <v>9</v>
      </c>
      <c r="G86" s="419"/>
      <c r="H86" s="414"/>
      <c r="I86" s="414"/>
      <c r="J86" s="407" t="s">
        <v>10</v>
      </c>
      <c r="K86" s="407"/>
      <c r="L86" s="414"/>
      <c r="M86" s="414"/>
      <c r="N86" s="407" t="s">
        <v>11</v>
      </c>
      <c r="O86" s="409"/>
      <c r="P86" s="420" t="s">
        <v>12</v>
      </c>
      <c r="Q86" s="409"/>
      <c r="R86" s="411" t="s">
        <v>13</v>
      </c>
      <c r="S86" s="411"/>
      <c r="T86" s="413"/>
      <c r="U86" s="414"/>
      <c r="V86" s="407" t="s">
        <v>10</v>
      </c>
      <c r="W86" s="407"/>
      <c r="X86" s="414"/>
      <c r="Y86" s="414"/>
      <c r="Z86" s="407" t="s">
        <v>11</v>
      </c>
      <c r="AA86" s="409"/>
      <c r="AB86" s="40"/>
      <c r="AC86" s="40"/>
      <c r="AD86" s="40"/>
      <c r="AE86" s="417" t="s">
        <v>24</v>
      </c>
      <c r="AF86" s="407"/>
      <c r="AG86" s="407"/>
      <c r="AH86" s="407"/>
      <c r="AI86" s="409"/>
      <c r="AJ86" s="403">
        <f>ROUNDDOWN(AW91/60,0)</f>
        <v>0</v>
      </c>
      <c r="AK86" s="404"/>
      <c r="AL86" s="407" t="s">
        <v>10</v>
      </c>
      <c r="AM86" s="407"/>
      <c r="AN86" s="404">
        <f>AW91-AJ86*60</f>
        <v>0</v>
      </c>
      <c r="AO86" s="404"/>
      <c r="AP86" s="407" t="s">
        <v>11</v>
      </c>
      <c r="AQ86" s="409"/>
      <c r="AR86" s="40"/>
      <c r="AS86" s="49"/>
      <c r="AT86" s="49"/>
      <c r="AU86" s="31"/>
      <c r="AV86" s="399" t="s">
        <v>25</v>
      </c>
      <c r="AW86" s="402">
        <f>IF(AZ86&lt;=BC86,BC86,AW81)</f>
        <v>1200</v>
      </c>
      <c r="AX86" s="157"/>
      <c r="AY86" s="399" t="s">
        <v>26</v>
      </c>
      <c r="AZ86" s="402">
        <f>T86*60+X86</f>
        <v>0</v>
      </c>
      <c r="BA86" s="157"/>
      <c r="BB86" s="399" t="s">
        <v>27</v>
      </c>
      <c r="BC86" s="402">
        <f>IF(C94="☑",21*60,20*60)</f>
        <v>1200</v>
      </c>
      <c r="BD86" s="31"/>
      <c r="BE86" s="133"/>
      <c r="BF86" s="133"/>
      <c r="BG86" s="133"/>
      <c r="BH86" s="133"/>
    </row>
    <row r="87" spans="1:60" ht="35.25" hidden="1" customHeight="1" x14ac:dyDescent="0.15">
      <c r="A87" s="36"/>
      <c r="B87" s="390"/>
      <c r="C87" s="391"/>
      <c r="D87" s="391"/>
      <c r="E87" s="392"/>
      <c r="F87" s="419"/>
      <c r="G87" s="419"/>
      <c r="H87" s="416"/>
      <c r="I87" s="416"/>
      <c r="J87" s="408"/>
      <c r="K87" s="408"/>
      <c r="L87" s="416"/>
      <c r="M87" s="416"/>
      <c r="N87" s="408"/>
      <c r="O87" s="410"/>
      <c r="P87" s="418"/>
      <c r="Q87" s="410"/>
      <c r="R87" s="412"/>
      <c r="S87" s="412"/>
      <c r="T87" s="415"/>
      <c r="U87" s="416"/>
      <c r="V87" s="408"/>
      <c r="W87" s="408"/>
      <c r="X87" s="416"/>
      <c r="Y87" s="416"/>
      <c r="Z87" s="408"/>
      <c r="AA87" s="410"/>
      <c r="AB87" s="31"/>
      <c r="AC87" s="31"/>
      <c r="AD87" s="31"/>
      <c r="AE87" s="418"/>
      <c r="AF87" s="408"/>
      <c r="AG87" s="408"/>
      <c r="AH87" s="408"/>
      <c r="AI87" s="410"/>
      <c r="AJ87" s="405"/>
      <c r="AK87" s="406"/>
      <c r="AL87" s="408"/>
      <c r="AM87" s="408"/>
      <c r="AN87" s="406"/>
      <c r="AO87" s="406"/>
      <c r="AP87" s="408"/>
      <c r="AQ87" s="410"/>
      <c r="AR87" s="40"/>
      <c r="AS87" s="49"/>
      <c r="AT87" s="49"/>
      <c r="AU87" s="31"/>
      <c r="AV87" s="399"/>
      <c r="AW87" s="402"/>
      <c r="AX87" s="157"/>
      <c r="AY87" s="399"/>
      <c r="AZ87" s="402"/>
      <c r="BA87" s="157"/>
      <c r="BB87" s="399"/>
      <c r="BC87" s="402"/>
      <c r="BD87" s="31"/>
      <c r="BE87" s="133"/>
      <c r="BF87" s="133"/>
      <c r="BG87" s="133"/>
      <c r="BH87" s="133"/>
    </row>
    <row r="88" spans="1:60" ht="17.25" hidden="1" customHeight="1" x14ac:dyDescent="0.15">
      <c r="A88" s="50"/>
      <c r="B88" s="41"/>
      <c r="C88" s="41"/>
      <c r="D88" s="41"/>
      <c r="E88" s="41"/>
      <c r="F88" s="31"/>
      <c r="G88" s="41"/>
      <c r="H88" s="130"/>
      <c r="I88" s="41"/>
      <c r="J88" s="41"/>
      <c r="K88" s="41"/>
      <c r="L88" s="41"/>
      <c r="M88" s="41"/>
      <c r="N88" s="41"/>
      <c r="O88" s="41"/>
      <c r="P88" s="51"/>
      <c r="Q88" s="41"/>
      <c r="R88" s="41"/>
      <c r="S88" s="41"/>
      <c r="T88" s="41"/>
      <c r="U88" s="41"/>
      <c r="V88" s="41"/>
      <c r="W88" s="41"/>
      <c r="X88" s="40"/>
      <c r="Y88" s="40"/>
      <c r="Z88" s="39"/>
      <c r="AA88" s="31"/>
      <c r="AB88" s="31"/>
      <c r="AC88" s="31"/>
      <c r="AD88" s="31"/>
      <c r="AE88" s="31"/>
      <c r="AF88" s="31"/>
      <c r="AG88" s="31"/>
      <c r="AH88" s="31"/>
      <c r="AI88" s="31"/>
      <c r="AJ88" s="44" t="s">
        <v>18</v>
      </c>
      <c r="AK88" s="31"/>
      <c r="AL88" s="31"/>
      <c r="AM88" s="31"/>
      <c r="AN88" s="31"/>
      <c r="AO88" s="31"/>
      <c r="AP88" s="31"/>
      <c r="AQ88" s="31"/>
      <c r="AR88" s="31"/>
      <c r="AS88" s="31"/>
      <c r="AT88" s="31"/>
      <c r="AU88" s="31"/>
      <c r="AV88" s="31"/>
      <c r="AW88" s="31"/>
      <c r="AX88" s="31"/>
      <c r="AY88" s="31"/>
      <c r="AZ88" s="63" t="s">
        <v>28</v>
      </c>
      <c r="BA88" s="31"/>
      <c r="BB88" s="31"/>
      <c r="BC88" s="31"/>
      <c r="BD88" s="31"/>
      <c r="BE88" s="133"/>
      <c r="BF88" s="133"/>
      <c r="BG88" s="133"/>
      <c r="BH88" s="133"/>
    </row>
    <row r="89" spans="1:60" ht="25.5" hidden="1" customHeight="1" x14ac:dyDescent="0.2">
      <c r="A89" s="50"/>
      <c r="B89" s="31"/>
      <c r="C89" s="382" t="s">
        <v>130</v>
      </c>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4"/>
      <c r="AD89" s="31"/>
      <c r="AE89" s="31"/>
      <c r="AF89" s="31"/>
      <c r="AG89" s="31"/>
      <c r="AH89" s="31"/>
      <c r="AI89" s="31"/>
      <c r="AJ89" s="31"/>
      <c r="AK89" s="31"/>
      <c r="AL89" s="31"/>
      <c r="AM89" s="31"/>
      <c r="AN89" s="31"/>
      <c r="AO89" s="31"/>
      <c r="AP89" s="31"/>
      <c r="AQ89" s="31"/>
      <c r="AR89" s="31"/>
      <c r="AS89" s="31"/>
      <c r="AT89" s="31"/>
      <c r="AU89" s="31"/>
      <c r="AV89" s="31"/>
      <c r="AW89" s="31"/>
      <c r="AX89" s="31"/>
      <c r="AY89" s="31"/>
      <c r="AZ89" s="129" t="s">
        <v>29</v>
      </c>
      <c r="BA89" s="31"/>
      <c r="BB89" s="31"/>
      <c r="BC89" s="31"/>
      <c r="BD89" s="31"/>
      <c r="BE89" s="133"/>
      <c r="BF89" s="133"/>
      <c r="BG89" s="133"/>
      <c r="BH89" s="133"/>
    </row>
    <row r="90" spans="1:60" ht="25.5" hidden="1" customHeight="1" x14ac:dyDescent="0.15">
      <c r="A90" s="50"/>
      <c r="B90" s="31"/>
      <c r="C90" s="385"/>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7"/>
      <c r="AD90" s="31"/>
      <c r="AE90" s="37" t="s">
        <v>30</v>
      </c>
      <c r="AF90" s="31"/>
      <c r="AG90" s="31"/>
      <c r="AH90" s="31"/>
      <c r="AI90" s="31"/>
      <c r="AJ90" s="31"/>
      <c r="AK90" s="31"/>
      <c r="AL90" s="31"/>
      <c r="AM90" s="31"/>
      <c r="AN90" s="31"/>
      <c r="AO90" s="31"/>
      <c r="AP90" s="31"/>
      <c r="AQ90" s="31"/>
      <c r="AR90" s="31"/>
      <c r="AS90" s="31"/>
      <c r="AT90" s="31"/>
      <c r="AU90" s="31"/>
      <c r="AV90" s="31"/>
      <c r="AW90" s="31" t="s">
        <v>31</v>
      </c>
      <c r="AX90" s="31"/>
      <c r="AY90" s="31"/>
      <c r="AZ90" s="31" t="s">
        <v>32</v>
      </c>
      <c r="BA90" s="64"/>
      <c r="BB90" s="31"/>
      <c r="BC90" s="31"/>
      <c r="BD90" s="31"/>
      <c r="BE90" s="133"/>
      <c r="BF90" s="133"/>
      <c r="BG90" s="133"/>
      <c r="BH90" s="133"/>
    </row>
    <row r="91" spans="1:60" s="48" customFormat="1" ht="25.5" hidden="1" customHeight="1" x14ac:dyDescent="0.15">
      <c r="A91" s="50"/>
      <c r="B91" s="31"/>
      <c r="C91" s="385"/>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7"/>
      <c r="AC91" s="1"/>
      <c r="AD91" s="31"/>
      <c r="AE91" s="335" t="s">
        <v>33</v>
      </c>
      <c r="AF91" s="388"/>
      <c r="AG91" s="388"/>
      <c r="AH91" s="388"/>
      <c r="AI91" s="388"/>
      <c r="AJ91" s="388"/>
      <c r="AK91" s="389"/>
      <c r="AL91" s="393">
        <f>IF(AZ81=0,0,ROUNDUP(AW91/AZ81,3))</f>
        <v>0</v>
      </c>
      <c r="AM91" s="394"/>
      <c r="AN91" s="394"/>
      <c r="AO91" s="394"/>
      <c r="AP91" s="394"/>
      <c r="AQ91" s="395"/>
      <c r="AR91" s="31"/>
      <c r="AS91" s="31"/>
      <c r="AT91" s="31"/>
      <c r="AU91" s="47"/>
      <c r="AV91" s="399" t="s">
        <v>34</v>
      </c>
      <c r="AW91" s="400">
        <f>IF(AW81-AW86&gt;0,IF(AW81-AW86&gt;AZ81,AZ81,AW81-AW86),0)</f>
        <v>0</v>
      </c>
      <c r="AX91" s="401" t="s">
        <v>35</v>
      </c>
      <c r="AY91" s="401"/>
      <c r="AZ91" s="64"/>
      <c r="BA91" s="64"/>
      <c r="BB91" s="47"/>
      <c r="BC91" s="47"/>
      <c r="BD91" s="47"/>
      <c r="BE91" s="134"/>
      <c r="BF91" s="134"/>
      <c r="BG91" s="134"/>
      <c r="BH91" s="134"/>
    </row>
    <row r="92" spans="1:60" ht="35.25" hidden="1" customHeight="1" x14ac:dyDescent="0.15">
      <c r="A92" s="50"/>
      <c r="B92" s="31"/>
      <c r="C92" s="385"/>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7"/>
      <c r="AD92" s="31"/>
      <c r="AE92" s="390"/>
      <c r="AF92" s="391"/>
      <c r="AG92" s="391"/>
      <c r="AH92" s="391"/>
      <c r="AI92" s="391"/>
      <c r="AJ92" s="391"/>
      <c r="AK92" s="392"/>
      <c r="AL92" s="396"/>
      <c r="AM92" s="397"/>
      <c r="AN92" s="397"/>
      <c r="AO92" s="397"/>
      <c r="AP92" s="397"/>
      <c r="AQ92" s="398"/>
      <c r="AR92" s="31"/>
      <c r="AS92" s="31"/>
      <c r="AT92" s="31"/>
      <c r="AU92" s="399"/>
      <c r="AV92" s="399"/>
      <c r="AW92" s="400"/>
      <c r="AX92" s="401"/>
      <c r="AY92" s="401"/>
      <c r="AZ92" s="31"/>
      <c r="BA92" s="31"/>
      <c r="BB92" s="31"/>
      <c r="BC92" s="31"/>
      <c r="BD92" s="31"/>
      <c r="BE92" s="133"/>
      <c r="BF92" s="133"/>
      <c r="BG92" s="133"/>
      <c r="BH92" s="133"/>
    </row>
    <row r="93" spans="1:60" ht="25.5" hidden="1" customHeight="1" x14ac:dyDescent="0.15">
      <c r="A93" s="50"/>
      <c r="B93" s="31"/>
      <c r="C93" s="385"/>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7"/>
      <c r="AD93" s="31"/>
      <c r="AE93" s="31"/>
      <c r="AF93" s="31"/>
      <c r="AG93" s="31"/>
      <c r="AH93" s="31"/>
      <c r="AI93" s="31"/>
      <c r="AJ93" s="31"/>
      <c r="AK93" s="44" t="s">
        <v>18</v>
      </c>
      <c r="AL93" s="31"/>
      <c r="AM93" s="40"/>
      <c r="AN93" s="40"/>
      <c r="AO93" s="40"/>
      <c r="AP93" s="31"/>
      <c r="AQ93" s="31"/>
      <c r="AR93" s="31"/>
      <c r="AS93" s="31"/>
      <c r="AT93" s="31"/>
      <c r="AU93" s="399"/>
      <c r="AV93" s="31"/>
      <c r="AW93" s="31"/>
      <c r="AX93" s="31"/>
      <c r="AY93" s="31"/>
      <c r="AZ93" s="31"/>
      <c r="BA93" s="31"/>
      <c r="BB93" s="31"/>
      <c r="BC93" s="31"/>
      <c r="BD93" s="31"/>
      <c r="BE93" s="133"/>
      <c r="BF93" s="133"/>
      <c r="BG93" s="133"/>
      <c r="BH93" s="133"/>
    </row>
    <row r="94" spans="1:60" ht="25.5" hidden="1" customHeight="1" x14ac:dyDescent="0.15">
      <c r="A94" s="50"/>
      <c r="B94" s="31"/>
      <c r="C94" s="375" t="s">
        <v>128</v>
      </c>
      <c r="D94" s="376"/>
      <c r="E94" s="377" t="s">
        <v>129</v>
      </c>
      <c r="F94" s="377"/>
      <c r="G94" s="377"/>
      <c r="H94" s="377"/>
      <c r="I94" s="377"/>
      <c r="J94" s="377"/>
      <c r="K94" s="377"/>
      <c r="L94" s="377"/>
      <c r="M94" s="377"/>
      <c r="N94" s="377"/>
      <c r="O94" s="377"/>
      <c r="P94" s="377"/>
      <c r="Q94" s="377"/>
      <c r="R94" s="377"/>
      <c r="S94" s="377"/>
      <c r="T94" s="377"/>
      <c r="U94" s="377"/>
      <c r="V94" s="377"/>
      <c r="W94" s="377"/>
      <c r="X94" s="377"/>
      <c r="Y94" s="377"/>
      <c r="Z94" s="377"/>
      <c r="AA94" s="377"/>
      <c r="AB94" s="378"/>
      <c r="AD94" s="31"/>
      <c r="AE94" s="31"/>
      <c r="AF94" s="31"/>
      <c r="AG94" s="31"/>
      <c r="AJ94" s="31"/>
      <c r="AK94" s="52" t="s">
        <v>36</v>
      </c>
      <c r="AL94" s="31"/>
      <c r="AM94" s="40"/>
      <c r="AN94" s="40"/>
      <c r="AO94" s="40"/>
      <c r="AP94" s="31"/>
      <c r="AQ94" s="31"/>
      <c r="AR94" s="31"/>
      <c r="AS94" s="31"/>
      <c r="AT94" s="31"/>
      <c r="AU94" s="31"/>
      <c r="AV94" s="31"/>
      <c r="AW94" s="31"/>
      <c r="AX94" s="31"/>
      <c r="AY94" s="31"/>
      <c r="AZ94" s="31"/>
      <c r="BA94" s="31"/>
      <c r="BB94" s="31"/>
      <c r="BC94" s="31"/>
      <c r="BD94" s="31"/>
      <c r="BE94" s="133"/>
      <c r="BF94" s="133"/>
      <c r="BG94" s="133"/>
      <c r="BH94" s="133"/>
    </row>
    <row r="95" spans="1:60" ht="17.25" hidden="1" customHeight="1" x14ac:dyDescent="0.15">
      <c r="A95" s="53"/>
      <c r="B95" s="54"/>
      <c r="C95" s="54"/>
      <c r="D95" s="54"/>
      <c r="E95" s="54"/>
      <c r="F95" s="55"/>
      <c r="G95" s="54"/>
      <c r="H95" s="54"/>
      <c r="I95" s="54"/>
      <c r="J95" s="54"/>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7"/>
      <c r="AL95" s="56"/>
      <c r="AM95" s="58"/>
      <c r="AN95" s="58"/>
      <c r="AO95" s="58"/>
      <c r="AP95" s="56"/>
      <c r="AQ95" s="56"/>
      <c r="AR95" s="56"/>
      <c r="AS95" s="56"/>
      <c r="AT95" s="31"/>
      <c r="AU95" s="31"/>
      <c r="AV95" s="31"/>
      <c r="AW95" s="31"/>
      <c r="AX95" s="31"/>
      <c r="AY95" s="31"/>
      <c r="AZ95" s="31"/>
      <c r="BA95" s="31"/>
      <c r="BB95" s="31"/>
      <c r="BC95" s="31"/>
      <c r="BD95" s="31"/>
      <c r="BE95" s="31"/>
      <c r="BF95" s="31"/>
    </row>
    <row r="96" spans="1:60" ht="25.5" hidden="1" customHeight="1" x14ac:dyDescent="0.15">
      <c r="A96" s="423" t="s">
        <v>42</v>
      </c>
      <c r="B96" s="424"/>
      <c r="C96" s="424"/>
      <c r="D96" s="424"/>
      <c r="E96" s="424"/>
      <c r="F96" s="424"/>
      <c r="G96" s="424"/>
      <c r="H96" s="424"/>
      <c r="I96" s="425"/>
      <c r="J96" s="30"/>
      <c r="K96" s="59" t="s">
        <v>38</v>
      </c>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30"/>
      <c r="AP96" s="30"/>
      <c r="AQ96" s="30"/>
      <c r="AR96" s="30"/>
      <c r="AS96" s="30"/>
      <c r="AT96" s="30"/>
      <c r="AU96" s="31"/>
      <c r="AV96" s="31" t="s">
        <v>4</v>
      </c>
      <c r="AW96" s="40"/>
      <c r="AX96" s="40"/>
      <c r="AY96" s="40"/>
      <c r="AZ96" s="40"/>
      <c r="BA96" s="31"/>
      <c r="BB96" s="40"/>
      <c r="BC96" s="40"/>
      <c r="BD96" s="40"/>
      <c r="BE96" s="40"/>
      <c r="BF96" s="40"/>
      <c r="BG96" s="9"/>
    </row>
    <row r="97" spans="1:60" ht="17.25" hidden="1" customHeight="1" x14ac:dyDescent="0.15">
      <c r="A97" s="426"/>
      <c r="B97" s="427"/>
      <c r="C97" s="427"/>
      <c r="D97" s="427"/>
      <c r="E97" s="427"/>
      <c r="F97" s="427"/>
      <c r="G97" s="427"/>
      <c r="H97" s="427"/>
      <c r="I97" s="428"/>
      <c r="J97" s="32"/>
      <c r="K97" s="32"/>
      <c r="L97" s="32"/>
      <c r="M97" s="32"/>
      <c r="N97" s="32"/>
      <c r="O97" s="32"/>
      <c r="P97" s="32"/>
      <c r="Q97" s="32"/>
      <c r="R97" s="32"/>
      <c r="S97" s="32"/>
      <c r="T97" s="32"/>
      <c r="U97" s="32"/>
      <c r="V97" s="32"/>
      <c r="W97" s="32"/>
      <c r="X97" s="33"/>
      <c r="Y97" s="33"/>
      <c r="Z97" s="33"/>
      <c r="AA97" s="33"/>
      <c r="AB97" s="33"/>
      <c r="AC97" s="33"/>
      <c r="AD97" s="33"/>
      <c r="AE97" s="34"/>
      <c r="AF97" s="33"/>
      <c r="AG97" s="33"/>
      <c r="AH97" s="33"/>
      <c r="AI97" s="33"/>
      <c r="AJ97" s="33"/>
      <c r="AK97" s="33"/>
      <c r="AL97" s="33"/>
      <c r="AM97" s="33"/>
      <c r="AN97" s="33"/>
      <c r="AO97" s="33"/>
      <c r="AP97" s="35"/>
      <c r="AQ97" s="35"/>
      <c r="AR97" s="35"/>
      <c r="AS97" s="35"/>
      <c r="AT97" s="31"/>
      <c r="AU97" s="31"/>
      <c r="AV97" s="31"/>
      <c r="AW97" s="31"/>
      <c r="AX97" s="31"/>
      <c r="AY97" s="31"/>
      <c r="AZ97" s="31"/>
      <c r="BA97" s="31"/>
      <c r="BB97" s="31"/>
      <c r="BC97" s="31"/>
      <c r="BD97" s="31"/>
      <c r="BE97" s="31"/>
      <c r="BF97" s="31"/>
      <c r="BG97" s="31"/>
    </row>
    <row r="98" spans="1:60" ht="28.5" hidden="1" customHeight="1" x14ac:dyDescent="0.15">
      <c r="A98" s="36"/>
      <c r="B98" s="37" t="s">
        <v>5</v>
      </c>
      <c r="C98" s="38"/>
      <c r="D98" s="38"/>
      <c r="E98" s="38"/>
      <c r="F98" s="31"/>
      <c r="G98" s="39"/>
      <c r="H98" s="31"/>
      <c r="I98" s="39"/>
      <c r="J98" s="39"/>
      <c r="K98" s="39"/>
      <c r="L98" s="39"/>
      <c r="M98" s="39"/>
      <c r="N98" s="39"/>
      <c r="O98" s="39"/>
      <c r="P98" s="39"/>
      <c r="Q98" s="39"/>
      <c r="R98" s="39"/>
      <c r="S98" s="39"/>
      <c r="T98" s="39"/>
      <c r="U98" s="39"/>
      <c r="V98" s="39"/>
      <c r="W98" s="39"/>
      <c r="X98" s="39"/>
      <c r="Y98" s="39"/>
      <c r="Z98" s="39"/>
      <c r="AA98" s="131"/>
      <c r="AB98" s="40"/>
      <c r="AC98" s="40"/>
      <c r="AD98" s="40"/>
      <c r="AE98" s="37" t="s">
        <v>6</v>
      </c>
      <c r="AF98" s="40"/>
      <c r="AG98" s="40"/>
      <c r="AH98" s="40"/>
      <c r="AI98" s="40"/>
      <c r="AJ98" s="40"/>
      <c r="AK98" s="40"/>
      <c r="AL98" s="40"/>
      <c r="AM98" s="40"/>
      <c r="AN98" s="40"/>
      <c r="AO98" s="40"/>
      <c r="AP98" s="40"/>
      <c r="AQ98" s="40"/>
      <c r="AR98" s="40"/>
      <c r="AS98" s="40"/>
      <c r="AT98" s="40"/>
      <c r="AU98" s="31"/>
      <c r="AV98" s="31"/>
      <c r="AW98" s="31" t="s">
        <v>7</v>
      </c>
      <c r="AX98" s="31"/>
      <c r="AY98" s="31"/>
      <c r="AZ98" s="31" t="s">
        <v>8</v>
      </c>
      <c r="BA98" s="31"/>
      <c r="BB98" s="31"/>
      <c r="BC98" s="31"/>
      <c r="BD98" s="31"/>
      <c r="BE98" s="133"/>
      <c r="BF98" s="133"/>
      <c r="BG98" s="133"/>
      <c r="BH98" s="133"/>
    </row>
    <row r="99" spans="1:60" ht="25.5" hidden="1" customHeight="1" x14ac:dyDescent="0.15">
      <c r="A99" s="36"/>
      <c r="B99" s="335" t="s">
        <v>131</v>
      </c>
      <c r="C99" s="388"/>
      <c r="D99" s="388"/>
      <c r="E99" s="389"/>
      <c r="F99" s="419" t="s">
        <v>9</v>
      </c>
      <c r="G99" s="419"/>
      <c r="H99" s="414"/>
      <c r="I99" s="414"/>
      <c r="J99" s="407" t="s">
        <v>10</v>
      </c>
      <c r="K99" s="407"/>
      <c r="L99" s="414"/>
      <c r="M99" s="414"/>
      <c r="N99" s="407" t="s">
        <v>11</v>
      </c>
      <c r="O99" s="409"/>
      <c r="P99" s="420" t="s">
        <v>12</v>
      </c>
      <c r="Q99" s="409"/>
      <c r="R99" s="411" t="s">
        <v>13</v>
      </c>
      <c r="S99" s="411"/>
      <c r="T99" s="414"/>
      <c r="U99" s="414"/>
      <c r="V99" s="407" t="s">
        <v>10</v>
      </c>
      <c r="W99" s="407"/>
      <c r="X99" s="414"/>
      <c r="Y99" s="414"/>
      <c r="Z99" s="407" t="s">
        <v>11</v>
      </c>
      <c r="AA99" s="409"/>
      <c r="AB99" s="31"/>
      <c r="AC99" s="31"/>
      <c r="AD99" s="31"/>
      <c r="AE99" s="335" t="s">
        <v>14</v>
      </c>
      <c r="AF99" s="327"/>
      <c r="AG99" s="327"/>
      <c r="AH99" s="327"/>
      <c r="AI99" s="328"/>
      <c r="AJ99" s="404">
        <f>ROUNDDOWN(AZ99/60,0)</f>
        <v>0</v>
      </c>
      <c r="AK99" s="404"/>
      <c r="AL99" s="421" t="s">
        <v>15</v>
      </c>
      <c r="AM99" s="421"/>
      <c r="AN99" s="404">
        <f>AZ99-AJ99*60</f>
        <v>0</v>
      </c>
      <c r="AO99" s="404"/>
      <c r="AP99" s="407" t="s">
        <v>11</v>
      </c>
      <c r="AQ99" s="409"/>
      <c r="AR99" s="40"/>
      <c r="AS99" s="31"/>
      <c r="AT99" s="31"/>
      <c r="AU99" s="399"/>
      <c r="AV99" s="399" t="s">
        <v>16</v>
      </c>
      <c r="AW99" s="402">
        <f>T99*60+X99</f>
        <v>0</v>
      </c>
      <c r="AX99" s="31"/>
      <c r="AY99" s="399" t="s">
        <v>17</v>
      </c>
      <c r="AZ99" s="402">
        <f>(T99*60+X99)-(H99*60+L99)</f>
        <v>0</v>
      </c>
      <c r="BA99" s="31"/>
      <c r="BB99" s="31"/>
      <c r="BC99" s="31"/>
      <c r="BD99" s="31"/>
      <c r="BE99" s="133"/>
      <c r="BF99" s="133"/>
      <c r="BG99" s="133"/>
      <c r="BH99" s="133"/>
    </row>
    <row r="100" spans="1:60" ht="35.25" hidden="1" customHeight="1" x14ac:dyDescent="0.15">
      <c r="A100" s="36"/>
      <c r="B100" s="390"/>
      <c r="C100" s="391"/>
      <c r="D100" s="391"/>
      <c r="E100" s="392"/>
      <c r="F100" s="419"/>
      <c r="G100" s="419"/>
      <c r="H100" s="416"/>
      <c r="I100" s="416"/>
      <c r="J100" s="408"/>
      <c r="K100" s="408"/>
      <c r="L100" s="416"/>
      <c r="M100" s="416"/>
      <c r="N100" s="408"/>
      <c r="O100" s="410"/>
      <c r="P100" s="418"/>
      <c r="Q100" s="410"/>
      <c r="R100" s="412"/>
      <c r="S100" s="412"/>
      <c r="T100" s="416"/>
      <c r="U100" s="416"/>
      <c r="V100" s="408"/>
      <c r="W100" s="408"/>
      <c r="X100" s="416"/>
      <c r="Y100" s="416"/>
      <c r="Z100" s="408"/>
      <c r="AA100" s="410"/>
      <c r="AB100" s="31"/>
      <c r="AC100" s="31"/>
      <c r="AD100" s="31"/>
      <c r="AE100" s="339"/>
      <c r="AF100" s="333"/>
      <c r="AG100" s="333"/>
      <c r="AH100" s="333"/>
      <c r="AI100" s="334"/>
      <c r="AJ100" s="406"/>
      <c r="AK100" s="406"/>
      <c r="AL100" s="422"/>
      <c r="AM100" s="422"/>
      <c r="AN100" s="406"/>
      <c r="AO100" s="406"/>
      <c r="AP100" s="408"/>
      <c r="AQ100" s="410"/>
      <c r="AR100" s="40"/>
      <c r="AS100" s="31"/>
      <c r="AT100" s="31"/>
      <c r="AU100" s="399"/>
      <c r="AV100" s="399"/>
      <c r="AW100" s="402"/>
      <c r="AX100" s="31"/>
      <c r="AY100" s="399"/>
      <c r="AZ100" s="402"/>
      <c r="BA100" s="31"/>
      <c r="BB100" s="31"/>
      <c r="BC100" s="31"/>
      <c r="BD100" s="31"/>
      <c r="BE100" s="133"/>
      <c r="BF100" s="133"/>
      <c r="BG100" s="133"/>
      <c r="BH100" s="133"/>
    </row>
    <row r="101" spans="1:60" ht="17.25" hidden="1" customHeight="1" x14ac:dyDescent="0.15">
      <c r="A101" s="36"/>
      <c r="B101" s="41"/>
      <c r="C101" s="41"/>
      <c r="D101" s="41"/>
      <c r="E101" s="41"/>
      <c r="F101" s="42"/>
      <c r="G101" s="42"/>
      <c r="H101" s="130"/>
      <c r="I101" s="42"/>
      <c r="J101" s="42"/>
      <c r="K101" s="42"/>
      <c r="L101" s="42"/>
      <c r="M101" s="42"/>
      <c r="N101" s="42"/>
      <c r="O101" s="42"/>
      <c r="P101" s="42"/>
      <c r="Q101" s="42"/>
      <c r="R101" s="42"/>
      <c r="S101" s="42"/>
      <c r="T101" s="42"/>
      <c r="U101" s="42"/>
      <c r="V101" s="42"/>
      <c r="W101" s="42"/>
      <c r="X101" s="40"/>
      <c r="Y101" s="40"/>
      <c r="Z101" s="39"/>
      <c r="AA101" s="131"/>
      <c r="AB101" s="40"/>
      <c r="AC101" s="40"/>
      <c r="AD101" s="40"/>
      <c r="AE101" s="40"/>
      <c r="AF101" s="40"/>
      <c r="AG101" s="40"/>
      <c r="AH101" s="40"/>
      <c r="AI101" s="40"/>
      <c r="AJ101" s="122" t="s">
        <v>18</v>
      </c>
      <c r="AK101" s="121"/>
      <c r="AL101" s="121"/>
      <c r="AM101" s="121"/>
      <c r="AN101" s="121"/>
      <c r="AO101" s="121"/>
      <c r="AP101" s="40"/>
      <c r="AQ101" s="40"/>
      <c r="AR101" s="40"/>
      <c r="AS101" s="31"/>
      <c r="AT101" s="31"/>
      <c r="AU101" s="31"/>
      <c r="AV101" s="31"/>
      <c r="AW101" s="31"/>
      <c r="AX101" s="31"/>
      <c r="AY101" s="31"/>
      <c r="AZ101" s="31"/>
      <c r="BA101" s="31"/>
      <c r="BB101" s="31"/>
      <c r="BC101" s="31"/>
      <c r="BD101" s="31"/>
      <c r="BE101" s="133"/>
      <c r="BF101" s="133"/>
      <c r="BG101" s="133"/>
      <c r="BH101" s="133"/>
    </row>
    <row r="102" spans="1:60" s="31" customFormat="1" ht="25.5" hidden="1" customHeight="1" x14ac:dyDescent="0.15">
      <c r="A102" s="36"/>
      <c r="B102" s="37"/>
      <c r="C102" s="38"/>
      <c r="D102" s="38"/>
      <c r="E102" s="38"/>
      <c r="F102" s="39"/>
      <c r="G102" s="39"/>
      <c r="H102" s="39"/>
      <c r="I102" s="39"/>
      <c r="J102" s="39"/>
      <c r="K102" s="39"/>
      <c r="L102" s="39"/>
      <c r="M102" s="39"/>
      <c r="N102" s="39"/>
      <c r="O102" s="39"/>
      <c r="P102" s="39"/>
      <c r="Q102" s="39"/>
      <c r="R102" s="39"/>
      <c r="S102" s="39"/>
      <c r="T102" s="39"/>
      <c r="U102" s="39"/>
      <c r="V102" s="39"/>
      <c r="W102" s="131"/>
      <c r="X102" s="40"/>
      <c r="Y102" s="40"/>
      <c r="Z102" s="39"/>
      <c r="AA102" s="131"/>
      <c r="AB102" s="40"/>
      <c r="AC102" s="40"/>
      <c r="AD102" s="40"/>
      <c r="AE102" s="40"/>
      <c r="AF102" s="40"/>
      <c r="AG102" s="40"/>
      <c r="AH102" s="40"/>
      <c r="AI102" s="40"/>
      <c r="AJ102" s="121"/>
      <c r="AK102" s="121"/>
      <c r="AL102" s="121"/>
      <c r="AM102" s="121"/>
      <c r="AN102" s="121"/>
      <c r="AO102" s="121"/>
      <c r="AP102" s="40"/>
      <c r="AQ102" s="40"/>
      <c r="AR102" s="40"/>
      <c r="AW102" s="47" t="s">
        <v>19</v>
      </c>
      <c r="AZ102" s="31" t="s">
        <v>20</v>
      </c>
      <c r="BC102" s="31" t="s">
        <v>126</v>
      </c>
      <c r="BE102" s="133"/>
      <c r="BF102" s="133"/>
      <c r="BG102" s="133"/>
      <c r="BH102" s="133"/>
    </row>
    <row r="103" spans="1:60" s="48" customFormat="1" ht="25.5" hidden="1" customHeight="1" x14ac:dyDescent="0.15">
      <c r="A103" s="45"/>
      <c r="B103" s="46" t="s">
        <v>125</v>
      </c>
      <c r="C103" s="46"/>
      <c r="D103" s="46"/>
      <c r="E103" s="46"/>
      <c r="F103" s="46"/>
      <c r="G103" s="46"/>
      <c r="H103" s="46"/>
      <c r="I103" s="46"/>
      <c r="J103" s="46"/>
      <c r="K103" s="46"/>
      <c r="L103" s="46"/>
      <c r="M103" s="46"/>
      <c r="N103" s="46"/>
      <c r="O103" s="47"/>
      <c r="P103" s="46"/>
      <c r="Q103" s="46"/>
      <c r="R103" s="46"/>
      <c r="S103" s="46"/>
      <c r="T103" s="46"/>
      <c r="U103" s="12"/>
      <c r="V103" s="46"/>
      <c r="W103" s="46"/>
      <c r="X103" s="40"/>
      <c r="Y103" s="40"/>
      <c r="Z103" s="39"/>
      <c r="AA103" s="131"/>
      <c r="AB103" s="40"/>
      <c r="AC103" s="40"/>
      <c r="AD103" s="40"/>
      <c r="AE103" s="37" t="s">
        <v>21</v>
      </c>
      <c r="AF103" s="47"/>
      <c r="AG103" s="42"/>
      <c r="AH103" s="42"/>
      <c r="AI103" s="42"/>
      <c r="AJ103" s="123"/>
      <c r="AK103" s="123"/>
      <c r="AL103" s="123"/>
      <c r="AM103" s="123"/>
      <c r="AN103" s="121"/>
      <c r="AO103" s="121"/>
      <c r="AP103" s="40"/>
      <c r="AQ103" s="31"/>
      <c r="AR103" s="40"/>
      <c r="AS103" s="31"/>
      <c r="AT103" s="31"/>
      <c r="AU103" s="47"/>
      <c r="AV103" s="47"/>
      <c r="AW103" s="47" t="s">
        <v>22</v>
      </c>
      <c r="AX103" s="47"/>
      <c r="AY103" s="47"/>
      <c r="AZ103" s="31" t="s">
        <v>23</v>
      </c>
      <c r="BA103" s="47"/>
      <c r="BB103" s="31"/>
      <c r="BC103" s="31" t="s">
        <v>127</v>
      </c>
      <c r="BD103" s="47"/>
      <c r="BE103" s="133"/>
      <c r="BF103" s="134"/>
      <c r="BG103" s="134"/>
      <c r="BH103" s="134"/>
    </row>
    <row r="104" spans="1:60" ht="25.5" hidden="1" customHeight="1" x14ac:dyDescent="0.15">
      <c r="A104" s="36"/>
      <c r="B104" s="335" t="s">
        <v>131</v>
      </c>
      <c r="C104" s="388"/>
      <c r="D104" s="388"/>
      <c r="E104" s="389"/>
      <c r="F104" s="419" t="s">
        <v>9</v>
      </c>
      <c r="G104" s="419"/>
      <c r="H104" s="414"/>
      <c r="I104" s="414"/>
      <c r="J104" s="407" t="s">
        <v>10</v>
      </c>
      <c r="K104" s="407"/>
      <c r="L104" s="414"/>
      <c r="M104" s="414"/>
      <c r="N104" s="407" t="s">
        <v>11</v>
      </c>
      <c r="O104" s="409"/>
      <c r="P104" s="420" t="s">
        <v>12</v>
      </c>
      <c r="Q104" s="409"/>
      <c r="R104" s="411" t="s">
        <v>13</v>
      </c>
      <c r="S104" s="411"/>
      <c r="T104" s="413"/>
      <c r="U104" s="414"/>
      <c r="V104" s="407" t="s">
        <v>10</v>
      </c>
      <c r="W104" s="407"/>
      <c r="X104" s="414"/>
      <c r="Y104" s="414"/>
      <c r="Z104" s="407" t="s">
        <v>11</v>
      </c>
      <c r="AA104" s="409"/>
      <c r="AB104" s="40"/>
      <c r="AC104" s="40"/>
      <c r="AD104" s="40"/>
      <c r="AE104" s="417" t="s">
        <v>24</v>
      </c>
      <c r="AF104" s="407"/>
      <c r="AG104" s="407"/>
      <c r="AH104" s="407"/>
      <c r="AI104" s="409"/>
      <c r="AJ104" s="403">
        <f>ROUNDDOWN(AW109/60,0)</f>
        <v>0</v>
      </c>
      <c r="AK104" s="404"/>
      <c r="AL104" s="407" t="s">
        <v>10</v>
      </c>
      <c r="AM104" s="407"/>
      <c r="AN104" s="404">
        <f>AW109-AJ104*60</f>
        <v>0</v>
      </c>
      <c r="AO104" s="404"/>
      <c r="AP104" s="407" t="s">
        <v>11</v>
      </c>
      <c r="AQ104" s="409"/>
      <c r="AR104" s="40"/>
      <c r="AS104" s="49"/>
      <c r="AT104" s="49"/>
      <c r="AU104" s="31"/>
      <c r="AV104" s="399" t="s">
        <v>25</v>
      </c>
      <c r="AW104" s="402">
        <f>IF(AZ104&lt;=BC104,BC104,AW99)</f>
        <v>1200</v>
      </c>
      <c r="AX104" s="157"/>
      <c r="AY104" s="399" t="s">
        <v>26</v>
      </c>
      <c r="AZ104" s="402">
        <f>T104*60+X104</f>
        <v>0</v>
      </c>
      <c r="BA104" s="157"/>
      <c r="BB104" s="399" t="s">
        <v>27</v>
      </c>
      <c r="BC104" s="402">
        <f>IF(C112="☑",21*60,20*60)</f>
        <v>1200</v>
      </c>
      <c r="BD104" s="31"/>
      <c r="BE104" s="133"/>
      <c r="BF104" s="133"/>
      <c r="BG104" s="133"/>
      <c r="BH104" s="133"/>
    </row>
    <row r="105" spans="1:60" ht="35.25" hidden="1" customHeight="1" x14ac:dyDescent="0.15">
      <c r="A105" s="36"/>
      <c r="B105" s="390"/>
      <c r="C105" s="391"/>
      <c r="D105" s="391"/>
      <c r="E105" s="392"/>
      <c r="F105" s="419"/>
      <c r="G105" s="419"/>
      <c r="H105" s="416"/>
      <c r="I105" s="416"/>
      <c r="J105" s="408"/>
      <c r="K105" s="408"/>
      <c r="L105" s="416"/>
      <c r="M105" s="416"/>
      <c r="N105" s="408"/>
      <c r="O105" s="410"/>
      <c r="P105" s="418"/>
      <c r="Q105" s="410"/>
      <c r="R105" s="412"/>
      <c r="S105" s="412"/>
      <c r="T105" s="415"/>
      <c r="U105" s="416"/>
      <c r="V105" s="408"/>
      <c r="W105" s="408"/>
      <c r="X105" s="416"/>
      <c r="Y105" s="416"/>
      <c r="Z105" s="408"/>
      <c r="AA105" s="410"/>
      <c r="AB105" s="31"/>
      <c r="AC105" s="31"/>
      <c r="AD105" s="31"/>
      <c r="AE105" s="418"/>
      <c r="AF105" s="408"/>
      <c r="AG105" s="408"/>
      <c r="AH105" s="408"/>
      <c r="AI105" s="410"/>
      <c r="AJ105" s="405"/>
      <c r="AK105" s="406"/>
      <c r="AL105" s="408"/>
      <c r="AM105" s="408"/>
      <c r="AN105" s="406"/>
      <c r="AO105" s="406"/>
      <c r="AP105" s="408"/>
      <c r="AQ105" s="410"/>
      <c r="AR105" s="40"/>
      <c r="AS105" s="49"/>
      <c r="AT105" s="49"/>
      <c r="AU105" s="31"/>
      <c r="AV105" s="399"/>
      <c r="AW105" s="402"/>
      <c r="AX105" s="157"/>
      <c r="AY105" s="399"/>
      <c r="AZ105" s="402"/>
      <c r="BA105" s="157"/>
      <c r="BB105" s="399"/>
      <c r="BC105" s="402"/>
      <c r="BD105" s="31"/>
      <c r="BE105" s="133"/>
      <c r="BF105" s="133"/>
      <c r="BG105" s="133"/>
      <c r="BH105" s="133"/>
    </row>
    <row r="106" spans="1:60" ht="17.25" hidden="1" customHeight="1" x14ac:dyDescent="0.15">
      <c r="A106" s="50"/>
      <c r="B106" s="41"/>
      <c r="C106" s="41"/>
      <c r="D106" s="41"/>
      <c r="E106" s="41"/>
      <c r="F106" s="31"/>
      <c r="G106" s="41"/>
      <c r="H106" s="130"/>
      <c r="I106" s="41"/>
      <c r="J106" s="41"/>
      <c r="K106" s="41"/>
      <c r="L106" s="41"/>
      <c r="M106" s="41"/>
      <c r="N106" s="41"/>
      <c r="O106" s="41"/>
      <c r="P106" s="51"/>
      <c r="Q106" s="41"/>
      <c r="R106" s="41"/>
      <c r="S106" s="41"/>
      <c r="T106" s="41"/>
      <c r="U106" s="41"/>
      <c r="V106" s="41"/>
      <c r="W106" s="41"/>
      <c r="X106" s="40"/>
      <c r="Y106" s="40"/>
      <c r="Z106" s="39"/>
      <c r="AA106" s="31"/>
      <c r="AB106" s="31"/>
      <c r="AC106" s="31"/>
      <c r="AD106" s="31"/>
      <c r="AE106" s="31"/>
      <c r="AF106" s="31"/>
      <c r="AG106" s="31"/>
      <c r="AH106" s="31"/>
      <c r="AI106" s="31"/>
      <c r="AJ106" s="44" t="s">
        <v>18</v>
      </c>
      <c r="AK106" s="31"/>
      <c r="AL106" s="31"/>
      <c r="AM106" s="31"/>
      <c r="AN106" s="31"/>
      <c r="AO106" s="31"/>
      <c r="AP106" s="31"/>
      <c r="AQ106" s="31"/>
      <c r="AR106" s="31"/>
      <c r="AS106" s="31"/>
      <c r="AT106" s="31"/>
      <c r="AU106" s="31"/>
      <c r="AV106" s="31"/>
      <c r="AW106" s="31"/>
      <c r="AX106" s="31"/>
      <c r="AY106" s="31"/>
      <c r="AZ106" s="63" t="s">
        <v>28</v>
      </c>
      <c r="BA106" s="31"/>
      <c r="BB106" s="31"/>
      <c r="BC106" s="31"/>
      <c r="BD106" s="31"/>
      <c r="BE106" s="133"/>
      <c r="BF106" s="133"/>
      <c r="BG106" s="133"/>
      <c r="BH106" s="133"/>
    </row>
    <row r="107" spans="1:60" ht="25.5" hidden="1" customHeight="1" x14ac:dyDescent="0.2">
      <c r="A107" s="50"/>
      <c r="B107" s="31"/>
      <c r="C107" s="382" t="s">
        <v>130</v>
      </c>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4"/>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129" t="s">
        <v>29</v>
      </c>
      <c r="BA107" s="31"/>
      <c r="BB107" s="31"/>
      <c r="BC107" s="31"/>
      <c r="BD107" s="31"/>
      <c r="BE107" s="133"/>
      <c r="BF107" s="133"/>
      <c r="BG107" s="133"/>
      <c r="BH107" s="133"/>
    </row>
    <row r="108" spans="1:60" ht="25.5" hidden="1" customHeight="1" x14ac:dyDescent="0.15">
      <c r="A108" s="50"/>
      <c r="B108" s="31"/>
      <c r="C108" s="385"/>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D108" s="31"/>
      <c r="AE108" s="37" t="s">
        <v>30</v>
      </c>
      <c r="AF108" s="31"/>
      <c r="AG108" s="31"/>
      <c r="AH108" s="31"/>
      <c r="AI108" s="31"/>
      <c r="AJ108" s="31"/>
      <c r="AK108" s="31"/>
      <c r="AL108" s="31"/>
      <c r="AM108" s="31"/>
      <c r="AN108" s="31"/>
      <c r="AO108" s="31"/>
      <c r="AP108" s="31"/>
      <c r="AQ108" s="31"/>
      <c r="AR108" s="31"/>
      <c r="AS108" s="31"/>
      <c r="AT108" s="31"/>
      <c r="AU108" s="31"/>
      <c r="AV108" s="31"/>
      <c r="AW108" s="31" t="s">
        <v>31</v>
      </c>
      <c r="AX108" s="31"/>
      <c r="AY108" s="31"/>
      <c r="AZ108" s="31" t="s">
        <v>32</v>
      </c>
      <c r="BA108" s="64"/>
      <c r="BB108" s="31"/>
      <c r="BC108" s="31"/>
      <c r="BD108" s="31"/>
      <c r="BE108" s="133"/>
      <c r="BF108" s="133"/>
      <c r="BG108" s="133"/>
      <c r="BH108" s="133"/>
    </row>
    <row r="109" spans="1:60" s="48" customFormat="1" ht="25.5" hidden="1" customHeight="1" x14ac:dyDescent="0.15">
      <c r="A109" s="50"/>
      <c r="B109" s="31"/>
      <c r="C109" s="385"/>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7"/>
      <c r="AC109" s="1"/>
      <c r="AD109" s="31"/>
      <c r="AE109" s="335" t="s">
        <v>33</v>
      </c>
      <c r="AF109" s="388"/>
      <c r="AG109" s="388"/>
      <c r="AH109" s="388"/>
      <c r="AI109" s="388"/>
      <c r="AJ109" s="388"/>
      <c r="AK109" s="389"/>
      <c r="AL109" s="393">
        <f>IF(AZ99=0,0,ROUNDUP(AW109/AZ99,3))</f>
        <v>0</v>
      </c>
      <c r="AM109" s="394"/>
      <c r="AN109" s="394"/>
      <c r="AO109" s="394"/>
      <c r="AP109" s="394"/>
      <c r="AQ109" s="395"/>
      <c r="AR109" s="31"/>
      <c r="AS109" s="31"/>
      <c r="AT109" s="31"/>
      <c r="AU109" s="47"/>
      <c r="AV109" s="399" t="s">
        <v>34</v>
      </c>
      <c r="AW109" s="400">
        <f>IF(AW99-AW104&gt;0,IF(AW99-AW104&gt;AZ99,AZ99,AW99-AW104),0)</f>
        <v>0</v>
      </c>
      <c r="AX109" s="401" t="s">
        <v>35</v>
      </c>
      <c r="AY109" s="401"/>
      <c r="AZ109" s="64"/>
      <c r="BA109" s="64"/>
      <c r="BB109" s="47"/>
      <c r="BC109" s="47"/>
      <c r="BD109" s="47"/>
      <c r="BE109" s="134"/>
      <c r="BF109" s="134"/>
      <c r="BG109" s="134"/>
      <c r="BH109" s="134"/>
    </row>
    <row r="110" spans="1:60" ht="35.25" hidden="1" customHeight="1" x14ac:dyDescent="0.15">
      <c r="A110" s="50"/>
      <c r="B110" s="31"/>
      <c r="C110" s="385"/>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7"/>
      <c r="AD110" s="31"/>
      <c r="AE110" s="390"/>
      <c r="AF110" s="391"/>
      <c r="AG110" s="391"/>
      <c r="AH110" s="391"/>
      <c r="AI110" s="391"/>
      <c r="AJ110" s="391"/>
      <c r="AK110" s="392"/>
      <c r="AL110" s="396"/>
      <c r="AM110" s="397"/>
      <c r="AN110" s="397"/>
      <c r="AO110" s="397"/>
      <c r="AP110" s="397"/>
      <c r="AQ110" s="398"/>
      <c r="AR110" s="31"/>
      <c r="AS110" s="31"/>
      <c r="AT110" s="31"/>
      <c r="AU110" s="399"/>
      <c r="AV110" s="399"/>
      <c r="AW110" s="400"/>
      <c r="AX110" s="401"/>
      <c r="AY110" s="401"/>
      <c r="AZ110" s="31"/>
      <c r="BA110" s="31"/>
      <c r="BB110" s="31"/>
      <c r="BC110" s="31"/>
      <c r="BD110" s="31"/>
      <c r="BE110" s="133"/>
      <c r="BF110" s="133"/>
      <c r="BG110" s="133"/>
      <c r="BH110" s="133"/>
    </row>
    <row r="111" spans="1:60" ht="25.5" hidden="1" customHeight="1" x14ac:dyDescent="0.15">
      <c r="A111" s="50"/>
      <c r="B111" s="31"/>
      <c r="C111" s="385"/>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7"/>
      <c r="AD111" s="31"/>
      <c r="AE111" s="31"/>
      <c r="AF111" s="31"/>
      <c r="AG111" s="31"/>
      <c r="AH111" s="31"/>
      <c r="AI111" s="31"/>
      <c r="AJ111" s="31"/>
      <c r="AK111" s="44" t="s">
        <v>18</v>
      </c>
      <c r="AL111" s="31"/>
      <c r="AM111" s="40"/>
      <c r="AN111" s="40"/>
      <c r="AO111" s="40"/>
      <c r="AP111" s="31"/>
      <c r="AQ111" s="31"/>
      <c r="AR111" s="31"/>
      <c r="AS111" s="31"/>
      <c r="AT111" s="31"/>
      <c r="AU111" s="399"/>
      <c r="AV111" s="31"/>
      <c r="AW111" s="31"/>
      <c r="AX111" s="31"/>
      <c r="AY111" s="31"/>
      <c r="AZ111" s="31"/>
      <c r="BA111" s="31"/>
      <c r="BB111" s="31"/>
      <c r="BC111" s="31"/>
      <c r="BD111" s="31"/>
      <c r="BE111" s="133"/>
      <c r="BF111" s="133"/>
      <c r="BG111" s="133"/>
      <c r="BH111" s="133"/>
    </row>
    <row r="112" spans="1:60" ht="25.5" hidden="1" customHeight="1" x14ac:dyDescent="0.15">
      <c r="A112" s="50"/>
      <c r="B112" s="31"/>
      <c r="C112" s="375" t="s">
        <v>128</v>
      </c>
      <c r="D112" s="376"/>
      <c r="E112" s="377" t="s">
        <v>129</v>
      </c>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8"/>
      <c r="AD112" s="31"/>
      <c r="AE112" s="31"/>
      <c r="AF112" s="31"/>
      <c r="AG112" s="31"/>
      <c r="AJ112" s="31"/>
      <c r="AK112" s="52" t="s">
        <v>36</v>
      </c>
      <c r="AL112" s="31"/>
      <c r="AM112" s="40"/>
      <c r="AN112" s="40"/>
      <c r="AO112" s="40"/>
      <c r="AP112" s="31"/>
      <c r="AQ112" s="31"/>
      <c r="AR112" s="31"/>
      <c r="AS112" s="31"/>
      <c r="AT112" s="31"/>
      <c r="AU112" s="31"/>
      <c r="AV112" s="31"/>
      <c r="AW112" s="31"/>
      <c r="AX112" s="31"/>
      <c r="AY112" s="31"/>
      <c r="AZ112" s="31"/>
      <c r="BA112" s="31"/>
      <c r="BB112" s="31"/>
      <c r="BC112" s="31"/>
      <c r="BD112" s="31"/>
      <c r="BE112" s="133"/>
      <c r="BF112" s="133"/>
      <c r="BG112" s="133"/>
      <c r="BH112" s="133"/>
    </row>
    <row r="113" spans="1:60" s="21" customFormat="1" ht="13.5" hidden="1" customHeight="1" x14ac:dyDescent="0.15">
      <c r="B113" s="24"/>
      <c r="C113" s="25"/>
      <c r="D113" s="25"/>
      <c r="E113" s="25"/>
      <c r="F113" s="25"/>
      <c r="G113" s="25"/>
      <c r="H113" s="25"/>
      <c r="I113" s="25"/>
      <c r="J113" s="25"/>
      <c r="K113" s="25"/>
      <c r="L113" s="25"/>
      <c r="M113" s="25"/>
      <c r="N113" s="25"/>
      <c r="O113" s="25"/>
      <c r="P113" s="25"/>
      <c r="Q113" s="25"/>
      <c r="R113" s="25"/>
      <c r="S113" s="26"/>
      <c r="T113" s="27"/>
      <c r="U113" s="27"/>
      <c r="V113" s="27"/>
      <c r="W113" s="27"/>
      <c r="X113" s="28"/>
      <c r="Y113" s="27"/>
      <c r="Z113" s="27"/>
      <c r="AA113" s="27"/>
      <c r="AB113" s="27"/>
      <c r="AC113" s="27"/>
      <c r="AD113" s="27"/>
      <c r="AE113" s="27"/>
      <c r="AF113" s="27"/>
      <c r="AG113" s="27"/>
      <c r="AH113" s="27"/>
      <c r="AI113" s="27"/>
      <c r="AJ113" s="27"/>
      <c r="AK113" s="27"/>
      <c r="AL113" s="27"/>
      <c r="AM113" s="27"/>
      <c r="AR113" s="29"/>
      <c r="AS113" s="20"/>
      <c r="AT113" s="23"/>
      <c r="AU113" s="22"/>
      <c r="AV113" s="22"/>
      <c r="AW113" s="22"/>
      <c r="AX113" s="22"/>
      <c r="AY113" s="22"/>
      <c r="AZ113" s="22"/>
      <c r="BA113" s="22"/>
      <c r="BB113" s="22"/>
      <c r="BC113" s="22"/>
      <c r="BD113" s="22"/>
      <c r="BE113" s="22"/>
      <c r="BF113" s="22"/>
    </row>
    <row r="114" spans="1:60" s="16" customFormat="1" ht="4.5" hidden="1" customHeight="1" x14ac:dyDescent="0.15">
      <c r="A114" s="14"/>
      <c r="B114" s="14"/>
      <c r="C114" s="15"/>
      <c r="F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V114" s="40"/>
      <c r="AW114" s="40"/>
      <c r="AX114" s="40"/>
      <c r="AY114" s="40"/>
      <c r="AZ114" s="40"/>
      <c r="BA114" s="40"/>
      <c r="BB114" s="40"/>
      <c r="BC114" s="40"/>
      <c r="BD114" s="40"/>
      <c r="BE114" s="40"/>
      <c r="BF114" s="40"/>
      <c r="BG114" s="9"/>
    </row>
    <row r="115" spans="1:60" ht="25.5" hidden="1" customHeight="1" x14ac:dyDescent="0.15">
      <c r="A115" s="423" t="s">
        <v>43</v>
      </c>
      <c r="B115" s="424"/>
      <c r="C115" s="424"/>
      <c r="D115" s="424"/>
      <c r="E115" s="424"/>
      <c r="F115" s="424"/>
      <c r="G115" s="424"/>
      <c r="H115" s="424"/>
      <c r="I115" s="425"/>
      <c r="J115" s="30"/>
      <c r="K115" s="59" t="s">
        <v>40</v>
      </c>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30"/>
      <c r="AP115" s="30"/>
      <c r="AQ115" s="30"/>
      <c r="AR115" s="30"/>
      <c r="AS115" s="30"/>
      <c r="AT115" s="30"/>
      <c r="AU115" s="31"/>
      <c r="AV115" s="31" t="s">
        <v>4</v>
      </c>
      <c r="AW115" s="40"/>
      <c r="AX115" s="40"/>
      <c r="AY115" s="40"/>
      <c r="AZ115" s="40"/>
      <c r="BA115" s="31"/>
      <c r="BB115" s="40"/>
      <c r="BC115" s="40"/>
      <c r="BD115" s="40"/>
      <c r="BE115" s="40"/>
      <c r="BF115" s="40"/>
      <c r="BG115" s="9"/>
    </row>
    <row r="116" spans="1:60" ht="17.25" hidden="1" customHeight="1" x14ac:dyDescent="0.15">
      <c r="A116" s="426"/>
      <c r="B116" s="427"/>
      <c r="C116" s="427"/>
      <c r="D116" s="427"/>
      <c r="E116" s="427"/>
      <c r="F116" s="427"/>
      <c r="G116" s="427"/>
      <c r="H116" s="427"/>
      <c r="I116" s="428"/>
      <c r="J116" s="32"/>
      <c r="K116" s="32"/>
      <c r="L116" s="32"/>
      <c r="M116" s="32"/>
      <c r="N116" s="32"/>
      <c r="O116" s="32"/>
      <c r="P116" s="32"/>
      <c r="Q116" s="32"/>
      <c r="R116" s="32"/>
      <c r="S116" s="32"/>
      <c r="T116" s="32"/>
      <c r="U116" s="32"/>
      <c r="V116" s="32"/>
      <c r="W116" s="32"/>
      <c r="X116" s="33"/>
      <c r="Y116" s="33"/>
      <c r="Z116" s="33"/>
      <c r="AA116" s="33"/>
      <c r="AB116" s="33"/>
      <c r="AC116" s="33"/>
      <c r="AD116" s="33"/>
      <c r="AE116" s="34"/>
      <c r="AF116" s="33"/>
      <c r="AG116" s="33"/>
      <c r="AH116" s="33"/>
      <c r="AI116" s="33"/>
      <c r="AJ116" s="33"/>
      <c r="AK116" s="33"/>
      <c r="AL116" s="33"/>
      <c r="AM116" s="33"/>
      <c r="AN116" s="33"/>
      <c r="AO116" s="33"/>
      <c r="AP116" s="35"/>
      <c r="AQ116" s="35"/>
      <c r="AR116" s="35"/>
      <c r="AS116" s="35"/>
      <c r="AT116" s="31"/>
      <c r="AU116" s="31"/>
      <c r="AV116" s="31"/>
      <c r="AW116" s="31"/>
      <c r="AX116" s="31"/>
      <c r="AY116" s="31"/>
      <c r="AZ116" s="31"/>
      <c r="BA116" s="31"/>
      <c r="BB116" s="31"/>
      <c r="BC116" s="31"/>
      <c r="BD116" s="31"/>
      <c r="BE116" s="31"/>
      <c r="BF116" s="31"/>
      <c r="BG116" s="31"/>
    </row>
    <row r="117" spans="1:60" ht="28.5" hidden="1" customHeight="1" x14ac:dyDescent="0.15">
      <c r="A117" s="36"/>
      <c r="B117" s="37" t="s">
        <v>5</v>
      </c>
      <c r="C117" s="38"/>
      <c r="D117" s="38"/>
      <c r="E117" s="38"/>
      <c r="F117" s="31"/>
      <c r="G117" s="39"/>
      <c r="H117" s="31"/>
      <c r="I117" s="39"/>
      <c r="J117" s="39"/>
      <c r="K117" s="39"/>
      <c r="L117" s="39"/>
      <c r="M117" s="39"/>
      <c r="N117" s="39"/>
      <c r="O117" s="39"/>
      <c r="P117" s="39"/>
      <c r="Q117" s="39"/>
      <c r="R117" s="39"/>
      <c r="S117" s="39"/>
      <c r="T117" s="39"/>
      <c r="U117" s="39"/>
      <c r="V117" s="39"/>
      <c r="W117" s="39"/>
      <c r="X117" s="39"/>
      <c r="Y117" s="39"/>
      <c r="Z117" s="39"/>
      <c r="AA117" s="131"/>
      <c r="AB117" s="40"/>
      <c r="AC117" s="40"/>
      <c r="AD117" s="40"/>
      <c r="AE117" s="37" t="s">
        <v>6</v>
      </c>
      <c r="AF117" s="40"/>
      <c r="AG117" s="40"/>
      <c r="AH117" s="40"/>
      <c r="AI117" s="40"/>
      <c r="AJ117" s="40"/>
      <c r="AK117" s="40"/>
      <c r="AL117" s="40"/>
      <c r="AM117" s="40"/>
      <c r="AN117" s="40"/>
      <c r="AO117" s="40"/>
      <c r="AP117" s="40"/>
      <c r="AQ117" s="40"/>
      <c r="AR117" s="40"/>
      <c r="AS117" s="40"/>
      <c r="AT117" s="40"/>
      <c r="AU117" s="31"/>
      <c r="AV117" s="31"/>
      <c r="AW117" s="31" t="s">
        <v>7</v>
      </c>
      <c r="AX117" s="31"/>
      <c r="AY117" s="31"/>
      <c r="AZ117" s="31" t="s">
        <v>8</v>
      </c>
      <c r="BA117" s="31"/>
      <c r="BB117" s="31"/>
      <c r="BC117" s="31"/>
      <c r="BD117" s="31"/>
      <c r="BE117" s="133"/>
      <c r="BF117" s="133"/>
      <c r="BG117" s="133"/>
      <c r="BH117" s="133"/>
    </row>
    <row r="118" spans="1:60" ht="25.5" hidden="1" customHeight="1" x14ac:dyDescent="0.15">
      <c r="A118" s="36"/>
      <c r="B118" s="335" t="s">
        <v>131</v>
      </c>
      <c r="C118" s="388"/>
      <c r="D118" s="388"/>
      <c r="E118" s="389"/>
      <c r="F118" s="419" t="s">
        <v>9</v>
      </c>
      <c r="G118" s="419"/>
      <c r="H118" s="414"/>
      <c r="I118" s="414"/>
      <c r="J118" s="407" t="s">
        <v>10</v>
      </c>
      <c r="K118" s="407"/>
      <c r="L118" s="414"/>
      <c r="M118" s="414"/>
      <c r="N118" s="407" t="s">
        <v>11</v>
      </c>
      <c r="O118" s="409"/>
      <c r="P118" s="420" t="s">
        <v>12</v>
      </c>
      <c r="Q118" s="409"/>
      <c r="R118" s="411" t="s">
        <v>13</v>
      </c>
      <c r="S118" s="411"/>
      <c r="T118" s="414"/>
      <c r="U118" s="414"/>
      <c r="V118" s="407" t="s">
        <v>10</v>
      </c>
      <c r="W118" s="407"/>
      <c r="X118" s="414"/>
      <c r="Y118" s="414"/>
      <c r="Z118" s="407" t="s">
        <v>11</v>
      </c>
      <c r="AA118" s="409"/>
      <c r="AB118" s="31"/>
      <c r="AC118" s="31"/>
      <c r="AD118" s="31"/>
      <c r="AE118" s="335" t="s">
        <v>14</v>
      </c>
      <c r="AF118" s="327"/>
      <c r="AG118" s="327"/>
      <c r="AH118" s="327"/>
      <c r="AI118" s="328"/>
      <c r="AJ118" s="404">
        <f>ROUNDDOWN(AZ118/60,0)</f>
        <v>0</v>
      </c>
      <c r="AK118" s="404"/>
      <c r="AL118" s="421" t="s">
        <v>15</v>
      </c>
      <c r="AM118" s="421"/>
      <c r="AN118" s="404">
        <f>AZ118-AJ118*60</f>
        <v>0</v>
      </c>
      <c r="AO118" s="404"/>
      <c r="AP118" s="407" t="s">
        <v>11</v>
      </c>
      <c r="AQ118" s="409"/>
      <c r="AR118" s="40"/>
      <c r="AS118" s="31"/>
      <c r="AT118" s="31"/>
      <c r="AU118" s="399"/>
      <c r="AV118" s="399" t="s">
        <v>16</v>
      </c>
      <c r="AW118" s="402">
        <f>T118*60+X118</f>
        <v>0</v>
      </c>
      <c r="AX118" s="31"/>
      <c r="AY118" s="399" t="s">
        <v>17</v>
      </c>
      <c r="AZ118" s="402">
        <f>(T118*60+X118)-(H118*60+L118)</f>
        <v>0</v>
      </c>
      <c r="BA118" s="31"/>
      <c r="BB118" s="31"/>
      <c r="BC118" s="31"/>
      <c r="BD118" s="31"/>
      <c r="BE118" s="133"/>
      <c r="BF118" s="133"/>
      <c r="BG118" s="133"/>
      <c r="BH118" s="133"/>
    </row>
    <row r="119" spans="1:60" ht="35.25" hidden="1" customHeight="1" x14ac:dyDescent="0.15">
      <c r="A119" s="36"/>
      <c r="B119" s="390"/>
      <c r="C119" s="391"/>
      <c r="D119" s="391"/>
      <c r="E119" s="392"/>
      <c r="F119" s="419"/>
      <c r="G119" s="419"/>
      <c r="H119" s="416"/>
      <c r="I119" s="416"/>
      <c r="J119" s="408"/>
      <c r="K119" s="408"/>
      <c r="L119" s="416"/>
      <c r="M119" s="416"/>
      <c r="N119" s="408"/>
      <c r="O119" s="410"/>
      <c r="P119" s="418"/>
      <c r="Q119" s="410"/>
      <c r="R119" s="412"/>
      <c r="S119" s="412"/>
      <c r="T119" s="416"/>
      <c r="U119" s="416"/>
      <c r="V119" s="408"/>
      <c r="W119" s="408"/>
      <c r="X119" s="416"/>
      <c r="Y119" s="416"/>
      <c r="Z119" s="408"/>
      <c r="AA119" s="410"/>
      <c r="AB119" s="31"/>
      <c r="AC119" s="31"/>
      <c r="AD119" s="31"/>
      <c r="AE119" s="339"/>
      <c r="AF119" s="333"/>
      <c r="AG119" s="333"/>
      <c r="AH119" s="333"/>
      <c r="AI119" s="334"/>
      <c r="AJ119" s="406"/>
      <c r="AK119" s="406"/>
      <c r="AL119" s="422"/>
      <c r="AM119" s="422"/>
      <c r="AN119" s="406"/>
      <c r="AO119" s="406"/>
      <c r="AP119" s="408"/>
      <c r="AQ119" s="410"/>
      <c r="AR119" s="40"/>
      <c r="AS119" s="31"/>
      <c r="AT119" s="31"/>
      <c r="AU119" s="399"/>
      <c r="AV119" s="399"/>
      <c r="AW119" s="402"/>
      <c r="AX119" s="31"/>
      <c r="AY119" s="399"/>
      <c r="AZ119" s="402"/>
      <c r="BA119" s="31"/>
      <c r="BB119" s="31"/>
      <c r="BC119" s="31"/>
      <c r="BD119" s="31"/>
      <c r="BE119" s="133"/>
      <c r="BF119" s="133"/>
      <c r="BG119" s="133"/>
      <c r="BH119" s="133"/>
    </row>
    <row r="120" spans="1:60" ht="17.25" hidden="1" customHeight="1" x14ac:dyDescent="0.15">
      <c r="A120" s="36"/>
      <c r="B120" s="41"/>
      <c r="C120" s="41"/>
      <c r="D120" s="41"/>
      <c r="E120" s="41"/>
      <c r="F120" s="42"/>
      <c r="G120" s="42"/>
      <c r="H120" s="130"/>
      <c r="I120" s="42"/>
      <c r="J120" s="42"/>
      <c r="K120" s="42"/>
      <c r="L120" s="42"/>
      <c r="M120" s="42"/>
      <c r="N120" s="42"/>
      <c r="O120" s="42"/>
      <c r="P120" s="42"/>
      <c r="Q120" s="42"/>
      <c r="R120" s="42"/>
      <c r="S120" s="42"/>
      <c r="T120" s="42"/>
      <c r="U120" s="42"/>
      <c r="V120" s="42"/>
      <c r="W120" s="42"/>
      <c r="X120" s="40"/>
      <c r="Y120" s="40"/>
      <c r="Z120" s="39"/>
      <c r="AA120" s="131"/>
      <c r="AB120" s="40"/>
      <c r="AC120" s="40"/>
      <c r="AD120" s="40"/>
      <c r="AE120" s="40"/>
      <c r="AF120" s="40"/>
      <c r="AG120" s="40"/>
      <c r="AH120" s="40"/>
      <c r="AI120" s="40"/>
      <c r="AJ120" s="122" t="s">
        <v>18</v>
      </c>
      <c r="AK120" s="121"/>
      <c r="AL120" s="121"/>
      <c r="AM120" s="121"/>
      <c r="AN120" s="121"/>
      <c r="AO120" s="121"/>
      <c r="AP120" s="40"/>
      <c r="AQ120" s="40"/>
      <c r="AR120" s="40"/>
      <c r="AS120" s="31"/>
      <c r="AT120" s="31"/>
      <c r="AU120" s="31"/>
      <c r="AV120" s="31"/>
      <c r="AW120" s="31"/>
      <c r="AX120" s="31"/>
      <c r="AY120" s="31"/>
      <c r="AZ120" s="31"/>
      <c r="BA120" s="31"/>
      <c r="BB120" s="31"/>
      <c r="BC120" s="31"/>
      <c r="BD120" s="31"/>
      <c r="BE120" s="133"/>
      <c r="BF120" s="133"/>
      <c r="BG120" s="133"/>
      <c r="BH120" s="133"/>
    </row>
    <row r="121" spans="1:60" s="31" customFormat="1" ht="25.5" hidden="1" customHeight="1" x14ac:dyDescent="0.15">
      <c r="A121" s="36"/>
      <c r="B121" s="37"/>
      <c r="C121" s="38"/>
      <c r="D121" s="38"/>
      <c r="E121" s="38"/>
      <c r="F121" s="39"/>
      <c r="G121" s="39"/>
      <c r="H121" s="39"/>
      <c r="I121" s="39"/>
      <c r="J121" s="39"/>
      <c r="K121" s="39"/>
      <c r="L121" s="39"/>
      <c r="M121" s="39"/>
      <c r="N121" s="39"/>
      <c r="O121" s="39"/>
      <c r="P121" s="39"/>
      <c r="Q121" s="39"/>
      <c r="R121" s="39"/>
      <c r="S121" s="39"/>
      <c r="T121" s="39"/>
      <c r="U121" s="39"/>
      <c r="V121" s="39"/>
      <c r="W121" s="131"/>
      <c r="X121" s="40"/>
      <c r="Y121" s="40"/>
      <c r="Z121" s="39"/>
      <c r="AA121" s="131"/>
      <c r="AB121" s="40"/>
      <c r="AC121" s="40"/>
      <c r="AD121" s="40"/>
      <c r="AE121" s="40"/>
      <c r="AF121" s="40"/>
      <c r="AG121" s="40"/>
      <c r="AH121" s="40"/>
      <c r="AI121" s="40"/>
      <c r="AJ121" s="121"/>
      <c r="AK121" s="121"/>
      <c r="AL121" s="121"/>
      <c r="AM121" s="121"/>
      <c r="AN121" s="121"/>
      <c r="AO121" s="121"/>
      <c r="AP121" s="40"/>
      <c r="AQ121" s="40"/>
      <c r="AR121" s="40"/>
      <c r="AW121" s="47" t="s">
        <v>19</v>
      </c>
      <c r="AZ121" s="31" t="s">
        <v>20</v>
      </c>
      <c r="BC121" s="31" t="s">
        <v>126</v>
      </c>
      <c r="BE121" s="133"/>
      <c r="BF121" s="133"/>
      <c r="BG121" s="133"/>
      <c r="BH121" s="133"/>
    </row>
    <row r="122" spans="1:60" s="48" customFormat="1" ht="25.5" hidden="1" customHeight="1" x14ac:dyDescent="0.15">
      <c r="A122" s="45"/>
      <c r="B122" s="46" t="s">
        <v>125</v>
      </c>
      <c r="C122" s="46"/>
      <c r="D122" s="46"/>
      <c r="E122" s="46"/>
      <c r="F122" s="46"/>
      <c r="G122" s="46"/>
      <c r="H122" s="46"/>
      <c r="I122" s="46"/>
      <c r="J122" s="46"/>
      <c r="K122" s="46"/>
      <c r="L122" s="46"/>
      <c r="M122" s="46"/>
      <c r="N122" s="46"/>
      <c r="O122" s="47"/>
      <c r="P122" s="46"/>
      <c r="Q122" s="46"/>
      <c r="R122" s="46"/>
      <c r="S122" s="46"/>
      <c r="T122" s="46"/>
      <c r="U122" s="12"/>
      <c r="V122" s="46"/>
      <c r="W122" s="46"/>
      <c r="X122" s="40"/>
      <c r="Y122" s="40"/>
      <c r="Z122" s="39"/>
      <c r="AA122" s="131"/>
      <c r="AB122" s="40"/>
      <c r="AC122" s="40"/>
      <c r="AD122" s="40"/>
      <c r="AE122" s="37" t="s">
        <v>21</v>
      </c>
      <c r="AF122" s="47"/>
      <c r="AG122" s="42"/>
      <c r="AH122" s="42"/>
      <c r="AI122" s="42"/>
      <c r="AJ122" s="123"/>
      <c r="AK122" s="123"/>
      <c r="AL122" s="123"/>
      <c r="AM122" s="123"/>
      <c r="AN122" s="121"/>
      <c r="AO122" s="121"/>
      <c r="AP122" s="40"/>
      <c r="AQ122" s="31"/>
      <c r="AR122" s="40"/>
      <c r="AS122" s="31"/>
      <c r="AT122" s="31"/>
      <c r="AU122" s="47"/>
      <c r="AV122" s="47"/>
      <c r="AW122" s="47" t="s">
        <v>22</v>
      </c>
      <c r="AX122" s="47"/>
      <c r="AY122" s="47"/>
      <c r="AZ122" s="31" t="s">
        <v>23</v>
      </c>
      <c r="BA122" s="47"/>
      <c r="BB122" s="31"/>
      <c r="BC122" s="31" t="s">
        <v>127</v>
      </c>
      <c r="BD122" s="47"/>
      <c r="BE122" s="133"/>
      <c r="BF122" s="134"/>
      <c r="BG122" s="134"/>
      <c r="BH122" s="134"/>
    </row>
    <row r="123" spans="1:60" ht="25.5" hidden="1" customHeight="1" x14ac:dyDescent="0.15">
      <c r="A123" s="36"/>
      <c r="B123" s="335" t="s">
        <v>131</v>
      </c>
      <c r="C123" s="388"/>
      <c r="D123" s="388"/>
      <c r="E123" s="389"/>
      <c r="F123" s="419" t="s">
        <v>9</v>
      </c>
      <c r="G123" s="419"/>
      <c r="H123" s="414"/>
      <c r="I123" s="414"/>
      <c r="J123" s="407" t="s">
        <v>10</v>
      </c>
      <c r="K123" s="407"/>
      <c r="L123" s="414"/>
      <c r="M123" s="414"/>
      <c r="N123" s="407" t="s">
        <v>11</v>
      </c>
      <c r="O123" s="409"/>
      <c r="P123" s="420" t="s">
        <v>12</v>
      </c>
      <c r="Q123" s="409"/>
      <c r="R123" s="411" t="s">
        <v>13</v>
      </c>
      <c r="S123" s="411"/>
      <c r="T123" s="413"/>
      <c r="U123" s="414"/>
      <c r="V123" s="407" t="s">
        <v>10</v>
      </c>
      <c r="W123" s="407"/>
      <c r="X123" s="414"/>
      <c r="Y123" s="414"/>
      <c r="Z123" s="407" t="s">
        <v>11</v>
      </c>
      <c r="AA123" s="409"/>
      <c r="AB123" s="40"/>
      <c r="AC123" s="40"/>
      <c r="AD123" s="40"/>
      <c r="AE123" s="417" t="s">
        <v>24</v>
      </c>
      <c r="AF123" s="407"/>
      <c r="AG123" s="407"/>
      <c r="AH123" s="407"/>
      <c r="AI123" s="409"/>
      <c r="AJ123" s="403">
        <f>ROUNDDOWN(AW128/60,0)</f>
        <v>0</v>
      </c>
      <c r="AK123" s="404"/>
      <c r="AL123" s="407" t="s">
        <v>10</v>
      </c>
      <c r="AM123" s="407"/>
      <c r="AN123" s="404">
        <f>AW128-AJ123*60</f>
        <v>0</v>
      </c>
      <c r="AO123" s="404"/>
      <c r="AP123" s="407" t="s">
        <v>11</v>
      </c>
      <c r="AQ123" s="409"/>
      <c r="AR123" s="40"/>
      <c r="AS123" s="49"/>
      <c r="AT123" s="49"/>
      <c r="AU123" s="31"/>
      <c r="AV123" s="399" t="s">
        <v>25</v>
      </c>
      <c r="AW123" s="402">
        <f>IF(AZ123&lt;=BC123,BC123,AW118)</f>
        <v>1200</v>
      </c>
      <c r="AX123" s="157"/>
      <c r="AY123" s="399" t="s">
        <v>26</v>
      </c>
      <c r="AZ123" s="402">
        <f>T123*60+X123</f>
        <v>0</v>
      </c>
      <c r="BA123" s="157"/>
      <c r="BB123" s="399" t="s">
        <v>27</v>
      </c>
      <c r="BC123" s="402">
        <f>IF(C131="☑",21*60,20*60)</f>
        <v>1200</v>
      </c>
      <c r="BD123" s="31"/>
      <c r="BE123" s="133"/>
      <c r="BF123" s="133"/>
      <c r="BG123" s="133"/>
      <c r="BH123" s="133"/>
    </row>
    <row r="124" spans="1:60" ht="35.25" hidden="1" customHeight="1" x14ac:dyDescent="0.15">
      <c r="A124" s="36"/>
      <c r="B124" s="390"/>
      <c r="C124" s="391"/>
      <c r="D124" s="391"/>
      <c r="E124" s="392"/>
      <c r="F124" s="419"/>
      <c r="G124" s="419"/>
      <c r="H124" s="416"/>
      <c r="I124" s="416"/>
      <c r="J124" s="408"/>
      <c r="K124" s="408"/>
      <c r="L124" s="416"/>
      <c r="M124" s="416"/>
      <c r="N124" s="408"/>
      <c r="O124" s="410"/>
      <c r="P124" s="418"/>
      <c r="Q124" s="410"/>
      <c r="R124" s="412"/>
      <c r="S124" s="412"/>
      <c r="T124" s="415"/>
      <c r="U124" s="416"/>
      <c r="V124" s="408"/>
      <c r="W124" s="408"/>
      <c r="X124" s="416"/>
      <c r="Y124" s="416"/>
      <c r="Z124" s="408"/>
      <c r="AA124" s="410"/>
      <c r="AB124" s="31"/>
      <c r="AC124" s="31"/>
      <c r="AD124" s="31"/>
      <c r="AE124" s="418"/>
      <c r="AF124" s="408"/>
      <c r="AG124" s="408"/>
      <c r="AH124" s="408"/>
      <c r="AI124" s="410"/>
      <c r="AJ124" s="405"/>
      <c r="AK124" s="406"/>
      <c r="AL124" s="408"/>
      <c r="AM124" s="408"/>
      <c r="AN124" s="406"/>
      <c r="AO124" s="406"/>
      <c r="AP124" s="408"/>
      <c r="AQ124" s="410"/>
      <c r="AR124" s="40"/>
      <c r="AS124" s="49"/>
      <c r="AT124" s="49"/>
      <c r="AU124" s="31"/>
      <c r="AV124" s="399"/>
      <c r="AW124" s="402"/>
      <c r="AX124" s="157"/>
      <c r="AY124" s="399"/>
      <c r="AZ124" s="402"/>
      <c r="BA124" s="157"/>
      <c r="BB124" s="399"/>
      <c r="BC124" s="402"/>
      <c r="BD124" s="31"/>
      <c r="BE124" s="133"/>
      <c r="BF124" s="133"/>
      <c r="BG124" s="133"/>
      <c r="BH124" s="133"/>
    </row>
    <row r="125" spans="1:60" ht="17.25" hidden="1" customHeight="1" x14ac:dyDescent="0.15">
      <c r="A125" s="50"/>
      <c r="B125" s="41"/>
      <c r="C125" s="41"/>
      <c r="D125" s="41"/>
      <c r="E125" s="41"/>
      <c r="F125" s="31"/>
      <c r="G125" s="41"/>
      <c r="H125" s="130"/>
      <c r="I125" s="41"/>
      <c r="J125" s="41"/>
      <c r="K125" s="41"/>
      <c r="L125" s="41"/>
      <c r="M125" s="41"/>
      <c r="N125" s="41"/>
      <c r="O125" s="41"/>
      <c r="P125" s="51"/>
      <c r="Q125" s="41"/>
      <c r="R125" s="41"/>
      <c r="S125" s="41"/>
      <c r="T125" s="41"/>
      <c r="U125" s="41"/>
      <c r="V125" s="41"/>
      <c r="W125" s="41"/>
      <c r="X125" s="40"/>
      <c r="Y125" s="40"/>
      <c r="Z125" s="39"/>
      <c r="AA125" s="31"/>
      <c r="AB125" s="31"/>
      <c r="AC125" s="31"/>
      <c r="AD125" s="31"/>
      <c r="AE125" s="31"/>
      <c r="AF125" s="31"/>
      <c r="AG125" s="31"/>
      <c r="AH125" s="31"/>
      <c r="AI125" s="31"/>
      <c r="AJ125" s="44" t="s">
        <v>18</v>
      </c>
      <c r="AK125" s="31"/>
      <c r="AL125" s="31"/>
      <c r="AM125" s="31"/>
      <c r="AN125" s="31"/>
      <c r="AO125" s="31"/>
      <c r="AP125" s="31"/>
      <c r="AQ125" s="31"/>
      <c r="AR125" s="31"/>
      <c r="AS125" s="31"/>
      <c r="AT125" s="31"/>
      <c r="AU125" s="31"/>
      <c r="AV125" s="31"/>
      <c r="AW125" s="31"/>
      <c r="AX125" s="31"/>
      <c r="AY125" s="31"/>
      <c r="AZ125" s="63" t="s">
        <v>28</v>
      </c>
      <c r="BA125" s="31"/>
      <c r="BB125" s="31"/>
      <c r="BC125" s="31"/>
      <c r="BD125" s="31"/>
      <c r="BE125" s="133"/>
      <c r="BF125" s="133"/>
      <c r="BG125" s="133"/>
      <c r="BH125" s="133"/>
    </row>
    <row r="126" spans="1:60" ht="25.5" hidden="1" customHeight="1" x14ac:dyDescent="0.2">
      <c r="A126" s="50"/>
      <c r="B126" s="31"/>
      <c r="C126" s="382" t="s">
        <v>130</v>
      </c>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4"/>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129" t="s">
        <v>29</v>
      </c>
      <c r="BA126" s="31"/>
      <c r="BB126" s="31"/>
      <c r="BC126" s="31"/>
      <c r="BD126" s="31"/>
      <c r="BE126" s="133"/>
      <c r="BF126" s="133"/>
      <c r="BG126" s="133"/>
      <c r="BH126" s="133"/>
    </row>
    <row r="127" spans="1:60" ht="25.5" hidden="1" customHeight="1" x14ac:dyDescent="0.15">
      <c r="A127" s="50"/>
      <c r="B127" s="31"/>
      <c r="C127" s="385"/>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7"/>
      <c r="AD127" s="31"/>
      <c r="AE127" s="37" t="s">
        <v>30</v>
      </c>
      <c r="AF127" s="31"/>
      <c r="AG127" s="31"/>
      <c r="AH127" s="31"/>
      <c r="AI127" s="31"/>
      <c r="AJ127" s="31"/>
      <c r="AK127" s="31"/>
      <c r="AL127" s="31"/>
      <c r="AM127" s="31"/>
      <c r="AN127" s="31"/>
      <c r="AO127" s="31"/>
      <c r="AP127" s="31"/>
      <c r="AQ127" s="31"/>
      <c r="AR127" s="31"/>
      <c r="AS127" s="31"/>
      <c r="AT127" s="31"/>
      <c r="AU127" s="31"/>
      <c r="AV127" s="31"/>
      <c r="AW127" s="31" t="s">
        <v>31</v>
      </c>
      <c r="AX127" s="31"/>
      <c r="AY127" s="31"/>
      <c r="AZ127" s="31" t="s">
        <v>32</v>
      </c>
      <c r="BA127" s="64"/>
      <c r="BB127" s="31"/>
      <c r="BC127" s="31"/>
      <c r="BD127" s="31"/>
      <c r="BE127" s="133"/>
      <c r="BF127" s="133"/>
      <c r="BG127" s="133"/>
      <c r="BH127" s="133"/>
    </row>
    <row r="128" spans="1:60" s="48" customFormat="1" ht="25.5" hidden="1" customHeight="1" x14ac:dyDescent="0.15">
      <c r="A128" s="50"/>
      <c r="B128" s="31"/>
      <c r="C128" s="385"/>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7"/>
      <c r="AC128" s="1"/>
      <c r="AD128" s="31"/>
      <c r="AE128" s="335" t="s">
        <v>33</v>
      </c>
      <c r="AF128" s="388"/>
      <c r="AG128" s="388"/>
      <c r="AH128" s="388"/>
      <c r="AI128" s="388"/>
      <c r="AJ128" s="388"/>
      <c r="AK128" s="389"/>
      <c r="AL128" s="393">
        <f>IF(AZ118=0,0,ROUNDUP(AW128/AZ118,3))</f>
        <v>0</v>
      </c>
      <c r="AM128" s="394"/>
      <c r="AN128" s="394"/>
      <c r="AO128" s="394"/>
      <c r="AP128" s="394"/>
      <c r="AQ128" s="395"/>
      <c r="AR128" s="31"/>
      <c r="AS128" s="31"/>
      <c r="AT128" s="31"/>
      <c r="AU128" s="47"/>
      <c r="AV128" s="399" t="s">
        <v>34</v>
      </c>
      <c r="AW128" s="400">
        <f>IF(AW118-AW123&gt;0,IF(AW118-AW123&gt;AZ118,AZ118,AW118-AW123),0)</f>
        <v>0</v>
      </c>
      <c r="AX128" s="401" t="s">
        <v>35</v>
      </c>
      <c r="AY128" s="401"/>
      <c r="AZ128" s="64"/>
      <c r="BA128" s="64"/>
      <c r="BB128" s="47"/>
      <c r="BC128" s="47"/>
      <c r="BD128" s="47"/>
      <c r="BE128" s="134"/>
      <c r="BF128" s="134"/>
      <c r="BG128" s="134"/>
      <c r="BH128" s="134"/>
    </row>
    <row r="129" spans="1:60" ht="35.25" hidden="1" customHeight="1" x14ac:dyDescent="0.15">
      <c r="A129" s="50"/>
      <c r="B129" s="31"/>
      <c r="C129" s="385"/>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7"/>
      <c r="AD129" s="31"/>
      <c r="AE129" s="390"/>
      <c r="AF129" s="391"/>
      <c r="AG129" s="391"/>
      <c r="AH129" s="391"/>
      <c r="AI129" s="391"/>
      <c r="AJ129" s="391"/>
      <c r="AK129" s="392"/>
      <c r="AL129" s="396"/>
      <c r="AM129" s="397"/>
      <c r="AN129" s="397"/>
      <c r="AO129" s="397"/>
      <c r="AP129" s="397"/>
      <c r="AQ129" s="398"/>
      <c r="AR129" s="31"/>
      <c r="AS129" s="31"/>
      <c r="AT129" s="31"/>
      <c r="AU129" s="399"/>
      <c r="AV129" s="399"/>
      <c r="AW129" s="400"/>
      <c r="AX129" s="401"/>
      <c r="AY129" s="401"/>
      <c r="AZ129" s="31"/>
      <c r="BA129" s="31"/>
      <c r="BB129" s="31"/>
      <c r="BC129" s="31"/>
      <c r="BD129" s="31"/>
      <c r="BE129" s="133"/>
      <c r="BF129" s="133"/>
      <c r="BG129" s="133"/>
      <c r="BH129" s="133"/>
    </row>
    <row r="130" spans="1:60" ht="25.5" hidden="1" customHeight="1" x14ac:dyDescent="0.15">
      <c r="A130" s="50"/>
      <c r="B130" s="31"/>
      <c r="C130" s="385"/>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7"/>
      <c r="AD130" s="31"/>
      <c r="AE130" s="31"/>
      <c r="AF130" s="31"/>
      <c r="AG130" s="31"/>
      <c r="AH130" s="31"/>
      <c r="AI130" s="31"/>
      <c r="AJ130" s="31"/>
      <c r="AK130" s="44" t="s">
        <v>18</v>
      </c>
      <c r="AL130" s="31"/>
      <c r="AM130" s="40"/>
      <c r="AN130" s="40"/>
      <c r="AO130" s="40"/>
      <c r="AP130" s="31"/>
      <c r="AQ130" s="31"/>
      <c r="AR130" s="31"/>
      <c r="AS130" s="31"/>
      <c r="AT130" s="31"/>
      <c r="AU130" s="399"/>
      <c r="AV130" s="31"/>
      <c r="AW130" s="31"/>
      <c r="AX130" s="31"/>
      <c r="AY130" s="31"/>
      <c r="AZ130" s="31"/>
      <c r="BA130" s="31"/>
      <c r="BB130" s="31"/>
      <c r="BC130" s="31"/>
      <c r="BD130" s="31"/>
      <c r="BE130" s="133"/>
      <c r="BF130" s="133"/>
      <c r="BG130" s="133"/>
      <c r="BH130" s="133"/>
    </row>
    <row r="131" spans="1:60" ht="25.5" hidden="1" customHeight="1" x14ac:dyDescent="0.15">
      <c r="A131" s="50"/>
      <c r="B131" s="31"/>
      <c r="C131" s="375" t="s">
        <v>128</v>
      </c>
      <c r="D131" s="376"/>
      <c r="E131" s="377" t="s">
        <v>129</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8"/>
      <c r="AD131" s="31"/>
      <c r="AE131" s="31"/>
      <c r="AF131" s="31"/>
      <c r="AG131" s="31"/>
      <c r="AJ131" s="31"/>
      <c r="AK131" s="52" t="s">
        <v>36</v>
      </c>
      <c r="AL131" s="31"/>
      <c r="AM131" s="40"/>
      <c r="AN131" s="40"/>
      <c r="AO131" s="40"/>
      <c r="AP131" s="31"/>
      <c r="AQ131" s="31"/>
      <c r="AR131" s="31"/>
      <c r="AS131" s="31"/>
      <c r="AT131" s="31"/>
      <c r="AU131" s="31"/>
      <c r="AV131" s="31"/>
      <c r="AW131" s="31"/>
      <c r="AX131" s="31"/>
      <c r="AY131" s="31"/>
      <c r="AZ131" s="31"/>
      <c r="BA131" s="31"/>
      <c r="BB131" s="31"/>
      <c r="BC131" s="31"/>
      <c r="BD131" s="31"/>
      <c r="BE131" s="133"/>
      <c r="BF131" s="133"/>
      <c r="BG131" s="133"/>
      <c r="BH131" s="133"/>
    </row>
    <row r="132" spans="1:60" ht="17.25" hidden="1" customHeight="1" x14ac:dyDescent="0.15">
      <c r="A132" s="53"/>
      <c r="B132" s="54"/>
      <c r="C132" s="54"/>
      <c r="D132" s="54"/>
      <c r="E132" s="54"/>
      <c r="F132" s="55"/>
      <c r="G132" s="54"/>
      <c r="H132" s="54"/>
      <c r="I132" s="54"/>
      <c r="J132" s="54"/>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7"/>
      <c r="AL132" s="56"/>
      <c r="AM132" s="58"/>
      <c r="AN132" s="58"/>
      <c r="AO132" s="58"/>
      <c r="AP132" s="56"/>
      <c r="AQ132" s="56"/>
      <c r="AR132" s="56"/>
      <c r="AS132" s="56"/>
      <c r="AT132" s="31"/>
      <c r="AU132" s="31"/>
      <c r="AV132" s="31"/>
      <c r="AW132" s="31"/>
      <c r="AX132" s="31"/>
      <c r="AY132" s="31"/>
      <c r="AZ132" s="31"/>
      <c r="BA132" s="31"/>
      <c r="BB132" s="31"/>
      <c r="BC132" s="31"/>
      <c r="BD132" s="31"/>
      <c r="BE132" s="31"/>
      <c r="BF132" s="31"/>
    </row>
    <row r="133" spans="1:60" ht="25.5" hidden="1" customHeight="1" x14ac:dyDescent="0.15">
      <c r="A133" s="423" t="s">
        <v>44</v>
      </c>
      <c r="B133" s="424"/>
      <c r="C133" s="424"/>
      <c r="D133" s="424"/>
      <c r="E133" s="424"/>
      <c r="F133" s="424"/>
      <c r="G133" s="424"/>
      <c r="H133" s="424"/>
      <c r="I133" s="425"/>
      <c r="J133" s="30"/>
      <c r="K133" s="59" t="s">
        <v>40</v>
      </c>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30"/>
      <c r="AP133" s="30"/>
      <c r="AQ133" s="30"/>
      <c r="AR133" s="30"/>
      <c r="AS133" s="30"/>
      <c r="AT133" s="30"/>
      <c r="AU133" s="31"/>
      <c r="AV133" s="31" t="s">
        <v>4</v>
      </c>
      <c r="AW133" s="40"/>
      <c r="AX133" s="40"/>
      <c r="AY133" s="40"/>
      <c r="AZ133" s="40"/>
      <c r="BA133" s="31"/>
      <c r="BB133" s="40"/>
      <c r="BC133" s="40"/>
      <c r="BD133" s="40"/>
      <c r="BE133" s="40"/>
      <c r="BF133" s="40"/>
      <c r="BG133" s="9"/>
    </row>
    <row r="134" spans="1:60" ht="17.25" hidden="1" customHeight="1" x14ac:dyDescent="0.15">
      <c r="A134" s="426"/>
      <c r="B134" s="427"/>
      <c r="C134" s="427"/>
      <c r="D134" s="427"/>
      <c r="E134" s="427"/>
      <c r="F134" s="427"/>
      <c r="G134" s="427"/>
      <c r="H134" s="427"/>
      <c r="I134" s="428"/>
      <c r="J134" s="32"/>
      <c r="K134" s="32"/>
      <c r="L134" s="32"/>
      <c r="M134" s="32"/>
      <c r="N134" s="32"/>
      <c r="O134" s="32"/>
      <c r="P134" s="32"/>
      <c r="Q134" s="32"/>
      <c r="R134" s="32"/>
      <c r="S134" s="32"/>
      <c r="T134" s="32"/>
      <c r="U134" s="32"/>
      <c r="V134" s="32"/>
      <c r="W134" s="32"/>
      <c r="X134" s="33"/>
      <c r="Y134" s="33"/>
      <c r="Z134" s="33"/>
      <c r="AA134" s="33"/>
      <c r="AB134" s="33"/>
      <c r="AC134" s="33"/>
      <c r="AD134" s="33"/>
      <c r="AE134" s="34"/>
      <c r="AF134" s="33"/>
      <c r="AG134" s="33"/>
      <c r="AH134" s="33"/>
      <c r="AI134" s="33"/>
      <c r="AJ134" s="33"/>
      <c r="AK134" s="33"/>
      <c r="AL134" s="33"/>
      <c r="AM134" s="33"/>
      <c r="AN134" s="33"/>
      <c r="AO134" s="33"/>
      <c r="AP134" s="35"/>
      <c r="AQ134" s="35"/>
      <c r="AR134" s="35"/>
      <c r="AS134" s="35"/>
      <c r="AT134" s="31"/>
      <c r="AU134" s="31"/>
      <c r="AV134" s="31"/>
      <c r="AW134" s="31"/>
      <c r="AX134" s="31"/>
      <c r="AY134" s="31"/>
      <c r="AZ134" s="31"/>
      <c r="BA134" s="31"/>
      <c r="BB134" s="31"/>
      <c r="BC134" s="31"/>
      <c r="BD134" s="31"/>
      <c r="BE134" s="31"/>
      <c r="BF134" s="31"/>
      <c r="BG134" s="31"/>
    </row>
    <row r="135" spans="1:60" ht="28.5" hidden="1" customHeight="1" x14ac:dyDescent="0.15">
      <c r="A135" s="36"/>
      <c r="B135" s="37" t="s">
        <v>5</v>
      </c>
      <c r="C135" s="38"/>
      <c r="D135" s="38"/>
      <c r="E135" s="38"/>
      <c r="F135" s="31"/>
      <c r="G135" s="39"/>
      <c r="H135" s="31"/>
      <c r="I135" s="39"/>
      <c r="J135" s="39"/>
      <c r="K135" s="39"/>
      <c r="L135" s="39"/>
      <c r="M135" s="39"/>
      <c r="N135" s="39"/>
      <c r="O135" s="39"/>
      <c r="P135" s="39"/>
      <c r="Q135" s="39"/>
      <c r="R135" s="39"/>
      <c r="S135" s="39"/>
      <c r="T135" s="39"/>
      <c r="U135" s="39"/>
      <c r="V135" s="39"/>
      <c r="W135" s="39"/>
      <c r="X135" s="39"/>
      <c r="Y135" s="39"/>
      <c r="Z135" s="39"/>
      <c r="AA135" s="131"/>
      <c r="AB135" s="40"/>
      <c r="AC135" s="40"/>
      <c r="AD135" s="40"/>
      <c r="AE135" s="37" t="s">
        <v>6</v>
      </c>
      <c r="AF135" s="40"/>
      <c r="AG135" s="40"/>
      <c r="AH135" s="40"/>
      <c r="AI135" s="40"/>
      <c r="AJ135" s="40"/>
      <c r="AK135" s="40"/>
      <c r="AL135" s="40"/>
      <c r="AM135" s="40"/>
      <c r="AN135" s="40"/>
      <c r="AO135" s="40"/>
      <c r="AP135" s="40"/>
      <c r="AQ135" s="40"/>
      <c r="AR135" s="40"/>
      <c r="AS135" s="40"/>
      <c r="AT135" s="40"/>
      <c r="AU135" s="31"/>
      <c r="AV135" s="31"/>
      <c r="AW135" s="31" t="s">
        <v>7</v>
      </c>
      <c r="AX135" s="31"/>
      <c r="AY135" s="31"/>
      <c r="AZ135" s="31" t="s">
        <v>8</v>
      </c>
      <c r="BA135" s="31"/>
      <c r="BB135" s="31"/>
      <c r="BC135" s="31"/>
      <c r="BD135" s="31"/>
      <c r="BE135" s="133"/>
      <c r="BF135" s="133"/>
      <c r="BG135" s="133"/>
      <c r="BH135" s="133"/>
    </row>
    <row r="136" spans="1:60" ht="25.5" hidden="1" customHeight="1" x14ac:dyDescent="0.15">
      <c r="A136" s="36"/>
      <c r="B136" s="335" t="s">
        <v>131</v>
      </c>
      <c r="C136" s="388"/>
      <c r="D136" s="388"/>
      <c r="E136" s="389"/>
      <c r="F136" s="419" t="s">
        <v>9</v>
      </c>
      <c r="G136" s="419"/>
      <c r="H136" s="414"/>
      <c r="I136" s="414"/>
      <c r="J136" s="407" t="s">
        <v>10</v>
      </c>
      <c r="K136" s="407"/>
      <c r="L136" s="414"/>
      <c r="M136" s="414"/>
      <c r="N136" s="407" t="s">
        <v>11</v>
      </c>
      <c r="O136" s="409"/>
      <c r="P136" s="420" t="s">
        <v>12</v>
      </c>
      <c r="Q136" s="409"/>
      <c r="R136" s="411" t="s">
        <v>13</v>
      </c>
      <c r="S136" s="411"/>
      <c r="T136" s="414"/>
      <c r="U136" s="414"/>
      <c r="V136" s="407" t="s">
        <v>10</v>
      </c>
      <c r="W136" s="407"/>
      <c r="X136" s="414"/>
      <c r="Y136" s="414"/>
      <c r="Z136" s="407" t="s">
        <v>11</v>
      </c>
      <c r="AA136" s="409"/>
      <c r="AB136" s="31"/>
      <c r="AC136" s="31"/>
      <c r="AD136" s="31"/>
      <c r="AE136" s="335" t="s">
        <v>14</v>
      </c>
      <c r="AF136" s="327"/>
      <c r="AG136" s="327"/>
      <c r="AH136" s="327"/>
      <c r="AI136" s="328"/>
      <c r="AJ136" s="404">
        <f>ROUNDDOWN(AZ136/60,0)</f>
        <v>0</v>
      </c>
      <c r="AK136" s="404"/>
      <c r="AL136" s="421" t="s">
        <v>15</v>
      </c>
      <c r="AM136" s="421"/>
      <c r="AN136" s="404">
        <f>AZ136-AJ136*60</f>
        <v>0</v>
      </c>
      <c r="AO136" s="404"/>
      <c r="AP136" s="407" t="s">
        <v>11</v>
      </c>
      <c r="AQ136" s="409"/>
      <c r="AR136" s="40"/>
      <c r="AS136" s="31"/>
      <c r="AT136" s="31"/>
      <c r="AU136" s="399"/>
      <c r="AV136" s="399" t="s">
        <v>16</v>
      </c>
      <c r="AW136" s="402">
        <f>T136*60+X136</f>
        <v>0</v>
      </c>
      <c r="AX136" s="31"/>
      <c r="AY136" s="399" t="s">
        <v>17</v>
      </c>
      <c r="AZ136" s="402">
        <f>(T136*60+X136)-(H136*60+L136)</f>
        <v>0</v>
      </c>
      <c r="BA136" s="31"/>
      <c r="BB136" s="31"/>
      <c r="BC136" s="31"/>
      <c r="BD136" s="31"/>
      <c r="BE136" s="133"/>
      <c r="BF136" s="133"/>
      <c r="BG136" s="133"/>
      <c r="BH136" s="133"/>
    </row>
    <row r="137" spans="1:60" ht="35.25" hidden="1" customHeight="1" x14ac:dyDescent="0.15">
      <c r="A137" s="36"/>
      <c r="B137" s="390"/>
      <c r="C137" s="391"/>
      <c r="D137" s="391"/>
      <c r="E137" s="392"/>
      <c r="F137" s="419"/>
      <c r="G137" s="419"/>
      <c r="H137" s="416"/>
      <c r="I137" s="416"/>
      <c r="J137" s="408"/>
      <c r="K137" s="408"/>
      <c r="L137" s="416"/>
      <c r="M137" s="416"/>
      <c r="N137" s="408"/>
      <c r="O137" s="410"/>
      <c r="P137" s="418"/>
      <c r="Q137" s="410"/>
      <c r="R137" s="412"/>
      <c r="S137" s="412"/>
      <c r="T137" s="416"/>
      <c r="U137" s="416"/>
      <c r="V137" s="408"/>
      <c r="W137" s="408"/>
      <c r="X137" s="416"/>
      <c r="Y137" s="416"/>
      <c r="Z137" s="408"/>
      <c r="AA137" s="410"/>
      <c r="AB137" s="31"/>
      <c r="AC137" s="31"/>
      <c r="AD137" s="31"/>
      <c r="AE137" s="339"/>
      <c r="AF137" s="333"/>
      <c r="AG137" s="333"/>
      <c r="AH137" s="333"/>
      <c r="AI137" s="334"/>
      <c r="AJ137" s="406"/>
      <c r="AK137" s="406"/>
      <c r="AL137" s="422"/>
      <c r="AM137" s="422"/>
      <c r="AN137" s="406"/>
      <c r="AO137" s="406"/>
      <c r="AP137" s="408"/>
      <c r="AQ137" s="410"/>
      <c r="AR137" s="40"/>
      <c r="AS137" s="31"/>
      <c r="AT137" s="31"/>
      <c r="AU137" s="399"/>
      <c r="AV137" s="399"/>
      <c r="AW137" s="402"/>
      <c r="AX137" s="31"/>
      <c r="AY137" s="399"/>
      <c r="AZ137" s="402"/>
      <c r="BA137" s="31"/>
      <c r="BB137" s="31"/>
      <c r="BC137" s="31"/>
      <c r="BD137" s="31"/>
      <c r="BE137" s="133"/>
      <c r="BF137" s="133"/>
      <c r="BG137" s="133"/>
      <c r="BH137" s="133"/>
    </row>
    <row r="138" spans="1:60" ht="17.25" hidden="1" customHeight="1" x14ac:dyDescent="0.15">
      <c r="A138" s="36"/>
      <c r="B138" s="41"/>
      <c r="C138" s="41"/>
      <c r="D138" s="41"/>
      <c r="E138" s="41"/>
      <c r="F138" s="42"/>
      <c r="G138" s="42"/>
      <c r="H138" s="130"/>
      <c r="I138" s="42"/>
      <c r="J138" s="42"/>
      <c r="K138" s="42"/>
      <c r="L138" s="42"/>
      <c r="M138" s="42"/>
      <c r="N138" s="42"/>
      <c r="O138" s="42"/>
      <c r="P138" s="42"/>
      <c r="Q138" s="42"/>
      <c r="R138" s="42"/>
      <c r="S138" s="42"/>
      <c r="T138" s="42"/>
      <c r="U138" s="42"/>
      <c r="V138" s="42"/>
      <c r="W138" s="42"/>
      <c r="X138" s="40"/>
      <c r="Y138" s="40"/>
      <c r="Z138" s="39"/>
      <c r="AA138" s="131"/>
      <c r="AB138" s="40"/>
      <c r="AC138" s="40"/>
      <c r="AD138" s="40"/>
      <c r="AE138" s="40"/>
      <c r="AF138" s="40"/>
      <c r="AG138" s="40"/>
      <c r="AH138" s="40"/>
      <c r="AI138" s="40"/>
      <c r="AJ138" s="122" t="s">
        <v>18</v>
      </c>
      <c r="AK138" s="121"/>
      <c r="AL138" s="121"/>
      <c r="AM138" s="121"/>
      <c r="AN138" s="121"/>
      <c r="AO138" s="121"/>
      <c r="AP138" s="40"/>
      <c r="AQ138" s="40"/>
      <c r="AR138" s="40"/>
      <c r="AS138" s="31"/>
      <c r="AT138" s="31"/>
      <c r="AU138" s="31"/>
      <c r="AV138" s="31"/>
      <c r="AW138" s="31"/>
      <c r="AX138" s="31"/>
      <c r="AY138" s="31"/>
      <c r="AZ138" s="31"/>
      <c r="BA138" s="31"/>
      <c r="BB138" s="31"/>
      <c r="BC138" s="31"/>
      <c r="BD138" s="31"/>
      <c r="BE138" s="133"/>
      <c r="BF138" s="133"/>
      <c r="BG138" s="133"/>
      <c r="BH138" s="133"/>
    </row>
    <row r="139" spans="1:60" s="31" customFormat="1" ht="25.5" hidden="1" customHeight="1" x14ac:dyDescent="0.15">
      <c r="A139" s="36"/>
      <c r="B139" s="37"/>
      <c r="C139" s="38"/>
      <c r="D139" s="38"/>
      <c r="E139" s="38"/>
      <c r="F139" s="39"/>
      <c r="G139" s="39"/>
      <c r="H139" s="39"/>
      <c r="I139" s="39"/>
      <c r="J139" s="39"/>
      <c r="K139" s="39"/>
      <c r="L139" s="39"/>
      <c r="M139" s="39"/>
      <c r="N139" s="39"/>
      <c r="O139" s="39"/>
      <c r="P139" s="39"/>
      <c r="Q139" s="39"/>
      <c r="R139" s="39"/>
      <c r="S139" s="39"/>
      <c r="T139" s="39"/>
      <c r="U139" s="39"/>
      <c r="V139" s="39"/>
      <c r="W139" s="131"/>
      <c r="X139" s="40"/>
      <c r="Y139" s="40"/>
      <c r="Z139" s="39"/>
      <c r="AA139" s="131"/>
      <c r="AB139" s="40"/>
      <c r="AC139" s="40"/>
      <c r="AD139" s="40"/>
      <c r="AE139" s="40"/>
      <c r="AF139" s="40"/>
      <c r="AG139" s="40"/>
      <c r="AH139" s="40"/>
      <c r="AI139" s="40"/>
      <c r="AJ139" s="121"/>
      <c r="AK139" s="121"/>
      <c r="AL139" s="121"/>
      <c r="AM139" s="121"/>
      <c r="AN139" s="121"/>
      <c r="AO139" s="121"/>
      <c r="AP139" s="40"/>
      <c r="AQ139" s="40"/>
      <c r="AR139" s="40"/>
      <c r="AW139" s="47" t="s">
        <v>19</v>
      </c>
      <c r="AZ139" s="31" t="s">
        <v>20</v>
      </c>
      <c r="BC139" s="31" t="s">
        <v>126</v>
      </c>
      <c r="BE139" s="133"/>
      <c r="BF139" s="133"/>
      <c r="BG139" s="133"/>
      <c r="BH139" s="133"/>
    </row>
    <row r="140" spans="1:60" s="48" customFormat="1" ht="25.5" hidden="1" customHeight="1" x14ac:dyDescent="0.15">
      <c r="A140" s="45"/>
      <c r="B140" s="46" t="s">
        <v>125</v>
      </c>
      <c r="C140" s="46"/>
      <c r="D140" s="46"/>
      <c r="E140" s="46"/>
      <c r="F140" s="46"/>
      <c r="G140" s="46"/>
      <c r="H140" s="46"/>
      <c r="I140" s="46"/>
      <c r="J140" s="46"/>
      <c r="K140" s="46"/>
      <c r="L140" s="46"/>
      <c r="M140" s="46"/>
      <c r="N140" s="46"/>
      <c r="O140" s="47"/>
      <c r="P140" s="46"/>
      <c r="Q140" s="46"/>
      <c r="R140" s="46"/>
      <c r="S140" s="46"/>
      <c r="T140" s="46"/>
      <c r="U140" s="12"/>
      <c r="V140" s="46"/>
      <c r="W140" s="46"/>
      <c r="X140" s="40"/>
      <c r="Y140" s="40"/>
      <c r="Z140" s="39"/>
      <c r="AA140" s="131"/>
      <c r="AB140" s="40"/>
      <c r="AC140" s="40"/>
      <c r="AD140" s="40"/>
      <c r="AE140" s="37" t="s">
        <v>21</v>
      </c>
      <c r="AF140" s="47"/>
      <c r="AG140" s="42"/>
      <c r="AH140" s="42"/>
      <c r="AI140" s="42"/>
      <c r="AJ140" s="123"/>
      <c r="AK140" s="123"/>
      <c r="AL140" s="123"/>
      <c r="AM140" s="123"/>
      <c r="AN140" s="121"/>
      <c r="AO140" s="121"/>
      <c r="AP140" s="40"/>
      <c r="AQ140" s="31"/>
      <c r="AR140" s="40"/>
      <c r="AS140" s="31"/>
      <c r="AT140" s="31"/>
      <c r="AU140" s="47"/>
      <c r="AV140" s="47"/>
      <c r="AW140" s="47" t="s">
        <v>22</v>
      </c>
      <c r="AX140" s="47"/>
      <c r="AY140" s="47"/>
      <c r="AZ140" s="31" t="s">
        <v>23</v>
      </c>
      <c r="BA140" s="47"/>
      <c r="BB140" s="31"/>
      <c r="BC140" s="31" t="s">
        <v>127</v>
      </c>
      <c r="BD140" s="47"/>
      <c r="BE140" s="133"/>
      <c r="BF140" s="134"/>
      <c r="BG140" s="134"/>
      <c r="BH140" s="134"/>
    </row>
    <row r="141" spans="1:60" ht="25.5" hidden="1" customHeight="1" x14ac:dyDescent="0.15">
      <c r="A141" s="36"/>
      <c r="B141" s="335" t="s">
        <v>131</v>
      </c>
      <c r="C141" s="388"/>
      <c r="D141" s="388"/>
      <c r="E141" s="389"/>
      <c r="F141" s="419" t="s">
        <v>9</v>
      </c>
      <c r="G141" s="419"/>
      <c r="H141" s="414"/>
      <c r="I141" s="414"/>
      <c r="J141" s="407" t="s">
        <v>10</v>
      </c>
      <c r="K141" s="407"/>
      <c r="L141" s="414"/>
      <c r="M141" s="414"/>
      <c r="N141" s="407" t="s">
        <v>11</v>
      </c>
      <c r="O141" s="409"/>
      <c r="P141" s="420" t="s">
        <v>12</v>
      </c>
      <c r="Q141" s="409"/>
      <c r="R141" s="411" t="s">
        <v>13</v>
      </c>
      <c r="S141" s="411"/>
      <c r="T141" s="413"/>
      <c r="U141" s="414"/>
      <c r="V141" s="407" t="s">
        <v>10</v>
      </c>
      <c r="W141" s="407"/>
      <c r="X141" s="414"/>
      <c r="Y141" s="414"/>
      <c r="Z141" s="407" t="s">
        <v>11</v>
      </c>
      <c r="AA141" s="409"/>
      <c r="AB141" s="40"/>
      <c r="AC141" s="40"/>
      <c r="AD141" s="40"/>
      <c r="AE141" s="417" t="s">
        <v>24</v>
      </c>
      <c r="AF141" s="407"/>
      <c r="AG141" s="407"/>
      <c r="AH141" s="407"/>
      <c r="AI141" s="409"/>
      <c r="AJ141" s="403">
        <f>ROUNDDOWN(AW146/60,0)</f>
        <v>0</v>
      </c>
      <c r="AK141" s="404"/>
      <c r="AL141" s="407" t="s">
        <v>10</v>
      </c>
      <c r="AM141" s="407"/>
      <c r="AN141" s="404">
        <f>AW146-AJ141*60</f>
        <v>0</v>
      </c>
      <c r="AO141" s="404"/>
      <c r="AP141" s="407" t="s">
        <v>11</v>
      </c>
      <c r="AQ141" s="409"/>
      <c r="AR141" s="40"/>
      <c r="AS141" s="49"/>
      <c r="AT141" s="49"/>
      <c r="AU141" s="31"/>
      <c r="AV141" s="399" t="s">
        <v>25</v>
      </c>
      <c r="AW141" s="402">
        <f>IF(AZ141&lt;=BC141,BC141,AW136)</f>
        <v>1200</v>
      </c>
      <c r="AX141" s="157"/>
      <c r="AY141" s="399" t="s">
        <v>26</v>
      </c>
      <c r="AZ141" s="402">
        <f>T141*60+X141</f>
        <v>0</v>
      </c>
      <c r="BA141" s="157"/>
      <c r="BB141" s="399" t="s">
        <v>27</v>
      </c>
      <c r="BC141" s="402">
        <f>IF(C149="☑",21*60,20*60)</f>
        <v>1200</v>
      </c>
      <c r="BD141" s="31"/>
      <c r="BE141" s="133"/>
      <c r="BF141" s="133"/>
      <c r="BG141" s="133"/>
      <c r="BH141" s="133"/>
    </row>
    <row r="142" spans="1:60" ht="35.25" hidden="1" customHeight="1" x14ac:dyDescent="0.15">
      <c r="A142" s="36"/>
      <c r="B142" s="390"/>
      <c r="C142" s="391"/>
      <c r="D142" s="391"/>
      <c r="E142" s="392"/>
      <c r="F142" s="419"/>
      <c r="G142" s="419"/>
      <c r="H142" s="416"/>
      <c r="I142" s="416"/>
      <c r="J142" s="408"/>
      <c r="K142" s="408"/>
      <c r="L142" s="416"/>
      <c r="M142" s="416"/>
      <c r="N142" s="408"/>
      <c r="O142" s="410"/>
      <c r="P142" s="418"/>
      <c r="Q142" s="410"/>
      <c r="R142" s="412"/>
      <c r="S142" s="412"/>
      <c r="T142" s="415"/>
      <c r="U142" s="416"/>
      <c r="V142" s="408"/>
      <c r="W142" s="408"/>
      <c r="X142" s="416"/>
      <c r="Y142" s="416"/>
      <c r="Z142" s="408"/>
      <c r="AA142" s="410"/>
      <c r="AB142" s="31"/>
      <c r="AC142" s="31"/>
      <c r="AD142" s="31"/>
      <c r="AE142" s="418"/>
      <c r="AF142" s="408"/>
      <c r="AG142" s="408"/>
      <c r="AH142" s="408"/>
      <c r="AI142" s="410"/>
      <c r="AJ142" s="405"/>
      <c r="AK142" s="406"/>
      <c r="AL142" s="408"/>
      <c r="AM142" s="408"/>
      <c r="AN142" s="406"/>
      <c r="AO142" s="406"/>
      <c r="AP142" s="408"/>
      <c r="AQ142" s="410"/>
      <c r="AR142" s="40"/>
      <c r="AS142" s="49"/>
      <c r="AT142" s="49"/>
      <c r="AU142" s="31"/>
      <c r="AV142" s="399"/>
      <c r="AW142" s="402"/>
      <c r="AX142" s="157"/>
      <c r="AY142" s="399"/>
      <c r="AZ142" s="402"/>
      <c r="BA142" s="157"/>
      <c r="BB142" s="399"/>
      <c r="BC142" s="402"/>
      <c r="BD142" s="31"/>
      <c r="BE142" s="133"/>
      <c r="BF142" s="133"/>
      <c r="BG142" s="133"/>
      <c r="BH142" s="133"/>
    </row>
    <row r="143" spans="1:60" ht="17.25" hidden="1" customHeight="1" x14ac:dyDescent="0.15">
      <c r="A143" s="50"/>
      <c r="B143" s="41"/>
      <c r="C143" s="41"/>
      <c r="D143" s="41"/>
      <c r="E143" s="41"/>
      <c r="F143" s="31"/>
      <c r="G143" s="41"/>
      <c r="H143" s="130"/>
      <c r="I143" s="41"/>
      <c r="J143" s="41"/>
      <c r="K143" s="41"/>
      <c r="L143" s="41"/>
      <c r="M143" s="41"/>
      <c r="N143" s="41"/>
      <c r="O143" s="41"/>
      <c r="P143" s="51"/>
      <c r="Q143" s="41"/>
      <c r="R143" s="41"/>
      <c r="S143" s="41"/>
      <c r="T143" s="41"/>
      <c r="U143" s="41"/>
      <c r="V143" s="41"/>
      <c r="W143" s="41"/>
      <c r="X143" s="40"/>
      <c r="Y143" s="40"/>
      <c r="Z143" s="39"/>
      <c r="AA143" s="31"/>
      <c r="AB143" s="31"/>
      <c r="AC143" s="31"/>
      <c r="AD143" s="31"/>
      <c r="AE143" s="31"/>
      <c r="AF143" s="31"/>
      <c r="AG143" s="31"/>
      <c r="AH143" s="31"/>
      <c r="AI143" s="31"/>
      <c r="AJ143" s="44" t="s">
        <v>18</v>
      </c>
      <c r="AK143" s="31"/>
      <c r="AL143" s="31"/>
      <c r="AM143" s="31"/>
      <c r="AN143" s="31"/>
      <c r="AO143" s="31"/>
      <c r="AP143" s="31"/>
      <c r="AQ143" s="31"/>
      <c r="AR143" s="31"/>
      <c r="AS143" s="31"/>
      <c r="AT143" s="31"/>
      <c r="AU143" s="31"/>
      <c r="AV143" s="31"/>
      <c r="AW143" s="31"/>
      <c r="AX143" s="31"/>
      <c r="AY143" s="31"/>
      <c r="AZ143" s="63" t="s">
        <v>28</v>
      </c>
      <c r="BA143" s="31"/>
      <c r="BB143" s="31"/>
      <c r="BC143" s="31"/>
      <c r="BD143" s="31"/>
      <c r="BE143" s="133"/>
      <c r="BF143" s="133"/>
      <c r="BG143" s="133"/>
      <c r="BH143" s="133"/>
    </row>
    <row r="144" spans="1:60" ht="25.5" hidden="1" customHeight="1" x14ac:dyDescent="0.2">
      <c r="A144" s="50"/>
      <c r="B144" s="31"/>
      <c r="C144" s="382" t="s">
        <v>130</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4"/>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129" t="s">
        <v>29</v>
      </c>
      <c r="BA144" s="31"/>
      <c r="BB144" s="31"/>
      <c r="BC144" s="31"/>
      <c r="BD144" s="31"/>
      <c r="BE144" s="133"/>
      <c r="BF144" s="133"/>
      <c r="BG144" s="133"/>
      <c r="BH144" s="133"/>
    </row>
    <row r="145" spans="1:60" ht="25.5" hidden="1" customHeight="1" x14ac:dyDescent="0.15">
      <c r="A145" s="50"/>
      <c r="B145" s="31"/>
      <c r="C145" s="385"/>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7"/>
      <c r="AD145" s="31"/>
      <c r="AE145" s="37" t="s">
        <v>30</v>
      </c>
      <c r="AF145" s="31"/>
      <c r="AG145" s="31"/>
      <c r="AH145" s="31"/>
      <c r="AI145" s="31"/>
      <c r="AJ145" s="31"/>
      <c r="AK145" s="31"/>
      <c r="AL145" s="31"/>
      <c r="AM145" s="31"/>
      <c r="AN145" s="31"/>
      <c r="AO145" s="31"/>
      <c r="AP145" s="31"/>
      <c r="AQ145" s="31"/>
      <c r="AR145" s="31"/>
      <c r="AS145" s="31"/>
      <c r="AT145" s="31"/>
      <c r="AU145" s="31"/>
      <c r="AV145" s="31"/>
      <c r="AW145" s="31" t="s">
        <v>31</v>
      </c>
      <c r="AX145" s="31"/>
      <c r="AY145" s="31"/>
      <c r="AZ145" s="31" t="s">
        <v>32</v>
      </c>
      <c r="BA145" s="64"/>
      <c r="BB145" s="31"/>
      <c r="BC145" s="31"/>
      <c r="BD145" s="31"/>
      <c r="BE145" s="133"/>
      <c r="BF145" s="133"/>
      <c r="BG145" s="133"/>
      <c r="BH145" s="133"/>
    </row>
    <row r="146" spans="1:60" s="48" customFormat="1" ht="25.5" hidden="1" customHeight="1" x14ac:dyDescent="0.15">
      <c r="A146" s="50"/>
      <c r="B146" s="31"/>
      <c r="C146" s="385"/>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7"/>
      <c r="AC146" s="1"/>
      <c r="AD146" s="31"/>
      <c r="AE146" s="335" t="s">
        <v>33</v>
      </c>
      <c r="AF146" s="388"/>
      <c r="AG146" s="388"/>
      <c r="AH146" s="388"/>
      <c r="AI146" s="388"/>
      <c r="AJ146" s="388"/>
      <c r="AK146" s="389"/>
      <c r="AL146" s="393">
        <f>IF(AZ136=0,0,ROUNDUP(AW146/AZ136,3))</f>
        <v>0</v>
      </c>
      <c r="AM146" s="394"/>
      <c r="AN146" s="394"/>
      <c r="AO146" s="394"/>
      <c r="AP146" s="394"/>
      <c r="AQ146" s="395"/>
      <c r="AR146" s="31"/>
      <c r="AS146" s="31"/>
      <c r="AT146" s="31"/>
      <c r="AU146" s="47"/>
      <c r="AV146" s="399" t="s">
        <v>34</v>
      </c>
      <c r="AW146" s="400">
        <f>IF(AW136-AW141&gt;0,IF(AW136-AW141&gt;AZ136,AZ136,AW136-AW141),0)</f>
        <v>0</v>
      </c>
      <c r="AX146" s="401" t="s">
        <v>35</v>
      </c>
      <c r="AY146" s="401"/>
      <c r="AZ146" s="64"/>
      <c r="BA146" s="64"/>
      <c r="BB146" s="47"/>
      <c r="BC146" s="47"/>
      <c r="BD146" s="47"/>
      <c r="BE146" s="134"/>
      <c r="BF146" s="134"/>
      <c r="BG146" s="134"/>
      <c r="BH146" s="134"/>
    </row>
    <row r="147" spans="1:60" ht="35.25" hidden="1" customHeight="1" x14ac:dyDescent="0.15">
      <c r="A147" s="50"/>
      <c r="B147" s="31"/>
      <c r="C147" s="385"/>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D147" s="31"/>
      <c r="AE147" s="390"/>
      <c r="AF147" s="391"/>
      <c r="AG147" s="391"/>
      <c r="AH147" s="391"/>
      <c r="AI147" s="391"/>
      <c r="AJ147" s="391"/>
      <c r="AK147" s="392"/>
      <c r="AL147" s="396"/>
      <c r="AM147" s="397"/>
      <c r="AN147" s="397"/>
      <c r="AO147" s="397"/>
      <c r="AP147" s="397"/>
      <c r="AQ147" s="398"/>
      <c r="AR147" s="31"/>
      <c r="AS147" s="31"/>
      <c r="AT147" s="31"/>
      <c r="AU147" s="399"/>
      <c r="AV147" s="399"/>
      <c r="AW147" s="400"/>
      <c r="AX147" s="401"/>
      <c r="AY147" s="401"/>
      <c r="AZ147" s="31"/>
      <c r="BA147" s="31"/>
      <c r="BB147" s="31"/>
      <c r="BC147" s="31"/>
      <c r="BD147" s="31"/>
      <c r="BE147" s="133"/>
      <c r="BF147" s="133"/>
      <c r="BG147" s="133"/>
      <c r="BH147" s="133"/>
    </row>
    <row r="148" spans="1:60" ht="25.5" hidden="1" customHeight="1" x14ac:dyDescent="0.15">
      <c r="A148" s="50"/>
      <c r="B148" s="31"/>
      <c r="C148" s="385"/>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7"/>
      <c r="AD148" s="31"/>
      <c r="AE148" s="31"/>
      <c r="AF148" s="31"/>
      <c r="AG148" s="31"/>
      <c r="AH148" s="31"/>
      <c r="AI148" s="31"/>
      <c r="AJ148" s="31"/>
      <c r="AK148" s="44" t="s">
        <v>18</v>
      </c>
      <c r="AL148" s="31"/>
      <c r="AM148" s="40"/>
      <c r="AN148" s="40"/>
      <c r="AO148" s="40"/>
      <c r="AP148" s="31"/>
      <c r="AQ148" s="31"/>
      <c r="AR148" s="31"/>
      <c r="AS148" s="31"/>
      <c r="AT148" s="31"/>
      <c r="AU148" s="399"/>
      <c r="AV148" s="31"/>
      <c r="AW148" s="31"/>
      <c r="AX148" s="31"/>
      <c r="AY148" s="31"/>
      <c r="AZ148" s="31"/>
      <c r="BA148" s="31"/>
      <c r="BB148" s="31"/>
      <c r="BC148" s="31"/>
      <c r="BD148" s="31"/>
      <c r="BE148" s="133"/>
      <c r="BF148" s="133"/>
      <c r="BG148" s="133"/>
      <c r="BH148" s="133"/>
    </row>
    <row r="149" spans="1:60" ht="25.5" hidden="1" customHeight="1" x14ac:dyDescent="0.15">
      <c r="A149" s="50"/>
      <c r="B149" s="31"/>
      <c r="C149" s="375" t="s">
        <v>128</v>
      </c>
      <c r="D149" s="376"/>
      <c r="E149" s="377" t="s">
        <v>129</v>
      </c>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8"/>
      <c r="AD149" s="31"/>
      <c r="AE149" s="31"/>
      <c r="AF149" s="31"/>
      <c r="AG149" s="31"/>
      <c r="AJ149" s="31"/>
      <c r="AK149" s="52" t="s">
        <v>36</v>
      </c>
      <c r="AL149" s="31"/>
      <c r="AM149" s="40"/>
      <c r="AN149" s="40"/>
      <c r="AO149" s="40"/>
      <c r="AP149" s="31"/>
      <c r="AQ149" s="31"/>
      <c r="AR149" s="31"/>
      <c r="AS149" s="31"/>
      <c r="AT149" s="31"/>
      <c r="AU149" s="31"/>
      <c r="AV149" s="31"/>
      <c r="AW149" s="31"/>
      <c r="AX149" s="31"/>
      <c r="AY149" s="31"/>
      <c r="AZ149" s="31"/>
      <c r="BA149" s="31"/>
      <c r="BB149" s="31"/>
      <c r="BC149" s="31"/>
      <c r="BD149" s="31"/>
      <c r="BE149" s="133"/>
      <c r="BF149" s="133"/>
      <c r="BG149" s="133"/>
      <c r="BH149" s="133"/>
    </row>
    <row r="150" spans="1:60" s="21" customFormat="1" ht="13.5" hidden="1" customHeight="1" x14ac:dyDescent="0.15">
      <c r="B150" s="24"/>
      <c r="C150" s="25"/>
      <c r="D150" s="25"/>
      <c r="E150" s="25"/>
      <c r="F150" s="25"/>
      <c r="G150" s="25"/>
      <c r="H150" s="25"/>
      <c r="I150" s="25"/>
      <c r="J150" s="25"/>
      <c r="K150" s="25"/>
      <c r="L150" s="25"/>
      <c r="M150" s="25"/>
      <c r="N150" s="25"/>
      <c r="O150" s="25"/>
      <c r="P150" s="25"/>
      <c r="Q150" s="25"/>
      <c r="R150" s="25"/>
      <c r="S150" s="26"/>
      <c r="T150" s="27"/>
      <c r="U150" s="27"/>
      <c r="V150" s="27"/>
      <c r="W150" s="27"/>
      <c r="X150" s="28"/>
      <c r="Y150" s="27"/>
      <c r="Z150" s="27"/>
      <c r="AA150" s="27"/>
      <c r="AB150" s="27"/>
      <c r="AC150" s="27"/>
      <c r="AD150" s="27"/>
      <c r="AE150" s="27"/>
      <c r="AF150" s="27"/>
      <c r="AG150" s="27"/>
      <c r="AH150" s="27"/>
      <c r="AI150" s="27"/>
      <c r="AJ150" s="27"/>
      <c r="AK150" s="27"/>
      <c r="AL150" s="27"/>
      <c r="AM150" s="27"/>
      <c r="AR150" s="29"/>
      <c r="AS150" s="20"/>
      <c r="AT150" s="23"/>
      <c r="AU150" s="22"/>
      <c r="AV150" s="22"/>
      <c r="AW150" s="22"/>
      <c r="AX150" s="22"/>
      <c r="AY150" s="22"/>
      <c r="AZ150" s="22"/>
      <c r="BA150" s="22"/>
      <c r="BB150" s="22"/>
      <c r="BC150" s="22"/>
      <c r="BD150" s="22"/>
      <c r="BE150" s="22"/>
      <c r="BF150" s="22"/>
    </row>
    <row r="151" spans="1:60" s="16" customFormat="1" ht="4.5" hidden="1" customHeight="1" x14ac:dyDescent="0.15">
      <c r="A151" s="14"/>
      <c r="B151" s="14"/>
      <c r="C151" s="15"/>
      <c r="F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V151" s="40"/>
      <c r="AW151" s="40"/>
      <c r="AX151" s="40"/>
      <c r="AY151" s="40"/>
      <c r="AZ151" s="40"/>
      <c r="BA151" s="40"/>
      <c r="BB151" s="40"/>
      <c r="BC151" s="40"/>
      <c r="BD151" s="40"/>
      <c r="BE151" s="40"/>
      <c r="BF151" s="40"/>
      <c r="BG151" s="9"/>
    </row>
    <row r="152" spans="1:60" ht="25.5" hidden="1" customHeight="1" x14ac:dyDescent="0.15">
      <c r="A152" s="423" t="s">
        <v>45</v>
      </c>
      <c r="B152" s="424"/>
      <c r="C152" s="424"/>
      <c r="D152" s="424"/>
      <c r="E152" s="424"/>
      <c r="F152" s="424"/>
      <c r="G152" s="424"/>
      <c r="H152" s="424"/>
      <c r="I152" s="425"/>
      <c r="J152" s="30"/>
      <c r="K152" s="59" t="s">
        <v>40</v>
      </c>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30"/>
      <c r="AP152" s="30"/>
      <c r="AQ152" s="30"/>
      <c r="AR152" s="30"/>
      <c r="AS152" s="30"/>
      <c r="AT152" s="30"/>
      <c r="AU152" s="31"/>
      <c r="AV152" s="31" t="s">
        <v>4</v>
      </c>
      <c r="AW152" s="40"/>
      <c r="AX152" s="40"/>
      <c r="AY152" s="40"/>
      <c r="AZ152" s="40"/>
      <c r="BA152" s="31"/>
      <c r="BB152" s="40"/>
      <c r="BC152" s="40"/>
      <c r="BD152" s="40"/>
      <c r="BE152" s="40"/>
      <c r="BF152" s="40"/>
      <c r="BG152" s="9"/>
    </row>
    <row r="153" spans="1:60" ht="17.25" hidden="1" customHeight="1" x14ac:dyDescent="0.15">
      <c r="A153" s="426"/>
      <c r="B153" s="427"/>
      <c r="C153" s="427"/>
      <c r="D153" s="427"/>
      <c r="E153" s="427"/>
      <c r="F153" s="427"/>
      <c r="G153" s="427"/>
      <c r="H153" s="427"/>
      <c r="I153" s="428"/>
      <c r="J153" s="32"/>
      <c r="K153" s="32"/>
      <c r="L153" s="32"/>
      <c r="M153" s="32"/>
      <c r="N153" s="32"/>
      <c r="O153" s="32"/>
      <c r="P153" s="32"/>
      <c r="Q153" s="32"/>
      <c r="R153" s="32"/>
      <c r="S153" s="32"/>
      <c r="T153" s="32"/>
      <c r="U153" s="32"/>
      <c r="V153" s="32"/>
      <c r="W153" s="32"/>
      <c r="X153" s="33"/>
      <c r="Y153" s="33"/>
      <c r="Z153" s="33"/>
      <c r="AA153" s="33"/>
      <c r="AB153" s="33"/>
      <c r="AC153" s="33"/>
      <c r="AD153" s="33"/>
      <c r="AE153" s="34"/>
      <c r="AF153" s="33"/>
      <c r="AG153" s="33"/>
      <c r="AH153" s="33"/>
      <c r="AI153" s="33"/>
      <c r="AJ153" s="33"/>
      <c r="AK153" s="33"/>
      <c r="AL153" s="33"/>
      <c r="AM153" s="33"/>
      <c r="AN153" s="33"/>
      <c r="AO153" s="33"/>
      <c r="AP153" s="35"/>
      <c r="AQ153" s="35"/>
      <c r="AR153" s="35"/>
      <c r="AS153" s="35"/>
      <c r="AT153" s="31"/>
      <c r="AU153" s="31"/>
      <c r="AV153" s="31"/>
      <c r="AW153" s="31"/>
      <c r="AX153" s="31"/>
      <c r="AY153" s="31"/>
      <c r="AZ153" s="31"/>
      <c r="BA153" s="31"/>
      <c r="BB153" s="31"/>
      <c r="BC153" s="31"/>
      <c r="BD153" s="31"/>
      <c r="BE153" s="31"/>
      <c r="BF153" s="31"/>
      <c r="BG153" s="31"/>
    </row>
    <row r="154" spans="1:60" ht="28.5" hidden="1" customHeight="1" x14ac:dyDescent="0.15">
      <c r="A154" s="36"/>
      <c r="B154" s="37" t="s">
        <v>5</v>
      </c>
      <c r="C154" s="38"/>
      <c r="D154" s="38"/>
      <c r="E154" s="38"/>
      <c r="F154" s="31"/>
      <c r="G154" s="39"/>
      <c r="H154" s="31"/>
      <c r="I154" s="39"/>
      <c r="J154" s="39"/>
      <c r="K154" s="39"/>
      <c r="L154" s="39"/>
      <c r="M154" s="39"/>
      <c r="N154" s="39"/>
      <c r="O154" s="39"/>
      <c r="P154" s="39"/>
      <c r="Q154" s="39"/>
      <c r="R154" s="39"/>
      <c r="S154" s="39"/>
      <c r="T154" s="39"/>
      <c r="U154" s="39"/>
      <c r="V154" s="39"/>
      <c r="W154" s="39"/>
      <c r="X154" s="39"/>
      <c r="Y154" s="39"/>
      <c r="Z154" s="39"/>
      <c r="AA154" s="131"/>
      <c r="AB154" s="40"/>
      <c r="AC154" s="40"/>
      <c r="AD154" s="40"/>
      <c r="AE154" s="37" t="s">
        <v>6</v>
      </c>
      <c r="AF154" s="40"/>
      <c r="AG154" s="40"/>
      <c r="AH154" s="40"/>
      <c r="AI154" s="40"/>
      <c r="AJ154" s="40"/>
      <c r="AK154" s="40"/>
      <c r="AL154" s="40"/>
      <c r="AM154" s="40"/>
      <c r="AN154" s="40"/>
      <c r="AO154" s="40"/>
      <c r="AP154" s="40"/>
      <c r="AQ154" s="40"/>
      <c r="AR154" s="40"/>
      <c r="AS154" s="40"/>
      <c r="AT154" s="40"/>
      <c r="AU154" s="31"/>
      <c r="AV154" s="31"/>
      <c r="AW154" s="31" t="s">
        <v>7</v>
      </c>
      <c r="AX154" s="31"/>
      <c r="AY154" s="31"/>
      <c r="AZ154" s="31" t="s">
        <v>8</v>
      </c>
      <c r="BA154" s="31"/>
      <c r="BB154" s="31"/>
      <c r="BC154" s="31"/>
      <c r="BD154" s="31"/>
      <c r="BE154" s="133"/>
      <c r="BF154" s="133"/>
      <c r="BG154" s="133"/>
      <c r="BH154" s="133"/>
    </row>
    <row r="155" spans="1:60" ht="25.5" hidden="1" customHeight="1" x14ac:dyDescent="0.15">
      <c r="A155" s="36"/>
      <c r="B155" s="335" t="s">
        <v>131</v>
      </c>
      <c r="C155" s="388"/>
      <c r="D155" s="388"/>
      <c r="E155" s="389"/>
      <c r="F155" s="419" t="s">
        <v>9</v>
      </c>
      <c r="G155" s="419"/>
      <c r="H155" s="414"/>
      <c r="I155" s="414"/>
      <c r="J155" s="407" t="s">
        <v>10</v>
      </c>
      <c r="K155" s="407"/>
      <c r="L155" s="414"/>
      <c r="M155" s="414"/>
      <c r="N155" s="407" t="s">
        <v>11</v>
      </c>
      <c r="O155" s="409"/>
      <c r="P155" s="420" t="s">
        <v>12</v>
      </c>
      <c r="Q155" s="409"/>
      <c r="R155" s="411" t="s">
        <v>13</v>
      </c>
      <c r="S155" s="411"/>
      <c r="T155" s="414"/>
      <c r="U155" s="414"/>
      <c r="V155" s="407" t="s">
        <v>10</v>
      </c>
      <c r="W155" s="407"/>
      <c r="X155" s="414"/>
      <c r="Y155" s="414"/>
      <c r="Z155" s="407" t="s">
        <v>11</v>
      </c>
      <c r="AA155" s="409"/>
      <c r="AB155" s="31"/>
      <c r="AC155" s="31"/>
      <c r="AD155" s="31"/>
      <c r="AE155" s="335" t="s">
        <v>14</v>
      </c>
      <c r="AF155" s="327"/>
      <c r="AG155" s="327"/>
      <c r="AH155" s="327"/>
      <c r="AI155" s="328"/>
      <c r="AJ155" s="404">
        <f>ROUNDDOWN(AZ155/60,0)</f>
        <v>0</v>
      </c>
      <c r="AK155" s="404"/>
      <c r="AL155" s="421" t="s">
        <v>15</v>
      </c>
      <c r="AM155" s="421"/>
      <c r="AN155" s="404">
        <f>AZ155-AJ155*60</f>
        <v>0</v>
      </c>
      <c r="AO155" s="404"/>
      <c r="AP155" s="407" t="s">
        <v>11</v>
      </c>
      <c r="AQ155" s="409"/>
      <c r="AR155" s="40"/>
      <c r="AS155" s="31"/>
      <c r="AT155" s="31"/>
      <c r="AU155" s="399"/>
      <c r="AV155" s="399" t="s">
        <v>16</v>
      </c>
      <c r="AW155" s="402">
        <f>T155*60+X155</f>
        <v>0</v>
      </c>
      <c r="AX155" s="31"/>
      <c r="AY155" s="399" t="s">
        <v>17</v>
      </c>
      <c r="AZ155" s="402">
        <f>(T155*60+X155)-(H155*60+L155)</f>
        <v>0</v>
      </c>
      <c r="BA155" s="31"/>
      <c r="BB155" s="31"/>
      <c r="BC155" s="31"/>
      <c r="BD155" s="31"/>
      <c r="BE155" s="133"/>
      <c r="BF155" s="133"/>
      <c r="BG155" s="133"/>
      <c r="BH155" s="133"/>
    </row>
    <row r="156" spans="1:60" ht="35.25" hidden="1" customHeight="1" x14ac:dyDescent="0.15">
      <c r="A156" s="36"/>
      <c r="B156" s="390"/>
      <c r="C156" s="391"/>
      <c r="D156" s="391"/>
      <c r="E156" s="392"/>
      <c r="F156" s="419"/>
      <c r="G156" s="419"/>
      <c r="H156" s="416"/>
      <c r="I156" s="416"/>
      <c r="J156" s="408"/>
      <c r="K156" s="408"/>
      <c r="L156" s="416"/>
      <c r="M156" s="416"/>
      <c r="N156" s="408"/>
      <c r="O156" s="410"/>
      <c r="P156" s="418"/>
      <c r="Q156" s="410"/>
      <c r="R156" s="412"/>
      <c r="S156" s="412"/>
      <c r="T156" s="416"/>
      <c r="U156" s="416"/>
      <c r="V156" s="408"/>
      <c r="W156" s="408"/>
      <c r="X156" s="416"/>
      <c r="Y156" s="416"/>
      <c r="Z156" s="408"/>
      <c r="AA156" s="410"/>
      <c r="AB156" s="31"/>
      <c r="AC156" s="31"/>
      <c r="AD156" s="31"/>
      <c r="AE156" s="339"/>
      <c r="AF156" s="333"/>
      <c r="AG156" s="333"/>
      <c r="AH156" s="333"/>
      <c r="AI156" s="334"/>
      <c r="AJ156" s="406"/>
      <c r="AK156" s="406"/>
      <c r="AL156" s="422"/>
      <c r="AM156" s="422"/>
      <c r="AN156" s="406"/>
      <c r="AO156" s="406"/>
      <c r="AP156" s="408"/>
      <c r="AQ156" s="410"/>
      <c r="AR156" s="40"/>
      <c r="AS156" s="31"/>
      <c r="AT156" s="31"/>
      <c r="AU156" s="399"/>
      <c r="AV156" s="399"/>
      <c r="AW156" s="402"/>
      <c r="AX156" s="31"/>
      <c r="AY156" s="399"/>
      <c r="AZ156" s="402"/>
      <c r="BA156" s="31"/>
      <c r="BB156" s="31"/>
      <c r="BC156" s="31"/>
      <c r="BD156" s="31"/>
      <c r="BE156" s="133"/>
      <c r="BF156" s="133"/>
      <c r="BG156" s="133"/>
      <c r="BH156" s="133"/>
    </row>
    <row r="157" spans="1:60" ht="17.25" hidden="1" customHeight="1" x14ac:dyDescent="0.15">
      <c r="A157" s="36"/>
      <c r="B157" s="41"/>
      <c r="C157" s="41"/>
      <c r="D157" s="41"/>
      <c r="E157" s="41"/>
      <c r="F157" s="42"/>
      <c r="G157" s="42"/>
      <c r="H157" s="130"/>
      <c r="I157" s="42"/>
      <c r="J157" s="42"/>
      <c r="K157" s="42"/>
      <c r="L157" s="42"/>
      <c r="M157" s="42"/>
      <c r="N157" s="42"/>
      <c r="O157" s="42"/>
      <c r="P157" s="42"/>
      <c r="Q157" s="42"/>
      <c r="R157" s="42"/>
      <c r="S157" s="42"/>
      <c r="T157" s="42"/>
      <c r="U157" s="42"/>
      <c r="V157" s="42"/>
      <c r="W157" s="42"/>
      <c r="X157" s="40"/>
      <c r="Y157" s="40"/>
      <c r="Z157" s="39"/>
      <c r="AA157" s="131"/>
      <c r="AB157" s="40"/>
      <c r="AC157" s="40"/>
      <c r="AD157" s="40"/>
      <c r="AE157" s="40"/>
      <c r="AF157" s="40"/>
      <c r="AG157" s="40"/>
      <c r="AH157" s="40"/>
      <c r="AI157" s="40"/>
      <c r="AJ157" s="122" t="s">
        <v>18</v>
      </c>
      <c r="AK157" s="121"/>
      <c r="AL157" s="121"/>
      <c r="AM157" s="121"/>
      <c r="AN157" s="121"/>
      <c r="AO157" s="121"/>
      <c r="AP157" s="40"/>
      <c r="AQ157" s="40"/>
      <c r="AR157" s="40"/>
      <c r="AS157" s="31"/>
      <c r="AT157" s="31"/>
      <c r="AU157" s="31"/>
      <c r="AV157" s="31"/>
      <c r="AW157" s="31"/>
      <c r="AX157" s="31"/>
      <c r="AY157" s="31"/>
      <c r="AZ157" s="31"/>
      <c r="BA157" s="31"/>
      <c r="BB157" s="31"/>
      <c r="BC157" s="31"/>
      <c r="BD157" s="31"/>
      <c r="BE157" s="133"/>
      <c r="BF157" s="133"/>
      <c r="BG157" s="133"/>
      <c r="BH157" s="133"/>
    </row>
    <row r="158" spans="1:60" s="31" customFormat="1" ht="25.5" hidden="1" customHeight="1" x14ac:dyDescent="0.15">
      <c r="A158" s="36"/>
      <c r="B158" s="37"/>
      <c r="C158" s="38"/>
      <c r="D158" s="38"/>
      <c r="E158" s="38"/>
      <c r="F158" s="39"/>
      <c r="G158" s="39"/>
      <c r="H158" s="39"/>
      <c r="I158" s="39"/>
      <c r="J158" s="39"/>
      <c r="K158" s="39"/>
      <c r="L158" s="39"/>
      <c r="M158" s="39"/>
      <c r="N158" s="39"/>
      <c r="O158" s="39"/>
      <c r="P158" s="39"/>
      <c r="Q158" s="39"/>
      <c r="R158" s="39"/>
      <c r="S158" s="39"/>
      <c r="T158" s="39"/>
      <c r="U158" s="39"/>
      <c r="V158" s="39"/>
      <c r="W158" s="131"/>
      <c r="X158" s="40"/>
      <c r="Y158" s="40"/>
      <c r="Z158" s="39"/>
      <c r="AA158" s="131"/>
      <c r="AB158" s="40"/>
      <c r="AC158" s="40"/>
      <c r="AD158" s="40"/>
      <c r="AE158" s="40"/>
      <c r="AF158" s="40"/>
      <c r="AG158" s="40"/>
      <c r="AH158" s="40"/>
      <c r="AI158" s="40"/>
      <c r="AJ158" s="121"/>
      <c r="AK158" s="121"/>
      <c r="AL158" s="121"/>
      <c r="AM158" s="121"/>
      <c r="AN158" s="121"/>
      <c r="AO158" s="121"/>
      <c r="AP158" s="40"/>
      <c r="AQ158" s="40"/>
      <c r="AR158" s="40"/>
      <c r="AW158" s="47" t="s">
        <v>19</v>
      </c>
      <c r="AZ158" s="31" t="s">
        <v>20</v>
      </c>
      <c r="BC158" s="31" t="s">
        <v>126</v>
      </c>
      <c r="BE158" s="133"/>
      <c r="BF158" s="133"/>
      <c r="BG158" s="133"/>
      <c r="BH158" s="133"/>
    </row>
    <row r="159" spans="1:60" s="48" customFormat="1" ht="25.5" hidden="1" customHeight="1" x14ac:dyDescent="0.15">
      <c r="A159" s="45"/>
      <c r="B159" s="46" t="s">
        <v>125</v>
      </c>
      <c r="C159" s="46"/>
      <c r="D159" s="46"/>
      <c r="E159" s="46"/>
      <c r="F159" s="46"/>
      <c r="G159" s="46"/>
      <c r="H159" s="46"/>
      <c r="I159" s="46"/>
      <c r="J159" s="46"/>
      <c r="K159" s="46"/>
      <c r="L159" s="46"/>
      <c r="M159" s="46"/>
      <c r="N159" s="46"/>
      <c r="O159" s="47"/>
      <c r="P159" s="46"/>
      <c r="Q159" s="46"/>
      <c r="R159" s="46"/>
      <c r="S159" s="46"/>
      <c r="T159" s="46"/>
      <c r="U159" s="12"/>
      <c r="V159" s="46"/>
      <c r="W159" s="46"/>
      <c r="X159" s="40"/>
      <c r="Y159" s="40"/>
      <c r="Z159" s="39"/>
      <c r="AA159" s="131"/>
      <c r="AB159" s="40"/>
      <c r="AC159" s="40"/>
      <c r="AD159" s="40"/>
      <c r="AE159" s="37" t="s">
        <v>21</v>
      </c>
      <c r="AF159" s="47"/>
      <c r="AG159" s="42"/>
      <c r="AH159" s="42"/>
      <c r="AI159" s="42"/>
      <c r="AJ159" s="123"/>
      <c r="AK159" s="123"/>
      <c r="AL159" s="123"/>
      <c r="AM159" s="123"/>
      <c r="AN159" s="121"/>
      <c r="AO159" s="121"/>
      <c r="AP159" s="40"/>
      <c r="AQ159" s="31"/>
      <c r="AR159" s="40"/>
      <c r="AS159" s="31"/>
      <c r="AT159" s="31"/>
      <c r="AU159" s="47"/>
      <c r="AV159" s="47"/>
      <c r="AW159" s="47" t="s">
        <v>22</v>
      </c>
      <c r="AX159" s="47"/>
      <c r="AY159" s="47"/>
      <c r="AZ159" s="31" t="s">
        <v>23</v>
      </c>
      <c r="BA159" s="47"/>
      <c r="BB159" s="31"/>
      <c r="BC159" s="31" t="s">
        <v>127</v>
      </c>
      <c r="BD159" s="47"/>
      <c r="BE159" s="133"/>
      <c r="BF159" s="134"/>
      <c r="BG159" s="134"/>
      <c r="BH159" s="134"/>
    </row>
    <row r="160" spans="1:60" ht="25.5" hidden="1" customHeight="1" x14ac:dyDescent="0.15">
      <c r="A160" s="36"/>
      <c r="B160" s="335" t="s">
        <v>131</v>
      </c>
      <c r="C160" s="388"/>
      <c r="D160" s="388"/>
      <c r="E160" s="389"/>
      <c r="F160" s="419" t="s">
        <v>9</v>
      </c>
      <c r="G160" s="419"/>
      <c r="H160" s="414"/>
      <c r="I160" s="414"/>
      <c r="J160" s="407" t="s">
        <v>10</v>
      </c>
      <c r="K160" s="407"/>
      <c r="L160" s="414"/>
      <c r="M160" s="414"/>
      <c r="N160" s="407" t="s">
        <v>11</v>
      </c>
      <c r="O160" s="409"/>
      <c r="P160" s="420" t="s">
        <v>12</v>
      </c>
      <c r="Q160" s="409"/>
      <c r="R160" s="411" t="s">
        <v>13</v>
      </c>
      <c r="S160" s="411"/>
      <c r="T160" s="413"/>
      <c r="U160" s="414"/>
      <c r="V160" s="407" t="s">
        <v>10</v>
      </c>
      <c r="W160" s="407"/>
      <c r="X160" s="414"/>
      <c r="Y160" s="414"/>
      <c r="Z160" s="407" t="s">
        <v>11</v>
      </c>
      <c r="AA160" s="409"/>
      <c r="AB160" s="40"/>
      <c r="AC160" s="40"/>
      <c r="AD160" s="40"/>
      <c r="AE160" s="417" t="s">
        <v>24</v>
      </c>
      <c r="AF160" s="407"/>
      <c r="AG160" s="407"/>
      <c r="AH160" s="407"/>
      <c r="AI160" s="409"/>
      <c r="AJ160" s="403">
        <f>ROUNDDOWN(AW165/60,0)</f>
        <v>0</v>
      </c>
      <c r="AK160" s="404"/>
      <c r="AL160" s="407" t="s">
        <v>10</v>
      </c>
      <c r="AM160" s="407"/>
      <c r="AN160" s="404">
        <f>AW165-AJ160*60</f>
        <v>0</v>
      </c>
      <c r="AO160" s="404"/>
      <c r="AP160" s="407" t="s">
        <v>11</v>
      </c>
      <c r="AQ160" s="409"/>
      <c r="AR160" s="40"/>
      <c r="AS160" s="49"/>
      <c r="AT160" s="49"/>
      <c r="AU160" s="31"/>
      <c r="AV160" s="399" t="s">
        <v>25</v>
      </c>
      <c r="AW160" s="402">
        <f>IF(AZ160&lt;=BC160,BC160,AW155)</f>
        <v>1200</v>
      </c>
      <c r="AX160" s="157"/>
      <c r="AY160" s="399" t="s">
        <v>26</v>
      </c>
      <c r="AZ160" s="402">
        <f>T160*60+X160</f>
        <v>0</v>
      </c>
      <c r="BA160" s="157"/>
      <c r="BB160" s="399" t="s">
        <v>27</v>
      </c>
      <c r="BC160" s="402">
        <f>IF(C168="☑",21*60,20*60)</f>
        <v>1200</v>
      </c>
      <c r="BD160" s="31"/>
      <c r="BE160" s="133"/>
      <c r="BF160" s="133"/>
      <c r="BG160" s="133"/>
      <c r="BH160" s="133"/>
    </row>
    <row r="161" spans="1:60" ht="35.25" hidden="1" customHeight="1" x14ac:dyDescent="0.15">
      <c r="A161" s="36"/>
      <c r="B161" s="390"/>
      <c r="C161" s="391"/>
      <c r="D161" s="391"/>
      <c r="E161" s="392"/>
      <c r="F161" s="419"/>
      <c r="G161" s="419"/>
      <c r="H161" s="416"/>
      <c r="I161" s="416"/>
      <c r="J161" s="408"/>
      <c r="K161" s="408"/>
      <c r="L161" s="416"/>
      <c r="M161" s="416"/>
      <c r="N161" s="408"/>
      <c r="O161" s="410"/>
      <c r="P161" s="418"/>
      <c r="Q161" s="410"/>
      <c r="R161" s="412"/>
      <c r="S161" s="412"/>
      <c r="T161" s="415"/>
      <c r="U161" s="416"/>
      <c r="V161" s="408"/>
      <c r="W161" s="408"/>
      <c r="X161" s="416"/>
      <c r="Y161" s="416"/>
      <c r="Z161" s="408"/>
      <c r="AA161" s="410"/>
      <c r="AB161" s="31"/>
      <c r="AC161" s="31"/>
      <c r="AD161" s="31"/>
      <c r="AE161" s="418"/>
      <c r="AF161" s="408"/>
      <c r="AG161" s="408"/>
      <c r="AH161" s="408"/>
      <c r="AI161" s="410"/>
      <c r="AJ161" s="405"/>
      <c r="AK161" s="406"/>
      <c r="AL161" s="408"/>
      <c r="AM161" s="408"/>
      <c r="AN161" s="406"/>
      <c r="AO161" s="406"/>
      <c r="AP161" s="408"/>
      <c r="AQ161" s="410"/>
      <c r="AR161" s="40"/>
      <c r="AS161" s="49"/>
      <c r="AT161" s="49"/>
      <c r="AU161" s="31"/>
      <c r="AV161" s="399"/>
      <c r="AW161" s="402"/>
      <c r="AX161" s="157"/>
      <c r="AY161" s="399"/>
      <c r="AZ161" s="402"/>
      <c r="BA161" s="157"/>
      <c r="BB161" s="399"/>
      <c r="BC161" s="402"/>
      <c r="BD161" s="31"/>
      <c r="BE161" s="133"/>
      <c r="BF161" s="133"/>
      <c r="BG161" s="133"/>
      <c r="BH161" s="133"/>
    </row>
    <row r="162" spans="1:60" ht="17.25" hidden="1" customHeight="1" x14ac:dyDescent="0.15">
      <c r="A162" s="50"/>
      <c r="B162" s="41"/>
      <c r="C162" s="41"/>
      <c r="D162" s="41"/>
      <c r="E162" s="41"/>
      <c r="F162" s="31"/>
      <c r="G162" s="41"/>
      <c r="H162" s="130"/>
      <c r="I162" s="41"/>
      <c r="J162" s="41"/>
      <c r="K162" s="41"/>
      <c r="L162" s="41"/>
      <c r="M162" s="41"/>
      <c r="N162" s="41"/>
      <c r="O162" s="41"/>
      <c r="P162" s="51"/>
      <c r="Q162" s="41"/>
      <c r="R162" s="41"/>
      <c r="S162" s="41"/>
      <c r="T162" s="41"/>
      <c r="U162" s="41"/>
      <c r="V162" s="41"/>
      <c r="W162" s="41"/>
      <c r="X162" s="40"/>
      <c r="Y162" s="40"/>
      <c r="Z162" s="39"/>
      <c r="AA162" s="31"/>
      <c r="AB162" s="31"/>
      <c r="AC162" s="31"/>
      <c r="AD162" s="31"/>
      <c r="AE162" s="31"/>
      <c r="AF162" s="31"/>
      <c r="AG162" s="31"/>
      <c r="AH162" s="31"/>
      <c r="AI162" s="31"/>
      <c r="AJ162" s="44" t="s">
        <v>18</v>
      </c>
      <c r="AK162" s="31"/>
      <c r="AL162" s="31"/>
      <c r="AM162" s="31"/>
      <c r="AN162" s="31"/>
      <c r="AO162" s="31"/>
      <c r="AP162" s="31"/>
      <c r="AQ162" s="31"/>
      <c r="AR162" s="31"/>
      <c r="AS162" s="31"/>
      <c r="AT162" s="31"/>
      <c r="AU162" s="31"/>
      <c r="AV162" s="31"/>
      <c r="AW162" s="31"/>
      <c r="AX162" s="31"/>
      <c r="AY162" s="31"/>
      <c r="AZ162" s="63" t="s">
        <v>28</v>
      </c>
      <c r="BA162" s="31"/>
      <c r="BB162" s="31"/>
      <c r="BC162" s="31"/>
      <c r="BD162" s="31"/>
      <c r="BE162" s="133"/>
      <c r="BF162" s="133"/>
      <c r="BG162" s="133"/>
      <c r="BH162" s="133"/>
    </row>
    <row r="163" spans="1:60" ht="25.5" hidden="1" customHeight="1" x14ac:dyDescent="0.2">
      <c r="A163" s="50"/>
      <c r="B163" s="31"/>
      <c r="C163" s="382" t="s">
        <v>130</v>
      </c>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383"/>
      <c r="AB163" s="384"/>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129" t="s">
        <v>29</v>
      </c>
      <c r="BA163" s="31"/>
      <c r="BB163" s="31"/>
      <c r="BC163" s="31"/>
      <c r="BD163" s="31"/>
      <c r="BE163" s="133"/>
      <c r="BF163" s="133"/>
      <c r="BG163" s="133"/>
      <c r="BH163" s="133"/>
    </row>
    <row r="164" spans="1:60" ht="25.5" hidden="1" customHeight="1" x14ac:dyDescent="0.15">
      <c r="A164" s="50"/>
      <c r="B164" s="31"/>
      <c r="C164" s="385"/>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7"/>
      <c r="AD164" s="31"/>
      <c r="AE164" s="37" t="s">
        <v>30</v>
      </c>
      <c r="AF164" s="31"/>
      <c r="AG164" s="31"/>
      <c r="AH164" s="31"/>
      <c r="AI164" s="31"/>
      <c r="AJ164" s="31"/>
      <c r="AK164" s="31"/>
      <c r="AL164" s="31"/>
      <c r="AM164" s="31"/>
      <c r="AN164" s="31"/>
      <c r="AO164" s="31"/>
      <c r="AP164" s="31"/>
      <c r="AQ164" s="31"/>
      <c r="AR164" s="31"/>
      <c r="AS164" s="31"/>
      <c r="AT164" s="31"/>
      <c r="AU164" s="31"/>
      <c r="AV164" s="31"/>
      <c r="AW164" s="31" t="s">
        <v>31</v>
      </c>
      <c r="AX164" s="31"/>
      <c r="AY164" s="31"/>
      <c r="AZ164" s="31" t="s">
        <v>32</v>
      </c>
      <c r="BA164" s="64"/>
      <c r="BB164" s="31"/>
      <c r="BC164" s="31"/>
      <c r="BD164" s="31"/>
      <c r="BE164" s="133"/>
      <c r="BF164" s="133"/>
      <c r="BG164" s="133"/>
      <c r="BH164" s="133"/>
    </row>
    <row r="165" spans="1:60" s="48" customFormat="1" ht="25.5" hidden="1" customHeight="1" x14ac:dyDescent="0.15">
      <c r="A165" s="50"/>
      <c r="B165" s="31"/>
      <c r="C165" s="385"/>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7"/>
      <c r="AC165" s="1"/>
      <c r="AD165" s="31"/>
      <c r="AE165" s="335" t="s">
        <v>33</v>
      </c>
      <c r="AF165" s="388"/>
      <c r="AG165" s="388"/>
      <c r="AH165" s="388"/>
      <c r="AI165" s="388"/>
      <c r="AJ165" s="388"/>
      <c r="AK165" s="389"/>
      <c r="AL165" s="393">
        <f>IF(AZ155=0,0,ROUNDUP(AW165/AZ155,3))</f>
        <v>0</v>
      </c>
      <c r="AM165" s="394"/>
      <c r="AN165" s="394"/>
      <c r="AO165" s="394"/>
      <c r="AP165" s="394"/>
      <c r="AQ165" s="395"/>
      <c r="AR165" s="31"/>
      <c r="AS165" s="31"/>
      <c r="AT165" s="31"/>
      <c r="AU165" s="47"/>
      <c r="AV165" s="399" t="s">
        <v>34</v>
      </c>
      <c r="AW165" s="400">
        <f>IF(AW155-AW160&gt;0,IF(AW155-AW160&gt;AZ155,AZ155,AW155-AW160),0)</f>
        <v>0</v>
      </c>
      <c r="AX165" s="401" t="s">
        <v>35</v>
      </c>
      <c r="AY165" s="401"/>
      <c r="AZ165" s="64"/>
      <c r="BA165" s="64"/>
      <c r="BB165" s="47"/>
      <c r="BC165" s="47"/>
      <c r="BD165" s="47"/>
      <c r="BE165" s="134"/>
      <c r="BF165" s="134"/>
      <c r="BG165" s="134"/>
      <c r="BH165" s="134"/>
    </row>
    <row r="166" spans="1:60" ht="35.25" hidden="1" customHeight="1" x14ac:dyDescent="0.15">
      <c r="A166" s="50"/>
      <c r="B166" s="31"/>
      <c r="C166" s="385"/>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387"/>
      <c r="AD166" s="31"/>
      <c r="AE166" s="390"/>
      <c r="AF166" s="391"/>
      <c r="AG166" s="391"/>
      <c r="AH166" s="391"/>
      <c r="AI166" s="391"/>
      <c r="AJ166" s="391"/>
      <c r="AK166" s="392"/>
      <c r="AL166" s="396"/>
      <c r="AM166" s="397"/>
      <c r="AN166" s="397"/>
      <c r="AO166" s="397"/>
      <c r="AP166" s="397"/>
      <c r="AQ166" s="398"/>
      <c r="AR166" s="31"/>
      <c r="AS166" s="31"/>
      <c r="AT166" s="31"/>
      <c r="AU166" s="399"/>
      <c r="AV166" s="399"/>
      <c r="AW166" s="400"/>
      <c r="AX166" s="401"/>
      <c r="AY166" s="401"/>
      <c r="AZ166" s="31"/>
      <c r="BA166" s="31"/>
      <c r="BB166" s="31"/>
      <c r="BC166" s="31"/>
      <c r="BD166" s="31"/>
      <c r="BE166" s="133"/>
      <c r="BF166" s="133"/>
      <c r="BG166" s="133"/>
      <c r="BH166" s="133"/>
    </row>
    <row r="167" spans="1:60" ht="25.5" hidden="1" customHeight="1" x14ac:dyDescent="0.15">
      <c r="A167" s="50"/>
      <c r="B167" s="31"/>
      <c r="C167" s="385"/>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7"/>
      <c r="AD167" s="31"/>
      <c r="AE167" s="31"/>
      <c r="AF167" s="31"/>
      <c r="AG167" s="31"/>
      <c r="AH167" s="31"/>
      <c r="AI167" s="31"/>
      <c r="AJ167" s="31"/>
      <c r="AK167" s="44" t="s">
        <v>18</v>
      </c>
      <c r="AL167" s="31"/>
      <c r="AM167" s="40"/>
      <c r="AN167" s="40"/>
      <c r="AO167" s="40"/>
      <c r="AP167" s="31"/>
      <c r="AQ167" s="31"/>
      <c r="AR167" s="31"/>
      <c r="AS167" s="31"/>
      <c r="AT167" s="31"/>
      <c r="AU167" s="399"/>
      <c r="AV167" s="31"/>
      <c r="AW167" s="31"/>
      <c r="AX167" s="31"/>
      <c r="AY167" s="31"/>
      <c r="AZ167" s="31"/>
      <c r="BA167" s="31"/>
      <c r="BB167" s="31"/>
      <c r="BC167" s="31"/>
      <c r="BD167" s="31"/>
      <c r="BE167" s="133"/>
      <c r="BF167" s="133"/>
      <c r="BG167" s="133"/>
      <c r="BH167" s="133"/>
    </row>
    <row r="168" spans="1:60" ht="25.5" hidden="1" customHeight="1" x14ac:dyDescent="0.15">
      <c r="A168" s="50"/>
      <c r="B168" s="31"/>
      <c r="C168" s="375" t="s">
        <v>128</v>
      </c>
      <c r="D168" s="376"/>
      <c r="E168" s="377" t="s">
        <v>129</v>
      </c>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8"/>
      <c r="AD168" s="31"/>
      <c r="AE168" s="31"/>
      <c r="AF168" s="31"/>
      <c r="AG168" s="31"/>
      <c r="AJ168" s="31"/>
      <c r="AK168" s="52" t="s">
        <v>36</v>
      </c>
      <c r="AL168" s="31"/>
      <c r="AM168" s="40"/>
      <c r="AN168" s="40"/>
      <c r="AO168" s="40"/>
      <c r="AP168" s="31"/>
      <c r="AQ168" s="31"/>
      <c r="AR168" s="31"/>
      <c r="AS168" s="31"/>
      <c r="AT168" s="31"/>
      <c r="AU168" s="31"/>
      <c r="AV168" s="31"/>
      <c r="AW168" s="31"/>
      <c r="AX168" s="31"/>
      <c r="AY168" s="31"/>
      <c r="AZ168" s="31"/>
      <c r="BA168" s="31"/>
      <c r="BB168" s="31"/>
      <c r="BC168" s="31"/>
      <c r="BD168" s="31"/>
      <c r="BE168" s="133"/>
      <c r="BF168" s="133"/>
      <c r="BG168" s="133"/>
      <c r="BH168" s="133"/>
    </row>
    <row r="169" spans="1:60" ht="17.25" hidden="1" customHeight="1" x14ac:dyDescent="0.15">
      <c r="A169" s="53"/>
      <c r="B169" s="54"/>
      <c r="C169" s="54"/>
      <c r="D169" s="54"/>
      <c r="E169" s="54"/>
      <c r="F169" s="55"/>
      <c r="G169" s="54"/>
      <c r="H169" s="54"/>
      <c r="I169" s="54"/>
      <c r="J169" s="54"/>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7"/>
      <c r="AL169" s="56"/>
      <c r="AM169" s="58"/>
      <c r="AN169" s="58"/>
      <c r="AO169" s="58"/>
      <c r="AP169" s="56"/>
      <c r="AQ169" s="56"/>
      <c r="AR169" s="56"/>
      <c r="AS169" s="56"/>
      <c r="AT169" s="31"/>
      <c r="AU169" s="31"/>
      <c r="AV169" s="31"/>
      <c r="AW169" s="31"/>
      <c r="AX169" s="31"/>
      <c r="AY169" s="31"/>
      <c r="AZ169" s="31"/>
      <c r="BA169" s="31"/>
      <c r="BB169" s="31"/>
      <c r="BC169" s="31"/>
      <c r="BD169" s="31"/>
      <c r="BE169" s="31"/>
      <c r="BF169" s="31"/>
    </row>
    <row r="170" spans="1:60" ht="25.5" hidden="1" customHeight="1" x14ac:dyDescent="0.15">
      <c r="A170" s="423" t="s">
        <v>46</v>
      </c>
      <c r="B170" s="424"/>
      <c r="C170" s="424"/>
      <c r="D170" s="424"/>
      <c r="E170" s="424"/>
      <c r="F170" s="424"/>
      <c r="G170" s="424"/>
      <c r="H170" s="424"/>
      <c r="I170" s="425"/>
      <c r="J170" s="30"/>
      <c r="K170" s="59" t="s">
        <v>40</v>
      </c>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30"/>
      <c r="AP170" s="30"/>
      <c r="AQ170" s="30"/>
      <c r="AR170" s="30"/>
      <c r="AS170" s="30"/>
      <c r="AT170" s="30"/>
      <c r="AU170" s="31"/>
      <c r="AV170" s="31" t="s">
        <v>4</v>
      </c>
      <c r="AW170" s="40"/>
      <c r="AX170" s="40"/>
      <c r="AY170" s="40"/>
      <c r="AZ170" s="40"/>
      <c r="BA170" s="31"/>
      <c r="BB170" s="40"/>
      <c r="BC170" s="40"/>
      <c r="BD170" s="40"/>
      <c r="BE170" s="40"/>
      <c r="BF170" s="40"/>
      <c r="BG170" s="9"/>
    </row>
    <row r="171" spans="1:60" ht="17.25" hidden="1" customHeight="1" x14ac:dyDescent="0.15">
      <c r="A171" s="426"/>
      <c r="B171" s="427"/>
      <c r="C171" s="427"/>
      <c r="D171" s="427"/>
      <c r="E171" s="427"/>
      <c r="F171" s="427"/>
      <c r="G171" s="427"/>
      <c r="H171" s="427"/>
      <c r="I171" s="428"/>
      <c r="J171" s="32"/>
      <c r="K171" s="32"/>
      <c r="L171" s="32"/>
      <c r="M171" s="32"/>
      <c r="N171" s="32"/>
      <c r="O171" s="32"/>
      <c r="P171" s="32"/>
      <c r="Q171" s="32"/>
      <c r="R171" s="32"/>
      <c r="S171" s="32"/>
      <c r="T171" s="32"/>
      <c r="U171" s="32"/>
      <c r="V171" s="32"/>
      <c r="W171" s="32"/>
      <c r="X171" s="33"/>
      <c r="Y171" s="33"/>
      <c r="Z171" s="33"/>
      <c r="AA171" s="33"/>
      <c r="AB171" s="33"/>
      <c r="AC171" s="33"/>
      <c r="AD171" s="33"/>
      <c r="AE171" s="34"/>
      <c r="AF171" s="33"/>
      <c r="AG171" s="33"/>
      <c r="AH171" s="33"/>
      <c r="AI171" s="33"/>
      <c r="AJ171" s="33"/>
      <c r="AK171" s="33"/>
      <c r="AL171" s="33"/>
      <c r="AM171" s="33"/>
      <c r="AN171" s="33"/>
      <c r="AO171" s="33"/>
      <c r="AP171" s="35"/>
      <c r="AQ171" s="35"/>
      <c r="AR171" s="35"/>
      <c r="AS171" s="35"/>
      <c r="AT171" s="31"/>
      <c r="AU171" s="31"/>
      <c r="AV171" s="31"/>
      <c r="AW171" s="31"/>
      <c r="AX171" s="31"/>
      <c r="AY171" s="31"/>
      <c r="AZ171" s="31"/>
      <c r="BA171" s="31"/>
      <c r="BB171" s="31"/>
      <c r="BC171" s="31"/>
      <c r="BD171" s="31"/>
      <c r="BE171" s="31"/>
      <c r="BF171" s="31"/>
      <c r="BG171" s="31"/>
    </row>
    <row r="172" spans="1:60" ht="28.5" hidden="1" customHeight="1" x14ac:dyDescent="0.15">
      <c r="A172" s="36"/>
      <c r="B172" s="37" t="s">
        <v>5</v>
      </c>
      <c r="C172" s="38"/>
      <c r="D172" s="38"/>
      <c r="E172" s="38"/>
      <c r="F172" s="31"/>
      <c r="G172" s="39"/>
      <c r="H172" s="31"/>
      <c r="I172" s="39"/>
      <c r="J172" s="39"/>
      <c r="K172" s="39"/>
      <c r="L172" s="39"/>
      <c r="M172" s="39"/>
      <c r="N172" s="39"/>
      <c r="O172" s="39"/>
      <c r="P172" s="39"/>
      <c r="Q172" s="39"/>
      <c r="R172" s="39"/>
      <c r="S172" s="39"/>
      <c r="T172" s="39"/>
      <c r="U172" s="39"/>
      <c r="V172" s="39"/>
      <c r="W172" s="39"/>
      <c r="X172" s="39"/>
      <c r="Y172" s="39"/>
      <c r="Z172" s="39"/>
      <c r="AA172" s="131"/>
      <c r="AB172" s="40"/>
      <c r="AC172" s="40"/>
      <c r="AD172" s="40"/>
      <c r="AE172" s="37" t="s">
        <v>6</v>
      </c>
      <c r="AF172" s="40"/>
      <c r="AG172" s="40"/>
      <c r="AH172" s="40"/>
      <c r="AI172" s="40"/>
      <c r="AJ172" s="40"/>
      <c r="AK172" s="40"/>
      <c r="AL172" s="40"/>
      <c r="AM172" s="40"/>
      <c r="AN172" s="40"/>
      <c r="AO172" s="40"/>
      <c r="AP172" s="40"/>
      <c r="AQ172" s="40"/>
      <c r="AR172" s="40"/>
      <c r="AS172" s="40"/>
      <c r="AT172" s="40"/>
      <c r="AU172" s="31"/>
      <c r="AV172" s="31"/>
      <c r="AW172" s="31" t="s">
        <v>7</v>
      </c>
      <c r="AX172" s="31"/>
      <c r="AY172" s="31"/>
      <c r="AZ172" s="31" t="s">
        <v>8</v>
      </c>
      <c r="BA172" s="31"/>
      <c r="BB172" s="31"/>
      <c r="BC172" s="31"/>
      <c r="BD172" s="31"/>
      <c r="BE172" s="133"/>
      <c r="BF172" s="133"/>
      <c r="BG172" s="133"/>
      <c r="BH172" s="133"/>
    </row>
    <row r="173" spans="1:60" ht="25.5" hidden="1" customHeight="1" x14ac:dyDescent="0.15">
      <c r="A173" s="36"/>
      <c r="B173" s="335" t="s">
        <v>131</v>
      </c>
      <c r="C173" s="388"/>
      <c r="D173" s="388"/>
      <c r="E173" s="389"/>
      <c r="F173" s="419" t="s">
        <v>9</v>
      </c>
      <c r="G173" s="419"/>
      <c r="H173" s="414"/>
      <c r="I173" s="414"/>
      <c r="J173" s="407" t="s">
        <v>10</v>
      </c>
      <c r="K173" s="407"/>
      <c r="L173" s="414"/>
      <c r="M173" s="414"/>
      <c r="N173" s="407" t="s">
        <v>11</v>
      </c>
      <c r="O173" s="409"/>
      <c r="P173" s="420" t="s">
        <v>12</v>
      </c>
      <c r="Q173" s="409"/>
      <c r="R173" s="411" t="s">
        <v>13</v>
      </c>
      <c r="S173" s="411"/>
      <c r="T173" s="414"/>
      <c r="U173" s="414"/>
      <c r="V173" s="407" t="s">
        <v>10</v>
      </c>
      <c r="W173" s="407"/>
      <c r="X173" s="414"/>
      <c r="Y173" s="414"/>
      <c r="Z173" s="407" t="s">
        <v>11</v>
      </c>
      <c r="AA173" s="409"/>
      <c r="AB173" s="31"/>
      <c r="AC173" s="31"/>
      <c r="AD173" s="31"/>
      <c r="AE173" s="335" t="s">
        <v>14</v>
      </c>
      <c r="AF173" s="327"/>
      <c r="AG173" s="327"/>
      <c r="AH173" s="327"/>
      <c r="AI173" s="328"/>
      <c r="AJ173" s="404">
        <f>ROUNDDOWN(AZ173/60,0)</f>
        <v>0</v>
      </c>
      <c r="AK173" s="404"/>
      <c r="AL173" s="421" t="s">
        <v>15</v>
      </c>
      <c r="AM173" s="421"/>
      <c r="AN173" s="404">
        <f>AZ173-AJ173*60</f>
        <v>0</v>
      </c>
      <c r="AO173" s="404"/>
      <c r="AP173" s="407" t="s">
        <v>11</v>
      </c>
      <c r="AQ173" s="409"/>
      <c r="AR173" s="40"/>
      <c r="AS173" s="31"/>
      <c r="AT173" s="31"/>
      <c r="AU173" s="399"/>
      <c r="AV173" s="399" t="s">
        <v>16</v>
      </c>
      <c r="AW173" s="402">
        <f>T173*60+X173</f>
        <v>0</v>
      </c>
      <c r="AX173" s="31"/>
      <c r="AY173" s="399" t="s">
        <v>17</v>
      </c>
      <c r="AZ173" s="402">
        <f>(T173*60+X173)-(H173*60+L173)</f>
        <v>0</v>
      </c>
      <c r="BA173" s="31"/>
      <c r="BB173" s="31"/>
      <c r="BC173" s="31"/>
      <c r="BD173" s="31"/>
      <c r="BE173" s="133"/>
      <c r="BF173" s="133"/>
      <c r="BG173" s="133"/>
      <c r="BH173" s="133"/>
    </row>
    <row r="174" spans="1:60" ht="35.25" hidden="1" customHeight="1" x14ac:dyDescent="0.15">
      <c r="A174" s="36"/>
      <c r="B174" s="390"/>
      <c r="C174" s="391"/>
      <c r="D174" s="391"/>
      <c r="E174" s="392"/>
      <c r="F174" s="419"/>
      <c r="G174" s="419"/>
      <c r="H174" s="416"/>
      <c r="I174" s="416"/>
      <c r="J174" s="408"/>
      <c r="K174" s="408"/>
      <c r="L174" s="416"/>
      <c r="M174" s="416"/>
      <c r="N174" s="408"/>
      <c r="O174" s="410"/>
      <c r="P174" s="418"/>
      <c r="Q174" s="410"/>
      <c r="R174" s="412"/>
      <c r="S174" s="412"/>
      <c r="T174" s="416"/>
      <c r="U174" s="416"/>
      <c r="V174" s="408"/>
      <c r="W174" s="408"/>
      <c r="X174" s="416"/>
      <c r="Y174" s="416"/>
      <c r="Z174" s="408"/>
      <c r="AA174" s="410"/>
      <c r="AB174" s="31"/>
      <c r="AC174" s="31"/>
      <c r="AD174" s="31"/>
      <c r="AE174" s="339"/>
      <c r="AF174" s="333"/>
      <c r="AG174" s="333"/>
      <c r="AH174" s="333"/>
      <c r="AI174" s="334"/>
      <c r="AJ174" s="406"/>
      <c r="AK174" s="406"/>
      <c r="AL174" s="422"/>
      <c r="AM174" s="422"/>
      <c r="AN174" s="406"/>
      <c r="AO174" s="406"/>
      <c r="AP174" s="408"/>
      <c r="AQ174" s="410"/>
      <c r="AR174" s="40"/>
      <c r="AS174" s="31"/>
      <c r="AT174" s="31"/>
      <c r="AU174" s="399"/>
      <c r="AV174" s="399"/>
      <c r="AW174" s="402"/>
      <c r="AX174" s="31"/>
      <c r="AY174" s="399"/>
      <c r="AZ174" s="402"/>
      <c r="BA174" s="31"/>
      <c r="BB174" s="31"/>
      <c r="BC174" s="31"/>
      <c r="BD174" s="31"/>
      <c r="BE174" s="133"/>
      <c r="BF174" s="133"/>
      <c r="BG174" s="133"/>
      <c r="BH174" s="133"/>
    </row>
    <row r="175" spans="1:60" ht="17.25" hidden="1" customHeight="1" x14ac:dyDescent="0.15">
      <c r="A175" s="36"/>
      <c r="B175" s="41"/>
      <c r="C175" s="41"/>
      <c r="D175" s="41"/>
      <c r="E175" s="41"/>
      <c r="F175" s="42"/>
      <c r="G175" s="42"/>
      <c r="H175" s="130"/>
      <c r="I175" s="42"/>
      <c r="J175" s="42"/>
      <c r="K175" s="42"/>
      <c r="L175" s="42"/>
      <c r="M175" s="42"/>
      <c r="N175" s="42"/>
      <c r="O175" s="42"/>
      <c r="P175" s="42"/>
      <c r="Q175" s="42"/>
      <c r="R175" s="42"/>
      <c r="S175" s="42"/>
      <c r="T175" s="42"/>
      <c r="U175" s="42"/>
      <c r="V175" s="42"/>
      <c r="W175" s="42"/>
      <c r="X175" s="40"/>
      <c r="Y175" s="40"/>
      <c r="Z175" s="39"/>
      <c r="AA175" s="131"/>
      <c r="AB175" s="40"/>
      <c r="AC175" s="40"/>
      <c r="AD175" s="40"/>
      <c r="AE175" s="40"/>
      <c r="AF175" s="40"/>
      <c r="AG175" s="40"/>
      <c r="AH175" s="40"/>
      <c r="AI175" s="40"/>
      <c r="AJ175" s="122" t="s">
        <v>18</v>
      </c>
      <c r="AK175" s="121"/>
      <c r="AL175" s="121"/>
      <c r="AM175" s="121"/>
      <c r="AN175" s="121"/>
      <c r="AO175" s="121"/>
      <c r="AP175" s="40"/>
      <c r="AQ175" s="40"/>
      <c r="AR175" s="40"/>
      <c r="AS175" s="31"/>
      <c r="AT175" s="31"/>
      <c r="AU175" s="31"/>
      <c r="AV175" s="31"/>
      <c r="AW175" s="31"/>
      <c r="AX175" s="31"/>
      <c r="AY175" s="31"/>
      <c r="AZ175" s="31"/>
      <c r="BA175" s="31"/>
      <c r="BB175" s="31"/>
      <c r="BC175" s="31"/>
      <c r="BD175" s="31"/>
      <c r="BE175" s="133"/>
      <c r="BF175" s="133"/>
      <c r="BG175" s="133"/>
      <c r="BH175" s="133"/>
    </row>
    <row r="176" spans="1:60" s="31" customFormat="1" ht="25.5" hidden="1" customHeight="1" x14ac:dyDescent="0.15">
      <c r="A176" s="36"/>
      <c r="B176" s="37"/>
      <c r="C176" s="38"/>
      <c r="D176" s="38"/>
      <c r="E176" s="38"/>
      <c r="F176" s="39"/>
      <c r="G176" s="39"/>
      <c r="H176" s="39"/>
      <c r="I176" s="39"/>
      <c r="J176" s="39"/>
      <c r="K176" s="39"/>
      <c r="L176" s="39"/>
      <c r="M176" s="39"/>
      <c r="N176" s="39"/>
      <c r="O176" s="39"/>
      <c r="P176" s="39"/>
      <c r="Q176" s="39"/>
      <c r="R176" s="39"/>
      <c r="S176" s="39"/>
      <c r="T176" s="39"/>
      <c r="U176" s="39"/>
      <c r="V176" s="39"/>
      <c r="W176" s="131"/>
      <c r="X176" s="40"/>
      <c r="Y176" s="40"/>
      <c r="Z176" s="39"/>
      <c r="AA176" s="131"/>
      <c r="AB176" s="40"/>
      <c r="AC176" s="40"/>
      <c r="AD176" s="40"/>
      <c r="AE176" s="40"/>
      <c r="AF176" s="40"/>
      <c r="AG176" s="40"/>
      <c r="AH176" s="40"/>
      <c r="AI176" s="40"/>
      <c r="AJ176" s="121"/>
      <c r="AK176" s="121"/>
      <c r="AL176" s="121"/>
      <c r="AM176" s="121"/>
      <c r="AN176" s="121"/>
      <c r="AO176" s="121"/>
      <c r="AP176" s="40"/>
      <c r="AQ176" s="40"/>
      <c r="AR176" s="40"/>
      <c r="AW176" s="47" t="s">
        <v>19</v>
      </c>
      <c r="AZ176" s="31" t="s">
        <v>20</v>
      </c>
      <c r="BC176" s="31" t="s">
        <v>126</v>
      </c>
      <c r="BE176" s="133"/>
      <c r="BF176" s="133"/>
      <c r="BG176" s="133"/>
      <c r="BH176" s="133"/>
    </row>
    <row r="177" spans="1:60" s="48" customFormat="1" ht="25.5" hidden="1" customHeight="1" x14ac:dyDescent="0.15">
      <c r="A177" s="45"/>
      <c r="B177" s="46" t="s">
        <v>125</v>
      </c>
      <c r="C177" s="46"/>
      <c r="D177" s="46"/>
      <c r="E177" s="46"/>
      <c r="F177" s="46"/>
      <c r="G177" s="46"/>
      <c r="H177" s="46"/>
      <c r="I177" s="46"/>
      <c r="J177" s="46"/>
      <c r="K177" s="46"/>
      <c r="L177" s="46"/>
      <c r="M177" s="46"/>
      <c r="N177" s="46"/>
      <c r="O177" s="47"/>
      <c r="P177" s="46"/>
      <c r="Q177" s="46"/>
      <c r="R177" s="46"/>
      <c r="S177" s="46"/>
      <c r="T177" s="46"/>
      <c r="U177" s="12"/>
      <c r="V177" s="46"/>
      <c r="W177" s="46"/>
      <c r="X177" s="40"/>
      <c r="Y177" s="40"/>
      <c r="Z177" s="39"/>
      <c r="AA177" s="131"/>
      <c r="AB177" s="40"/>
      <c r="AC177" s="40"/>
      <c r="AD177" s="40"/>
      <c r="AE177" s="37" t="s">
        <v>21</v>
      </c>
      <c r="AF177" s="47"/>
      <c r="AG177" s="42"/>
      <c r="AH177" s="42"/>
      <c r="AI177" s="42"/>
      <c r="AJ177" s="123"/>
      <c r="AK177" s="123"/>
      <c r="AL177" s="123"/>
      <c r="AM177" s="123"/>
      <c r="AN177" s="121"/>
      <c r="AO177" s="121"/>
      <c r="AP177" s="40"/>
      <c r="AQ177" s="31"/>
      <c r="AR177" s="40"/>
      <c r="AS177" s="31"/>
      <c r="AT177" s="31"/>
      <c r="AU177" s="47"/>
      <c r="AV177" s="47"/>
      <c r="AW177" s="47" t="s">
        <v>22</v>
      </c>
      <c r="AX177" s="47"/>
      <c r="AY177" s="47"/>
      <c r="AZ177" s="31" t="s">
        <v>23</v>
      </c>
      <c r="BA177" s="47"/>
      <c r="BB177" s="31"/>
      <c r="BC177" s="31" t="s">
        <v>127</v>
      </c>
      <c r="BD177" s="47"/>
      <c r="BE177" s="133"/>
      <c r="BF177" s="134"/>
      <c r="BG177" s="134"/>
      <c r="BH177" s="134"/>
    </row>
    <row r="178" spans="1:60" ht="25.5" hidden="1" customHeight="1" x14ac:dyDescent="0.15">
      <c r="A178" s="36"/>
      <c r="B178" s="335" t="s">
        <v>131</v>
      </c>
      <c r="C178" s="388"/>
      <c r="D178" s="388"/>
      <c r="E178" s="389"/>
      <c r="F178" s="419" t="s">
        <v>9</v>
      </c>
      <c r="G178" s="419"/>
      <c r="H178" s="414"/>
      <c r="I178" s="414"/>
      <c r="J178" s="407" t="s">
        <v>10</v>
      </c>
      <c r="K178" s="407"/>
      <c r="L178" s="414"/>
      <c r="M178" s="414"/>
      <c r="N178" s="407" t="s">
        <v>11</v>
      </c>
      <c r="O178" s="409"/>
      <c r="P178" s="420" t="s">
        <v>12</v>
      </c>
      <c r="Q178" s="409"/>
      <c r="R178" s="411" t="s">
        <v>13</v>
      </c>
      <c r="S178" s="411"/>
      <c r="T178" s="413"/>
      <c r="U178" s="414"/>
      <c r="V178" s="407" t="s">
        <v>10</v>
      </c>
      <c r="W178" s="407"/>
      <c r="X178" s="414"/>
      <c r="Y178" s="414"/>
      <c r="Z178" s="407" t="s">
        <v>11</v>
      </c>
      <c r="AA178" s="409"/>
      <c r="AB178" s="40"/>
      <c r="AC178" s="40"/>
      <c r="AD178" s="40"/>
      <c r="AE178" s="417" t="s">
        <v>24</v>
      </c>
      <c r="AF178" s="407"/>
      <c r="AG178" s="407"/>
      <c r="AH178" s="407"/>
      <c r="AI178" s="409"/>
      <c r="AJ178" s="403">
        <f>ROUNDDOWN(AW183/60,0)</f>
        <v>0</v>
      </c>
      <c r="AK178" s="404"/>
      <c r="AL178" s="407" t="s">
        <v>10</v>
      </c>
      <c r="AM178" s="407"/>
      <c r="AN178" s="404">
        <f>AW183-AJ178*60</f>
        <v>0</v>
      </c>
      <c r="AO178" s="404"/>
      <c r="AP178" s="407" t="s">
        <v>11</v>
      </c>
      <c r="AQ178" s="409"/>
      <c r="AR178" s="40"/>
      <c r="AS178" s="49"/>
      <c r="AT178" s="49"/>
      <c r="AU178" s="31"/>
      <c r="AV178" s="399" t="s">
        <v>25</v>
      </c>
      <c r="AW178" s="402">
        <f>IF(AZ178&lt;=BC178,BC178,AW173)</f>
        <v>1200</v>
      </c>
      <c r="AX178" s="157"/>
      <c r="AY178" s="399" t="s">
        <v>26</v>
      </c>
      <c r="AZ178" s="402">
        <f>T178*60+X178</f>
        <v>0</v>
      </c>
      <c r="BA178" s="157"/>
      <c r="BB178" s="399" t="s">
        <v>27</v>
      </c>
      <c r="BC178" s="402">
        <f>IF(C186="☑",21*60,20*60)</f>
        <v>1200</v>
      </c>
      <c r="BD178" s="31"/>
      <c r="BE178" s="133"/>
      <c r="BF178" s="133"/>
      <c r="BG178" s="133"/>
      <c r="BH178" s="133"/>
    </row>
    <row r="179" spans="1:60" ht="35.25" hidden="1" customHeight="1" x14ac:dyDescent="0.15">
      <c r="A179" s="36"/>
      <c r="B179" s="390"/>
      <c r="C179" s="391"/>
      <c r="D179" s="391"/>
      <c r="E179" s="392"/>
      <c r="F179" s="419"/>
      <c r="G179" s="419"/>
      <c r="H179" s="416"/>
      <c r="I179" s="416"/>
      <c r="J179" s="408"/>
      <c r="K179" s="408"/>
      <c r="L179" s="416"/>
      <c r="M179" s="416"/>
      <c r="N179" s="408"/>
      <c r="O179" s="410"/>
      <c r="P179" s="418"/>
      <c r="Q179" s="410"/>
      <c r="R179" s="412"/>
      <c r="S179" s="412"/>
      <c r="T179" s="415"/>
      <c r="U179" s="416"/>
      <c r="V179" s="408"/>
      <c r="W179" s="408"/>
      <c r="X179" s="416"/>
      <c r="Y179" s="416"/>
      <c r="Z179" s="408"/>
      <c r="AA179" s="410"/>
      <c r="AB179" s="31"/>
      <c r="AC179" s="31"/>
      <c r="AD179" s="31"/>
      <c r="AE179" s="418"/>
      <c r="AF179" s="408"/>
      <c r="AG179" s="408"/>
      <c r="AH179" s="408"/>
      <c r="AI179" s="410"/>
      <c r="AJ179" s="405"/>
      <c r="AK179" s="406"/>
      <c r="AL179" s="408"/>
      <c r="AM179" s="408"/>
      <c r="AN179" s="406"/>
      <c r="AO179" s="406"/>
      <c r="AP179" s="408"/>
      <c r="AQ179" s="410"/>
      <c r="AR179" s="40"/>
      <c r="AS179" s="49"/>
      <c r="AT179" s="49"/>
      <c r="AU179" s="31"/>
      <c r="AV179" s="399"/>
      <c r="AW179" s="402"/>
      <c r="AX179" s="157"/>
      <c r="AY179" s="399"/>
      <c r="AZ179" s="402"/>
      <c r="BA179" s="157"/>
      <c r="BB179" s="399"/>
      <c r="BC179" s="402"/>
      <c r="BD179" s="31"/>
      <c r="BE179" s="133"/>
      <c r="BF179" s="133"/>
      <c r="BG179" s="133"/>
      <c r="BH179" s="133"/>
    </row>
    <row r="180" spans="1:60" ht="17.25" hidden="1" customHeight="1" x14ac:dyDescent="0.15">
      <c r="A180" s="50"/>
      <c r="B180" s="41"/>
      <c r="C180" s="41"/>
      <c r="D180" s="41"/>
      <c r="E180" s="41"/>
      <c r="F180" s="31"/>
      <c r="G180" s="41"/>
      <c r="H180" s="130"/>
      <c r="I180" s="41"/>
      <c r="J180" s="41"/>
      <c r="K180" s="41"/>
      <c r="L180" s="41"/>
      <c r="M180" s="41"/>
      <c r="N180" s="41"/>
      <c r="O180" s="41"/>
      <c r="P180" s="51"/>
      <c r="Q180" s="41"/>
      <c r="R180" s="41"/>
      <c r="S180" s="41"/>
      <c r="T180" s="41"/>
      <c r="U180" s="41"/>
      <c r="V180" s="41"/>
      <c r="W180" s="41"/>
      <c r="X180" s="40"/>
      <c r="Y180" s="40"/>
      <c r="Z180" s="39"/>
      <c r="AA180" s="31"/>
      <c r="AB180" s="31"/>
      <c r="AC180" s="31"/>
      <c r="AD180" s="31"/>
      <c r="AE180" s="31"/>
      <c r="AF180" s="31"/>
      <c r="AG180" s="31"/>
      <c r="AH180" s="31"/>
      <c r="AI180" s="31"/>
      <c r="AJ180" s="44" t="s">
        <v>18</v>
      </c>
      <c r="AK180" s="31"/>
      <c r="AL180" s="31"/>
      <c r="AM180" s="31"/>
      <c r="AN180" s="31"/>
      <c r="AO180" s="31"/>
      <c r="AP180" s="31"/>
      <c r="AQ180" s="31"/>
      <c r="AR180" s="31"/>
      <c r="AS180" s="31"/>
      <c r="AT180" s="31"/>
      <c r="AU180" s="31"/>
      <c r="AV180" s="31"/>
      <c r="AW180" s="31"/>
      <c r="AX180" s="31"/>
      <c r="AY180" s="31"/>
      <c r="AZ180" s="63" t="s">
        <v>28</v>
      </c>
      <c r="BA180" s="31"/>
      <c r="BB180" s="31"/>
      <c r="BC180" s="31"/>
      <c r="BD180" s="31"/>
      <c r="BE180" s="133"/>
      <c r="BF180" s="133"/>
      <c r="BG180" s="133"/>
      <c r="BH180" s="133"/>
    </row>
    <row r="181" spans="1:60" ht="25.5" hidden="1" customHeight="1" x14ac:dyDescent="0.2">
      <c r="A181" s="50"/>
      <c r="B181" s="31"/>
      <c r="C181" s="382" t="s">
        <v>130</v>
      </c>
      <c r="D181" s="383"/>
      <c r="E181" s="383"/>
      <c r="F181" s="383"/>
      <c r="G181" s="383"/>
      <c r="H181" s="383"/>
      <c r="I181" s="383"/>
      <c r="J181" s="383"/>
      <c r="K181" s="383"/>
      <c r="L181" s="383"/>
      <c r="M181" s="383"/>
      <c r="N181" s="383"/>
      <c r="O181" s="383"/>
      <c r="P181" s="383"/>
      <c r="Q181" s="383"/>
      <c r="R181" s="383"/>
      <c r="S181" s="383"/>
      <c r="T181" s="383"/>
      <c r="U181" s="383"/>
      <c r="V181" s="383"/>
      <c r="W181" s="383"/>
      <c r="X181" s="383"/>
      <c r="Y181" s="383"/>
      <c r="Z181" s="383"/>
      <c r="AA181" s="383"/>
      <c r="AB181" s="384"/>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129" t="s">
        <v>29</v>
      </c>
      <c r="BA181" s="31"/>
      <c r="BB181" s="31"/>
      <c r="BC181" s="31"/>
      <c r="BD181" s="31"/>
      <c r="BE181" s="133"/>
      <c r="BF181" s="133"/>
      <c r="BG181" s="133"/>
      <c r="BH181" s="133"/>
    </row>
    <row r="182" spans="1:60" ht="25.5" hidden="1" customHeight="1" x14ac:dyDescent="0.15">
      <c r="A182" s="50"/>
      <c r="B182" s="31"/>
      <c r="C182" s="385"/>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7"/>
      <c r="AD182" s="31"/>
      <c r="AE182" s="37" t="s">
        <v>30</v>
      </c>
      <c r="AF182" s="31"/>
      <c r="AG182" s="31"/>
      <c r="AH182" s="31"/>
      <c r="AI182" s="31"/>
      <c r="AJ182" s="31"/>
      <c r="AK182" s="31"/>
      <c r="AL182" s="31"/>
      <c r="AM182" s="31"/>
      <c r="AN182" s="31"/>
      <c r="AO182" s="31"/>
      <c r="AP182" s="31"/>
      <c r="AQ182" s="31"/>
      <c r="AR182" s="31"/>
      <c r="AS182" s="31"/>
      <c r="AT182" s="31"/>
      <c r="AU182" s="31"/>
      <c r="AV182" s="31"/>
      <c r="AW182" s="31" t="s">
        <v>31</v>
      </c>
      <c r="AX182" s="31"/>
      <c r="AY182" s="31"/>
      <c r="AZ182" s="31" t="s">
        <v>32</v>
      </c>
      <c r="BA182" s="64"/>
      <c r="BB182" s="31"/>
      <c r="BC182" s="31"/>
      <c r="BD182" s="31"/>
      <c r="BE182" s="133"/>
      <c r="BF182" s="133"/>
      <c r="BG182" s="133"/>
      <c r="BH182" s="133"/>
    </row>
    <row r="183" spans="1:60" s="48" customFormat="1" ht="25.5" hidden="1" customHeight="1" x14ac:dyDescent="0.15">
      <c r="A183" s="50"/>
      <c r="B183" s="31"/>
      <c r="C183" s="385"/>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387"/>
      <c r="AC183" s="1"/>
      <c r="AD183" s="31"/>
      <c r="AE183" s="335" t="s">
        <v>33</v>
      </c>
      <c r="AF183" s="388"/>
      <c r="AG183" s="388"/>
      <c r="AH183" s="388"/>
      <c r="AI183" s="388"/>
      <c r="AJ183" s="388"/>
      <c r="AK183" s="389"/>
      <c r="AL183" s="393">
        <f>IF(AZ173=0,0,ROUNDUP(AW183/AZ173,3))</f>
        <v>0</v>
      </c>
      <c r="AM183" s="394"/>
      <c r="AN183" s="394"/>
      <c r="AO183" s="394"/>
      <c r="AP183" s="394"/>
      <c r="AQ183" s="395"/>
      <c r="AR183" s="31"/>
      <c r="AS183" s="31"/>
      <c r="AT183" s="31"/>
      <c r="AU183" s="47"/>
      <c r="AV183" s="399" t="s">
        <v>34</v>
      </c>
      <c r="AW183" s="400">
        <f>IF(AW173-AW178&gt;0,IF(AW173-AW178&gt;AZ173,AZ173,AW173-AW178),0)</f>
        <v>0</v>
      </c>
      <c r="AX183" s="401" t="s">
        <v>35</v>
      </c>
      <c r="AY183" s="401"/>
      <c r="AZ183" s="64"/>
      <c r="BA183" s="64"/>
      <c r="BB183" s="47"/>
      <c r="BC183" s="47"/>
      <c r="BD183" s="47"/>
      <c r="BE183" s="134"/>
      <c r="BF183" s="134"/>
      <c r="BG183" s="134"/>
      <c r="BH183" s="134"/>
    </row>
    <row r="184" spans="1:60" ht="35.25" hidden="1" customHeight="1" x14ac:dyDescent="0.15">
      <c r="A184" s="50"/>
      <c r="B184" s="31"/>
      <c r="C184" s="385"/>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387"/>
      <c r="AD184" s="31"/>
      <c r="AE184" s="390"/>
      <c r="AF184" s="391"/>
      <c r="AG184" s="391"/>
      <c r="AH184" s="391"/>
      <c r="AI184" s="391"/>
      <c r="AJ184" s="391"/>
      <c r="AK184" s="392"/>
      <c r="AL184" s="396"/>
      <c r="AM184" s="397"/>
      <c r="AN184" s="397"/>
      <c r="AO184" s="397"/>
      <c r="AP184" s="397"/>
      <c r="AQ184" s="398"/>
      <c r="AR184" s="31"/>
      <c r="AS184" s="31"/>
      <c r="AT184" s="31"/>
      <c r="AU184" s="399"/>
      <c r="AV184" s="399"/>
      <c r="AW184" s="400"/>
      <c r="AX184" s="401"/>
      <c r="AY184" s="401"/>
      <c r="AZ184" s="31"/>
      <c r="BA184" s="31"/>
      <c r="BB184" s="31"/>
      <c r="BC184" s="31"/>
      <c r="BD184" s="31"/>
      <c r="BE184" s="133"/>
      <c r="BF184" s="133"/>
      <c r="BG184" s="133"/>
      <c r="BH184" s="133"/>
    </row>
    <row r="185" spans="1:60" ht="25.5" hidden="1" customHeight="1" x14ac:dyDescent="0.15">
      <c r="A185" s="50"/>
      <c r="B185" s="31"/>
      <c r="C185" s="385"/>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c r="AB185" s="387"/>
      <c r="AD185" s="31"/>
      <c r="AE185" s="31"/>
      <c r="AF185" s="31"/>
      <c r="AG185" s="31"/>
      <c r="AH185" s="31"/>
      <c r="AI185" s="31"/>
      <c r="AJ185" s="31"/>
      <c r="AK185" s="44" t="s">
        <v>18</v>
      </c>
      <c r="AL185" s="31"/>
      <c r="AM185" s="40"/>
      <c r="AN185" s="40"/>
      <c r="AO185" s="40"/>
      <c r="AP185" s="31"/>
      <c r="AQ185" s="31"/>
      <c r="AR185" s="31"/>
      <c r="AS185" s="31"/>
      <c r="AT185" s="31"/>
      <c r="AU185" s="399"/>
      <c r="AV185" s="31"/>
      <c r="AW185" s="31"/>
      <c r="AX185" s="31"/>
      <c r="AY185" s="31"/>
      <c r="AZ185" s="31"/>
      <c r="BA185" s="31"/>
      <c r="BB185" s="31"/>
      <c r="BC185" s="31"/>
      <c r="BD185" s="31"/>
      <c r="BE185" s="133"/>
      <c r="BF185" s="133"/>
      <c r="BG185" s="133"/>
      <c r="BH185" s="133"/>
    </row>
    <row r="186" spans="1:60" ht="25.5" hidden="1" customHeight="1" x14ac:dyDescent="0.15">
      <c r="A186" s="50"/>
      <c r="B186" s="31"/>
      <c r="C186" s="375" t="s">
        <v>128</v>
      </c>
      <c r="D186" s="376"/>
      <c r="E186" s="377" t="s">
        <v>129</v>
      </c>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8"/>
      <c r="AD186" s="31"/>
      <c r="AE186" s="31"/>
      <c r="AF186" s="31"/>
      <c r="AG186" s="31"/>
      <c r="AJ186" s="31"/>
      <c r="AK186" s="52" t="s">
        <v>36</v>
      </c>
      <c r="AL186" s="31"/>
      <c r="AM186" s="40"/>
      <c r="AN186" s="40"/>
      <c r="AO186" s="40"/>
      <c r="AP186" s="31"/>
      <c r="AQ186" s="31"/>
      <c r="AR186" s="31"/>
      <c r="AS186" s="31"/>
      <c r="AT186" s="31"/>
      <c r="AU186" s="31"/>
      <c r="AV186" s="31"/>
      <c r="AW186" s="31"/>
      <c r="AX186" s="31"/>
      <c r="AY186" s="31"/>
      <c r="AZ186" s="31"/>
      <c r="BA186" s="31"/>
      <c r="BB186" s="31"/>
      <c r="BC186" s="31"/>
      <c r="BD186" s="31"/>
      <c r="BE186" s="133"/>
      <c r="BF186" s="133"/>
      <c r="BG186" s="133"/>
      <c r="BH186" s="133"/>
    </row>
    <row r="187" spans="1:60" ht="17.25" hidden="1" customHeight="1" x14ac:dyDescent="0.15">
      <c r="A187" s="53"/>
      <c r="B187" s="54"/>
      <c r="C187" s="54"/>
      <c r="D187" s="54"/>
      <c r="E187" s="54"/>
      <c r="F187" s="55"/>
      <c r="G187" s="54"/>
      <c r="H187" s="54"/>
      <c r="I187" s="54"/>
      <c r="J187" s="54"/>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7"/>
      <c r="AL187" s="56"/>
      <c r="AM187" s="58"/>
      <c r="AN187" s="58"/>
      <c r="AO187" s="58"/>
      <c r="AP187" s="56"/>
      <c r="AQ187" s="56"/>
      <c r="AR187" s="56"/>
      <c r="AS187" s="56"/>
      <c r="AT187" s="31"/>
      <c r="AU187" s="31"/>
      <c r="AV187" s="31"/>
      <c r="AW187" s="31"/>
      <c r="AX187" s="31"/>
      <c r="AY187" s="31"/>
      <c r="AZ187" s="31"/>
      <c r="BA187" s="31"/>
      <c r="BB187" s="31"/>
      <c r="BC187" s="31"/>
      <c r="BD187" s="31"/>
      <c r="BE187" s="31"/>
      <c r="BF187" s="31"/>
    </row>
    <row r="188" spans="1:60" ht="25.5" hidden="1" customHeight="1" x14ac:dyDescent="0.15">
      <c r="A188" s="423" t="s">
        <v>47</v>
      </c>
      <c r="B188" s="424"/>
      <c r="C188" s="424"/>
      <c r="D188" s="424"/>
      <c r="E188" s="424"/>
      <c r="F188" s="424"/>
      <c r="G188" s="424"/>
      <c r="H188" s="424"/>
      <c r="I188" s="425"/>
      <c r="J188" s="30"/>
      <c r="K188" s="59" t="s">
        <v>38</v>
      </c>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30"/>
      <c r="AP188" s="30"/>
      <c r="AQ188" s="30"/>
      <c r="AR188" s="30"/>
      <c r="AS188" s="30"/>
      <c r="AT188" s="30"/>
      <c r="AU188" s="31"/>
      <c r="AV188" s="31" t="s">
        <v>4</v>
      </c>
      <c r="AW188" s="40"/>
      <c r="AX188" s="40"/>
      <c r="AY188" s="40"/>
      <c r="AZ188" s="40"/>
      <c r="BA188" s="31"/>
      <c r="BB188" s="40"/>
      <c r="BC188" s="40"/>
      <c r="BD188" s="40"/>
      <c r="BE188" s="40"/>
      <c r="BF188" s="40"/>
      <c r="BG188" s="9"/>
    </row>
    <row r="189" spans="1:60" ht="17.25" hidden="1" customHeight="1" x14ac:dyDescent="0.15">
      <c r="A189" s="426"/>
      <c r="B189" s="427"/>
      <c r="C189" s="427"/>
      <c r="D189" s="427"/>
      <c r="E189" s="427"/>
      <c r="F189" s="427"/>
      <c r="G189" s="427"/>
      <c r="H189" s="427"/>
      <c r="I189" s="428"/>
      <c r="J189" s="32"/>
      <c r="K189" s="32"/>
      <c r="L189" s="32"/>
      <c r="M189" s="32"/>
      <c r="N189" s="32"/>
      <c r="O189" s="32"/>
      <c r="P189" s="32"/>
      <c r="Q189" s="32"/>
      <c r="R189" s="32"/>
      <c r="S189" s="32"/>
      <c r="T189" s="32"/>
      <c r="U189" s="32"/>
      <c r="V189" s="32"/>
      <c r="W189" s="32"/>
      <c r="X189" s="33"/>
      <c r="Y189" s="33"/>
      <c r="Z189" s="33"/>
      <c r="AA189" s="33"/>
      <c r="AB189" s="33"/>
      <c r="AC189" s="33"/>
      <c r="AD189" s="33"/>
      <c r="AE189" s="34"/>
      <c r="AF189" s="33"/>
      <c r="AG189" s="33"/>
      <c r="AH189" s="33"/>
      <c r="AI189" s="33"/>
      <c r="AJ189" s="33"/>
      <c r="AK189" s="33"/>
      <c r="AL189" s="33"/>
      <c r="AM189" s="33"/>
      <c r="AN189" s="33"/>
      <c r="AO189" s="33"/>
      <c r="AP189" s="35"/>
      <c r="AQ189" s="35"/>
      <c r="AR189" s="35"/>
      <c r="AS189" s="35"/>
      <c r="AT189" s="31"/>
      <c r="AU189" s="31"/>
      <c r="AV189" s="31"/>
      <c r="AW189" s="31"/>
      <c r="AX189" s="31"/>
      <c r="AY189" s="31"/>
      <c r="AZ189" s="31"/>
      <c r="BA189" s="31"/>
      <c r="BB189" s="31"/>
      <c r="BC189" s="31"/>
      <c r="BD189" s="31"/>
      <c r="BE189" s="31"/>
      <c r="BF189" s="31"/>
      <c r="BG189" s="31"/>
    </row>
    <row r="190" spans="1:60" ht="28.5" hidden="1" customHeight="1" x14ac:dyDescent="0.15">
      <c r="A190" s="36"/>
      <c r="B190" s="37" t="s">
        <v>5</v>
      </c>
      <c r="C190" s="38"/>
      <c r="D190" s="38"/>
      <c r="E190" s="38"/>
      <c r="F190" s="31"/>
      <c r="G190" s="39"/>
      <c r="H190" s="31"/>
      <c r="I190" s="39"/>
      <c r="J190" s="39"/>
      <c r="K190" s="39"/>
      <c r="L190" s="39"/>
      <c r="M190" s="39"/>
      <c r="N190" s="39"/>
      <c r="O190" s="39"/>
      <c r="P190" s="39"/>
      <c r="Q190" s="39"/>
      <c r="R190" s="39"/>
      <c r="S190" s="39"/>
      <c r="T190" s="39"/>
      <c r="U190" s="39"/>
      <c r="V190" s="39"/>
      <c r="W190" s="39"/>
      <c r="X190" s="39"/>
      <c r="Y190" s="39"/>
      <c r="Z190" s="39"/>
      <c r="AA190" s="131"/>
      <c r="AB190" s="40"/>
      <c r="AC190" s="40"/>
      <c r="AD190" s="40"/>
      <c r="AE190" s="37" t="s">
        <v>6</v>
      </c>
      <c r="AF190" s="40"/>
      <c r="AG190" s="40"/>
      <c r="AH190" s="40"/>
      <c r="AI190" s="40"/>
      <c r="AJ190" s="40"/>
      <c r="AK190" s="40"/>
      <c r="AL190" s="40"/>
      <c r="AM190" s="40"/>
      <c r="AN190" s="40"/>
      <c r="AO190" s="40"/>
      <c r="AP190" s="40"/>
      <c r="AQ190" s="40"/>
      <c r="AR190" s="40"/>
      <c r="AS190" s="40"/>
      <c r="AT190" s="40"/>
      <c r="AU190" s="31"/>
      <c r="AV190" s="31"/>
      <c r="AW190" s="31" t="s">
        <v>7</v>
      </c>
      <c r="AX190" s="31"/>
      <c r="AY190" s="31"/>
      <c r="AZ190" s="31" t="s">
        <v>8</v>
      </c>
      <c r="BA190" s="31"/>
      <c r="BB190" s="31"/>
      <c r="BC190" s="31"/>
      <c r="BD190" s="31"/>
      <c r="BE190" s="133"/>
      <c r="BF190" s="133"/>
      <c r="BG190" s="133"/>
      <c r="BH190" s="133"/>
    </row>
    <row r="191" spans="1:60" ht="25.5" hidden="1" customHeight="1" x14ac:dyDescent="0.15">
      <c r="A191" s="36"/>
      <c r="B191" s="335" t="s">
        <v>131</v>
      </c>
      <c r="C191" s="388"/>
      <c r="D191" s="388"/>
      <c r="E191" s="389"/>
      <c r="F191" s="419" t="s">
        <v>9</v>
      </c>
      <c r="G191" s="419"/>
      <c r="H191" s="414"/>
      <c r="I191" s="414"/>
      <c r="J191" s="407" t="s">
        <v>10</v>
      </c>
      <c r="K191" s="407"/>
      <c r="L191" s="414"/>
      <c r="M191" s="414"/>
      <c r="N191" s="407" t="s">
        <v>11</v>
      </c>
      <c r="O191" s="409"/>
      <c r="P191" s="420" t="s">
        <v>12</v>
      </c>
      <c r="Q191" s="409"/>
      <c r="R191" s="411" t="s">
        <v>13</v>
      </c>
      <c r="S191" s="411"/>
      <c r="T191" s="414"/>
      <c r="U191" s="414"/>
      <c r="V191" s="407" t="s">
        <v>10</v>
      </c>
      <c r="W191" s="407"/>
      <c r="X191" s="414"/>
      <c r="Y191" s="414"/>
      <c r="Z191" s="407" t="s">
        <v>11</v>
      </c>
      <c r="AA191" s="409"/>
      <c r="AB191" s="31"/>
      <c r="AC191" s="31"/>
      <c r="AD191" s="31"/>
      <c r="AE191" s="335" t="s">
        <v>14</v>
      </c>
      <c r="AF191" s="327"/>
      <c r="AG191" s="327"/>
      <c r="AH191" s="327"/>
      <c r="AI191" s="328"/>
      <c r="AJ191" s="404">
        <f>ROUNDDOWN(AZ191/60,0)</f>
        <v>0</v>
      </c>
      <c r="AK191" s="404"/>
      <c r="AL191" s="421" t="s">
        <v>15</v>
      </c>
      <c r="AM191" s="421"/>
      <c r="AN191" s="404">
        <f>AZ191-AJ191*60</f>
        <v>0</v>
      </c>
      <c r="AO191" s="404"/>
      <c r="AP191" s="407" t="s">
        <v>11</v>
      </c>
      <c r="AQ191" s="409"/>
      <c r="AR191" s="40"/>
      <c r="AS191" s="31"/>
      <c r="AT191" s="31"/>
      <c r="AU191" s="399"/>
      <c r="AV191" s="399" t="s">
        <v>16</v>
      </c>
      <c r="AW191" s="402">
        <f>T191*60+X191</f>
        <v>0</v>
      </c>
      <c r="AX191" s="31"/>
      <c r="AY191" s="399" t="s">
        <v>17</v>
      </c>
      <c r="AZ191" s="402">
        <f>(T191*60+X191)-(H191*60+L191)</f>
        <v>0</v>
      </c>
      <c r="BA191" s="31"/>
      <c r="BB191" s="31"/>
      <c r="BC191" s="31"/>
      <c r="BD191" s="31"/>
      <c r="BE191" s="133"/>
      <c r="BF191" s="133"/>
      <c r="BG191" s="133"/>
      <c r="BH191" s="133"/>
    </row>
    <row r="192" spans="1:60" ht="35.25" hidden="1" customHeight="1" x14ac:dyDescent="0.15">
      <c r="A192" s="36"/>
      <c r="B192" s="390"/>
      <c r="C192" s="391"/>
      <c r="D192" s="391"/>
      <c r="E192" s="392"/>
      <c r="F192" s="419"/>
      <c r="G192" s="419"/>
      <c r="H192" s="416"/>
      <c r="I192" s="416"/>
      <c r="J192" s="408"/>
      <c r="K192" s="408"/>
      <c r="L192" s="416"/>
      <c r="M192" s="416"/>
      <c r="N192" s="408"/>
      <c r="O192" s="410"/>
      <c r="P192" s="418"/>
      <c r="Q192" s="410"/>
      <c r="R192" s="412"/>
      <c r="S192" s="412"/>
      <c r="T192" s="416"/>
      <c r="U192" s="416"/>
      <c r="V192" s="408"/>
      <c r="W192" s="408"/>
      <c r="X192" s="416"/>
      <c r="Y192" s="416"/>
      <c r="Z192" s="408"/>
      <c r="AA192" s="410"/>
      <c r="AB192" s="31"/>
      <c r="AC192" s="31"/>
      <c r="AD192" s="31"/>
      <c r="AE192" s="339"/>
      <c r="AF192" s="333"/>
      <c r="AG192" s="333"/>
      <c r="AH192" s="333"/>
      <c r="AI192" s="334"/>
      <c r="AJ192" s="406"/>
      <c r="AK192" s="406"/>
      <c r="AL192" s="422"/>
      <c r="AM192" s="422"/>
      <c r="AN192" s="406"/>
      <c r="AO192" s="406"/>
      <c r="AP192" s="408"/>
      <c r="AQ192" s="410"/>
      <c r="AR192" s="40"/>
      <c r="AS192" s="31"/>
      <c r="AT192" s="31"/>
      <c r="AU192" s="399"/>
      <c r="AV192" s="399"/>
      <c r="AW192" s="402"/>
      <c r="AX192" s="31"/>
      <c r="AY192" s="399"/>
      <c r="AZ192" s="402"/>
      <c r="BA192" s="31"/>
      <c r="BB192" s="31"/>
      <c r="BC192" s="31"/>
      <c r="BD192" s="31"/>
      <c r="BE192" s="133"/>
      <c r="BF192" s="133"/>
      <c r="BG192" s="133"/>
      <c r="BH192" s="133"/>
    </row>
    <row r="193" spans="1:60" ht="17.25" hidden="1" customHeight="1" x14ac:dyDescent="0.15">
      <c r="A193" s="36"/>
      <c r="B193" s="41"/>
      <c r="C193" s="41"/>
      <c r="D193" s="41"/>
      <c r="E193" s="41"/>
      <c r="F193" s="42"/>
      <c r="G193" s="42"/>
      <c r="H193" s="130"/>
      <c r="I193" s="42"/>
      <c r="J193" s="42"/>
      <c r="K193" s="42"/>
      <c r="L193" s="42"/>
      <c r="M193" s="42"/>
      <c r="N193" s="42"/>
      <c r="O193" s="42"/>
      <c r="P193" s="42"/>
      <c r="Q193" s="42"/>
      <c r="R193" s="42"/>
      <c r="S193" s="42"/>
      <c r="T193" s="42"/>
      <c r="U193" s="42"/>
      <c r="V193" s="42"/>
      <c r="W193" s="42"/>
      <c r="X193" s="40"/>
      <c r="Y193" s="40"/>
      <c r="Z193" s="39"/>
      <c r="AA193" s="131"/>
      <c r="AB193" s="40"/>
      <c r="AC193" s="40"/>
      <c r="AD193" s="40"/>
      <c r="AE193" s="40"/>
      <c r="AF193" s="40"/>
      <c r="AG193" s="40"/>
      <c r="AH193" s="40"/>
      <c r="AI193" s="40"/>
      <c r="AJ193" s="122" t="s">
        <v>18</v>
      </c>
      <c r="AK193" s="121"/>
      <c r="AL193" s="121"/>
      <c r="AM193" s="121"/>
      <c r="AN193" s="121"/>
      <c r="AO193" s="121"/>
      <c r="AP193" s="40"/>
      <c r="AQ193" s="40"/>
      <c r="AR193" s="40"/>
      <c r="AS193" s="31"/>
      <c r="AT193" s="31"/>
      <c r="AU193" s="31"/>
      <c r="AV193" s="31"/>
      <c r="AW193" s="31"/>
      <c r="AX193" s="31"/>
      <c r="AY193" s="31"/>
      <c r="AZ193" s="31"/>
      <c r="BA193" s="31"/>
      <c r="BB193" s="31"/>
      <c r="BC193" s="31"/>
      <c r="BD193" s="31"/>
      <c r="BE193" s="133"/>
      <c r="BF193" s="133"/>
      <c r="BG193" s="133"/>
      <c r="BH193" s="133"/>
    </row>
    <row r="194" spans="1:60" s="31" customFormat="1" ht="25.5" hidden="1" customHeight="1" x14ac:dyDescent="0.15">
      <c r="A194" s="36"/>
      <c r="B194" s="37"/>
      <c r="C194" s="38"/>
      <c r="D194" s="38"/>
      <c r="E194" s="38"/>
      <c r="F194" s="39"/>
      <c r="G194" s="39"/>
      <c r="H194" s="39"/>
      <c r="I194" s="39"/>
      <c r="J194" s="39"/>
      <c r="K194" s="39"/>
      <c r="L194" s="39"/>
      <c r="M194" s="39"/>
      <c r="N194" s="39"/>
      <c r="O194" s="39"/>
      <c r="P194" s="39"/>
      <c r="Q194" s="39"/>
      <c r="R194" s="39"/>
      <c r="S194" s="39"/>
      <c r="T194" s="39"/>
      <c r="U194" s="39"/>
      <c r="V194" s="39"/>
      <c r="W194" s="131"/>
      <c r="X194" s="40"/>
      <c r="Y194" s="40"/>
      <c r="Z194" s="39"/>
      <c r="AA194" s="131"/>
      <c r="AB194" s="40"/>
      <c r="AC194" s="40"/>
      <c r="AD194" s="40"/>
      <c r="AE194" s="40"/>
      <c r="AF194" s="40"/>
      <c r="AG194" s="40"/>
      <c r="AH194" s="40"/>
      <c r="AI194" s="40"/>
      <c r="AJ194" s="121"/>
      <c r="AK194" s="121"/>
      <c r="AL194" s="121"/>
      <c r="AM194" s="121"/>
      <c r="AN194" s="121"/>
      <c r="AO194" s="121"/>
      <c r="AP194" s="40"/>
      <c r="AQ194" s="40"/>
      <c r="AR194" s="40"/>
      <c r="AW194" s="47" t="s">
        <v>19</v>
      </c>
      <c r="AZ194" s="31" t="s">
        <v>20</v>
      </c>
      <c r="BC194" s="31" t="s">
        <v>126</v>
      </c>
      <c r="BE194" s="133"/>
      <c r="BF194" s="133"/>
      <c r="BG194" s="133"/>
      <c r="BH194" s="133"/>
    </row>
    <row r="195" spans="1:60" s="48" customFormat="1" ht="25.5" hidden="1" customHeight="1" x14ac:dyDescent="0.15">
      <c r="A195" s="45"/>
      <c r="B195" s="46" t="s">
        <v>125</v>
      </c>
      <c r="C195" s="46"/>
      <c r="D195" s="46"/>
      <c r="E195" s="46"/>
      <c r="F195" s="46"/>
      <c r="G195" s="46"/>
      <c r="H195" s="46"/>
      <c r="I195" s="46"/>
      <c r="J195" s="46"/>
      <c r="K195" s="46"/>
      <c r="L195" s="46"/>
      <c r="M195" s="46"/>
      <c r="N195" s="46"/>
      <c r="O195" s="47"/>
      <c r="P195" s="46"/>
      <c r="Q195" s="46"/>
      <c r="R195" s="46"/>
      <c r="S195" s="46"/>
      <c r="T195" s="46"/>
      <c r="U195" s="12"/>
      <c r="V195" s="46"/>
      <c r="W195" s="46"/>
      <c r="X195" s="40"/>
      <c r="Y195" s="40"/>
      <c r="Z195" s="39"/>
      <c r="AA195" s="131"/>
      <c r="AB195" s="40"/>
      <c r="AC195" s="40"/>
      <c r="AD195" s="40"/>
      <c r="AE195" s="37" t="s">
        <v>21</v>
      </c>
      <c r="AF195" s="47"/>
      <c r="AG195" s="42"/>
      <c r="AH195" s="42"/>
      <c r="AI195" s="42"/>
      <c r="AJ195" s="123"/>
      <c r="AK195" s="123"/>
      <c r="AL195" s="123"/>
      <c r="AM195" s="123"/>
      <c r="AN195" s="121"/>
      <c r="AO195" s="121"/>
      <c r="AP195" s="40"/>
      <c r="AQ195" s="31"/>
      <c r="AR195" s="40"/>
      <c r="AS195" s="31"/>
      <c r="AT195" s="31"/>
      <c r="AU195" s="47"/>
      <c r="AV195" s="47"/>
      <c r="AW195" s="47" t="s">
        <v>22</v>
      </c>
      <c r="AX195" s="47"/>
      <c r="AY195" s="47"/>
      <c r="AZ195" s="31" t="s">
        <v>23</v>
      </c>
      <c r="BA195" s="47"/>
      <c r="BB195" s="31"/>
      <c r="BC195" s="31" t="s">
        <v>127</v>
      </c>
      <c r="BD195" s="47"/>
      <c r="BE195" s="133"/>
      <c r="BF195" s="134"/>
      <c r="BG195" s="134"/>
      <c r="BH195" s="134"/>
    </row>
    <row r="196" spans="1:60" ht="25.5" hidden="1" customHeight="1" x14ac:dyDescent="0.15">
      <c r="A196" s="36"/>
      <c r="B196" s="335" t="s">
        <v>131</v>
      </c>
      <c r="C196" s="388"/>
      <c r="D196" s="388"/>
      <c r="E196" s="389"/>
      <c r="F196" s="419" t="s">
        <v>9</v>
      </c>
      <c r="G196" s="419"/>
      <c r="H196" s="414"/>
      <c r="I196" s="414"/>
      <c r="J196" s="407" t="s">
        <v>10</v>
      </c>
      <c r="K196" s="407"/>
      <c r="L196" s="414"/>
      <c r="M196" s="414"/>
      <c r="N196" s="407" t="s">
        <v>11</v>
      </c>
      <c r="O196" s="409"/>
      <c r="P196" s="420" t="s">
        <v>12</v>
      </c>
      <c r="Q196" s="409"/>
      <c r="R196" s="411" t="s">
        <v>13</v>
      </c>
      <c r="S196" s="411"/>
      <c r="T196" s="413"/>
      <c r="U196" s="414"/>
      <c r="V196" s="407" t="s">
        <v>10</v>
      </c>
      <c r="W196" s="407"/>
      <c r="X196" s="414"/>
      <c r="Y196" s="414"/>
      <c r="Z196" s="407" t="s">
        <v>11</v>
      </c>
      <c r="AA196" s="409"/>
      <c r="AB196" s="40"/>
      <c r="AC196" s="40"/>
      <c r="AD196" s="40"/>
      <c r="AE196" s="417" t="s">
        <v>24</v>
      </c>
      <c r="AF196" s="407"/>
      <c r="AG196" s="407"/>
      <c r="AH196" s="407"/>
      <c r="AI196" s="409"/>
      <c r="AJ196" s="403">
        <f>ROUNDDOWN(AW201/60,0)</f>
        <v>0</v>
      </c>
      <c r="AK196" s="404"/>
      <c r="AL196" s="407" t="s">
        <v>10</v>
      </c>
      <c r="AM196" s="407"/>
      <c r="AN196" s="404">
        <f>AW201-AJ196*60</f>
        <v>0</v>
      </c>
      <c r="AO196" s="404"/>
      <c r="AP196" s="407" t="s">
        <v>11</v>
      </c>
      <c r="AQ196" s="409"/>
      <c r="AR196" s="40"/>
      <c r="AS196" s="49"/>
      <c r="AT196" s="49"/>
      <c r="AU196" s="31"/>
      <c r="AV196" s="399" t="s">
        <v>25</v>
      </c>
      <c r="AW196" s="402">
        <f>IF(AZ196&lt;=BC196,BC196,AW191)</f>
        <v>1200</v>
      </c>
      <c r="AX196" s="157"/>
      <c r="AY196" s="399" t="s">
        <v>26</v>
      </c>
      <c r="AZ196" s="402">
        <f>T196*60+X196</f>
        <v>0</v>
      </c>
      <c r="BA196" s="157"/>
      <c r="BB196" s="399" t="s">
        <v>27</v>
      </c>
      <c r="BC196" s="402">
        <f>IF(C204="☑",21*60,20*60)</f>
        <v>1200</v>
      </c>
      <c r="BD196" s="31"/>
      <c r="BE196" s="133"/>
      <c r="BF196" s="133"/>
      <c r="BG196" s="133"/>
      <c r="BH196" s="133"/>
    </row>
    <row r="197" spans="1:60" ht="35.25" hidden="1" customHeight="1" x14ac:dyDescent="0.15">
      <c r="A197" s="36"/>
      <c r="B197" s="390"/>
      <c r="C197" s="391"/>
      <c r="D197" s="391"/>
      <c r="E197" s="392"/>
      <c r="F197" s="419"/>
      <c r="G197" s="419"/>
      <c r="H197" s="416"/>
      <c r="I197" s="416"/>
      <c r="J197" s="408"/>
      <c r="K197" s="408"/>
      <c r="L197" s="416"/>
      <c r="M197" s="416"/>
      <c r="N197" s="408"/>
      <c r="O197" s="410"/>
      <c r="P197" s="418"/>
      <c r="Q197" s="410"/>
      <c r="R197" s="412"/>
      <c r="S197" s="412"/>
      <c r="T197" s="415"/>
      <c r="U197" s="416"/>
      <c r="V197" s="408"/>
      <c r="W197" s="408"/>
      <c r="X197" s="416"/>
      <c r="Y197" s="416"/>
      <c r="Z197" s="408"/>
      <c r="AA197" s="410"/>
      <c r="AB197" s="31"/>
      <c r="AC197" s="31"/>
      <c r="AD197" s="31"/>
      <c r="AE197" s="418"/>
      <c r="AF197" s="408"/>
      <c r="AG197" s="408"/>
      <c r="AH197" s="408"/>
      <c r="AI197" s="410"/>
      <c r="AJ197" s="405"/>
      <c r="AK197" s="406"/>
      <c r="AL197" s="408"/>
      <c r="AM197" s="408"/>
      <c r="AN197" s="406"/>
      <c r="AO197" s="406"/>
      <c r="AP197" s="408"/>
      <c r="AQ197" s="410"/>
      <c r="AR197" s="40"/>
      <c r="AS197" s="49"/>
      <c r="AT197" s="49"/>
      <c r="AU197" s="31"/>
      <c r="AV197" s="399"/>
      <c r="AW197" s="402"/>
      <c r="AX197" s="157"/>
      <c r="AY197" s="399"/>
      <c r="AZ197" s="402"/>
      <c r="BA197" s="157"/>
      <c r="BB197" s="399"/>
      <c r="BC197" s="402"/>
      <c r="BD197" s="31"/>
      <c r="BE197" s="133"/>
      <c r="BF197" s="133"/>
      <c r="BG197" s="133"/>
      <c r="BH197" s="133"/>
    </row>
    <row r="198" spans="1:60" ht="17.25" hidden="1" customHeight="1" x14ac:dyDescent="0.15">
      <c r="A198" s="50"/>
      <c r="B198" s="41"/>
      <c r="C198" s="41"/>
      <c r="D198" s="41"/>
      <c r="E198" s="41"/>
      <c r="F198" s="31"/>
      <c r="G198" s="41"/>
      <c r="H198" s="130"/>
      <c r="I198" s="41"/>
      <c r="J198" s="41"/>
      <c r="K198" s="41"/>
      <c r="L198" s="41"/>
      <c r="M198" s="41"/>
      <c r="N198" s="41"/>
      <c r="O198" s="41"/>
      <c r="P198" s="51"/>
      <c r="Q198" s="41"/>
      <c r="R198" s="41"/>
      <c r="S198" s="41"/>
      <c r="T198" s="41"/>
      <c r="U198" s="41"/>
      <c r="V198" s="41"/>
      <c r="W198" s="41"/>
      <c r="X198" s="40"/>
      <c r="Y198" s="40"/>
      <c r="Z198" s="39"/>
      <c r="AA198" s="31"/>
      <c r="AB198" s="31"/>
      <c r="AC198" s="31"/>
      <c r="AD198" s="31"/>
      <c r="AE198" s="31"/>
      <c r="AF198" s="31"/>
      <c r="AG198" s="31"/>
      <c r="AH198" s="31"/>
      <c r="AI198" s="31"/>
      <c r="AJ198" s="44" t="s">
        <v>18</v>
      </c>
      <c r="AK198" s="31"/>
      <c r="AL198" s="31"/>
      <c r="AM198" s="31"/>
      <c r="AN198" s="31"/>
      <c r="AO198" s="31"/>
      <c r="AP198" s="31"/>
      <c r="AQ198" s="31"/>
      <c r="AR198" s="31"/>
      <c r="AS198" s="31"/>
      <c r="AT198" s="31"/>
      <c r="AU198" s="31"/>
      <c r="AV198" s="31"/>
      <c r="AW198" s="31"/>
      <c r="AX198" s="31"/>
      <c r="AY198" s="31"/>
      <c r="AZ198" s="63" t="s">
        <v>28</v>
      </c>
      <c r="BA198" s="31"/>
      <c r="BB198" s="31"/>
      <c r="BC198" s="31"/>
      <c r="BD198" s="31"/>
      <c r="BE198" s="133"/>
      <c r="BF198" s="133"/>
      <c r="BG198" s="133"/>
      <c r="BH198" s="133"/>
    </row>
    <row r="199" spans="1:60" ht="25.5" hidden="1" customHeight="1" x14ac:dyDescent="0.2">
      <c r="A199" s="50"/>
      <c r="B199" s="31"/>
      <c r="C199" s="382" t="s">
        <v>130</v>
      </c>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4"/>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129" t="s">
        <v>29</v>
      </c>
      <c r="BA199" s="31"/>
      <c r="BB199" s="31"/>
      <c r="BC199" s="31"/>
      <c r="BD199" s="31"/>
      <c r="BE199" s="133"/>
      <c r="BF199" s="133"/>
      <c r="BG199" s="133"/>
      <c r="BH199" s="133"/>
    </row>
    <row r="200" spans="1:60" ht="25.5" hidden="1" customHeight="1" x14ac:dyDescent="0.15">
      <c r="A200" s="50"/>
      <c r="B200" s="31"/>
      <c r="C200" s="385"/>
      <c r="D200" s="386"/>
      <c r="E200" s="386"/>
      <c r="F200" s="386"/>
      <c r="G200" s="386"/>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D200" s="31"/>
      <c r="AE200" s="37" t="s">
        <v>30</v>
      </c>
      <c r="AF200" s="31"/>
      <c r="AG200" s="31"/>
      <c r="AH200" s="31"/>
      <c r="AI200" s="31"/>
      <c r="AJ200" s="31"/>
      <c r="AK200" s="31"/>
      <c r="AL200" s="31"/>
      <c r="AM200" s="31"/>
      <c r="AN200" s="31"/>
      <c r="AO200" s="31"/>
      <c r="AP200" s="31"/>
      <c r="AQ200" s="31"/>
      <c r="AR200" s="31"/>
      <c r="AS200" s="31"/>
      <c r="AT200" s="31"/>
      <c r="AU200" s="31"/>
      <c r="AV200" s="31"/>
      <c r="AW200" s="31" t="s">
        <v>31</v>
      </c>
      <c r="AX200" s="31"/>
      <c r="AY200" s="31"/>
      <c r="AZ200" s="31" t="s">
        <v>32</v>
      </c>
      <c r="BA200" s="64"/>
      <c r="BB200" s="31"/>
      <c r="BC200" s="31"/>
      <c r="BD200" s="31"/>
      <c r="BE200" s="133"/>
      <c r="BF200" s="133"/>
      <c r="BG200" s="133"/>
      <c r="BH200" s="133"/>
    </row>
    <row r="201" spans="1:60" s="48" customFormat="1" ht="25.5" hidden="1" customHeight="1" x14ac:dyDescent="0.15">
      <c r="A201" s="50"/>
      <c r="B201" s="31"/>
      <c r="C201" s="385"/>
      <c r="D201" s="386"/>
      <c r="E201" s="386"/>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7"/>
      <c r="AC201" s="1"/>
      <c r="AD201" s="31"/>
      <c r="AE201" s="335" t="s">
        <v>33</v>
      </c>
      <c r="AF201" s="388"/>
      <c r="AG201" s="388"/>
      <c r="AH201" s="388"/>
      <c r="AI201" s="388"/>
      <c r="AJ201" s="388"/>
      <c r="AK201" s="389"/>
      <c r="AL201" s="393">
        <f>IF(AZ191=0,0,ROUNDUP(AW201/AZ191,3))</f>
        <v>0</v>
      </c>
      <c r="AM201" s="394"/>
      <c r="AN201" s="394"/>
      <c r="AO201" s="394"/>
      <c r="AP201" s="394"/>
      <c r="AQ201" s="395"/>
      <c r="AR201" s="31"/>
      <c r="AS201" s="31"/>
      <c r="AT201" s="31"/>
      <c r="AU201" s="47"/>
      <c r="AV201" s="399" t="s">
        <v>34</v>
      </c>
      <c r="AW201" s="400">
        <f>IF(AW191-AW196&gt;0,IF(AW191-AW196&gt;AZ191,AZ191,AW191-AW196),0)</f>
        <v>0</v>
      </c>
      <c r="AX201" s="401" t="s">
        <v>35</v>
      </c>
      <c r="AY201" s="401"/>
      <c r="AZ201" s="64"/>
      <c r="BA201" s="64"/>
      <c r="BB201" s="47"/>
      <c r="BC201" s="47"/>
      <c r="BD201" s="47"/>
      <c r="BE201" s="134"/>
      <c r="BF201" s="134"/>
      <c r="BG201" s="134"/>
      <c r="BH201" s="134"/>
    </row>
    <row r="202" spans="1:60" ht="35.25" hidden="1" customHeight="1" x14ac:dyDescent="0.15">
      <c r="A202" s="50"/>
      <c r="B202" s="31"/>
      <c r="C202" s="385"/>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6"/>
      <c r="Z202" s="386"/>
      <c r="AA202" s="386"/>
      <c r="AB202" s="387"/>
      <c r="AD202" s="31"/>
      <c r="AE202" s="390"/>
      <c r="AF202" s="391"/>
      <c r="AG202" s="391"/>
      <c r="AH202" s="391"/>
      <c r="AI202" s="391"/>
      <c r="AJ202" s="391"/>
      <c r="AK202" s="392"/>
      <c r="AL202" s="396"/>
      <c r="AM202" s="397"/>
      <c r="AN202" s="397"/>
      <c r="AO202" s="397"/>
      <c r="AP202" s="397"/>
      <c r="AQ202" s="398"/>
      <c r="AR202" s="31"/>
      <c r="AS202" s="31"/>
      <c r="AT202" s="31"/>
      <c r="AU202" s="399"/>
      <c r="AV202" s="399"/>
      <c r="AW202" s="400"/>
      <c r="AX202" s="401"/>
      <c r="AY202" s="401"/>
      <c r="AZ202" s="31"/>
      <c r="BA202" s="31"/>
      <c r="BB202" s="31"/>
      <c r="BC202" s="31"/>
      <c r="BD202" s="31"/>
      <c r="BE202" s="133"/>
      <c r="BF202" s="133"/>
      <c r="BG202" s="133"/>
      <c r="BH202" s="133"/>
    </row>
    <row r="203" spans="1:60" ht="25.5" hidden="1" customHeight="1" x14ac:dyDescent="0.15">
      <c r="A203" s="50"/>
      <c r="B203" s="31"/>
      <c r="C203" s="385"/>
      <c r="D203" s="386"/>
      <c r="E203" s="386"/>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7"/>
      <c r="AD203" s="31"/>
      <c r="AE203" s="31"/>
      <c r="AF203" s="31"/>
      <c r="AG203" s="31"/>
      <c r="AH203" s="31"/>
      <c r="AI203" s="31"/>
      <c r="AJ203" s="31"/>
      <c r="AK203" s="44" t="s">
        <v>18</v>
      </c>
      <c r="AL203" s="31"/>
      <c r="AM203" s="40"/>
      <c r="AN203" s="40"/>
      <c r="AO203" s="40"/>
      <c r="AP203" s="31"/>
      <c r="AQ203" s="31"/>
      <c r="AR203" s="31"/>
      <c r="AS203" s="31"/>
      <c r="AT203" s="31"/>
      <c r="AU203" s="399"/>
      <c r="AV203" s="31"/>
      <c r="AW203" s="31"/>
      <c r="AX203" s="31"/>
      <c r="AY203" s="31"/>
      <c r="AZ203" s="31"/>
      <c r="BA203" s="31"/>
      <c r="BB203" s="31"/>
      <c r="BC203" s="31"/>
      <c r="BD203" s="31"/>
      <c r="BE203" s="133"/>
      <c r="BF203" s="133"/>
      <c r="BG203" s="133"/>
      <c r="BH203" s="133"/>
    </row>
    <row r="204" spans="1:60" ht="25.5" hidden="1" customHeight="1" x14ac:dyDescent="0.15">
      <c r="A204" s="50"/>
      <c r="B204" s="31"/>
      <c r="C204" s="375" t="s">
        <v>128</v>
      </c>
      <c r="D204" s="376"/>
      <c r="E204" s="377" t="s">
        <v>129</v>
      </c>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D204" s="31"/>
      <c r="AE204" s="31"/>
      <c r="AF204" s="31"/>
      <c r="AG204" s="31"/>
      <c r="AJ204" s="31"/>
      <c r="AK204" s="52" t="s">
        <v>36</v>
      </c>
      <c r="AL204" s="31"/>
      <c r="AM204" s="40"/>
      <c r="AN204" s="40"/>
      <c r="AO204" s="40"/>
      <c r="AP204" s="31"/>
      <c r="AQ204" s="31"/>
      <c r="AR204" s="31"/>
      <c r="AS204" s="31"/>
      <c r="AT204" s="31"/>
      <c r="AU204" s="31"/>
      <c r="AV204" s="31"/>
      <c r="AW204" s="31"/>
      <c r="AX204" s="31"/>
      <c r="AY204" s="31"/>
      <c r="AZ204" s="31"/>
      <c r="BA204" s="31"/>
      <c r="BB204" s="31"/>
      <c r="BC204" s="31"/>
      <c r="BD204" s="31"/>
      <c r="BE204" s="133"/>
      <c r="BF204" s="133"/>
      <c r="BG204" s="133"/>
      <c r="BH204" s="133"/>
    </row>
    <row r="205" spans="1:60" ht="54" customHeight="1" x14ac:dyDescent="0.15">
      <c r="A205" s="53"/>
      <c r="B205" s="379" t="s">
        <v>48</v>
      </c>
      <c r="C205" s="379"/>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c r="AL205" s="379"/>
      <c r="AM205" s="379"/>
      <c r="AN205" s="379"/>
      <c r="AO205" s="379"/>
      <c r="AP205" s="379"/>
      <c r="AQ205" s="56"/>
      <c r="AR205" s="56"/>
      <c r="AS205" s="56"/>
      <c r="AT205" s="31"/>
      <c r="AU205" s="31"/>
      <c r="AV205" s="31"/>
      <c r="AW205" s="31"/>
      <c r="AX205" s="31"/>
      <c r="AY205" s="31"/>
      <c r="AZ205" s="31"/>
      <c r="BA205" s="31"/>
      <c r="BB205" s="31"/>
      <c r="BC205" s="31"/>
      <c r="BD205" s="31"/>
      <c r="BE205" s="31"/>
      <c r="BF205" s="31"/>
    </row>
    <row r="206" spans="1:60" s="9" customFormat="1" ht="28.5" customHeight="1" x14ac:dyDescent="0.15">
      <c r="A206" s="4" t="s">
        <v>113</v>
      </c>
      <c r="B206" s="5"/>
      <c r="C206" s="5"/>
      <c r="D206" s="6"/>
      <c r="E206" s="5"/>
      <c r="F206" s="5"/>
      <c r="G206" s="5"/>
      <c r="H206" s="5"/>
      <c r="I206" s="5"/>
      <c r="J206" s="5"/>
      <c r="K206" s="5"/>
      <c r="L206" s="65"/>
      <c r="M206" s="5"/>
      <c r="N206" s="5"/>
      <c r="O206" s="5"/>
      <c r="P206" s="5"/>
      <c r="Q206" s="5"/>
      <c r="R206" s="5"/>
      <c r="S206" s="5"/>
      <c r="T206" s="5"/>
      <c r="U206" s="5"/>
      <c r="V206" s="5"/>
      <c r="W206" s="5"/>
      <c r="X206" s="5"/>
      <c r="Y206" s="5"/>
      <c r="Z206" s="5"/>
      <c r="AA206" s="5"/>
      <c r="AB206" s="5"/>
      <c r="AC206" s="5"/>
      <c r="AD206" s="5"/>
      <c r="AE206" s="66"/>
      <c r="AF206" s="66"/>
      <c r="AG206" s="66"/>
      <c r="AH206" s="66"/>
      <c r="AI206" s="66"/>
      <c r="AJ206" s="66"/>
      <c r="AK206" s="5"/>
      <c r="AL206" s="66"/>
      <c r="AM206" s="5"/>
      <c r="AN206" s="5"/>
      <c r="AO206" s="5"/>
      <c r="AP206" s="66"/>
      <c r="AQ206" s="66"/>
      <c r="AR206" s="66"/>
      <c r="AS206" s="1"/>
      <c r="AT206" s="31"/>
      <c r="AU206" s="40"/>
      <c r="AV206" s="40"/>
      <c r="AW206" s="40"/>
      <c r="AX206" s="40"/>
      <c r="AY206" s="40"/>
      <c r="AZ206" s="40"/>
      <c r="BA206" s="40"/>
      <c r="BB206" s="40"/>
      <c r="BC206" s="40"/>
      <c r="BD206" s="40"/>
      <c r="BE206" s="40"/>
      <c r="BF206" s="40"/>
    </row>
    <row r="207" spans="1:60" ht="33" hidden="1" customHeight="1" x14ac:dyDescent="0.15">
      <c r="A207" s="67"/>
      <c r="B207" s="67"/>
      <c r="C207" s="67" t="s">
        <v>49</v>
      </c>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31"/>
      <c r="AV207" s="31"/>
      <c r="AW207" s="31"/>
      <c r="AX207" s="31"/>
      <c r="AY207" s="31"/>
    </row>
    <row r="208" spans="1:60" ht="18.75" hidden="1" customHeight="1" x14ac:dyDescent="0.15">
      <c r="C208" s="342" t="s">
        <v>50</v>
      </c>
      <c r="D208" s="343"/>
      <c r="E208" s="343"/>
      <c r="F208" s="343"/>
      <c r="G208" s="343"/>
      <c r="H208" s="343"/>
      <c r="I208" s="380"/>
      <c r="J208" s="342" t="s">
        <v>51</v>
      </c>
      <c r="K208" s="343"/>
      <c r="L208" s="343"/>
      <c r="M208" s="343"/>
      <c r="N208" s="343"/>
      <c r="O208" s="343"/>
      <c r="P208" s="343"/>
      <c r="Q208" s="343"/>
      <c r="R208" s="343"/>
      <c r="S208" s="343"/>
      <c r="T208" s="343"/>
      <c r="U208" s="343"/>
      <c r="V208" s="343"/>
      <c r="W208" s="343"/>
      <c r="X208" s="343"/>
      <c r="Y208" s="343"/>
      <c r="Z208" s="343"/>
      <c r="AA208" s="343"/>
      <c r="AB208" s="343"/>
      <c r="AC208" s="343"/>
      <c r="AD208" s="343"/>
      <c r="AE208" s="343"/>
      <c r="AF208" s="380"/>
      <c r="AG208" s="342" t="s">
        <v>52</v>
      </c>
      <c r="AH208" s="343"/>
      <c r="AI208" s="343"/>
      <c r="AJ208" s="343"/>
      <c r="AK208" s="343"/>
      <c r="AL208" s="343"/>
      <c r="AM208" s="343"/>
      <c r="AN208" s="343"/>
      <c r="AO208" s="380"/>
      <c r="AT208" s="31"/>
      <c r="AU208" s="31"/>
      <c r="AV208" s="31"/>
      <c r="AW208" s="31"/>
      <c r="AX208" s="31"/>
      <c r="AY208" s="31"/>
    </row>
    <row r="209" spans="3:51" hidden="1" x14ac:dyDescent="0.15">
      <c r="C209" s="347"/>
      <c r="D209" s="348"/>
      <c r="E209" s="348"/>
      <c r="F209" s="348"/>
      <c r="G209" s="348"/>
      <c r="H209" s="348"/>
      <c r="I209" s="381"/>
      <c r="J209" s="347"/>
      <c r="K209" s="348"/>
      <c r="L209" s="348"/>
      <c r="M209" s="348"/>
      <c r="N209" s="348"/>
      <c r="O209" s="348"/>
      <c r="P209" s="348"/>
      <c r="Q209" s="348"/>
      <c r="R209" s="348"/>
      <c r="S209" s="348"/>
      <c r="T209" s="348"/>
      <c r="U209" s="348"/>
      <c r="V209" s="348"/>
      <c r="W209" s="348"/>
      <c r="X209" s="348"/>
      <c r="Y209" s="348"/>
      <c r="Z209" s="348"/>
      <c r="AA209" s="348"/>
      <c r="AB209" s="348"/>
      <c r="AC209" s="348"/>
      <c r="AD209" s="348"/>
      <c r="AE209" s="348"/>
      <c r="AF209" s="381"/>
      <c r="AG209" s="347"/>
      <c r="AH209" s="348"/>
      <c r="AI209" s="348"/>
      <c r="AJ209" s="348"/>
      <c r="AK209" s="348"/>
      <c r="AL209" s="348"/>
      <c r="AM209" s="348"/>
      <c r="AN209" s="348"/>
      <c r="AO209" s="381"/>
      <c r="AT209" s="31"/>
      <c r="AU209" s="31"/>
      <c r="AV209" s="31"/>
      <c r="AW209" s="31"/>
      <c r="AX209" s="31"/>
      <c r="AY209" s="31"/>
    </row>
    <row r="210" spans="3:51" ht="18.75" hidden="1" customHeight="1" x14ac:dyDescent="0.15">
      <c r="C210" s="365" t="s">
        <v>53</v>
      </c>
      <c r="D210" s="366"/>
      <c r="E210" s="366"/>
      <c r="F210" s="366"/>
      <c r="G210" s="366"/>
      <c r="H210" s="366"/>
      <c r="I210" s="367"/>
      <c r="J210" s="68" t="s">
        <v>54</v>
      </c>
      <c r="K210" s="69" t="s">
        <v>55</v>
      </c>
      <c r="L210" s="69"/>
      <c r="M210" s="69"/>
      <c r="N210" s="3"/>
      <c r="O210" s="70" t="s">
        <v>56</v>
      </c>
      <c r="P210" s="374">
        <v>1000</v>
      </c>
      <c r="Q210" s="374"/>
      <c r="R210" s="374"/>
      <c r="S210" s="70" t="s">
        <v>57</v>
      </c>
      <c r="T210" s="71"/>
      <c r="U210" s="71" t="s">
        <v>58</v>
      </c>
      <c r="V210" s="374">
        <v>1000</v>
      </c>
      <c r="W210" s="374"/>
      <c r="X210" s="374"/>
      <c r="Y210" s="71" t="s">
        <v>59</v>
      </c>
      <c r="Z210" s="71"/>
      <c r="AA210" s="72" t="s">
        <v>60</v>
      </c>
      <c r="AB210" s="72"/>
      <c r="AC210" s="72"/>
      <c r="AD210" s="71"/>
      <c r="AE210" s="71"/>
      <c r="AF210" s="3"/>
      <c r="AG210" s="73"/>
      <c r="AH210" s="61"/>
      <c r="AI210" s="61"/>
      <c r="AJ210" s="61"/>
      <c r="AK210" s="61"/>
      <c r="AL210" s="61"/>
      <c r="AM210" s="61"/>
      <c r="AN210" s="61"/>
      <c r="AO210" s="62"/>
      <c r="AP210" s="15"/>
      <c r="AQ210" s="15"/>
      <c r="AR210" s="15"/>
      <c r="AS210" s="15"/>
      <c r="AT210" s="15"/>
      <c r="AU210" s="31"/>
      <c r="AV210" s="31"/>
      <c r="AW210" s="31"/>
      <c r="AX210" s="31"/>
      <c r="AY210" s="31"/>
    </row>
    <row r="211" spans="3:51" ht="18.75" hidden="1" customHeight="1" x14ac:dyDescent="0.15">
      <c r="C211" s="368"/>
      <c r="D211" s="369"/>
      <c r="E211" s="369"/>
      <c r="F211" s="369"/>
      <c r="G211" s="369"/>
      <c r="H211" s="369"/>
      <c r="I211" s="370"/>
      <c r="J211" s="74"/>
      <c r="K211" s="75"/>
      <c r="L211" s="76"/>
      <c r="M211" s="76"/>
      <c r="N211" s="76"/>
      <c r="O211" s="76"/>
      <c r="P211" s="76"/>
      <c r="Q211" s="76"/>
      <c r="R211" s="76"/>
      <c r="S211" s="76"/>
      <c r="T211" s="76"/>
      <c r="U211" s="76"/>
      <c r="V211" s="76"/>
      <c r="W211" s="76"/>
      <c r="X211" s="76"/>
      <c r="Y211" s="77"/>
      <c r="Z211" s="76"/>
      <c r="AA211" s="76"/>
      <c r="AB211" s="76"/>
      <c r="AC211" s="76"/>
      <c r="AD211" s="76"/>
      <c r="AE211" s="76"/>
      <c r="AF211" s="78" t="s">
        <v>61</v>
      </c>
      <c r="AG211" s="79"/>
      <c r="AH211" s="31"/>
      <c r="AI211" s="31"/>
      <c r="AJ211" s="31"/>
      <c r="AK211" s="31"/>
      <c r="AL211" s="31"/>
      <c r="AM211" s="31"/>
      <c r="AN211" s="31"/>
      <c r="AO211" s="60"/>
      <c r="AP211" s="15"/>
      <c r="AT211" s="31"/>
      <c r="AU211" s="31"/>
      <c r="AV211" s="31"/>
      <c r="AW211" s="31"/>
      <c r="AX211" s="31"/>
      <c r="AY211" s="31"/>
    </row>
    <row r="212" spans="3:51" hidden="1" x14ac:dyDescent="0.15">
      <c r="C212" s="368"/>
      <c r="D212" s="369"/>
      <c r="E212" s="369"/>
      <c r="F212" s="369"/>
      <c r="G212" s="369"/>
      <c r="H212" s="369"/>
      <c r="I212" s="370"/>
      <c r="J212" s="80"/>
      <c r="K212" s="289">
        <v>20</v>
      </c>
      <c r="L212" s="289"/>
      <c r="M212" s="81"/>
      <c r="N212" s="15"/>
      <c r="O212" s="82" t="s">
        <v>62</v>
      </c>
      <c r="P212" s="83" t="str">
        <f>AA210</f>
        <v>加算単位</v>
      </c>
      <c r="Q212" s="83"/>
      <c r="R212" s="83"/>
      <c r="S212" s="3"/>
      <c r="T212" s="76" t="s">
        <v>63</v>
      </c>
      <c r="U212" s="289">
        <v>20</v>
      </c>
      <c r="V212" s="289"/>
      <c r="W212" s="81"/>
      <c r="X212" s="15"/>
      <c r="Y212" s="82" t="s">
        <v>64</v>
      </c>
      <c r="Z212" s="290" t="s">
        <v>17</v>
      </c>
      <c r="AA212" s="290"/>
      <c r="AB212" s="290"/>
      <c r="AC212" s="15" t="s">
        <v>65</v>
      </c>
      <c r="AD212" s="76"/>
      <c r="AE212" s="76"/>
      <c r="AF212" s="84"/>
      <c r="AG212" s="79"/>
      <c r="AH212" s="31"/>
      <c r="AI212" s="31"/>
      <c r="AJ212" s="31"/>
      <c r="AK212" s="31"/>
      <c r="AL212" s="31"/>
      <c r="AM212" s="31"/>
      <c r="AN212" s="31"/>
      <c r="AO212" s="60"/>
      <c r="AP212" s="31"/>
      <c r="AQ212" s="31"/>
      <c r="AR212" s="31"/>
      <c r="AS212" s="31"/>
      <c r="AT212" s="31"/>
      <c r="AU212" s="31"/>
      <c r="AV212" s="31"/>
      <c r="AW212" s="31"/>
      <c r="AX212" s="31"/>
      <c r="AY212" s="31"/>
    </row>
    <row r="213" spans="3:51" hidden="1" x14ac:dyDescent="0.15">
      <c r="C213" s="371"/>
      <c r="D213" s="372"/>
      <c r="E213" s="372"/>
      <c r="F213" s="372"/>
      <c r="G213" s="372"/>
      <c r="H213" s="372"/>
      <c r="I213" s="373"/>
      <c r="J213" s="85"/>
      <c r="K213" s="86" t="s">
        <v>66</v>
      </c>
      <c r="L213" s="87"/>
      <c r="M213" s="87"/>
      <c r="N213" s="87"/>
      <c r="O213" s="76"/>
      <c r="P213" s="88"/>
      <c r="Q213" s="89"/>
      <c r="R213" s="89"/>
      <c r="S213" s="3"/>
      <c r="T213" s="89"/>
      <c r="U213" s="89"/>
      <c r="V213" s="89"/>
      <c r="W213" s="89"/>
      <c r="X213" s="89"/>
      <c r="Y213" s="89"/>
      <c r="Z213" s="88"/>
      <c r="AA213" s="90"/>
      <c r="AB213" s="90"/>
      <c r="AC213" s="87"/>
      <c r="AD213" s="87"/>
      <c r="AE213" s="87"/>
      <c r="AF213" s="91"/>
      <c r="AG213" s="79"/>
      <c r="AH213" s="31"/>
      <c r="AI213" s="31"/>
      <c r="AJ213" s="31"/>
      <c r="AK213" s="31"/>
      <c r="AL213" s="31"/>
      <c r="AM213" s="31"/>
      <c r="AN213" s="31"/>
      <c r="AO213" s="60"/>
      <c r="AP213" s="31"/>
      <c r="AQ213" s="31"/>
      <c r="AR213" s="31"/>
      <c r="AS213" s="31"/>
      <c r="AT213" s="31"/>
      <c r="AU213" s="31"/>
      <c r="AV213" s="31"/>
      <c r="AW213" s="31"/>
      <c r="AX213" s="31"/>
      <c r="AY213" s="31"/>
    </row>
    <row r="214" spans="3:51" ht="18.75" hidden="1" customHeight="1" x14ac:dyDescent="0.15">
      <c r="C214" s="282" t="s">
        <v>67</v>
      </c>
      <c r="D214" s="276"/>
      <c r="E214" s="276"/>
      <c r="F214" s="276"/>
      <c r="G214" s="276"/>
      <c r="H214" s="276"/>
      <c r="I214" s="283"/>
      <c r="J214" s="92"/>
      <c r="K214" s="71"/>
      <c r="L214" s="71"/>
      <c r="M214" s="71"/>
      <c r="N214" s="71"/>
      <c r="O214" s="93"/>
      <c r="P214" s="94"/>
      <c r="Q214" s="94"/>
      <c r="R214" s="94"/>
      <c r="S214" s="94"/>
      <c r="T214" s="94"/>
      <c r="U214" s="94"/>
      <c r="V214" s="94"/>
      <c r="W214" s="94"/>
      <c r="X214" s="93"/>
      <c r="Y214" s="95"/>
      <c r="Z214" s="95"/>
      <c r="AA214" s="71"/>
      <c r="AB214" s="71"/>
      <c r="AC214" s="71"/>
      <c r="AD214" s="71"/>
      <c r="AE214" s="71"/>
      <c r="AF214" s="96"/>
      <c r="AG214" s="361" t="s">
        <v>68</v>
      </c>
      <c r="AH214" s="362"/>
      <c r="AI214" s="362"/>
      <c r="AJ214" s="362"/>
      <c r="AK214" s="362"/>
      <c r="AL214" s="362"/>
      <c r="AM214" s="363" t="s">
        <v>65</v>
      </c>
      <c r="AN214" s="363"/>
      <c r="AO214" s="364"/>
      <c r="AP214" s="31"/>
      <c r="AQ214" s="31"/>
      <c r="AR214" s="31"/>
      <c r="AS214" s="31"/>
      <c r="AT214" s="31"/>
      <c r="AU214" s="31"/>
      <c r="AV214" s="31"/>
      <c r="AW214" s="31"/>
      <c r="AX214" s="31"/>
      <c r="AY214" s="31"/>
    </row>
    <row r="215" spans="3:51" ht="18.75" hidden="1" customHeight="1" x14ac:dyDescent="0.15">
      <c r="C215" s="284"/>
      <c r="D215" s="285"/>
      <c r="E215" s="285"/>
      <c r="F215" s="285"/>
      <c r="G215" s="285"/>
      <c r="H215" s="285"/>
      <c r="I215" s="286"/>
      <c r="J215" s="97" t="s">
        <v>69</v>
      </c>
      <c r="K215" s="15"/>
      <c r="L215" s="15"/>
      <c r="M215" s="43"/>
      <c r="N215" s="76"/>
      <c r="O215" s="76"/>
      <c r="P215" s="43"/>
      <c r="Q215" s="76" t="s">
        <v>63</v>
      </c>
      <c r="R215" s="289">
        <v>0.2</v>
      </c>
      <c r="S215" s="289"/>
      <c r="T215" s="289"/>
      <c r="U215" s="15"/>
      <c r="V215" s="15"/>
      <c r="W215" s="82" t="s">
        <v>64</v>
      </c>
      <c r="X215" s="290" t="s">
        <v>34</v>
      </c>
      <c r="Y215" s="290"/>
      <c r="Z215" s="290"/>
      <c r="AA215" s="15" t="s">
        <v>65</v>
      </c>
      <c r="AB215" s="15"/>
      <c r="AC215" s="15"/>
      <c r="AD215" s="76"/>
      <c r="AE215" s="76"/>
      <c r="AF215" s="84"/>
      <c r="AG215" s="361"/>
      <c r="AH215" s="362"/>
      <c r="AI215" s="362"/>
      <c r="AJ215" s="362"/>
      <c r="AK215" s="362"/>
      <c r="AL215" s="362"/>
      <c r="AM215" s="363"/>
      <c r="AN215" s="363"/>
      <c r="AO215" s="364"/>
      <c r="AP215" s="31"/>
      <c r="AQ215" s="31"/>
      <c r="AR215" s="31"/>
      <c r="AS215" s="31"/>
      <c r="AT215" s="31"/>
      <c r="AU215" s="31"/>
      <c r="AV215" s="31"/>
      <c r="AW215" s="31"/>
      <c r="AX215" s="31"/>
      <c r="AY215" s="31"/>
    </row>
    <row r="216" spans="3:51" ht="18.75" hidden="1" customHeight="1" x14ac:dyDescent="0.15">
      <c r="C216" s="284"/>
      <c r="D216" s="285"/>
      <c r="E216" s="285"/>
      <c r="F216" s="285"/>
      <c r="G216" s="285"/>
      <c r="H216" s="285"/>
      <c r="I216" s="286"/>
      <c r="J216" s="98"/>
      <c r="K216" s="43"/>
      <c r="L216" s="43"/>
      <c r="M216" s="43"/>
      <c r="N216" s="76"/>
      <c r="O216" s="76"/>
      <c r="P216" s="43"/>
      <c r="Q216" s="43"/>
      <c r="R216" s="15"/>
      <c r="S216" s="15"/>
      <c r="T216" s="15"/>
      <c r="U216" s="15"/>
      <c r="V216" s="15"/>
      <c r="W216" s="15"/>
      <c r="X216" s="75"/>
      <c r="Y216" s="15"/>
      <c r="Z216" s="76"/>
      <c r="AA216" s="15"/>
      <c r="AB216" s="15"/>
      <c r="AC216" s="15"/>
      <c r="AD216" s="15"/>
      <c r="AE216" s="76"/>
      <c r="AF216" s="84"/>
      <c r="AG216" s="361"/>
      <c r="AH216" s="362"/>
      <c r="AI216" s="362"/>
      <c r="AJ216" s="362"/>
      <c r="AK216" s="362"/>
      <c r="AL216" s="362"/>
      <c r="AM216" s="363"/>
      <c r="AN216" s="363"/>
      <c r="AO216" s="364"/>
      <c r="AP216" s="31"/>
      <c r="AQ216" s="31"/>
      <c r="AR216" s="31"/>
      <c r="AS216" s="31"/>
      <c r="AT216" s="31"/>
      <c r="AU216" s="31"/>
      <c r="AV216" s="31"/>
      <c r="AW216" s="31"/>
      <c r="AX216" s="31"/>
      <c r="AY216" s="31"/>
    </row>
    <row r="217" spans="3:51" ht="18.75" hidden="1" customHeight="1" x14ac:dyDescent="0.15">
      <c r="C217" s="287" t="s">
        <v>70</v>
      </c>
      <c r="D217" s="277"/>
      <c r="E217" s="277"/>
      <c r="F217" s="277"/>
      <c r="G217" s="277"/>
      <c r="H217" s="277"/>
      <c r="I217" s="288"/>
      <c r="J217" s="85"/>
      <c r="K217" s="99"/>
      <c r="L217" s="99"/>
      <c r="M217" s="99"/>
      <c r="N217" s="87"/>
      <c r="O217" s="87"/>
      <c r="P217" s="99"/>
      <c r="Q217" s="99"/>
      <c r="R217" s="100"/>
      <c r="S217" s="100"/>
      <c r="T217" s="100"/>
      <c r="U217" s="100"/>
      <c r="V217" s="100"/>
      <c r="W217" s="100"/>
      <c r="X217" s="100"/>
      <c r="Y217" s="100"/>
      <c r="Z217" s="90"/>
      <c r="AA217" s="100"/>
      <c r="AB217" s="100"/>
      <c r="AC217" s="100"/>
      <c r="AD217" s="100"/>
      <c r="AE217" s="87"/>
      <c r="AF217" s="91"/>
      <c r="AG217" s="361"/>
      <c r="AH217" s="362"/>
      <c r="AI217" s="362"/>
      <c r="AJ217" s="362"/>
      <c r="AK217" s="362"/>
      <c r="AL217" s="362"/>
      <c r="AM217" s="363"/>
      <c r="AN217" s="363"/>
      <c r="AO217" s="364"/>
      <c r="AP217" s="31"/>
      <c r="AQ217" s="31"/>
      <c r="AR217" s="31"/>
      <c r="AS217" s="31"/>
      <c r="AT217" s="31"/>
      <c r="AU217" s="31"/>
      <c r="AV217" s="31"/>
      <c r="AW217" s="31"/>
      <c r="AX217" s="31"/>
      <c r="AY217" s="31"/>
    </row>
    <row r="218" spans="3:51" hidden="1" x14ac:dyDescent="0.15">
      <c r="C218" s="282" t="s">
        <v>71</v>
      </c>
      <c r="D218" s="276"/>
      <c r="E218" s="276"/>
      <c r="F218" s="276"/>
      <c r="G218" s="276"/>
      <c r="H218" s="276"/>
      <c r="I218" s="283"/>
      <c r="J218" s="92"/>
      <c r="K218" s="70"/>
      <c r="L218" s="70"/>
      <c r="M218" s="70"/>
      <c r="N218" s="71"/>
      <c r="O218" s="71"/>
      <c r="P218" s="70"/>
      <c r="Q218" s="70"/>
      <c r="R218" s="101"/>
      <c r="S218" s="101"/>
      <c r="T218" s="101"/>
      <c r="U218" s="101"/>
      <c r="V218" s="101"/>
      <c r="W218" s="101"/>
      <c r="X218" s="101"/>
      <c r="Y218" s="101"/>
      <c r="Z218" s="95"/>
      <c r="AA218" s="101"/>
      <c r="AB218" s="101"/>
      <c r="AC218" s="101"/>
      <c r="AD218" s="101"/>
      <c r="AE218" s="71"/>
      <c r="AF218" s="96"/>
      <c r="AG218" s="79"/>
      <c r="AH218" s="75"/>
      <c r="AI218" s="31"/>
      <c r="AJ218" s="31"/>
      <c r="AK218" s="31"/>
      <c r="AL218" s="31"/>
      <c r="AM218" s="31"/>
      <c r="AN218" s="31"/>
      <c r="AO218" s="60"/>
      <c r="AP218" s="31"/>
      <c r="AQ218" s="31"/>
      <c r="AR218" s="31"/>
      <c r="AS218" s="31"/>
      <c r="AT218" s="31"/>
      <c r="AU218" s="31"/>
      <c r="AV218" s="31"/>
      <c r="AW218" s="31"/>
      <c r="AX218" s="31"/>
      <c r="AY218" s="31"/>
    </row>
    <row r="219" spans="3:51" hidden="1" x14ac:dyDescent="0.15">
      <c r="C219" s="284"/>
      <c r="D219" s="285"/>
      <c r="E219" s="285"/>
      <c r="F219" s="285"/>
      <c r="G219" s="285"/>
      <c r="H219" s="285"/>
      <c r="I219" s="286"/>
      <c r="J219" s="97" t="s">
        <v>72</v>
      </c>
      <c r="K219" s="15"/>
      <c r="L219" s="15"/>
      <c r="M219" s="43"/>
      <c r="N219" s="76"/>
      <c r="O219" s="76"/>
      <c r="P219" s="43"/>
      <c r="Q219" s="76" t="s">
        <v>63</v>
      </c>
      <c r="R219" s="289">
        <v>2</v>
      </c>
      <c r="S219" s="289"/>
      <c r="T219" s="289"/>
      <c r="U219" s="15"/>
      <c r="V219" s="15"/>
      <c r="W219" s="82" t="s">
        <v>64</v>
      </c>
      <c r="X219" s="290" t="s">
        <v>73</v>
      </c>
      <c r="Y219" s="290"/>
      <c r="Z219" s="290"/>
      <c r="AA219" s="15" t="s">
        <v>65</v>
      </c>
      <c r="AB219" s="15"/>
      <c r="AC219" s="15"/>
      <c r="AD219" s="76"/>
      <c r="AE219" s="76"/>
      <c r="AF219" s="84"/>
      <c r="AG219" s="291" t="s">
        <v>74</v>
      </c>
      <c r="AH219" s="292"/>
      <c r="AI219" s="292"/>
      <c r="AJ219" s="292"/>
      <c r="AK219" s="292"/>
      <c r="AL219" s="292"/>
      <c r="AM219" s="292"/>
      <c r="AN219" s="292"/>
      <c r="AO219" s="293"/>
      <c r="AP219" s="31"/>
      <c r="AQ219" s="31"/>
      <c r="AR219" s="31"/>
      <c r="AS219" s="31"/>
      <c r="AT219" s="31"/>
      <c r="AU219" s="31"/>
      <c r="AV219" s="31"/>
      <c r="AW219" s="31"/>
      <c r="AX219" s="31"/>
      <c r="AY219" s="31"/>
    </row>
    <row r="220" spans="3:51" hidden="1" x14ac:dyDescent="0.15">
      <c r="C220" s="284"/>
      <c r="D220" s="285"/>
      <c r="E220" s="285"/>
      <c r="F220" s="285"/>
      <c r="G220" s="285"/>
      <c r="H220" s="285"/>
      <c r="I220" s="286"/>
      <c r="J220" s="98"/>
      <c r="K220" s="43"/>
      <c r="L220" s="43"/>
      <c r="M220" s="43"/>
      <c r="N220" s="76"/>
      <c r="O220" s="76"/>
      <c r="P220" s="43"/>
      <c r="Q220" s="43"/>
      <c r="R220" s="15"/>
      <c r="S220" s="15"/>
      <c r="T220" s="15"/>
      <c r="U220" s="15"/>
      <c r="V220" s="15"/>
      <c r="W220" s="15"/>
      <c r="X220" s="75"/>
      <c r="Y220" s="15"/>
      <c r="Z220" s="76"/>
      <c r="AA220" s="15"/>
      <c r="AB220" s="15"/>
      <c r="AC220" s="15"/>
      <c r="AD220" s="15"/>
      <c r="AE220" s="76"/>
      <c r="AF220" s="84"/>
      <c r="AG220" s="291"/>
      <c r="AH220" s="292"/>
      <c r="AI220" s="292"/>
      <c r="AJ220" s="292"/>
      <c r="AK220" s="292"/>
      <c r="AL220" s="292"/>
      <c r="AM220" s="292"/>
      <c r="AN220" s="292"/>
      <c r="AO220" s="293"/>
      <c r="AP220" s="31"/>
      <c r="AQ220" s="31"/>
      <c r="AR220" s="31"/>
      <c r="AS220" s="31"/>
      <c r="AT220" s="31"/>
      <c r="AU220" s="31"/>
      <c r="AV220" s="31"/>
      <c r="AW220" s="31"/>
      <c r="AX220" s="31"/>
      <c r="AY220" s="31"/>
    </row>
    <row r="221" spans="3:51" hidden="1" x14ac:dyDescent="0.15">
      <c r="C221" s="287"/>
      <c r="D221" s="277"/>
      <c r="E221" s="277"/>
      <c r="F221" s="277"/>
      <c r="G221" s="277"/>
      <c r="H221" s="277"/>
      <c r="I221" s="288"/>
      <c r="J221" s="102"/>
      <c r="K221" s="87"/>
      <c r="L221" s="87"/>
      <c r="M221" s="87"/>
      <c r="N221" s="87"/>
      <c r="O221" s="87"/>
      <c r="P221" s="87"/>
      <c r="Q221" s="87"/>
      <c r="R221" s="87"/>
      <c r="S221" s="87"/>
      <c r="T221" s="87"/>
      <c r="U221" s="87"/>
      <c r="V221" s="87"/>
      <c r="W221" s="87"/>
      <c r="X221" s="87"/>
      <c r="Y221" s="87"/>
      <c r="Z221" s="87"/>
      <c r="AA221" s="87"/>
      <c r="AB221" s="87"/>
      <c r="AC221" s="87"/>
      <c r="AD221" s="87"/>
      <c r="AE221" s="87"/>
      <c r="AF221" s="91"/>
      <c r="AG221" s="294"/>
      <c r="AH221" s="295"/>
      <c r="AI221" s="295"/>
      <c r="AJ221" s="295"/>
      <c r="AK221" s="295"/>
      <c r="AL221" s="295"/>
      <c r="AM221" s="295"/>
      <c r="AN221" s="295"/>
      <c r="AO221" s="296"/>
      <c r="AP221" s="31"/>
      <c r="AQ221" s="31"/>
      <c r="AR221" s="31"/>
      <c r="AS221" s="31"/>
      <c r="AT221" s="31"/>
      <c r="AU221" s="31"/>
      <c r="AV221" s="31"/>
      <c r="AW221" s="31"/>
      <c r="AX221" s="31"/>
      <c r="AY221" s="31"/>
    </row>
    <row r="222" spans="3:51" x14ac:dyDescent="0.15">
      <c r="AG222" s="63"/>
      <c r="AH222" s="63"/>
      <c r="AI222" s="63"/>
      <c r="AJ222" s="63"/>
      <c r="AK222" s="63"/>
      <c r="AL222" s="63"/>
      <c r="AM222" s="63"/>
      <c r="AN222" s="63"/>
      <c r="AO222" s="63"/>
      <c r="AT222" s="31"/>
      <c r="AU222" s="31"/>
      <c r="AV222" s="31"/>
      <c r="AW222" s="31"/>
      <c r="AX222" s="31"/>
      <c r="AY222" s="31"/>
    </row>
    <row r="223" spans="3:51" x14ac:dyDescent="0.15">
      <c r="C223" s="1" t="s">
        <v>75</v>
      </c>
      <c r="AG223" s="63"/>
      <c r="AH223" s="63"/>
      <c r="AI223" s="63"/>
      <c r="AJ223" s="63"/>
      <c r="AK223" s="63"/>
      <c r="AL223" s="63"/>
      <c r="AM223" s="63"/>
      <c r="AN223" s="63"/>
      <c r="AO223" s="63"/>
      <c r="AT223" s="31"/>
      <c r="AU223" s="31"/>
      <c r="AV223" s="31"/>
      <c r="AW223" s="31"/>
      <c r="AX223" s="31"/>
      <c r="AY223" s="31"/>
    </row>
    <row r="224" spans="3:51" ht="37.5" customHeight="1" x14ac:dyDescent="0.15">
      <c r="C224" s="267" t="s">
        <v>119</v>
      </c>
      <c r="D224" s="268"/>
      <c r="E224" s="268"/>
      <c r="F224" s="268"/>
      <c r="G224" s="268"/>
      <c r="H224" s="268"/>
      <c r="I224" s="509"/>
      <c r="J224" s="509"/>
      <c r="K224" s="509"/>
      <c r="L224" s="509"/>
      <c r="M224" s="509"/>
      <c r="N224" s="509"/>
      <c r="O224" s="509"/>
      <c r="P224" s="276" t="s">
        <v>76</v>
      </c>
      <c r="Q224" s="276"/>
      <c r="R224" s="276"/>
      <c r="S224" s="297" t="s">
        <v>77</v>
      </c>
      <c r="T224" s="298"/>
      <c r="U224" s="298"/>
      <c r="V224" s="298"/>
      <c r="W224" s="298"/>
      <c r="X224" s="298"/>
      <c r="Y224" s="298"/>
      <c r="Z224" s="298"/>
      <c r="AA224" s="298"/>
      <c r="AB224" s="298"/>
      <c r="AC224" s="298"/>
      <c r="AD224" s="298"/>
      <c r="AE224" s="298"/>
      <c r="AF224" s="298"/>
      <c r="AG224" s="298"/>
      <c r="AH224" s="298"/>
      <c r="AI224" s="298"/>
      <c r="AJ224" s="298"/>
      <c r="AK224" s="298"/>
      <c r="AL224" s="298"/>
      <c r="AM224" s="298"/>
      <c r="AN224" s="298"/>
      <c r="AO224" s="299"/>
      <c r="AP224" s="31"/>
      <c r="AQ224" s="31"/>
      <c r="AR224" s="31"/>
      <c r="AS224" s="31"/>
      <c r="AT224" s="31"/>
      <c r="AU224" s="31"/>
    </row>
    <row r="225" spans="1:53" ht="61.5" customHeight="1" x14ac:dyDescent="0.15">
      <c r="C225" s="270"/>
      <c r="D225" s="271"/>
      <c r="E225" s="271"/>
      <c r="F225" s="271"/>
      <c r="G225" s="271"/>
      <c r="H225" s="271"/>
      <c r="I225" s="510"/>
      <c r="J225" s="510"/>
      <c r="K225" s="510"/>
      <c r="L225" s="510"/>
      <c r="M225" s="510"/>
      <c r="N225" s="510"/>
      <c r="O225" s="510"/>
      <c r="P225" s="277"/>
      <c r="Q225" s="277"/>
      <c r="R225" s="277"/>
      <c r="S225" s="300"/>
      <c r="T225" s="301"/>
      <c r="U225" s="301"/>
      <c r="V225" s="301"/>
      <c r="W225" s="301"/>
      <c r="X225" s="301"/>
      <c r="Y225" s="301"/>
      <c r="Z225" s="301"/>
      <c r="AA225" s="301"/>
      <c r="AB225" s="301"/>
      <c r="AC225" s="301"/>
      <c r="AD225" s="301"/>
      <c r="AE225" s="301"/>
      <c r="AF225" s="301"/>
      <c r="AG225" s="301"/>
      <c r="AH225" s="301"/>
      <c r="AI225" s="301"/>
      <c r="AJ225" s="301"/>
      <c r="AK225" s="301"/>
      <c r="AL225" s="301"/>
      <c r="AM225" s="301"/>
      <c r="AN225" s="301"/>
      <c r="AO225" s="302"/>
      <c r="AP225" s="31"/>
      <c r="AQ225" s="31"/>
      <c r="AR225" s="64"/>
      <c r="AS225" s="31"/>
      <c r="AT225" s="31"/>
      <c r="AU225" s="31"/>
    </row>
    <row r="226" spans="1:53" x14ac:dyDescent="0.15">
      <c r="AG226" s="63"/>
      <c r="AH226" s="63"/>
      <c r="AI226" s="63"/>
      <c r="AJ226" s="63"/>
      <c r="AK226" s="63"/>
      <c r="AL226" s="63"/>
      <c r="AM226" s="63"/>
      <c r="AN226" s="63"/>
      <c r="AO226" s="63"/>
      <c r="AT226" s="31"/>
      <c r="AU226" s="31"/>
      <c r="AV226" s="31"/>
      <c r="AW226" s="31"/>
      <c r="AX226" s="31"/>
      <c r="AY226" s="31"/>
    </row>
    <row r="227" spans="1:53" ht="37.5" customHeight="1" x14ac:dyDescent="0.15">
      <c r="C227" s="267" t="s">
        <v>78</v>
      </c>
      <c r="D227" s="268"/>
      <c r="E227" s="268"/>
      <c r="F227" s="268"/>
      <c r="G227" s="268"/>
      <c r="H227" s="268"/>
      <c r="I227" s="509"/>
      <c r="J227" s="509"/>
      <c r="K227" s="509"/>
      <c r="L227" s="509"/>
      <c r="M227" s="509"/>
      <c r="N227" s="509"/>
      <c r="O227" s="509"/>
      <c r="P227" s="276" t="s">
        <v>79</v>
      </c>
      <c r="Q227" s="276"/>
      <c r="R227" s="276"/>
      <c r="S227" s="303" t="s">
        <v>80</v>
      </c>
      <c r="T227" s="304"/>
      <c r="U227" s="304"/>
      <c r="V227" s="304"/>
      <c r="W227" s="304"/>
      <c r="X227" s="304"/>
      <c r="Y227" s="304"/>
      <c r="Z227" s="304"/>
      <c r="AA227" s="304"/>
      <c r="AB227" s="304"/>
      <c r="AC227" s="304"/>
      <c r="AD227" s="304"/>
      <c r="AE227" s="304"/>
      <c r="AF227" s="304"/>
      <c r="AG227" s="304"/>
      <c r="AH227" s="304"/>
      <c r="AI227" s="304"/>
      <c r="AJ227" s="304"/>
      <c r="AK227" s="304"/>
      <c r="AL227" s="304"/>
      <c r="AM227" s="304"/>
      <c r="AN227" s="304"/>
      <c r="AO227" s="305"/>
      <c r="AP227" s="31"/>
      <c r="AQ227" s="31"/>
      <c r="AR227" s="31"/>
      <c r="AS227" s="31"/>
      <c r="AT227" s="31"/>
      <c r="AU227" s="31"/>
    </row>
    <row r="228" spans="1:53" ht="18.75" customHeight="1" x14ac:dyDescent="0.15">
      <c r="C228" s="315"/>
      <c r="D228" s="273"/>
      <c r="E228" s="273"/>
      <c r="F228" s="273"/>
      <c r="G228" s="273"/>
      <c r="H228" s="273"/>
      <c r="I228" s="510"/>
      <c r="J228" s="510"/>
      <c r="K228" s="510"/>
      <c r="L228" s="510"/>
      <c r="M228" s="510"/>
      <c r="N228" s="510"/>
      <c r="O228" s="510"/>
      <c r="P228" s="277"/>
      <c r="Q228" s="277"/>
      <c r="R228" s="277"/>
      <c r="S228" s="306"/>
      <c r="T228" s="307"/>
      <c r="U228" s="307"/>
      <c r="V228" s="307"/>
      <c r="W228" s="307"/>
      <c r="X228" s="307"/>
      <c r="Y228" s="307"/>
      <c r="Z228" s="307"/>
      <c r="AA228" s="307"/>
      <c r="AB228" s="307"/>
      <c r="AC228" s="307"/>
      <c r="AD228" s="307"/>
      <c r="AE228" s="307"/>
      <c r="AF228" s="307"/>
      <c r="AG228" s="307"/>
      <c r="AH228" s="307"/>
      <c r="AI228" s="307"/>
      <c r="AJ228" s="307"/>
      <c r="AK228" s="307"/>
      <c r="AL228" s="307"/>
      <c r="AM228" s="307"/>
      <c r="AN228" s="307"/>
      <c r="AO228" s="308"/>
      <c r="AP228" s="31"/>
      <c r="AQ228" s="31"/>
      <c r="AR228" s="64"/>
      <c r="AS228" s="31"/>
      <c r="AT228" s="31"/>
      <c r="AU228" s="31"/>
    </row>
    <row r="229" spans="1:53" ht="37.5" customHeight="1" x14ac:dyDescent="0.15">
      <c r="C229" s="146"/>
      <c r="D229" s="278" t="s">
        <v>81</v>
      </c>
      <c r="E229" s="279"/>
      <c r="F229" s="279"/>
      <c r="G229" s="279"/>
      <c r="H229" s="279"/>
      <c r="I229" s="509"/>
      <c r="J229" s="509"/>
      <c r="K229" s="509"/>
      <c r="L229" s="509"/>
      <c r="M229" s="509"/>
      <c r="N229" s="509"/>
      <c r="O229" s="509"/>
      <c r="P229" s="276" t="s">
        <v>79</v>
      </c>
      <c r="Q229" s="276"/>
      <c r="R229" s="276"/>
      <c r="S229" s="306"/>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8"/>
      <c r="AP229" s="31"/>
      <c r="AQ229" s="31"/>
      <c r="AR229" s="31"/>
      <c r="AS229" s="31"/>
      <c r="AT229" s="31"/>
      <c r="AU229" s="31"/>
    </row>
    <row r="230" spans="1:53" ht="18.75" customHeight="1" x14ac:dyDescent="0.15">
      <c r="C230" s="147"/>
      <c r="D230" s="280"/>
      <c r="E230" s="281"/>
      <c r="F230" s="281"/>
      <c r="G230" s="281"/>
      <c r="H230" s="281"/>
      <c r="I230" s="510"/>
      <c r="J230" s="510"/>
      <c r="K230" s="510"/>
      <c r="L230" s="510"/>
      <c r="M230" s="510"/>
      <c r="N230" s="510"/>
      <c r="O230" s="510"/>
      <c r="P230" s="277"/>
      <c r="Q230" s="277"/>
      <c r="R230" s="277"/>
      <c r="S230" s="309"/>
      <c r="T230" s="310"/>
      <c r="U230" s="310"/>
      <c r="V230" s="310"/>
      <c r="W230" s="310"/>
      <c r="X230" s="310"/>
      <c r="Y230" s="310"/>
      <c r="Z230" s="310"/>
      <c r="AA230" s="310"/>
      <c r="AB230" s="310"/>
      <c r="AC230" s="310"/>
      <c r="AD230" s="310"/>
      <c r="AE230" s="310"/>
      <c r="AF230" s="310"/>
      <c r="AG230" s="310"/>
      <c r="AH230" s="310"/>
      <c r="AI230" s="310"/>
      <c r="AJ230" s="310"/>
      <c r="AK230" s="310"/>
      <c r="AL230" s="310"/>
      <c r="AM230" s="310"/>
      <c r="AN230" s="310"/>
      <c r="AO230" s="311"/>
      <c r="AP230" s="31"/>
      <c r="AQ230" s="31"/>
      <c r="AR230" s="31"/>
      <c r="AS230" s="31"/>
      <c r="AT230" s="31"/>
      <c r="AU230" s="31"/>
    </row>
    <row r="231" spans="1:53" x14ac:dyDescent="0.15">
      <c r="AG231" s="63"/>
      <c r="AH231" s="63"/>
      <c r="AI231" s="63"/>
      <c r="AJ231" s="63"/>
      <c r="AK231" s="63"/>
      <c r="AL231" s="63"/>
      <c r="AM231" s="63"/>
      <c r="AN231" s="63"/>
      <c r="AO231" s="63"/>
      <c r="AT231" s="31"/>
      <c r="AU231" s="31"/>
      <c r="AV231" s="31"/>
      <c r="AW231" s="31"/>
      <c r="AX231" s="31"/>
      <c r="AY231" s="31"/>
    </row>
    <row r="232" spans="1:53" ht="33" customHeight="1" x14ac:dyDescent="0.15">
      <c r="A232" s="67"/>
      <c r="B232" s="67"/>
      <c r="C232" s="67" t="s">
        <v>82</v>
      </c>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31"/>
      <c r="AV232" s="31"/>
      <c r="AW232" s="31"/>
      <c r="AX232" s="31"/>
      <c r="AY232" s="31"/>
    </row>
    <row r="233" spans="1:53" ht="24.95" customHeight="1" x14ac:dyDescent="0.15">
      <c r="C233" s="1" t="s">
        <v>83</v>
      </c>
      <c r="D233" s="105" t="s">
        <v>84</v>
      </c>
      <c r="AT233" s="31"/>
      <c r="AU233" s="31"/>
      <c r="AV233" s="31"/>
      <c r="AW233" s="31"/>
      <c r="AX233" s="31"/>
      <c r="AY233" s="31"/>
    </row>
    <row r="234" spans="1:53" s="106" customFormat="1" ht="25.5" customHeight="1" x14ac:dyDescent="0.15">
      <c r="B234" s="107"/>
      <c r="C234" s="108" t="s">
        <v>83</v>
      </c>
      <c r="D234" s="341" t="s">
        <v>121</v>
      </c>
      <c r="E234" s="341"/>
      <c r="F234" s="341"/>
      <c r="G234" s="341"/>
      <c r="H234" s="341"/>
      <c r="I234" s="341"/>
      <c r="J234" s="341"/>
      <c r="K234" s="341"/>
      <c r="L234" s="341"/>
      <c r="M234" s="341"/>
      <c r="N234" s="341"/>
      <c r="O234" s="341"/>
      <c r="P234" s="341"/>
      <c r="Q234" s="341"/>
      <c r="R234" s="341"/>
      <c r="S234" s="341"/>
      <c r="T234" s="341"/>
      <c r="U234" s="341"/>
      <c r="V234" s="341"/>
      <c r="W234" s="341"/>
      <c r="X234" s="341"/>
      <c r="Y234" s="341"/>
      <c r="Z234" s="341"/>
      <c r="AA234" s="341"/>
      <c r="AB234" s="341"/>
      <c r="AC234" s="341"/>
      <c r="AD234" s="341"/>
      <c r="AE234" s="341"/>
      <c r="AF234" s="341"/>
      <c r="AG234" s="341"/>
      <c r="AH234" s="341"/>
      <c r="AI234" s="341"/>
      <c r="AJ234" s="341"/>
      <c r="AK234" s="341"/>
      <c r="AL234" s="341"/>
      <c r="AM234" s="341"/>
      <c r="AN234" s="341"/>
      <c r="AO234" s="341"/>
      <c r="AP234" s="341"/>
      <c r="AQ234" s="341"/>
      <c r="AR234" s="341"/>
      <c r="AS234" s="107"/>
      <c r="AT234" s="110"/>
      <c r="AU234" s="111"/>
      <c r="AV234" s="111"/>
      <c r="AW234" s="111"/>
      <c r="AX234" s="111"/>
      <c r="AY234" s="111"/>
    </row>
    <row r="235" spans="1:53" ht="23.25" customHeight="1" x14ac:dyDescent="0.15">
      <c r="B235" s="107"/>
      <c r="C235" s="108"/>
      <c r="D235" s="109" t="s">
        <v>122</v>
      </c>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10"/>
      <c r="AU235" s="31"/>
      <c r="AV235" s="31"/>
      <c r="AW235" s="31"/>
      <c r="AX235" s="31"/>
      <c r="AY235" s="31"/>
    </row>
    <row r="236" spans="1:53" ht="23.25" customHeight="1" x14ac:dyDescent="0.15">
      <c r="B236" s="107"/>
      <c r="C236" s="108" t="s">
        <v>83</v>
      </c>
      <c r="D236" s="341" t="s">
        <v>123</v>
      </c>
      <c r="E236" s="341"/>
      <c r="F236" s="341"/>
      <c r="G236" s="341"/>
      <c r="H236" s="341"/>
      <c r="I236" s="341"/>
      <c r="J236" s="341"/>
      <c r="K236" s="341"/>
      <c r="L236" s="341"/>
      <c r="M236" s="341"/>
      <c r="N236" s="341"/>
      <c r="O236" s="341"/>
      <c r="P236" s="341"/>
      <c r="Q236" s="341"/>
      <c r="R236" s="341"/>
      <c r="S236" s="341"/>
      <c r="T236" s="341"/>
      <c r="U236" s="341"/>
      <c r="V236" s="341"/>
      <c r="W236" s="341"/>
      <c r="X236" s="341"/>
      <c r="Y236" s="341"/>
      <c r="Z236" s="341"/>
      <c r="AA236" s="341"/>
      <c r="AB236" s="341"/>
      <c r="AC236" s="341"/>
      <c r="AD236" s="341"/>
      <c r="AE236" s="341"/>
      <c r="AF236" s="341"/>
      <c r="AG236" s="341"/>
      <c r="AH236" s="341"/>
      <c r="AI236" s="341"/>
      <c r="AJ236" s="341"/>
      <c r="AK236" s="341"/>
      <c r="AL236" s="341"/>
      <c r="AM236" s="341"/>
      <c r="AN236" s="341"/>
      <c r="AO236" s="341"/>
      <c r="AP236" s="341"/>
      <c r="AQ236" s="341"/>
      <c r="AR236" s="341"/>
      <c r="AS236" s="107"/>
      <c r="AT236" s="110"/>
      <c r="AU236" s="31"/>
      <c r="AV236" s="31"/>
      <c r="AW236" s="31"/>
      <c r="AX236" s="31"/>
      <c r="AY236" s="31"/>
    </row>
    <row r="237" spans="1:53" ht="23.25" customHeight="1" x14ac:dyDescent="0.15">
      <c r="B237" s="107"/>
      <c r="C237" s="108"/>
      <c r="D237" s="109" t="s">
        <v>124</v>
      </c>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10"/>
      <c r="AU237" s="31"/>
      <c r="AV237" s="31"/>
      <c r="AW237" s="31"/>
      <c r="AX237" s="31"/>
      <c r="AY237" s="31"/>
    </row>
    <row r="238" spans="1:53" s="10" customFormat="1" ht="28.5" customHeight="1" x14ac:dyDescent="0.15">
      <c r="C238" s="112" t="s">
        <v>83</v>
      </c>
      <c r="D238" s="116" t="s">
        <v>85</v>
      </c>
      <c r="E238" s="113"/>
      <c r="F238" s="20"/>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5"/>
      <c r="AR238" s="115"/>
      <c r="AS238" s="1"/>
      <c r="AT238" s="31"/>
      <c r="AU238" s="31"/>
      <c r="AV238" s="37"/>
      <c r="AW238" s="37"/>
      <c r="AX238" s="37"/>
      <c r="AY238" s="37"/>
      <c r="AZ238" s="37"/>
      <c r="BA238" s="37"/>
    </row>
    <row r="239" spans="1:53" s="10" customFormat="1" ht="18.75" customHeight="1" thickBot="1" x14ac:dyDescent="0.2">
      <c r="D239" s="20"/>
      <c r="E239" s="117"/>
      <c r="J239" s="118"/>
      <c r="K239" s="118"/>
      <c r="L239" s="118"/>
      <c r="M239" s="118"/>
      <c r="N239" s="118"/>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5"/>
      <c r="AR239" s="115"/>
      <c r="AS239" s="1"/>
      <c r="AT239" s="31"/>
      <c r="AU239" s="31"/>
      <c r="AV239" s="44" t="s">
        <v>86</v>
      </c>
      <c r="AW239" s="37"/>
      <c r="AX239" s="37"/>
      <c r="AY239" s="37"/>
      <c r="AZ239" s="37"/>
      <c r="BA239" s="37"/>
    </row>
    <row r="240" spans="1:53" ht="18" customHeight="1" x14ac:dyDescent="0.15">
      <c r="B240" s="342" t="s">
        <v>87</v>
      </c>
      <c r="C240" s="343"/>
      <c r="D240" s="343"/>
      <c r="E240" s="343"/>
      <c r="F240" s="343"/>
      <c r="G240" s="344"/>
      <c r="H240" s="350" t="s">
        <v>120</v>
      </c>
      <c r="I240" s="351"/>
      <c r="J240" s="352"/>
      <c r="K240" s="273" t="s">
        <v>148</v>
      </c>
      <c r="L240" s="273"/>
      <c r="M240" s="273"/>
      <c r="N240" s="273"/>
      <c r="O240" s="350" t="s">
        <v>88</v>
      </c>
      <c r="P240" s="351"/>
      <c r="Q240" s="351"/>
      <c r="R240" s="351"/>
      <c r="S240" s="351"/>
      <c r="T240" s="352"/>
      <c r="U240" s="355" t="s">
        <v>89</v>
      </c>
      <c r="V240" s="356"/>
      <c r="W240" s="356"/>
      <c r="X240" s="356"/>
      <c r="Y240" s="356"/>
      <c r="Z240" s="356"/>
      <c r="AA240" s="356"/>
      <c r="AB240" s="356"/>
      <c r="AC240" s="356"/>
      <c r="AD240" s="356"/>
      <c r="AE240" s="356"/>
      <c r="AF240" s="356"/>
      <c r="AG240" s="357"/>
      <c r="AH240" s="358" t="s">
        <v>90</v>
      </c>
      <c r="AI240" s="359"/>
      <c r="AJ240" s="359"/>
      <c r="AK240" s="359"/>
      <c r="AL240" s="359"/>
      <c r="AM240" s="360"/>
      <c r="AN240" s="268" t="s">
        <v>91</v>
      </c>
      <c r="AO240" s="268"/>
      <c r="AP240" s="268"/>
      <c r="AQ240" s="268"/>
      <c r="AR240" s="312"/>
      <c r="AT240" s="31"/>
      <c r="AU240" s="31"/>
      <c r="AV240" s="273" t="s">
        <v>92</v>
      </c>
      <c r="AW240" s="273" t="s">
        <v>93</v>
      </c>
      <c r="AX240" s="31"/>
      <c r="AY240" s="31"/>
      <c r="AZ240" s="31"/>
      <c r="BA240" s="31"/>
    </row>
    <row r="241" spans="2:53" ht="18" customHeight="1" x14ac:dyDescent="0.15">
      <c r="B241" s="345"/>
      <c r="C241" s="157"/>
      <c r="D241" s="157"/>
      <c r="E241" s="157"/>
      <c r="F241" s="157"/>
      <c r="G241" s="346"/>
      <c r="H241" s="353"/>
      <c r="I241" s="157"/>
      <c r="J241" s="346"/>
      <c r="K241" s="273"/>
      <c r="L241" s="273"/>
      <c r="M241" s="273"/>
      <c r="N241" s="273"/>
      <c r="O241" s="353"/>
      <c r="P241" s="157"/>
      <c r="Q241" s="157"/>
      <c r="R241" s="157"/>
      <c r="S241" s="157"/>
      <c r="T241" s="346"/>
      <c r="U241" s="268" t="s">
        <v>94</v>
      </c>
      <c r="V241" s="268"/>
      <c r="W241" s="312"/>
      <c r="X241" s="267" t="s">
        <v>95</v>
      </c>
      <c r="Y241" s="268"/>
      <c r="Z241" s="312"/>
      <c r="AA241" s="316" t="s">
        <v>96</v>
      </c>
      <c r="AB241" s="317"/>
      <c r="AC241" s="318"/>
      <c r="AD241" s="316" t="s">
        <v>97</v>
      </c>
      <c r="AE241" s="268"/>
      <c r="AF241" s="268"/>
      <c r="AG241" s="269"/>
      <c r="AH241" s="326" t="s">
        <v>98</v>
      </c>
      <c r="AI241" s="327"/>
      <c r="AJ241" s="328"/>
      <c r="AK241" s="335" t="s">
        <v>99</v>
      </c>
      <c r="AL241" s="327"/>
      <c r="AM241" s="336"/>
      <c r="AN241" s="273"/>
      <c r="AO241" s="273"/>
      <c r="AP241" s="273"/>
      <c r="AQ241" s="273"/>
      <c r="AR241" s="313"/>
      <c r="AT241" s="31"/>
      <c r="AU241" s="31"/>
      <c r="AV241" s="157"/>
      <c r="AW241" s="148"/>
      <c r="AX241" s="31"/>
      <c r="AY241" s="31"/>
      <c r="AZ241" s="31"/>
      <c r="BA241" s="31"/>
    </row>
    <row r="242" spans="2:53" ht="18" customHeight="1" x14ac:dyDescent="0.15">
      <c r="B242" s="345"/>
      <c r="C242" s="157"/>
      <c r="D242" s="157"/>
      <c r="E242" s="157"/>
      <c r="F242" s="157"/>
      <c r="G242" s="346"/>
      <c r="H242" s="353"/>
      <c r="I242" s="157"/>
      <c r="J242" s="346"/>
      <c r="K242" s="273"/>
      <c r="L242" s="273"/>
      <c r="M242" s="273"/>
      <c r="N242" s="273"/>
      <c r="O242" s="119"/>
      <c r="P242" s="267" t="s">
        <v>100</v>
      </c>
      <c r="Q242" s="268"/>
      <c r="R242" s="268"/>
      <c r="S242" s="268"/>
      <c r="T242" s="269"/>
      <c r="U242" s="273"/>
      <c r="V242" s="273"/>
      <c r="W242" s="313"/>
      <c r="X242" s="315"/>
      <c r="Y242" s="273"/>
      <c r="Z242" s="313"/>
      <c r="AA242" s="319"/>
      <c r="AB242" s="320"/>
      <c r="AC242" s="321"/>
      <c r="AD242" s="315"/>
      <c r="AE242" s="273"/>
      <c r="AF242" s="273"/>
      <c r="AG242" s="325"/>
      <c r="AH242" s="329"/>
      <c r="AI242" s="330"/>
      <c r="AJ242" s="331"/>
      <c r="AK242" s="337"/>
      <c r="AL242" s="330"/>
      <c r="AM242" s="338"/>
      <c r="AN242" s="273"/>
      <c r="AO242" s="273"/>
      <c r="AP242" s="273"/>
      <c r="AQ242" s="273"/>
      <c r="AR242" s="313"/>
      <c r="AT242" s="31"/>
      <c r="AU242" s="31"/>
      <c r="AV242" s="157"/>
      <c r="AW242" s="148"/>
      <c r="AX242" s="31"/>
      <c r="AY242" s="31"/>
      <c r="AZ242" s="31"/>
      <c r="BA242" s="31"/>
    </row>
    <row r="243" spans="2:53" ht="18" customHeight="1" x14ac:dyDescent="0.15">
      <c r="B243" s="347"/>
      <c r="C243" s="348"/>
      <c r="D243" s="348"/>
      <c r="E243" s="348"/>
      <c r="F243" s="348"/>
      <c r="G243" s="349"/>
      <c r="H243" s="354"/>
      <c r="I243" s="348"/>
      <c r="J243" s="349"/>
      <c r="K243" s="271"/>
      <c r="L243" s="271"/>
      <c r="M243" s="271"/>
      <c r="N243" s="271"/>
      <c r="O243" s="120"/>
      <c r="P243" s="270"/>
      <c r="Q243" s="271"/>
      <c r="R243" s="271"/>
      <c r="S243" s="271"/>
      <c r="T243" s="272"/>
      <c r="U243" s="271"/>
      <c r="V243" s="271"/>
      <c r="W243" s="314"/>
      <c r="X243" s="270"/>
      <c r="Y243" s="271"/>
      <c r="Z243" s="314"/>
      <c r="AA243" s="322"/>
      <c r="AB243" s="323"/>
      <c r="AC243" s="324"/>
      <c r="AD243" s="270"/>
      <c r="AE243" s="271"/>
      <c r="AF243" s="271"/>
      <c r="AG243" s="272"/>
      <c r="AH243" s="332"/>
      <c r="AI243" s="333"/>
      <c r="AJ243" s="334"/>
      <c r="AK243" s="339"/>
      <c r="AL243" s="333"/>
      <c r="AM243" s="340"/>
      <c r="AN243" s="271"/>
      <c r="AO243" s="271"/>
      <c r="AP243" s="271"/>
      <c r="AQ243" s="271"/>
      <c r="AR243" s="314"/>
      <c r="AT243" s="31"/>
      <c r="AU243" s="31"/>
      <c r="AV243" s="157"/>
      <c r="AW243" s="148"/>
      <c r="AX243" s="31"/>
      <c r="AY243" s="31"/>
      <c r="AZ243" s="31"/>
      <c r="BA243" s="31"/>
    </row>
    <row r="244" spans="2:53" ht="14.1" customHeight="1" x14ac:dyDescent="0.15">
      <c r="B244" s="158">
        <v>8</v>
      </c>
      <c r="C244" s="161" t="s">
        <v>101</v>
      </c>
      <c r="D244" s="164">
        <v>2</v>
      </c>
      <c r="E244" s="164" t="s">
        <v>102</v>
      </c>
      <c r="F244" s="158" t="s">
        <v>103</v>
      </c>
      <c r="G244" s="164"/>
      <c r="H244" s="499"/>
      <c r="I244" s="500"/>
      <c r="J244" s="501"/>
      <c r="K244" s="473">
        <f>$I$224</f>
        <v>0</v>
      </c>
      <c r="L244" s="474"/>
      <c r="M244" s="474"/>
      <c r="N244" s="474"/>
      <c r="O244" s="479">
        <f>$I$227</f>
        <v>0</v>
      </c>
      <c r="P244" s="480"/>
      <c r="Q244" s="480"/>
      <c r="R244" s="480"/>
      <c r="S244" s="480"/>
      <c r="T244" s="481"/>
      <c r="U244" s="188">
        <f>IF(AND(H244="○",AV244="●"),IF(K244=0,20,20+ROUNDDOWN((K244-1000)/1000,0)*20),0)</f>
        <v>0</v>
      </c>
      <c r="V244" s="188"/>
      <c r="W244" s="189"/>
      <c r="X244" s="194">
        <f>IF(AND(H244="○",AV244="●"),IF(O244&gt;=10,O244*0.2,0),0)</f>
        <v>0</v>
      </c>
      <c r="Y244" s="195"/>
      <c r="Z244" s="196"/>
      <c r="AA244" s="203">
        <f>IF(AND(H244="○",AV244="●"),P246*2,0)</f>
        <v>0</v>
      </c>
      <c r="AB244" s="188"/>
      <c r="AC244" s="189"/>
      <c r="AD244" s="206">
        <f t="shared" ref="AD244" si="0">U244+X244+AA244</f>
        <v>0</v>
      </c>
      <c r="AE244" s="207"/>
      <c r="AF244" s="207"/>
      <c r="AG244" s="208"/>
      <c r="AH244" s="232">
        <v>1</v>
      </c>
      <c r="AI244" s="233"/>
      <c r="AJ244" s="234"/>
      <c r="AK244" s="221">
        <f t="shared" ref="AK244" si="1">IF(AH244=1,$AL$36,IF(AH244=2,$AL$54,IF(AH244=3,$AL$73,IF(AH244=4,$AL$91,IF(AH244=5,$AL$109,IF(AH244=6,$AL$128,IF(AH244=7,$AL$146,IF(AH244=8,$AL$165,IF(AH244=9,$AL$183,IF(AH244=10,$AL$201,0))))))))))</f>
        <v>0</v>
      </c>
      <c r="AL244" s="222"/>
      <c r="AM244" s="223"/>
      <c r="AN244" s="226">
        <f>IF(H244="○",ROUNDUP(AD244*AK244,1),0)</f>
        <v>0</v>
      </c>
      <c r="AO244" s="226"/>
      <c r="AP244" s="226"/>
      <c r="AQ244" s="226"/>
      <c r="AR244" s="227"/>
      <c r="AT244" s="31"/>
      <c r="AU244" s="157"/>
      <c r="AV244" s="157" t="str">
        <f>IF(OR(H244="×",AV248="×"),"×","●")</f>
        <v>●</v>
      </c>
      <c r="AW244" s="148">
        <f>IF(AV244="●",IF(H244="定","-",H244),"-")</f>
        <v>0</v>
      </c>
      <c r="AX244" s="31"/>
      <c r="AY244" s="31"/>
      <c r="AZ244" s="31"/>
      <c r="BA244" s="31"/>
    </row>
    <row r="245" spans="2:53" ht="14.1" customHeight="1" x14ac:dyDescent="0.15">
      <c r="B245" s="159"/>
      <c r="C245" s="162"/>
      <c r="D245" s="165"/>
      <c r="E245" s="165"/>
      <c r="F245" s="159"/>
      <c r="G245" s="165"/>
      <c r="H245" s="232"/>
      <c r="I245" s="233"/>
      <c r="J245" s="234"/>
      <c r="K245" s="475"/>
      <c r="L245" s="476"/>
      <c r="M245" s="476"/>
      <c r="N245" s="476"/>
      <c r="O245" s="482"/>
      <c r="P245" s="483"/>
      <c r="Q245" s="483"/>
      <c r="R245" s="483"/>
      <c r="S245" s="483"/>
      <c r="T245" s="484"/>
      <c r="U245" s="190"/>
      <c r="V245" s="190"/>
      <c r="W245" s="191"/>
      <c r="X245" s="197"/>
      <c r="Y245" s="198"/>
      <c r="Z245" s="199"/>
      <c r="AA245" s="204"/>
      <c r="AB245" s="190"/>
      <c r="AC245" s="191"/>
      <c r="AD245" s="209"/>
      <c r="AE245" s="210"/>
      <c r="AF245" s="210"/>
      <c r="AG245" s="211"/>
      <c r="AH245" s="232"/>
      <c r="AI245" s="233"/>
      <c r="AJ245" s="234"/>
      <c r="AK245" s="224"/>
      <c r="AL245" s="224"/>
      <c r="AM245" s="225"/>
      <c r="AN245" s="228"/>
      <c r="AO245" s="228"/>
      <c r="AP245" s="228"/>
      <c r="AQ245" s="228"/>
      <c r="AR245" s="229"/>
      <c r="AT245" s="31"/>
      <c r="AU245" s="157"/>
      <c r="AV245" s="157"/>
      <c r="AW245" s="148"/>
      <c r="AX245" s="31"/>
      <c r="AY245" s="31"/>
      <c r="AZ245" s="31"/>
      <c r="BA245" s="31"/>
    </row>
    <row r="246" spans="2:53" ht="14.1" customHeight="1" x14ac:dyDescent="0.15">
      <c r="B246" s="159"/>
      <c r="C246" s="162"/>
      <c r="D246" s="165"/>
      <c r="E246" s="165"/>
      <c r="F246" s="159"/>
      <c r="G246" s="165"/>
      <c r="H246" s="232"/>
      <c r="I246" s="233"/>
      <c r="J246" s="234"/>
      <c r="K246" s="475"/>
      <c r="L246" s="476"/>
      <c r="M246" s="476"/>
      <c r="N246" s="476"/>
      <c r="O246" s="465"/>
      <c r="P246" s="467">
        <f>$I$229</f>
        <v>0</v>
      </c>
      <c r="Q246" s="468"/>
      <c r="R246" s="468"/>
      <c r="S246" s="468"/>
      <c r="T246" s="469"/>
      <c r="U246" s="190"/>
      <c r="V246" s="190"/>
      <c r="W246" s="191"/>
      <c r="X246" s="197"/>
      <c r="Y246" s="198"/>
      <c r="Z246" s="199"/>
      <c r="AA246" s="204"/>
      <c r="AB246" s="190"/>
      <c r="AC246" s="191"/>
      <c r="AD246" s="209"/>
      <c r="AE246" s="210"/>
      <c r="AF246" s="210"/>
      <c r="AG246" s="211"/>
      <c r="AH246" s="232"/>
      <c r="AI246" s="233"/>
      <c r="AJ246" s="234"/>
      <c r="AK246" s="224"/>
      <c r="AL246" s="224"/>
      <c r="AM246" s="225"/>
      <c r="AN246" s="228"/>
      <c r="AO246" s="228"/>
      <c r="AP246" s="228"/>
      <c r="AQ246" s="228"/>
      <c r="AR246" s="229"/>
      <c r="AT246" s="31"/>
      <c r="AU246" s="157"/>
      <c r="AV246" s="157"/>
      <c r="AW246" s="148"/>
      <c r="AX246" s="31"/>
      <c r="AY246" s="31"/>
      <c r="AZ246" s="31"/>
      <c r="BA246" s="31"/>
    </row>
    <row r="247" spans="2:53" ht="14.1" customHeight="1" x14ac:dyDescent="0.15">
      <c r="B247" s="160"/>
      <c r="C247" s="163"/>
      <c r="D247" s="166"/>
      <c r="E247" s="166"/>
      <c r="F247" s="160"/>
      <c r="G247" s="166"/>
      <c r="H247" s="235"/>
      <c r="I247" s="236"/>
      <c r="J247" s="237"/>
      <c r="K247" s="477"/>
      <c r="L247" s="478"/>
      <c r="M247" s="478"/>
      <c r="N247" s="478"/>
      <c r="O247" s="466"/>
      <c r="P247" s="470"/>
      <c r="Q247" s="471"/>
      <c r="R247" s="471"/>
      <c r="S247" s="471"/>
      <c r="T247" s="472"/>
      <c r="U247" s="192"/>
      <c r="V247" s="192"/>
      <c r="W247" s="193"/>
      <c r="X247" s="200"/>
      <c r="Y247" s="201"/>
      <c r="Z247" s="202"/>
      <c r="AA247" s="205"/>
      <c r="AB247" s="192"/>
      <c r="AC247" s="193"/>
      <c r="AD247" s="212"/>
      <c r="AE247" s="213"/>
      <c r="AF247" s="213"/>
      <c r="AG247" s="214"/>
      <c r="AH247" s="235"/>
      <c r="AI247" s="236"/>
      <c r="AJ247" s="237"/>
      <c r="AK247" s="224"/>
      <c r="AL247" s="224"/>
      <c r="AM247" s="225"/>
      <c r="AN247" s="230"/>
      <c r="AO247" s="230"/>
      <c r="AP247" s="230"/>
      <c r="AQ247" s="230"/>
      <c r="AR247" s="231"/>
      <c r="AT247" s="31"/>
      <c r="AU247" s="157"/>
      <c r="AV247" s="157"/>
      <c r="AW247" s="148"/>
      <c r="AX247" s="31"/>
      <c r="AY247" s="31"/>
      <c r="AZ247" s="31"/>
      <c r="BA247" s="31"/>
    </row>
    <row r="248" spans="2:53" ht="14.1" customHeight="1" x14ac:dyDescent="0.15">
      <c r="B248" s="158">
        <v>8</v>
      </c>
      <c r="C248" s="161" t="s">
        <v>101</v>
      </c>
      <c r="D248" s="164">
        <v>3</v>
      </c>
      <c r="E248" s="164" t="s">
        <v>102</v>
      </c>
      <c r="F248" s="158" t="s">
        <v>104</v>
      </c>
      <c r="G248" s="164"/>
      <c r="H248" s="499"/>
      <c r="I248" s="500"/>
      <c r="J248" s="501"/>
      <c r="K248" s="473">
        <f>$I$224</f>
        <v>0</v>
      </c>
      <c r="L248" s="474"/>
      <c r="M248" s="474"/>
      <c r="N248" s="474"/>
      <c r="O248" s="479">
        <f t="shared" ref="O248" si="2">$I$227</f>
        <v>0</v>
      </c>
      <c r="P248" s="480"/>
      <c r="Q248" s="480"/>
      <c r="R248" s="480"/>
      <c r="S248" s="480"/>
      <c r="T248" s="481"/>
      <c r="U248" s="188">
        <f t="shared" ref="U248" si="3">IF(AND(H248="○",AV248="●"),IF(K248=0,20,20+ROUNDDOWN((K248-1000)/1000,0)*20),0)</f>
        <v>0</v>
      </c>
      <c r="V248" s="188"/>
      <c r="W248" s="189"/>
      <c r="X248" s="194">
        <f t="shared" ref="X248" si="4">IF(AND(H248="○",AV248="●"),IF(O248&gt;=10,O248*0.2,0),0)</f>
        <v>0</v>
      </c>
      <c r="Y248" s="195"/>
      <c r="Z248" s="196"/>
      <c r="AA248" s="203">
        <f t="shared" ref="AA248" si="5">IF(AND(H248="○",AV248="●"),P250*2,0)</f>
        <v>0</v>
      </c>
      <c r="AB248" s="188"/>
      <c r="AC248" s="189"/>
      <c r="AD248" s="206">
        <f t="shared" ref="AD248" si="6">U248+X248+AA248</f>
        <v>0</v>
      </c>
      <c r="AE248" s="207"/>
      <c r="AF248" s="207"/>
      <c r="AG248" s="208"/>
      <c r="AH248" s="232">
        <v>1</v>
      </c>
      <c r="AI248" s="233"/>
      <c r="AJ248" s="234"/>
      <c r="AK248" s="221">
        <f t="shared" ref="AK248" si="7">IF(AH248=1,$AL$36,IF(AH248=2,$AL$54,IF(AH248=3,$AL$73,IF(AH248=4,$AL$91,IF(AH248=5,$AL$109,IF(AH248=6,$AL$128,IF(AH248=7,$AL$146,IF(AH248=8,$AL$165,IF(AH248=9,$AL$183,IF(AH248=10,$AL$201,0))))))))))</f>
        <v>0</v>
      </c>
      <c r="AL248" s="222"/>
      <c r="AM248" s="223"/>
      <c r="AN248" s="226">
        <f t="shared" ref="AN248" si="8">IF(H248="○",ROUNDUP(AD248*AK248,1),0)</f>
        <v>0</v>
      </c>
      <c r="AO248" s="226"/>
      <c r="AP248" s="226"/>
      <c r="AQ248" s="226"/>
      <c r="AR248" s="227"/>
      <c r="AT248" s="31"/>
      <c r="AU248" s="157"/>
      <c r="AV248" s="157" t="str">
        <f>IF(OR(H248="×",AV252="×"),"×","●")</f>
        <v>●</v>
      </c>
      <c r="AW248" s="148">
        <f>IF(AV248="●",IF(H248="定","-",H248),"-")</f>
        <v>0</v>
      </c>
      <c r="AX248" s="31"/>
      <c r="AY248" s="31"/>
      <c r="AZ248" s="31"/>
      <c r="BA248" s="31"/>
    </row>
    <row r="249" spans="2:53" ht="14.1" customHeight="1" x14ac:dyDescent="0.15">
      <c r="B249" s="159"/>
      <c r="C249" s="162"/>
      <c r="D249" s="165"/>
      <c r="E249" s="165"/>
      <c r="F249" s="159"/>
      <c r="G249" s="165"/>
      <c r="H249" s="232"/>
      <c r="I249" s="233"/>
      <c r="J249" s="234"/>
      <c r="K249" s="475"/>
      <c r="L249" s="476"/>
      <c r="M249" s="476"/>
      <c r="N249" s="476"/>
      <c r="O249" s="482"/>
      <c r="P249" s="483"/>
      <c r="Q249" s="483"/>
      <c r="R249" s="483"/>
      <c r="S249" s="483"/>
      <c r="T249" s="484"/>
      <c r="U249" s="190"/>
      <c r="V249" s="190"/>
      <c r="W249" s="191"/>
      <c r="X249" s="197"/>
      <c r="Y249" s="198"/>
      <c r="Z249" s="199"/>
      <c r="AA249" s="204"/>
      <c r="AB249" s="190"/>
      <c r="AC249" s="191"/>
      <c r="AD249" s="209"/>
      <c r="AE249" s="210"/>
      <c r="AF249" s="210"/>
      <c r="AG249" s="211"/>
      <c r="AH249" s="232"/>
      <c r="AI249" s="233"/>
      <c r="AJ249" s="234"/>
      <c r="AK249" s="224"/>
      <c r="AL249" s="224"/>
      <c r="AM249" s="225"/>
      <c r="AN249" s="228"/>
      <c r="AO249" s="228"/>
      <c r="AP249" s="228"/>
      <c r="AQ249" s="228"/>
      <c r="AR249" s="229"/>
      <c r="AT249" s="31"/>
      <c r="AU249" s="157"/>
      <c r="AV249" s="157"/>
      <c r="AW249" s="148"/>
      <c r="AX249" s="31"/>
      <c r="AY249" s="31"/>
      <c r="AZ249" s="31"/>
      <c r="BA249" s="31"/>
    </row>
    <row r="250" spans="2:53" ht="14.1" customHeight="1" x14ac:dyDescent="0.15">
      <c r="B250" s="159"/>
      <c r="C250" s="162"/>
      <c r="D250" s="165"/>
      <c r="E250" s="165"/>
      <c r="F250" s="159"/>
      <c r="G250" s="165"/>
      <c r="H250" s="232"/>
      <c r="I250" s="233"/>
      <c r="J250" s="234"/>
      <c r="K250" s="475"/>
      <c r="L250" s="476"/>
      <c r="M250" s="476"/>
      <c r="N250" s="476"/>
      <c r="O250" s="465"/>
      <c r="P250" s="467">
        <f t="shared" ref="P250" si="9">$I$229</f>
        <v>0</v>
      </c>
      <c r="Q250" s="468"/>
      <c r="R250" s="468"/>
      <c r="S250" s="468"/>
      <c r="T250" s="469"/>
      <c r="U250" s="190"/>
      <c r="V250" s="190"/>
      <c r="W250" s="191"/>
      <c r="X250" s="197"/>
      <c r="Y250" s="198"/>
      <c r="Z250" s="199"/>
      <c r="AA250" s="204"/>
      <c r="AB250" s="190"/>
      <c r="AC250" s="191"/>
      <c r="AD250" s="209"/>
      <c r="AE250" s="210"/>
      <c r="AF250" s="210"/>
      <c r="AG250" s="211"/>
      <c r="AH250" s="232"/>
      <c r="AI250" s="233"/>
      <c r="AJ250" s="234"/>
      <c r="AK250" s="224"/>
      <c r="AL250" s="224"/>
      <c r="AM250" s="225"/>
      <c r="AN250" s="228"/>
      <c r="AO250" s="228"/>
      <c r="AP250" s="228"/>
      <c r="AQ250" s="228"/>
      <c r="AR250" s="229"/>
      <c r="AT250" s="31"/>
      <c r="AU250" s="157"/>
      <c r="AV250" s="157"/>
      <c r="AW250" s="148"/>
      <c r="AX250" s="31"/>
      <c r="AY250" s="31"/>
      <c r="AZ250" s="31"/>
      <c r="BA250" s="31"/>
    </row>
    <row r="251" spans="2:53" ht="14.1" customHeight="1" x14ac:dyDescent="0.15">
      <c r="B251" s="160"/>
      <c r="C251" s="163"/>
      <c r="D251" s="166"/>
      <c r="E251" s="166"/>
      <c r="F251" s="160"/>
      <c r="G251" s="166"/>
      <c r="H251" s="235"/>
      <c r="I251" s="236"/>
      <c r="J251" s="237"/>
      <c r="K251" s="477"/>
      <c r="L251" s="478"/>
      <c r="M251" s="478"/>
      <c r="N251" s="478"/>
      <c r="O251" s="466"/>
      <c r="P251" s="470"/>
      <c r="Q251" s="471"/>
      <c r="R251" s="471"/>
      <c r="S251" s="471"/>
      <c r="T251" s="472"/>
      <c r="U251" s="192"/>
      <c r="V251" s="192"/>
      <c r="W251" s="193"/>
      <c r="X251" s="200"/>
      <c r="Y251" s="201"/>
      <c r="Z251" s="202"/>
      <c r="AA251" s="205"/>
      <c r="AB251" s="192"/>
      <c r="AC251" s="193"/>
      <c r="AD251" s="212"/>
      <c r="AE251" s="213"/>
      <c r="AF251" s="213"/>
      <c r="AG251" s="214"/>
      <c r="AH251" s="235"/>
      <c r="AI251" s="236"/>
      <c r="AJ251" s="237"/>
      <c r="AK251" s="224"/>
      <c r="AL251" s="224"/>
      <c r="AM251" s="225"/>
      <c r="AN251" s="230"/>
      <c r="AO251" s="230"/>
      <c r="AP251" s="230"/>
      <c r="AQ251" s="230"/>
      <c r="AR251" s="231"/>
      <c r="AT251" s="31"/>
      <c r="AU251" s="157"/>
      <c r="AV251" s="157"/>
      <c r="AW251" s="148"/>
      <c r="AX251" s="31"/>
      <c r="AY251" s="31"/>
      <c r="AZ251" s="31"/>
      <c r="BA251" s="31"/>
    </row>
    <row r="252" spans="2:53" ht="14.1" customHeight="1" x14ac:dyDescent="0.15">
      <c r="B252" s="158">
        <v>8</v>
      </c>
      <c r="C252" s="161" t="s">
        <v>101</v>
      </c>
      <c r="D252" s="164">
        <v>4</v>
      </c>
      <c r="E252" s="164" t="s">
        <v>102</v>
      </c>
      <c r="F252" s="158" t="s">
        <v>105</v>
      </c>
      <c r="G252" s="164"/>
      <c r="H252" s="499"/>
      <c r="I252" s="500"/>
      <c r="J252" s="501"/>
      <c r="K252" s="473">
        <f>$I$224</f>
        <v>0</v>
      </c>
      <c r="L252" s="474"/>
      <c r="M252" s="474"/>
      <c r="N252" s="474"/>
      <c r="O252" s="479">
        <f t="shared" ref="O252" si="10">$I$227</f>
        <v>0</v>
      </c>
      <c r="P252" s="480"/>
      <c r="Q252" s="480"/>
      <c r="R252" s="480"/>
      <c r="S252" s="480"/>
      <c r="T252" s="481"/>
      <c r="U252" s="188">
        <f t="shared" ref="U252" si="11">IF(AND(H252="○",AV252="●"),IF(K252=0,20,20+ROUNDDOWN((K252-1000)/1000,0)*20),0)</f>
        <v>0</v>
      </c>
      <c r="V252" s="188"/>
      <c r="W252" s="189"/>
      <c r="X252" s="194">
        <f t="shared" ref="X252" si="12">IF(AND(H252="○",AV252="●"),IF(O252&gt;=10,O252*0.2,0),0)</f>
        <v>0</v>
      </c>
      <c r="Y252" s="195"/>
      <c r="Z252" s="196"/>
      <c r="AA252" s="203">
        <f t="shared" ref="AA252" si="13">IF(AND(H252="○",AV252="●"),P254*2,0)</f>
        <v>0</v>
      </c>
      <c r="AB252" s="188"/>
      <c r="AC252" s="189"/>
      <c r="AD252" s="206">
        <f t="shared" ref="AD252" si="14">U252+X252+AA252</f>
        <v>0</v>
      </c>
      <c r="AE252" s="207"/>
      <c r="AF252" s="207"/>
      <c r="AG252" s="208"/>
      <c r="AH252" s="232">
        <v>1</v>
      </c>
      <c r="AI252" s="233"/>
      <c r="AJ252" s="234"/>
      <c r="AK252" s="221">
        <f t="shared" ref="AK252" si="15">IF(AH252=1,$AL$36,IF(AH252=2,$AL$54,IF(AH252=3,$AL$73,IF(AH252=4,$AL$91,IF(AH252=5,$AL$109,IF(AH252=6,$AL$128,IF(AH252=7,$AL$146,IF(AH252=8,$AL$165,IF(AH252=9,$AL$183,IF(AH252=10,$AL$201,0))))))))))</f>
        <v>0</v>
      </c>
      <c r="AL252" s="222"/>
      <c r="AM252" s="223"/>
      <c r="AN252" s="226">
        <f t="shared" ref="AN252" si="16">IF(H252="○",ROUNDUP(AD252*AK252,1),0)</f>
        <v>0</v>
      </c>
      <c r="AO252" s="226"/>
      <c r="AP252" s="226"/>
      <c r="AQ252" s="226"/>
      <c r="AR252" s="227"/>
      <c r="AT252" s="31"/>
      <c r="AU252" s="157"/>
      <c r="AV252" s="157" t="str">
        <f>IF(OR(H252="×",AV256="×"),"×","●")</f>
        <v>●</v>
      </c>
      <c r="AW252" s="148">
        <f>IF(AV252="●",IF(H252="定","-",H252),"-")</f>
        <v>0</v>
      </c>
      <c r="AX252" s="31"/>
      <c r="AY252" s="31"/>
      <c r="AZ252" s="31"/>
      <c r="BA252" s="31"/>
    </row>
    <row r="253" spans="2:53" ht="14.1" customHeight="1" x14ac:dyDescent="0.15">
      <c r="B253" s="159"/>
      <c r="C253" s="162"/>
      <c r="D253" s="165"/>
      <c r="E253" s="165"/>
      <c r="F253" s="159"/>
      <c r="G253" s="165"/>
      <c r="H253" s="232"/>
      <c r="I253" s="233"/>
      <c r="J253" s="234"/>
      <c r="K253" s="475"/>
      <c r="L253" s="476"/>
      <c r="M253" s="476"/>
      <c r="N253" s="476"/>
      <c r="O253" s="482"/>
      <c r="P253" s="483"/>
      <c r="Q253" s="483"/>
      <c r="R253" s="483"/>
      <c r="S253" s="483"/>
      <c r="T253" s="484"/>
      <c r="U253" s="190"/>
      <c r="V253" s="190"/>
      <c r="W253" s="191"/>
      <c r="X253" s="197"/>
      <c r="Y253" s="198"/>
      <c r="Z253" s="199"/>
      <c r="AA253" s="204"/>
      <c r="AB253" s="190"/>
      <c r="AC253" s="191"/>
      <c r="AD253" s="209"/>
      <c r="AE253" s="210"/>
      <c r="AF253" s="210"/>
      <c r="AG253" s="211"/>
      <c r="AH253" s="232"/>
      <c r="AI253" s="233"/>
      <c r="AJ253" s="234"/>
      <c r="AK253" s="224"/>
      <c r="AL253" s="224"/>
      <c r="AM253" s="225"/>
      <c r="AN253" s="228"/>
      <c r="AO253" s="228"/>
      <c r="AP253" s="228"/>
      <c r="AQ253" s="228"/>
      <c r="AR253" s="229"/>
      <c r="AT253" s="31"/>
      <c r="AU253" s="157"/>
      <c r="AV253" s="157"/>
      <c r="AW253" s="148"/>
      <c r="AX253" s="31"/>
      <c r="AY253" s="31"/>
      <c r="AZ253" s="31"/>
      <c r="BA253" s="31"/>
    </row>
    <row r="254" spans="2:53" ht="14.1" customHeight="1" x14ac:dyDescent="0.15">
      <c r="B254" s="159"/>
      <c r="C254" s="162"/>
      <c r="D254" s="165"/>
      <c r="E254" s="165"/>
      <c r="F254" s="159"/>
      <c r="G254" s="165"/>
      <c r="H254" s="232"/>
      <c r="I254" s="233"/>
      <c r="J254" s="234"/>
      <c r="K254" s="475"/>
      <c r="L254" s="476"/>
      <c r="M254" s="476"/>
      <c r="N254" s="476"/>
      <c r="O254" s="465"/>
      <c r="P254" s="467">
        <f t="shared" ref="P254" si="17">$I$229</f>
        <v>0</v>
      </c>
      <c r="Q254" s="468"/>
      <c r="R254" s="468"/>
      <c r="S254" s="468"/>
      <c r="T254" s="469"/>
      <c r="U254" s="190"/>
      <c r="V254" s="190"/>
      <c r="W254" s="191"/>
      <c r="X254" s="197"/>
      <c r="Y254" s="198"/>
      <c r="Z254" s="199"/>
      <c r="AA254" s="204"/>
      <c r="AB254" s="190"/>
      <c r="AC254" s="191"/>
      <c r="AD254" s="209"/>
      <c r="AE254" s="210"/>
      <c r="AF254" s="210"/>
      <c r="AG254" s="211"/>
      <c r="AH254" s="232"/>
      <c r="AI254" s="233"/>
      <c r="AJ254" s="234"/>
      <c r="AK254" s="224"/>
      <c r="AL254" s="224"/>
      <c r="AM254" s="225"/>
      <c r="AN254" s="228"/>
      <c r="AO254" s="228"/>
      <c r="AP254" s="228"/>
      <c r="AQ254" s="228"/>
      <c r="AR254" s="229"/>
      <c r="AT254" s="31"/>
      <c r="AU254" s="157"/>
      <c r="AV254" s="157"/>
      <c r="AW254" s="148"/>
      <c r="AX254" s="31"/>
      <c r="AY254" s="31"/>
      <c r="AZ254" s="31"/>
      <c r="BA254" s="31"/>
    </row>
    <row r="255" spans="2:53" ht="14.1" customHeight="1" x14ac:dyDescent="0.15">
      <c r="B255" s="160"/>
      <c r="C255" s="163"/>
      <c r="D255" s="166"/>
      <c r="E255" s="166"/>
      <c r="F255" s="160"/>
      <c r="G255" s="166"/>
      <c r="H255" s="235"/>
      <c r="I255" s="236"/>
      <c r="J255" s="237"/>
      <c r="K255" s="477"/>
      <c r="L255" s="478"/>
      <c r="M255" s="478"/>
      <c r="N255" s="478"/>
      <c r="O255" s="466"/>
      <c r="P255" s="470"/>
      <c r="Q255" s="471"/>
      <c r="R255" s="471"/>
      <c r="S255" s="471"/>
      <c r="T255" s="472"/>
      <c r="U255" s="192"/>
      <c r="V255" s="192"/>
      <c r="W255" s="193"/>
      <c r="X255" s="200"/>
      <c r="Y255" s="201"/>
      <c r="Z255" s="202"/>
      <c r="AA255" s="205"/>
      <c r="AB255" s="192"/>
      <c r="AC255" s="193"/>
      <c r="AD255" s="212"/>
      <c r="AE255" s="213"/>
      <c r="AF255" s="213"/>
      <c r="AG255" s="214"/>
      <c r="AH255" s="235"/>
      <c r="AI255" s="236"/>
      <c r="AJ255" s="237"/>
      <c r="AK255" s="224"/>
      <c r="AL255" s="224"/>
      <c r="AM255" s="225"/>
      <c r="AN255" s="230"/>
      <c r="AO255" s="230"/>
      <c r="AP255" s="230"/>
      <c r="AQ255" s="230"/>
      <c r="AR255" s="231"/>
      <c r="AT255" s="31"/>
      <c r="AU255" s="157"/>
      <c r="AV255" s="157"/>
      <c r="AW255" s="148"/>
      <c r="AX255" s="31"/>
      <c r="AY255" s="31"/>
      <c r="AZ255" s="31"/>
      <c r="BA255" s="31"/>
    </row>
    <row r="256" spans="2:53" ht="14.1" customHeight="1" x14ac:dyDescent="0.15">
      <c r="B256" s="158">
        <v>8</v>
      </c>
      <c r="C256" s="161" t="s">
        <v>101</v>
      </c>
      <c r="D256" s="164">
        <v>5</v>
      </c>
      <c r="E256" s="164" t="s">
        <v>102</v>
      </c>
      <c r="F256" s="158" t="s">
        <v>106</v>
      </c>
      <c r="G256" s="164"/>
      <c r="H256" s="499"/>
      <c r="I256" s="500"/>
      <c r="J256" s="501"/>
      <c r="K256" s="473">
        <f>$I$224</f>
        <v>0</v>
      </c>
      <c r="L256" s="474"/>
      <c r="M256" s="474"/>
      <c r="N256" s="474"/>
      <c r="O256" s="479">
        <f t="shared" ref="O256" si="18">$I$227</f>
        <v>0</v>
      </c>
      <c r="P256" s="480"/>
      <c r="Q256" s="480"/>
      <c r="R256" s="480"/>
      <c r="S256" s="480"/>
      <c r="T256" s="481"/>
      <c r="U256" s="188">
        <f t="shared" ref="U256" si="19">IF(AND(H256="○",AV256="●"),IF(K256=0,20,20+ROUNDDOWN((K256-1000)/1000,0)*20),0)</f>
        <v>0</v>
      </c>
      <c r="V256" s="188"/>
      <c r="W256" s="189"/>
      <c r="X256" s="194">
        <f t="shared" ref="X256" si="20">IF(AND(H256="○",AV256="●"),IF(O256&gt;=10,O256*0.2,0),0)</f>
        <v>0</v>
      </c>
      <c r="Y256" s="195"/>
      <c r="Z256" s="196"/>
      <c r="AA256" s="203">
        <f t="shared" ref="AA256" si="21">IF(AND(H256="○",AV256="●"),P258*2,0)</f>
        <v>0</v>
      </c>
      <c r="AB256" s="188"/>
      <c r="AC256" s="189"/>
      <c r="AD256" s="206">
        <f t="shared" ref="AD256" si="22">U256+X256+AA256</f>
        <v>0</v>
      </c>
      <c r="AE256" s="207"/>
      <c r="AF256" s="207"/>
      <c r="AG256" s="208"/>
      <c r="AH256" s="232">
        <v>1</v>
      </c>
      <c r="AI256" s="233"/>
      <c r="AJ256" s="234"/>
      <c r="AK256" s="221">
        <f t="shared" ref="AK256" si="23">IF(AH256=1,$AL$36,IF(AH256=2,$AL$54,IF(AH256=3,$AL$73,IF(AH256=4,$AL$91,IF(AH256=5,$AL$109,IF(AH256=6,$AL$128,IF(AH256=7,$AL$146,IF(AH256=8,$AL$165,IF(AH256=9,$AL$183,IF(AH256=10,$AL$201,0))))))))))</f>
        <v>0</v>
      </c>
      <c r="AL256" s="222"/>
      <c r="AM256" s="223"/>
      <c r="AN256" s="226">
        <f t="shared" ref="AN256" si="24">IF(H256="○",ROUNDUP(AD256*AK256,1),0)</f>
        <v>0</v>
      </c>
      <c r="AO256" s="226"/>
      <c r="AP256" s="226"/>
      <c r="AQ256" s="226"/>
      <c r="AR256" s="227"/>
      <c r="AT256" s="31"/>
      <c r="AU256" s="157"/>
      <c r="AV256" s="157" t="str">
        <f>IF(OR(H256="×",AV260="×"),"×","●")</f>
        <v>●</v>
      </c>
      <c r="AW256" s="148">
        <f>IF(AV256="●",IF(H256="定","-",H256),"-")</f>
        <v>0</v>
      </c>
      <c r="AX256" s="31"/>
      <c r="AY256" s="31"/>
      <c r="AZ256" s="31"/>
      <c r="BA256" s="31"/>
    </row>
    <row r="257" spans="2:53" ht="14.1" customHeight="1" x14ac:dyDescent="0.15">
      <c r="B257" s="159"/>
      <c r="C257" s="162"/>
      <c r="D257" s="165"/>
      <c r="E257" s="165"/>
      <c r="F257" s="159"/>
      <c r="G257" s="165"/>
      <c r="H257" s="232"/>
      <c r="I257" s="233"/>
      <c r="J257" s="234"/>
      <c r="K257" s="475"/>
      <c r="L257" s="476"/>
      <c r="M257" s="476"/>
      <c r="N257" s="476"/>
      <c r="O257" s="482"/>
      <c r="P257" s="483"/>
      <c r="Q257" s="483"/>
      <c r="R257" s="483"/>
      <c r="S257" s="483"/>
      <c r="T257" s="484"/>
      <c r="U257" s="190"/>
      <c r="V257" s="190"/>
      <c r="W257" s="191"/>
      <c r="X257" s="197"/>
      <c r="Y257" s="198"/>
      <c r="Z257" s="199"/>
      <c r="AA257" s="204"/>
      <c r="AB257" s="190"/>
      <c r="AC257" s="191"/>
      <c r="AD257" s="209"/>
      <c r="AE257" s="210"/>
      <c r="AF257" s="210"/>
      <c r="AG257" s="211"/>
      <c r="AH257" s="232"/>
      <c r="AI257" s="233"/>
      <c r="AJ257" s="234"/>
      <c r="AK257" s="224"/>
      <c r="AL257" s="224"/>
      <c r="AM257" s="225"/>
      <c r="AN257" s="228"/>
      <c r="AO257" s="228"/>
      <c r="AP257" s="228"/>
      <c r="AQ257" s="228"/>
      <c r="AR257" s="229"/>
      <c r="AT257" s="31"/>
      <c r="AU257" s="157"/>
      <c r="AV257" s="157"/>
      <c r="AW257" s="148"/>
      <c r="AX257" s="31"/>
      <c r="AY257" s="31"/>
      <c r="AZ257" s="31"/>
      <c r="BA257" s="31"/>
    </row>
    <row r="258" spans="2:53" ht="14.1" customHeight="1" x14ac:dyDescent="0.15">
      <c r="B258" s="159"/>
      <c r="C258" s="162"/>
      <c r="D258" s="165"/>
      <c r="E258" s="165"/>
      <c r="F258" s="159"/>
      <c r="G258" s="165"/>
      <c r="H258" s="232"/>
      <c r="I258" s="233"/>
      <c r="J258" s="234"/>
      <c r="K258" s="475"/>
      <c r="L258" s="476"/>
      <c r="M258" s="476"/>
      <c r="N258" s="476"/>
      <c r="O258" s="465"/>
      <c r="P258" s="467">
        <f t="shared" ref="P258" si="25">$I$229</f>
        <v>0</v>
      </c>
      <c r="Q258" s="468"/>
      <c r="R258" s="468"/>
      <c r="S258" s="468"/>
      <c r="T258" s="469"/>
      <c r="U258" s="190"/>
      <c r="V258" s="190"/>
      <c r="W258" s="191"/>
      <c r="X258" s="197"/>
      <c r="Y258" s="198"/>
      <c r="Z258" s="199"/>
      <c r="AA258" s="204"/>
      <c r="AB258" s="190"/>
      <c r="AC258" s="191"/>
      <c r="AD258" s="209"/>
      <c r="AE258" s="210"/>
      <c r="AF258" s="210"/>
      <c r="AG258" s="211"/>
      <c r="AH258" s="232"/>
      <c r="AI258" s="233"/>
      <c r="AJ258" s="234"/>
      <c r="AK258" s="224"/>
      <c r="AL258" s="224"/>
      <c r="AM258" s="225"/>
      <c r="AN258" s="228"/>
      <c r="AO258" s="228"/>
      <c r="AP258" s="228"/>
      <c r="AQ258" s="228"/>
      <c r="AR258" s="229"/>
      <c r="AT258" s="31"/>
      <c r="AU258" s="157"/>
      <c r="AV258" s="157"/>
      <c r="AW258" s="148"/>
      <c r="AX258" s="31"/>
      <c r="AY258" s="31"/>
      <c r="AZ258" s="31"/>
      <c r="BA258" s="31"/>
    </row>
    <row r="259" spans="2:53" ht="14.1" customHeight="1" x14ac:dyDescent="0.15">
      <c r="B259" s="160"/>
      <c r="C259" s="163"/>
      <c r="D259" s="166"/>
      <c r="E259" s="166"/>
      <c r="F259" s="160"/>
      <c r="G259" s="166"/>
      <c r="H259" s="235"/>
      <c r="I259" s="236"/>
      <c r="J259" s="237"/>
      <c r="K259" s="477"/>
      <c r="L259" s="478"/>
      <c r="M259" s="478"/>
      <c r="N259" s="478"/>
      <c r="O259" s="466"/>
      <c r="P259" s="470"/>
      <c r="Q259" s="471"/>
      <c r="R259" s="471"/>
      <c r="S259" s="471"/>
      <c r="T259" s="472"/>
      <c r="U259" s="192"/>
      <c r="V259" s="192"/>
      <c r="W259" s="193"/>
      <c r="X259" s="200"/>
      <c r="Y259" s="201"/>
      <c r="Z259" s="202"/>
      <c r="AA259" s="205"/>
      <c r="AB259" s="192"/>
      <c r="AC259" s="193"/>
      <c r="AD259" s="212"/>
      <c r="AE259" s="213"/>
      <c r="AF259" s="213"/>
      <c r="AG259" s="214"/>
      <c r="AH259" s="235"/>
      <c r="AI259" s="236"/>
      <c r="AJ259" s="237"/>
      <c r="AK259" s="224"/>
      <c r="AL259" s="224"/>
      <c r="AM259" s="225"/>
      <c r="AN259" s="230"/>
      <c r="AO259" s="230"/>
      <c r="AP259" s="230"/>
      <c r="AQ259" s="230"/>
      <c r="AR259" s="231"/>
      <c r="AT259" s="31"/>
      <c r="AU259" s="157"/>
      <c r="AV259" s="157"/>
      <c r="AW259" s="148"/>
      <c r="AX259" s="31"/>
      <c r="AY259" s="31"/>
      <c r="AZ259" s="31"/>
      <c r="BA259" s="31"/>
    </row>
    <row r="260" spans="2:53" ht="14.1" customHeight="1" x14ac:dyDescent="0.15">
      <c r="B260" s="158">
        <v>8</v>
      </c>
      <c r="C260" s="161" t="s">
        <v>101</v>
      </c>
      <c r="D260" s="164">
        <v>6</v>
      </c>
      <c r="E260" s="164" t="s">
        <v>102</v>
      </c>
      <c r="F260" s="158" t="s">
        <v>107</v>
      </c>
      <c r="G260" s="164"/>
      <c r="H260" s="499"/>
      <c r="I260" s="500"/>
      <c r="J260" s="501"/>
      <c r="K260" s="473">
        <f>$I$224</f>
        <v>0</v>
      </c>
      <c r="L260" s="474"/>
      <c r="M260" s="474"/>
      <c r="N260" s="474"/>
      <c r="O260" s="479">
        <f t="shared" ref="O260" si="26">$I$227</f>
        <v>0</v>
      </c>
      <c r="P260" s="480"/>
      <c r="Q260" s="480"/>
      <c r="R260" s="480"/>
      <c r="S260" s="480"/>
      <c r="T260" s="481"/>
      <c r="U260" s="188">
        <f t="shared" ref="U260" si="27">IF(AND(H260="○",AV260="●"),IF(K260=0,20,20+ROUNDDOWN((K260-1000)/1000,0)*20),0)</f>
        <v>0</v>
      </c>
      <c r="V260" s="188"/>
      <c r="W260" s="189"/>
      <c r="X260" s="194">
        <f t="shared" ref="X260" si="28">IF(AND(H260="○",AV260="●"),IF(O260&gt;=10,O260*0.2,0),0)</f>
        <v>0</v>
      </c>
      <c r="Y260" s="195"/>
      <c r="Z260" s="196"/>
      <c r="AA260" s="203">
        <f t="shared" ref="AA260" si="29">IF(AND(H260="○",AV260="●"),P262*2,0)</f>
        <v>0</v>
      </c>
      <c r="AB260" s="188"/>
      <c r="AC260" s="189"/>
      <c r="AD260" s="206">
        <f t="shared" ref="AD260" si="30">U260+X260+AA260</f>
        <v>0</v>
      </c>
      <c r="AE260" s="207"/>
      <c r="AF260" s="207"/>
      <c r="AG260" s="208"/>
      <c r="AH260" s="232">
        <v>1</v>
      </c>
      <c r="AI260" s="233"/>
      <c r="AJ260" s="234"/>
      <c r="AK260" s="221">
        <f t="shared" ref="AK260" si="31">IF(AH260=1,$AL$36,IF(AH260=2,$AL$54,IF(AH260=3,$AL$73,IF(AH260=4,$AL$91,IF(AH260=5,$AL$109,IF(AH260=6,$AL$128,IF(AH260=7,$AL$146,IF(AH260=8,$AL$165,IF(AH260=9,$AL$183,IF(AH260=10,$AL$201,0))))))))))</f>
        <v>0</v>
      </c>
      <c r="AL260" s="222"/>
      <c r="AM260" s="223"/>
      <c r="AN260" s="226">
        <f t="shared" ref="AN260" si="32">IF(H260="○",ROUNDUP(AD260*AK260,1),0)</f>
        <v>0</v>
      </c>
      <c r="AO260" s="226"/>
      <c r="AP260" s="226"/>
      <c r="AQ260" s="226"/>
      <c r="AR260" s="227"/>
      <c r="AT260" s="31"/>
      <c r="AU260" s="157"/>
      <c r="AV260" s="157" t="str">
        <f>IF(OR(H260="×",AV264="×"),"×","●")</f>
        <v>●</v>
      </c>
      <c r="AW260" s="148">
        <f>IF(AV260="●",IF(H260="定","-",H260),"-")</f>
        <v>0</v>
      </c>
      <c r="AX260" s="31"/>
      <c r="AY260" s="31"/>
      <c r="AZ260" s="31"/>
      <c r="BA260" s="31"/>
    </row>
    <row r="261" spans="2:53" ht="14.1" customHeight="1" x14ac:dyDescent="0.15">
      <c r="B261" s="159"/>
      <c r="C261" s="162"/>
      <c r="D261" s="165"/>
      <c r="E261" s="165"/>
      <c r="F261" s="159"/>
      <c r="G261" s="165"/>
      <c r="H261" s="232"/>
      <c r="I261" s="233"/>
      <c r="J261" s="234"/>
      <c r="K261" s="475"/>
      <c r="L261" s="476"/>
      <c r="M261" s="476"/>
      <c r="N261" s="476"/>
      <c r="O261" s="482"/>
      <c r="P261" s="483"/>
      <c r="Q261" s="483"/>
      <c r="R261" s="483"/>
      <c r="S261" s="483"/>
      <c r="T261" s="484"/>
      <c r="U261" s="190"/>
      <c r="V261" s="190"/>
      <c r="W261" s="191"/>
      <c r="X261" s="197"/>
      <c r="Y261" s="198"/>
      <c r="Z261" s="199"/>
      <c r="AA261" s="204"/>
      <c r="AB261" s="190"/>
      <c r="AC261" s="191"/>
      <c r="AD261" s="209"/>
      <c r="AE261" s="210"/>
      <c r="AF261" s="210"/>
      <c r="AG261" s="211"/>
      <c r="AH261" s="232"/>
      <c r="AI261" s="233"/>
      <c r="AJ261" s="234"/>
      <c r="AK261" s="224"/>
      <c r="AL261" s="224"/>
      <c r="AM261" s="225"/>
      <c r="AN261" s="228"/>
      <c r="AO261" s="228"/>
      <c r="AP261" s="228"/>
      <c r="AQ261" s="228"/>
      <c r="AR261" s="229"/>
      <c r="AT261" s="31"/>
      <c r="AU261" s="157"/>
      <c r="AV261" s="157"/>
      <c r="AW261" s="148"/>
      <c r="AX261" s="31"/>
      <c r="AY261" s="31"/>
      <c r="AZ261" s="31"/>
      <c r="BA261" s="31"/>
    </row>
    <row r="262" spans="2:53" ht="14.1" customHeight="1" x14ac:dyDescent="0.15">
      <c r="B262" s="159"/>
      <c r="C262" s="162"/>
      <c r="D262" s="165"/>
      <c r="E262" s="165"/>
      <c r="F262" s="159"/>
      <c r="G262" s="165"/>
      <c r="H262" s="232"/>
      <c r="I262" s="233"/>
      <c r="J262" s="234"/>
      <c r="K262" s="475"/>
      <c r="L262" s="476"/>
      <c r="M262" s="476"/>
      <c r="N262" s="476"/>
      <c r="O262" s="465"/>
      <c r="P262" s="467">
        <f t="shared" ref="P262" si="33">$I$229</f>
        <v>0</v>
      </c>
      <c r="Q262" s="468"/>
      <c r="R262" s="468"/>
      <c r="S262" s="468"/>
      <c r="T262" s="469"/>
      <c r="U262" s="190"/>
      <c r="V262" s="190"/>
      <c r="W262" s="191"/>
      <c r="X262" s="197"/>
      <c r="Y262" s="198"/>
      <c r="Z262" s="199"/>
      <c r="AA262" s="204"/>
      <c r="AB262" s="190"/>
      <c r="AC262" s="191"/>
      <c r="AD262" s="209"/>
      <c r="AE262" s="210"/>
      <c r="AF262" s="210"/>
      <c r="AG262" s="211"/>
      <c r="AH262" s="232"/>
      <c r="AI262" s="233"/>
      <c r="AJ262" s="234"/>
      <c r="AK262" s="224"/>
      <c r="AL262" s="224"/>
      <c r="AM262" s="225"/>
      <c r="AN262" s="228"/>
      <c r="AO262" s="228"/>
      <c r="AP262" s="228"/>
      <c r="AQ262" s="228"/>
      <c r="AR262" s="229"/>
      <c r="AT262" s="31"/>
      <c r="AU262" s="157"/>
      <c r="AV262" s="157"/>
      <c r="AW262" s="148"/>
      <c r="AX262" s="31"/>
      <c r="AY262" s="31"/>
      <c r="AZ262" s="31"/>
      <c r="BA262" s="31"/>
    </row>
    <row r="263" spans="2:53" ht="14.1" customHeight="1" x14ac:dyDescent="0.15">
      <c r="B263" s="160"/>
      <c r="C263" s="163"/>
      <c r="D263" s="166"/>
      <c r="E263" s="166"/>
      <c r="F263" s="160"/>
      <c r="G263" s="166"/>
      <c r="H263" s="235"/>
      <c r="I263" s="236"/>
      <c r="J263" s="237"/>
      <c r="K263" s="477"/>
      <c r="L263" s="478"/>
      <c r="M263" s="478"/>
      <c r="N263" s="478"/>
      <c r="O263" s="466"/>
      <c r="P263" s="470"/>
      <c r="Q263" s="471"/>
      <c r="R263" s="471"/>
      <c r="S263" s="471"/>
      <c r="T263" s="472"/>
      <c r="U263" s="192"/>
      <c r="V263" s="192"/>
      <c r="W263" s="193"/>
      <c r="X263" s="200"/>
      <c r="Y263" s="201"/>
      <c r="Z263" s="202"/>
      <c r="AA263" s="205"/>
      <c r="AB263" s="192"/>
      <c r="AC263" s="193"/>
      <c r="AD263" s="212"/>
      <c r="AE263" s="213"/>
      <c r="AF263" s="213"/>
      <c r="AG263" s="214"/>
      <c r="AH263" s="235"/>
      <c r="AI263" s="236"/>
      <c r="AJ263" s="237"/>
      <c r="AK263" s="224"/>
      <c r="AL263" s="224"/>
      <c r="AM263" s="225"/>
      <c r="AN263" s="230"/>
      <c r="AO263" s="230"/>
      <c r="AP263" s="230"/>
      <c r="AQ263" s="230"/>
      <c r="AR263" s="231"/>
      <c r="AT263" s="31"/>
      <c r="AU263" s="157"/>
      <c r="AV263" s="157"/>
      <c r="AW263" s="148"/>
      <c r="AX263" s="31"/>
      <c r="AY263" s="31"/>
      <c r="AZ263" s="31"/>
      <c r="BA263" s="31"/>
    </row>
    <row r="264" spans="2:53" ht="14.1" customHeight="1" x14ac:dyDescent="0.15">
      <c r="B264" s="158">
        <v>8</v>
      </c>
      <c r="C264" s="161" t="s">
        <v>101</v>
      </c>
      <c r="D264" s="164">
        <v>7</v>
      </c>
      <c r="E264" s="164" t="s">
        <v>102</v>
      </c>
      <c r="F264" s="158" t="s">
        <v>108</v>
      </c>
      <c r="G264" s="164"/>
      <c r="H264" s="499"/>
      <c r="I264" s="500"/>
      <c r="J264" s="501"/>
      <c r="K264" s="473">
        <f>$I$224</f>
        <v>0</v>
      </c>
      <c r="L264" s="474"/>
      <c r="M264" s="474"/>
      <c r="N264" s="474"/>
      <c r="O264" s="479">
        <f t="shared" ref="O264" si="34">$I$227</f>
        <v>0</v>
      </c>
      <c r="P264" s="480"/>
      <c r="Q264" s="480"/>
      <c r="R264" s="480"/>
      <c r="S264" s="480"/>
      <c r="T264" s="481"/>
      <c r="U264" s="188">
        <f t="shared" ref="U264" si="35">IF(AND(H264="○",AV264="●"),IF(K264=0,20,20+ROUNDDOWN((K264-1000)/1000,0)*20),0)</f>
        <v>0</v>
      </c>
      <c r="V264" s="188"/>
      <c r="W264" s="189"/>
      <c r="X264" s="194">
        <f t="shared" ref="X264" si="36">IF(AND(H264="○",AV264="●"),IF(O264&gt;=10,O264*0.2,0),0)</f>
        <v>0</v>
      </c>
      <c r="Y264" s="195"/>
      <c r="Z264" s="196"/>
      <c r="AA264" s="203">
        <f t="shared" ref="AA264" si="37">IF(AND(H264="○",AV264="●"),P266*2,0)</f>
        <v>0</v>
      </c>
      <c r="AB264" s="188"/>
      <c r="AC264" s="189"/>
      <c r="AD264" s="206">
        <f t="shared" ref="AD264" si="38">U264+X264+AA264</f>
        <v>0</v>
      </c>
      <c r="AE264" s="207"/>
      <c r="AF264" s="207"/>
      <c r="AG264" s="208"/>
      <c r="AH264" s="232">
        <v>1</v>
      </c>
      <c r="AI264" s="233"/>
      <c r="AJ264" s="234"/>
      <c r="AK264" s="221">
        <f t="shared" ref="AK264" si="39">IF(AH264=1,$AL$36,IF(AH264=2,$AL$54,IF(AH264=3,$AL$73,IF(AH264=4,$AL$91,IF(AH264=5,$AL$109,IF(AH264=6,$AL$128,IF(AH264=7,$AL$146,IF(AH264=8,$AL$165,IF(AH264=9,$AL$183,IF(AH264=10,$AL$201,0))))))))))</f>
        <v>0</v>
      </c>
      <c r="AL264" s="222"/>
      <c r="AM264" s="223"/>
      <c r="AN264" s="226">
        <f t="shared" ref="AN264" si="40">IF(H264="○",ROUNDUP(AD264*AK264,1),0)</f>
        <v>0</v>
      </c>
      <c r="AO264" s="226"/>
      <c r="AP264" s="226"/>
      <c r="AQ264" s="226"/>
      <c r="AR264" s="227"/>
      <c r="AT264" s="31"/>
      <c r="AU264" s="157"/>
      <c r="AV264" s="157" t="str">
        <f>IF(OR(H264="×",AV268="×"),"×","●")</f>
        <v>●</v>
      </c>
      <c r="AW264" s="148">
        <f>IF(AV264="●",IF(H264="定","-",H264),"-")</f>
        <v>0</v>
      </c>
      <c r="AX264" s="31"/>
      <c r="AY264" s="31"/>
      <c r="AZ264" s="31"/>
      <c r="BA264" s="31"/>
    </row>
    <row r="265" spans="2:53" ht="14.1" customHeight="1" x14ac:dyDescent="0.15">
      <c r="B265" s="159"/>
      <c r="C265" s="162"/>
      <c r="D265" s="165"/>
      <c r="E265" s="165"/>
      <c r="F265" s="159"/>
      <c r="G265" s="165"/>
      <c r="H265" s="232"/>
      <c r="I265" s="233"/>
      <c r="J265" s="234"/>
      <c r="K265" s="475"/>
      <c r="L265" s="476"/>
      <c r="M265" s="476"/>
      <c r="N265" s="476"/>
      <c r="O265" s="482"/>
      <c r="P265" s="483"/>
      <c r="Q265" s="483"/>
      <c r="R265" s="483"/>
      <c r="S265" s="483"/>
      <c r="T265" s="484"/>
      <c r="U265" s="190"/>
      <c r="V265" s="190"/>
      <c r="W265" s="191"/>
      <c r="X265" s="197"/>
      <c r="Y265" s="198"/>
      <c r="Z265" s="199"/>
      <c r="AA265" s="204"/>
      <c r="AB265" s="190"/>
      <c r="AC265" s="191"/>
      <c r="AD265" s="209"/>
      <c r="AE265" s="210"/>
      <c r="AF265" s="210"/>
      <c r="AG265" s="211"/>
      <c r="AH265" s="232"/>
      <c r="AI265" s="233"/>
      <c r="AJ265" s="234"/>
      <c r="AK265" s="224"/>
      <c r="AL265" s="224"/>
      <c r="AM265" s="225"/>
      <c r="AN265" s="228"/>
      <c r="AO265" s="228"/>
      <c r="AP265" s="228"/>
      <c r="AQ265" s="228"/>
      <c r="AR265" s="229"/>
      <c r="AT265" s="31"/>
      <c r="AU265" s="157"/>
      <c r="AV265" s="157"/>
      <c r="AW265" s="148"/>
      <c r="AX265" s="31"/>
      <c r="AY265" s="31"/>
      <c r="AZ265" s="31"/>
      <c r="BA265" s="31"/>
    </row>
    <row r="266" spans="2:53" ht="14.1" customHeight="1" x14ac:dyDescent="0.15">
      <c r="B266" s="159"/>
      <c r="C266" s="162"/>
      <c r="D266" s="165"/>
      <c r="E266" s="165"/>
      <c r="F266" s="159"/>
      <c r="G266" s="165"/>
      <c r="H266" s="232"/>
      <c r="I266" s="233"/>
      <c r="J266" s="234"/>
      <c r="K266" s="475"/>
      <c r="L266" s="476"/>
      <c r="M266" s="476"/>
      <c r="N266" s="476"/>
      <c r="O266" s="465"/>
      <c r="P266" s="467">
        <f t="shared" ref="P266" si="41">$I$229</f>
        <v>0</v>
      </c>
      <c r="Q266" s="468"/>
      <c r="R266" s="468"/>
      <c r="S266" s="468"/>
      <c r="T266" s="469"/>
      <c r="U266" s="190"/>
      <c r="V266" s="190"/>
      <c r="W266" s="191"/>
      <c r="X266" s="197"/>
      <c r="Y266" s="198"/>
      <c r="Z266" s="199"/>
      <c r="AA266" s="204"/>
      <c r="AB266" s="190"/>
      <c r="AC266" s="191"/>
      <c r="AD266" s="209"/>
      <c r="AE266" s="210"/>
      <c r="AF266" s="210"/>
      <c r="AG266" s="211"/>
      <c r="AH266" s="232"/>
      <c r="AI266" s="233"/>
      <c r="AJ266" s="234"/>
      <c r="AK266" s="224"/>
      <c r="AL266" s="224"/>
      <c r="AM266" s="225"/>
      <c r="AN266" s="228"/>
      <c r="AO266" s="228"/>
      <c r="AP266" s="228"/>
      <c r="AQ266" s="228"/>
      <c r="AR266" s="229"/>
      <c r="AT266" s="31"/>
      <c r="AU266" s="157"/>
      <c r="AV266" s="157"/>
      <c r="AW266" s="148"/>
      <c r="AX266" s="31"/>
      <c r="AY266" s="31"/>
      <c r="AZ266" s="31"/>
      <c r="BA266" s="31"/>
    </row>
    <row r="267" spans="2:53" ht="14.1" customHeight="1" x14ac:dyDescent="0.15">
      <c r="B267" s="160"/>
      <c r="C267" s="163"/>
      <c r="D267" s="166"/>
      <c r="E267" s="166"/>
      <c r="F267" s="160"/>
      <c r="G267" s="166"/>
      <c r="H267" s="235"/>
      <c r="I267" s="236"/>
      <c r="J267" s="237"/>
      <c r="K267" s="477"/>
      <c r="L267" s="478"/>
      <c r="M267" s="478"/>
      <c r="N267" s="478"/>
      <c r="O267" s="466"/>
      <c r="P267" s="470"/>
      <c r="Q267" s="471"/>
      <c r="R267" s="471"/>
      <c r="S267" s="471"/>
      <c r="T267" s="472"/>
      <c r="U267" s="192"/>
      <c r="V267" s="192"/>
      <c r="W267" s="193"/>
      <c r="X267" s="200"/>
      <c r="Y267" s="201"/>
      <c r="Z267" s="202"/>
      <c r="AA267" s="205"/>
      <c r="AB267" s="192"/>
      <c r="AC267" s="193"/>
      <c r="AD267" s="212"/>
      <c r="AE267" s="213"/>
      <c r="AF267" s="213"/>
      <c r="AG267" s="214"/>
      <c r="AH267" s="235"/>
      <c r="AI267" s="236"/>
      <c r="AJ267" s="237"/>
      <c r="AK267" s="224"/>
      <c r="AL267" s="224"/>
      <c r="AM267" s="225"/>
      <c r="AN267" s="230"/>
      <c r="AO267" s="230"/>
      <c r="AP267" s="230"/>
      <c r="AQ267" s="230"/>
      <c r="AR267" s="231"/>
      <c r="AT267" s="31"/>
      <c r="AU267" s="157"/>
      <c r="AV267" s="157"/>
      <c r="AW267" s="148"/>
      <c r="AX267" s="31"/>
      <c r="AY267" s="31"/>
      <c r="AZ267" s="31"/>
      <c r="BA267" s="31"/>
    </row>
    <row r="268" spans="2:53" ht="14.1" customHeight="1" x14ac:dyDescent="0.15">
      <c r="B268" s="158">
        <v>8</v>
      </c>
      <c r="C268" s="161" t="s">
        <v>101</v>
      </c>
      <c r="D268" s="164">
        <v>8</v>
      </c>
      <c r="E268" s="164" t="s">
        <v>102</v>
      </c>
      <c r="F268" s="158" t="s">
        <v>109</v>
      </c>
      <c r="G268" s="164"/>
      <c r="H268" s="499"/>
      <c r="I268" s="500"/>
      <c r="J268" s="501"/>
      <c r="K268" s="473">
        <f>$I$224</f>
        <v>0</v>
      </c>
      <c r="L268" s="474"/>
      <c r="M268" s="474"/>
      <c r="N268" s="474"/>
      <c r="O268" s="479">
        <f t="shared" ref="O268" si="42">$I$227</f>
        <v>0</v>
      </c>
      <c r="P268" s="480"/>
      <c r="Q268" s="480"/>
      <c r="R268" s="480"/>
      <c r="S268" s="480"/>
      <c r="T268" s="481"/>
      <c r="U268" s="188">
        <f t="shared" ref="U268" si="43">IF(AND(H268="○",AV268="●"),IF(K268=0,20,20+ROUNDDOWN((K268-1000)/1000,0)*20),0)</f>
        <v>0</v>
      </c>
      <c r="V268" s="188"/>
      <c r="W268" s="189"/>
      <c r="X268" s="194">
        <f t="shared" ref="X268" si="44">IF(AND(H268="○",AV268="●"),IF(O268&gt;=10,O268*0.2,0),0)</f>
        <v>0</v>
      </c>
      <c r="Y268" s="195"/>
      <c r="Z268" s="196"/>
      <c r="AA268" s="203">
        <f t="shared" ref="AA268" si="45">IF(AND(H268="○",AV268="●"),P270*2,0)</f>
        <v>0</v>
      </c>
      <c r="AB268" s="188"/>
      <c r="AC268" s="189"/>
      <c r="AD268" s="206">
        <f t="shared" ref="AD268" si="46">U268+X268+AA268</f>
        <v>0</v>
      </c>
      <c r="AE268" s="207"/>
      <c r="AF268" s="207"/>
      <c r="AG268" s="208"/>
      <c r="AH268" s="232">
        <v>1</v>
      </c>
      <c r="AI268" s="233"/>
      <c r="AJ268" s="234"/>
      <c r="AK268" s="221">
        <f t="shared" ref="AK268" si="47">IF(AH268=1,$AL$36,IF(AH268=2,$AL$54,IF(AH268=3,$AL$73,IF(AH268=4,$AL$91,IF(AH268=5,$AL$109,IF(AH268=6,$AL$128,IF(AH268=7,$AL$146,IF(AH268=8,$AL$165,IF(AH268=9,$AL$183,IF(AH268=10,$AL$201,0))))))))))</f>
        <v>0</v>
      </c>
      <c r="AL268" s="222"/>
      <c r="AM268" s="223"/>
      <c r="AN268" s="226">
        <f t="shared" ref="AN268" si="48">IF(H268="○",ROUNDUP(AD268*AK268,1),0)</f>
        <v>0</v>
      </c>
      <c r="AO268" s="226"/>
      <c r="AP268" s="226"/>
      <c r="AQ268" s="226"/>
      <c r="AR268" s="227"/>
      <c r="AT268" s="31"/>
      <c r="AU268" s="157"/>
      <c r="AV268" s="157" t="str">
        <f t="shared" ref="AV268" si="49">IF(OR(H268="×",AV272="×"),"×","●")</f>
        <v>●</v>
      </c>
      <c r="AW268" s="148">
        <f>IF(AV268="●",IF(H268="定","-",H268),"-")</f>
        <v>0</v>
      </c>
      <c r="AX268" s="31"/>
      <c r="AY268" s="31"/>
      <c r="AZ268" s="31"/>
      <c r="BA268" s="31"/>
    </row>
    <row r="269" spans="2:53" ht="14.1" customHeight="1" x14ac:dyDescent="0.15">
      <c r="B269" s="159"/>
      <c r="C269" s="162"/>
      <c r="D269" s="165"/>
      <c r="E269" s="165"/>
      <c r="F269" s="159"/>
      <c r="G269" s="165"/>
      <c r="H269" s="232"/>
      <c r="I269" s="233"/>
      <c r="J269" s="234"/>
      <c r="K269" s="475"/>
      <c r="L269" s="476"/>
      <c r="M269" s="476"/>
      <c r="N269" s="476"/>
      <c r="O269" s="482"/>
      <c r="P269" s="483"/>
      <c r="Q269" s="483"/>
      <c r="R269" s="483"/>
      <c r="S269" s="483"/>
      <c r="T269" s="484"/>
      <c r="U269" s="190"/>
      <c r="V269" s="190"/>
      <c r="W269" s="191"/>
      <c r="X269" s="197"/>
      <c r="Y269" s="198"/>
      <c r="Z269" s="199"/>
      <c r="AA269" s="204"/>
      <c r="AB269" s="190"/>
      <c r="AC269" s="191"/>
      <c r="AD269" s="209"/>
      <c r="AE269" s="210"/>
      <c r="AF269" s="210"/>
      <c r="AG269" s="211"/>
      <c r="AH269" s="232"/>
      <c r="AI269" s="233"/>
      <c r="AJ269" s="234"/>
      <c r="AK269" s="224"/>
      <c r="AL269" s="224"/>
      <c r="AM269" s="225"/>
      <c r="AN269" s="228"/>
      <c r="AO269" s="228"/>
      <c r="AP269" s="228"/>
      <c r="AQ269" s="228"/>
      <c r="AR269" s="229"/>
      <c r="AT269" s="31"/>
      <c r="AU269" s="157"/>
      <c r="AV269" s="157"/>
      <c r="AW269" s="148"/>
      <c r="AX269" s="31"/>
      <c r="AY269" s="31"/>
      <c r="AZ269" s="31"/>
      <c r="BA269" s="31"/>
    </row>
    <row r="270" spans="2:53" ht="14.1" customHeight="1" x14ac:dyDescent="0.15">
      <c r="B270" s="159"/>
      <c r="C270" s="162"/>
      <c r="D270" s="165"/>
      <c r="E270" s="165"/>
      <c r="F270" s="159"/>
      <c r="G270" s="165"/>
      <c r="H270" s="232"/>
      <c r="I270" s="233"/>
      <c r="J270" s="234"/>
      <c r="K270" s="475"/>
      <c r="L270" s="476"/>
      <c r="M270" s="476"/>
      <c r="N270" s="476"/>
      <c r="O270" s="465"/>
      <c r="P270" s="467">
        <f t="shared" ref="P270" si="50">$I$229</f>
        <v>0</v>
      </c>
      <c r="Q270" s="468"/>
      <c r="R270" s="468"/>
      <c r="S270" s="468"/>
      <c r="T270" s="469"/>
      <c r="U270" s="190"/>
      <c r="V270" s="190"/>
      <c r="W270" s="191"/>
      <c r="X270" s="197"/>
      <c r="Y270" s="198"/>
      <c r="Z270" s="199"/>
      <c r="AA270" s="204"/>
      <c r="AB270" s="190"/>
      <c r="AC270" s="191"/>
      <c r="AD270" s="209"/>
      <c r="AE270" s="210"/>
      <c r="AF270" s="210"/>
      <c r="AG270" s="211"/>
      <c r="AH270" s="232"/>
      <c r="AI270" s="233"/>
      <c r="AJ270" s="234"/>
      <c r="AK270" s="224"/>
      <c r="AL270" s="224"/>
      <c r="AM270" s="225"/>
      <c r="AN270" s="228"/>
      <c r="AO270" s="228"/>
      <c r="AP270" s="228"/>
      <c r="AQ270" s="228"/>
      <c r="AR270" s="229"/>
      <c r="AT270" s="31"/>
      <c r="AU270" s="157"/>
      <c r="AV270" s="157"/>
      <c r="AW270" s="148"/>
      <c r="AX270" s="31"/>
      <c r="AY270" s="31"/>
      <c r="AZ270" s="31"/>
      <c r="BA270" s="31"/>
    </row>
    <row r="271" spans="2:53" ht="14.1" customHeight="1" x14ac:dyDescent="0.15">
      <c r="B271" s="160"/>
      <c r="C271" s="163"/>
      <c r="D271" s="166"/>
      <c r="E271" s="166"/>
      <c r="F271" s="160"/>
      <c r="G271" s="166"/>
      <c r="H271" s="235"/>
      <c r="I271" s="236"/>
      <c r="J271" s="237"/>
      <c r="K271" s="477"/>
      <c r="L271" s="478"/>
      <c r="M271" s="478"/>
      <c r="N271" s="478"/>
      <c r="O271" s="466"/>
      <c r="P271" s="470"/>
      <c r="Q271" s="471"/>
      <c r="R271" s="471"/>
      <c r="S271" s="471"/>
      <c r="T271" s="472"/>
      <c r="U271" s="192"/>
      <c r="V271" s="192"/>
      <c r="W271" s="193"/>
      <c r="X271" s="200"/>
      <c r="Y271" s="201"/>
      <c r="Z271" s="202"/>
      <c r="AA271" s="205"/>
      <c r="AB271" s="192"/>
      <c r="AC271" s="193"/>
      <c r="AD271" s="212"/>
      <c r="AE271" s="213"/>
      <c r="AF271" s="213"/>
      <c r="AG271" s="214"/>
      <c r="AH271" s="235"/>
      <c r="AI271" s="236"/>
      <c r="AJ271" s="237"/>
      <c r="AK271" s="224"/>
      <c r="AL271" s="224"/>
      <c r="AM271" s="225"/>
      <c r="AN271" s="230"/>
      <c r="AO271" s="230"/>
      <c r="AP271" s="230"/>
      <c r="AQ271" s="230"/>
      <c r="AR271" s="231"/>
      <c r="AT271" s="31"/>
      <c r="AU271" s="157"/>
      <c r="AV271" s="157"/>
      <c r="AW271" s="148"/>
      <c r="AX271" s="31"/>
      <c r="AY271" s="31"/>
      <c r="AZ271" s="31"/>
      <c r="BA271" s="31"/>
    </row>
    <row r="272" spans="2:53" ht="14.1" customHeight="1" x14ac:dyDescent="0.15">
      <c r="B272" s="158">
        <v>8</v>
      </c>
      <c r="C272" s="161" t="s">
        <v>101</v>
      </c>
      <c r="D272" s="164">
        <v>9</v>
      </c>
      <c r="E272" s="164" t="s">
        <v>102</v>
      </c>
      <c r="F272" s="158" t="s">
        <v>110</v>
      </c>
      <c r="G272" s="164"/>
      <c r="H272" s="499"/>
      <c r="I272" s="500"/>
      <c r="J272" s="501"/>
      <c r="K272" s="473">
        <f>$I$224</f>
        <v>0</v>
      </c>
      <c r="L272" s="474"/>
      <c r="M272" s="474"/>
      <c r="N272" s="474"/>
      <c r="O272" s="479">
        <f t="shared" ref="O272" si="51">$I$227</f>
        <v>0</v>
      </c>
      <c r="P272" s="480"/>
      <c r="Q272" s="480"/>
      <c r="R272" s="480"/>
      <c r="S272" s="480"/>
      <c r="T272" s="481"/>
      <c r="U272" s="188">
        <f t="shared" ref="U272" si="52">IF(AND(H272="○",AV272="●"),IF(K272=0,20,20+ROUNDDOWN((K272-1000)/1000,0)*20),0)</f>
        <v>0</v>
      </c>
      <c r="V272" s="188"/>
      <c r="W272" s="189"/>
      <c r="X272" s="194">
        <f t="shared" ref="X272" si="53">IF(AND(H272="○",AV272="●"),IF(O272&gt;=10,O272*0.2,0),0)</f>
        <v>0</v>
      </c>
      <c r="Y272" s="195"/>
      <c r="Z272" s="196"/>
      <c r="AA272" s="203">
        <f t="shared" ref="AA272" si="54">IF(AND(H272="○",AV272="●"),P274*2,0)</f>
        <v>0</v>
      </c>
      <c r="AB272" s="188"/>
      <c r="AC272" s="189"/>
      <c r="AD272" s="206">
        <f t="shared" ref="AD272" si="55">U272+X272+AA272</f>
        <v>0</v>
      </c>
      <c r="AE272" s="207"/>
      <c r="AF272" s="207"/>
      <c r="AG272" s="208"/>
      <c r="AH272" s="232">
        <v>1</v>
      </c>
      <c r="AI272" s="233"/>
      <c r="AJ272" s="234"/>
      <c r="AK272" s="221">
        <f t="shared" ref="AK272" si="56">IF(AH272=1,$AL$36,IF(AH272=2,$AL$54,IF(AH272=3,$AL$73,IF(AH272=4,$AL$91,IF(AH272=5,$AL$109,IF(AH272=6,$AL$128,IF(AH272=7,$AL$146,IF(AH272=8,$AL$165,IF(AH272=9,$AL$183,IF(AH272=10,$AL$201,0))))))))))</f>
        <v>0</v>
      </c>
      <c r="AL272" s="222"/>
      <c r="AM272" s="223"/>
      <c r="AN272" s="226">
        <f t="shared" ref="AN272" si="57">IF(H272="○",ROUNDUP(AD272*AK272,1),0)</f>
        <v>0</v>
      </c>
      <c r="AO272" s="226"/>
      <c r="AP272" s="226"/>
      <c r="AQ272" s="226"/>
      <c r="AR272" s="227"/>
      <c r="AT272" s="31"/>
      <c r="AU272" s="157"/>
      <c r="AV272" s="157" t="str">
        <f t="shared" ref="AV272" si="58">IF(OR(H272="×",AV276="×"),"×","●")</f>
        <v>●</v>
      </c>
      <c r="AW272" s="148">
        <f>IF(AV272="●",IF(H272="定","-",H272),"-")</f>
        <v>0</v>
      </c>
      <c r="AX272" s="31"/>
      <c r="AY272" s="31"/>
      <c r="AZ272" s="31"/>
      <c r="BA272" s="31"/>
    </row>
    <row r="273" spans="2:53" ht="14.1" customHeight="1" x14ac:dyDescent="0.15">
      <c r="B273" s="159"/>
      <c r="C273" s="162"/>
      <c r="D273" s="165"/>
      <c r="E273" s="165"/>
      <c r="F273" s="159"/>
      <c r="G273" s="165"/>
      <c r="H273" s="232"/>
      <c r="I273" s="233"/>
      <c r="J273" s="234"/>
      <c r="K273" s="475"/>
      <c r="L273" s="476"/>
      <c r="M273" s="476"/>
      <c r="N273" s="476"/>
      <c r="O273" s="482"/>
      <c r="P273" s="483"/>
      <c r="Q273" s="483"/>
      <c r="R273" s="483"/>
      <c r="S273" s="483"/>
      <c r="T273" s="484"/>
      <c r="U273" s="190"/>
      <c r="V273" s="190"/>
      <c r="W273" s="191"/>
      <c r="X273" s="197"/>
      <c r="Y273" s="198"/>
      <c r="Z273" s="199"/>
      <c r="AA273" s="204"/>
      <c r="AB273" s="190"/>
      <c r="AC273" s="191"/>
      <c r="AD273" s="209"/>
      <c r="AE273" s="210"/>
      <c r="AF273" s="210"/>
      <c r="AG273" s="211"/>
      <c r="AH273" s="232"/>
      <c r="AI273" s="233"/>
      <c r="AJ273" s="234"/>
      <c r="AK273" s="224"/>
      <c r="AL273" s="224"/>
      <c r="AM273" s="225"/>
      <c r="AN273" s="228"/>
      <c r="AO273" s="228"/>
      <c r="AP273" s="228"/>
      <c r="AQ273" s="228"/>
      <c r="AR273" s="229"/>
      <c r="AT273" s="31"/>
      <c r="AU273" s="157"/>
      <c r="AV273" s="157"/>
      <c r="AW273" s="148"/>
      <c r="AX273" s="31"/>
      <c r="AY273" s="31"/>
      <c r="AZ273" s="31"/>
      <c r="BA273" s="31"/>
    </row>
    <row r="274" spans="2:53" ht="14.1" customHeight="1" x14ac:dyDescent="0.15">
      <c r="B274" s="159"/>
      <c r="C274" s="162"/>
      <c r="D274" s="165"/>
      <c r="E274" s="165"/>
      <c r="F274" s="159"/>
      <c r="G274" s="165"/>
      <c r="H274" s="232"/>
      <c r="I274" s="233"/>
      <c r="J274" s="234"/>
      <c r="K274" s="475"/>
      <c r="L274" s="476"/>
      <c r="M274" s="476"/>
      <c r="N274" s="476"/>
      <c r="O274" s="465"/>
      <c r="P274" s="467">
        <f t="shared" ref="P274" si="59">$I$229</f>
        <v>0</v>
      </c>
      <c r="Q274" s="468"/>
      <c r="R274" s="468"/>
      <c r="S274" s="468"/>
      <c r="T274" s="469"/>
      <c r="U274" s="190"/>
      <c r="V274" s="190"/>
      <c r="W274" s="191"/>
      <c r="X274" s="197"/>
      <c r="Y274" s="198"/>
      <c r="Z274" s="199"/>
      <c r="AA274" s="204"/>
      <c r="AB274" s="190"/>
      <c r="AC274" s="191"/>
      <c r="AD274" s="209"/>
      <c r="AE274" s="210"/>
      <c r="AF274" s="210"/>
      <c r="AG274" s="211"/>
      <c r="AH274" s="232"/>
      <c r="AI274" s="233"/>
      <c r="AJ274" s="234"/>
      <c r="AK274" s="224"/>
      <c r="AL274" s="224"/>
      <c r="AM274" s="225"/>
      <c r="AN274" s="228"/>
      <c r="AO274" s="228"/>
      <c r="AP274" s="228"/>
      <c r="AQ274" s="228"/>
      <c r="AR274" s="229"/>
      <c r="AT274" s="31"/>
      <c r="AU274" s="157"/>
      <c r="AV274" s="157"/>
      <c r="AW274" s="148"/>
      <c r="AX274" s="31"/>
      <c r="AY274" s="31"/>
      <c r="AZ274" s="31"/>
      <c r="BA274" s="31"/>
    </row>
    <row r="275" spans="2:53" ht="14.1" customHeight="1" x14ac:dyDescent="0.15">
      <c r="B275" s="160"/>
      <c r="C275" s="163"/>
      <c r="D275" s="166"/>
      <c r="E275" s="166"/>
      <c r="F275" s="160"/>
      <c r="G275" s="166"/>
      <c r="H275" s="235"/>
      <c r="I275" s="236"/>
      <c r="J275" s="237"/>
      <c r="K275" s="477"/>
      <c r="L275" s="478"/>
      <c r="M275" s="478"/>
      <c r="N275" s="478"/>
      <c r="O275" s="466"/>
      <c r="P275" s="470"/>
      <c r="Q275" s="471"/>
      <c r="R275" s="471"/>
      <c r="S275" s="471"/>
      <c r="T275" s="472"/>
      <c r="U275" s="192"/>
      <c r="V275" s="192"/>
      <c r="W275" s="193"/>
      <c r="X275" s="200"/>
      <c r="Y275" s="201"/>
      <c r="Z275" s="202"/>
      <c r="AA275" s="205"/>
      <c r="AB275" s="192"/>
      <c r="AC275" s="193"/>
      <c r="AD275" s="212"/>
      <c r="AE275" s="213"/>
      <c r="AF275" s="213"/>
      <c r="AG275" s="214"/>
      <c r="AH275" s="235"/>
      <c r="AI275" s="236"/>
      <c r="AJ275" s="237"/>
      <c r="AK275" s="224"/>
      <c r="AL275" s="224"/>
      <c r="AM275" s="225"/>
      <c r="AN275" s="230"/>
      <c r="AO275" s="230"/>
      <c r="AP275" s="230"/>
      <c r="AQ275" s="230"/>
      <c r="AR275" s="231"/>
      <c r="AT275" s="31"/>
      <c r="AU275" s="157"/>
      <c r="AV275" s="157"/>
      <c r="AW275" s="148"/>
      <c r="AX275" s="31"/>
      <c r="AY275" s="31"/>
      <c r="AZ275" s="31"/>
      <c r="BA275" s="31"/>
    </row>
    <row r="276" spans="2:53" ht="14.1" customHeight="1" x14ac:dyDescent="0.15">
      <c r="B276" s="158">
        <v>8</v>
      </c>
      <c r="C276" s="161" t="s">
        <v>101</v>
      </c>
      <c r="D276" s="164">
        <v>10</v>
      </c>
      <c r="E276" s="164" t="s">
        <v>102</v>
      </c>
      <c r="F276" s="158" t="s">
        <v>111</v>
      </c>
      <c r="G276" s="164"/>
      <c r="H276" s="499"/>
      <c r="I276" s="500"/>
      <c r="J276" s="501"/>
      <c r="K276" s="473">
        <f>$I$224</f>
        <v>0</v>
      </c>
      <c r="L276" s="474"/>
      <c r="M276" s="474"/>
      <c r="N276" s="474"/>
      <c r="O276" s="479">
        <f t="shared" ref="O276" si="60">$I$227</f>
        <v>0</v>
      </c>
      <c r="P276" s="480"/>
      <c r="Q276" s="480"/>
      <c r="R276" s="480"/>
      <c r="S276" s="480"/>
      <c r="T276" s="481"/>
      <c r="U276" s="188">
        <f t="shared" ref="U276" si="61">IF(AND(H276="○",AV276="●"),IF(K276=0,20,20+ROUNDDOWN((K276-1000)/1000,0)*20),0)</f>
        <v>0</v>
      </c>
      <c r="V276" s="188"/>
      <c r="W276" s="189"/>
      <c r="X276" s="194">
        <f t="shared" ref="X276" si="62">IF(AND(H276="○",AV276="●"),IF(O276&gt;=10,O276*0.2,0),0)</f>
        <v>0</v>
      </c>
      <c r="Y276" s="195"/>
      <c r="Z276" s="196"/>
      <c r="AA276" s="203">
        <f t="shared" ref="AA276" si="63">IF(AND(H276="○",AV276="●"),P278*2,0)</f>
        <v>0</v>
      </c>
      <c r="AB276" s="188"/>
      <c r="AC276" s="189"/>
      <c r="AD276" s="206">
        <f t="shared" ref="AD276" si="64">U276+X276+AA276</f>
        <v>0</v>
      </c>
      <c r="AE276" s="207"/>
      <c r="AF276" s="207"/>
      <c r="AG276" s="208"/>
      <c r="AH276" s="232">
        <v>1</v>
      </c>
      <c r="AI276" s="233"/>
      <c r="AJ276" s="234"/>
      <c r="AK276" s="221">
        <f t="shared" ref="AK276" si="65">IF(AH276=1,$AL$36,IF(AH276=2,$AL$54,IF(AH276=3,$AL$73,IF(AH276=4,$AL$91,IF(AH276=5,$AL$109,IF(AH276=6,$AL$128,IF(AH276=7,$AL$146,IF(AH276=8,$AL$165,IF(AH276=9,$AL$183,IF(AH276=10,$AL$201,0))))))))))</f>
        <v>0</v>
      </c>
      <c r="AL276" s="222"/>
      <c r="AM276" s="223"/>
      <c r="AN276" s="226">
        <f t="shared" ref="AN276" si="66">IF(H276="○",ROUNDUP(AD276*AK276,1),0)</f>
        <v>0</v>
      </c>
      <c r="AO276" s="226"/>
      <c r="AP276" s="226"/>
      <c r="AQ276" s="226"/>
      <c r="AR276" s="227"/>
      <c r="AT276" s="31"/>
      <c r="AU276" s="157"/>
      <c r="AV276" s="157" t="str">
        <f t="shared" ref="AV276" si="67">IF(OR(H276="×",AV280="×"),"×","●")</f>
        <v>●</v>
      </c>
      <c r="AW276" s="148">
        <f>IF(AV276="●",IF(H276="定","-",H276),"-")</f>
        <v>0</v>
      </c>
      <c r="AX276" s="31"/>
      <c r="AY276" s="31"/>
      <c r="AZ276" s="31"/>
      <c r="BA276" s="31"/>
    </row>
    <row r="277" spans="2:53" ht="14.1" customHeight="1" x14ac:dyDescent="0.15">
      <c r="B277" s="159"/>
      <c r="C277" s="162"/>
      <c r="D277" s="165"/>
      <c r="E277" s="165"/>
      <c r="F277" s="159"/>
      <c r="G277" s="165"/>
      <c r="H277" s="232"/>
      <c r="I277" s="233"/>
      <c r="J277" s="234"/>
      <c r="K277" s="475"/>
      <c r="L277" s="476"/>
      <c r="M277" s="476"/>
      <c r="N277" s="476"/>
      <c r="O277" s="482"/>
      <c r="P277" s="483"/>
      <c r="Q277" s="483"/>
      <c r="R277" s="483"/>
      <c r="S277" s="483"/>
      <c r="T277" s="484"/>
      <c r="U277" s="190"/>
      <c r="V277" s="190"/>
      <c r="W277" s="191"/>
      <c r="X277" s="197"/>
      <c r="Y277" s="198"/>
      <c r="Z277" s="199"/>
      <c r="AA277" s="204"/>
      <c r="AB277" s="190"/>
      <c r="AC277" s="191"/>
      <c r="AD277" s="209"/>
      <c r="AE277" s="210"/>
      <c r="AF277" s="210"/>
      <c r="AG277" s="211"/>
      <c r="AH277" s="232"/>
      <c r="AI277" s="233"/>
      <c r="AJ277" s="234"/>
      <c r="AK277" s="224"/>
      <c r="AL277" s="224"/>
      <c r="AM277" s="225"/>
      <c r="AN277" s="228"/>
      <c r="AO277" s="228"/>
      <c r="AP277" s="228"/>
      <c r="AQ277" s="228"/>
      <c r="AR277" s="229"/>
      <c r="AT277" s="31"/>
      <c r="AU277" s="157"/>
      <c r="AV277" s="157"/>
      <c r="AW277" s="148"/>
      <c r="AX277" s="31"/>
      <c r="AY277" s="31"/>
      <c r="AZ277" s="31"/>
      <c r="BA277" s="31"/>
    </row>
    <row r="278" spans="2:53" ht="14.1" customHeight="1" x14ac:dyDescent="0.15">
      <c r="B278" s="159"/>
      <c r="C278" s="162"/>
      <c r="D278" s="165"/>
      <c r="E278" s="165"/>
      <c r="F278" s="159"/>
      <c r="G278" s="165"/>
      <c r="H278" s="232"/>
      <c r="I278" s="233"/>
      <c r="J278" s="234"/>
      <c r="K278" s="475"/>
      <c r="L278" s="476"/>
      <c r="M278" s="476"/>
      <c r="N278" s="476"/>
      <c r="O278" s="465"/>
      <c r="P278" s="467">
        <f t="shared" ref="P278" si="68">$I$229</f>
        <v>0</v>
      </c>
      <c r="Q278" s="468"/>
      <c r="R278" s="468"/>
      <c r="S278" s="468"/>
      <c r="T278" s="469"/>
      <c r="U278" s="190"/>
      <c r="V278" s="190"/>
      <c r="W278" s="191"/>
      <c r="X278" s="197"/>
      <c r="Y278" s="198"/>
      <c r="Z278" s="199"/>
      <c r="AA278" s="204"/>
      <c r="AB278" s="190"/>
      <c r="AC278" s="191"/>
      <c r="AD278" s="209"/>
      <c r="AE278" s="210"/>
      <c r="AF278" s="210"/>
      <c r="AG278" s="211"/>
      <c r="AH278" s="232"/>
      <c r="AI278" s="233"/>
      <c r="AJ278" s="234"/>
      <c r="AK278" s="224"/>
      <c r="AL278" s="224"/>
      <c r="AM278" s="225"/>
      <c r="AN278" s="228"/>
      <c r="AO278" s="228"/>
      <c r="AP278" s="228"/>
      <c r="AQ278" s="228"/>
      <c r="AR278" s="229"/>
      <c r="AT278" s="31"/>
      <c r="AU278" s="157"/>
      <c r="AV278" s="157"/>
      <c r="AW278" s="148"/>
      <c r="AX278" s="31"/>
      <c r="AY278" s="31"/>
      <c r="AZ278" s="31"/>
      <c r="BA278" s="31"/>
    </row>
    <row r="279" spans="2:53" ht="14.1" customHeight="1" x14ac:dyDescent="0.15">
      <c r="B279" s="160"/>
      <c r="C279" s="163"/>
      <c r="D279" s="166"/>
      <c r="E279" s="166"/>
      <c r="F279" s="160"/>
      <c r="G279" s="166"/>
      <c r="H279" s="235"/>
      <c r="I279" s="236"/>
      <c r="J279" s="237"/>
      <c r="K279" s="477"/>
      <c r="L279" s="478"/>
      <c r="M279" s="478"/>
      <c r="N279" s="478"/>
      <c r="O279" s="466"/>
      <c r="P279" s="470"/>
      <c r="Q279" s="471"/>
      <c r="R279" s="471"/>
      <c r="S279" s="471"/>
      <c r="T279" s="472"/>
      <c r="U279" s="192"/>
      <c r="V279" s="192"/>
      <c r="W279" s="193"/>
      <c r="X279" s="200"/>
      <c r="Y279" s="201"/>
      <c r="Z279" s="202"/>
      <c r="AA279" s="205"/>
      <c r="AB279" s="192"/>
      <c r="AC279" s="193"/>
      <c r="AD279" s="212"/>
      <c r="AE279" s="213"/>
      <c r="AF279" s="213"/>
      <c r="AG279" s="214"/>
      <c r="AH279" s="235"/>
      <c r="AI279" s="236"/>
      <c r="AJ279" s="237"/>
      <c r="AK279" s="224"/>
      <c r="AL279" s="224"/>
      <c r="AM279" s="225"/>
      <c r="AN279" s="230"/>
      <c r="AO279" s="230"/>
      <c r="AP279" s="230"/>
      <c r="AQ279" s="230"/>
      <c r="AR279" s="231"/>
      <c r="AT279" s="31"/>
      <c r="AU279" s="157"/>
      <c r="AV279" s="157"/>
      <c r="AW279" s="148"/>
      <c r="AX279" s="31"/>
      <c r="AY279" s="31"/>
      <c r="AZ279" s="31"/>
      <c r="BA279" s="31"/>
    </row>
    <row r="280" spans="2:53" ht="14.1" customHeight="1" x14ac:dyDescent="0.15">
      <c r="B280" s="158">
        <v>8</v>
      </c>
      <c r="C280" s="161" t="s">
        <v>101</v>
      </c>
      <c r="D280" s="164">
        <v>11</v>
      </c>
      <c r="E280" s="164" t="s">
        <v>102</v>
      </c>
      <c r="F280" s="158" t="s">
        <v>105</v>
      </c>
      <c r="G280" s="164"/>
      <c r="H280" s="499"/>
      <c r="I280" s="500"/>
      <c r="J280" s="501"/>
      <c r="K280" s="473">
        <f>$I$224</f>
        <v>0</v>
      </c>
      <c r="L280" s="474"/>
      <c r="M280" s="474"/>
      <c r="N280" s="474"/>
      <c r="O280" s="479">
        <f t="shared" ref="O280" si="69">$I$227</f>
        <v>0</v>
      </c>
      <c r="P280" s="480"/>
      <c r="Q280" s="480"/>
      <c r="R280" s="480"/>
      <c r="S280" s="480"/>
      <c r="T280" s="481"/>
      <c r="U280" s="188">
        <f t="shared" ref="U280" si="70">IF(AND(H280="○",AV280="●"),IF(K280=0,20,20+ROUNDDOWN((K280-1000)/1000,0)*20),0)</f>
        <v>0</v>
      </c>
      <c r="V280" s="188"/>
      <c r="W280" s="189"/>
      <c r="X280" s="194">
        <f t="shared" ref="X280" si="71">IF(AND(H280="○",AV280="●"),IF(O280&gt;=10,O280*0.2,0),0)</f>
        <v>0</v>
      </c>
      <c r="Y280" s="195"/>
      <c r="Z280" s="196"/>
      <c r="AA280" s="203">
        <f t="shared" ref="AA280" si="72">IF(AND(H280="○",AV280="●"),P282*2,0)</f>
        <v>0</v>
      </c>
      <c r="AB280" s="188"/>
      <c r="AC280" s="189"/>
      <c r="AD280" s="206">
        <f t="shared" ref="AD280" si="73">U280+X280+AA280</f>
        <v>0</v>
      </c>
      <c r="AE280" s="207"/>
      <c r="AF280" s="207"/>
      <c r="AG280" s="208"/>
      <c r="AH280" s="232">
        <v>1</v>
      </c>
      <c r="AI280" s="233"/>
      <c r="AJ280" s="234"/>
      <c r="AK280" s="221">
        <f t="shared" ref="AK280" si="74">IF(AH280=1,$AL$36,IF(AH280=2,$AL$54,IF(AH280=3,$AL$73,IF(AH280=4,$AL$91,IF(AH280=5,$AL$109,IF(AH280=6,$AL$128,IF(AH280=7,$AL$146,IF(AH280=8,$AL$165,IF(AH280=9,$AL$183,IF(AH280=10,$AL$201,0))))))))))</f>
        <v>0</v>
      </c>
      <c r="AL280" s="222"/>
      <c r="AM280" s="223"/>
      <c r="AN280" s="226">
        <f t="shared" ref="AN280" si="75">IF(H280="○",ROUNDUP(AD280*AK280,1),0)</f>
        <v>0</v>
      </c>
      <c r="AO280" s="226"/>
      <c r="AP280" s="226"/>
      <c r="AQ280" s="226"/>
      <c r="AR280" s="227"/>
      <c r="AT280" s="31"/>
      <c r="AU280" s="157"/>
      <c r="AV280" s="157" t="str">
        <f t="shared" ref="AV280" si="76">IF(OR(H280="×",AV284="×"),"×","●")</f>
        <v>●</v>
      </c>
      <c r="AW280" s="148">
        <f>IF(AV280="●",IF(H280="定","-",H280),"-")</f>
        <v>0</v>
      </c>
      <c r="AX280" s="31"/>
      <c r="AY280" s="31"/>
      <c r="AZ280" s="31"/>
      <c r="BA280" s="31"/>
    </row>
    <row r="281" spans="2:53" ht="14.1" customHeight="1" x14ac:dyDescent="0.15">
      <c r="B281" s="159"/>
      <c r="C281" s="162"/>
      <c r="D281" s="165"/>
      <c r="E281" s="165"/>
      <c r="F281" s="159"/>
      <c r="G281" s="165"/>
      <c r="H281" s="232"/>
      <c r="I281" s="233"/>
      <c r="J281" s="234"/>
      <c r="K281" s="475"/>
      <c r="L281" s="476"/>
      <c r="M281" s="476"/>
      <c r="N281" s="476"/>
      <c r="O281" s="482"/>
      <c r="P281" s="483"/>
      <c r="Q281" s="483"/>
      <c r="R281" s="483"/>
      <c r="S281" s="483"/>
      <c r="T281" s="484"/>
      <c r="U281" s="190"/>
      <c r="V281" s="190"/>
      <c r="W281" s="191"/>
      <c r="X281" s="197"/>
      <c r="Y281" s="198"/>
      <c r="Z281" s="199"/>
      <c r="AA281" s="204"/>
      <c r="AB281" s="190"/>
      <c r="AC281" s="191"/>
      <c r="AD281" s="209"/>
      <c r="AE281" s="210"/>
      <c r="AF281" s="210"/>
      <c r="AG281" s="211"/>
      <c r="AH281" s="232"/>
      <c r="AI281" s="233"/>
      <c r="AJ281" s="234"/>
      <c r="AK281" s="224"/>
      <c r="AL281" s="224"/>
      <c r="AM281" s="225"/>
      <c r="AN281" s="228"/>
      <c r="AO281" s="228"/>
      <c r="AP281" s="228"/>
      <c r="AQ281" s="228"/>
      <c r="AR281" s="229"/>
      <c r="AT281" s="31"/>
      <c r="AU281" s="157"/>
      <c r="AV281" s="157"/>
      <c r="AW281" s="148"/>
      <c r="AX281" s="31"/>
      <c r="AY281" s="31"/>
      <c r="AZ281" s="31"/>
      <c r="BA281" s="31"/>
    </row>
    <row r="282" spans="2:53" ht="14.1" customHeight="1" x14ac:dyDescent="0.15">
      <c r="B282" s="159"/>
      <c r="C282" s="162"/>
      <c r="D282" s="165"/>
      <c r="E282" s="165"/>
      <c r="F282" s="159"/>
      <c r="G282" s="165"/>
      <c r="H282" s="232"/>
      <c r="I282" s="233"/>
      <c r="J282" s="234"/>
      <c r="K282" s="475"/>
      <c r="L282" s="476"/>
      <c r="M282" s="476"/>
      <c r="N282" s="476"/>
      <c r="O282" s="465"/>
      <c r="P282" s="467">
        <f t="shared" ref="P282" si="77">$I$229</f>
        <v>0</v>
      </c>
      <c r="Q282" s="468"/>
      <c r="R282" s="468"/>
      <c r="S282" s="468"/>
      <c r="T282" s="469"/>
      <c r="U282" s="190"/>
      <c r="V282" s="190"/>
      <c r="W282" s="191"/>
      <c r="X282" s="197"/>
      <c r="Y282" s="198"/>
      <c r="Z282" s="199"/>
      <c r="AA282" s="204"/>
      <c r="AB282" s="190"/>
      <c r="AC282" s="191"/>
      <c r="AD282" s="209"/>
      <c r="AE282" s="210"/>
      <c r="AF282" s="210"/>
      <c r="AG282" s="211"/>
      <c r="AH282" s="232"/>
      <c r="AI282" s="233"/>
      <c r="AJ282" s="234"/>
      <c r="AK282" s="224"/>
      <c r="AL282" s="224"/>
      <c r="AM282" s="225"/>
      <c r="AN282" s="228"/>
      <c r="AO282" s="228"/>
      <c r="AP282" s="228"/>
      <c r="AQ282" s="228"/>
      <c r="AR282" s="229"/>
      <c r="AT282" s="31"/>
      <c r="AU282" s="157"/>
      <c r="AV282" s="157"/>
      <c r="AW282" s="148"/>
      <c r="AX282" s="31"/>
      <c r="AY282" s="31"/>
      <c r="AZ282" s="31"/>
      <c r="BA282" s="31"/>
    </row>
    <row r="283" spans="2:53" ht="14.1" customHeight="1" x14ac:dyDescent="0.15">
      <c r="B283" s="160"/>
      <c r="C283" s="163"/>
      <c r="D283" s="166"/>
      <c r="E283" s="166"/>
      <c r="F283" s="160"/>
      <c r="G283" s="166"/>
      <c r="H283" s="235"/>
      <c r="I283" s="236"/>
      <c r="J283" s="237"/>
      <c r="K283" s="477"/>
      <c r="L283" s="478"/>
      <c r="M283" s="478"/>
      <c r="N283" s="478"/>
      <c r="O283" s="466"/>
      <c r="P283" s="470"/>
      <c r="Q283" s="471"/>
      <c r="R283" s="471"/>
      <c r="S283" s="471"/>
      <c r="T283" s="472"/>
      <c r="U283" s="192"/>
      <c r="V283" s="192"/>
      <c r="W283" s="193"/>
      <c r="X283" s="200"/>
      <c r="Y283" s="201"/>
      <c r="Z283" s="202"/>
      <c r="AA283" s="205"/>
      <c r="AB283" s="192"/>
      <c r="AC283" s="193"/>
      <c r="AD283" s="212"/>
      <c r="AE283" s="213"/>
      <c r="AF283" s="213"/>
      <c r="AG283" s="214"/>
      <c r="AH283" s="235"/>
      <c r="AI283" s="236"/>
      <c r="AJ283" s="237"/>
      <c r="AK283" s="224"/>
      <c r="AL283" s="224"/>
      <c r="AM283" s="225"/>
      <c r="AN283" s="230"/>
      <c r="AO283" s="230"/>
      <c r="AP283" s="230"/>
      <c r="AQ283" s="230"/>
      <c r="AR283" s="231"/>
      <c r="AT283" s="31"/>
      <c r="AU283" s="157"/>
      <c r="AV283" s="157"/>
      <c r="AW283" s="148"/>
      <c r="AX283" s="31"/>
      <c r="AY283" s="31"/>
      <c r="AZ283" s="31"/>
      <c r="BA283" s="31"/>
    </row>
    <row r="284" spans="2:53" ht="14.1" customHeight="1" x14ac:dyDescent="0.15">
      <c r="B284" s="158">
        <v>8</v>
      </c>
      <c r="C284" s="161" t="s">
        <v>101</v>
      </c>
      <c r="D284" s="164">
        <v>12</v>
      </c>
      <c r="E284" s="164" t="s">
        <v>102</v>
      </c>
      <c r="F284" s="158" t="s">
        <v>106</v>
      </c>
      <c r="G284" s="164"/>
      <c r="H284" s="499"/>
      <c r="I284" s="500"/>
      <c r="J284" s="501"/>
      <c r="K284" s="473">
        <f>$I$224</f>
        <v>0</v>
      </c>
      <c r="L284" s="474"/>
      <c r="M284" s="474"/>
      <c r="N284" s="474"/>
      <c r="O284" s="479">
        <f t="shared" ref="O284" si="78">$I$227</f>
        <v>0</v>
      </c>
      <c r="P284" s="480"/>
      <c r="Q284" s="480"/>
      <c r="R284" s="480"/>
      <c r="S284" s="480"/>
      <c r="T284" s="481"/>
      <c r="U284" s="188">
        <f t="shared" ref="U284" si="79">IF(AND(H284="○",AV284="●"),IF(K284=0,20,20+ROUNDDOWN((K284-1000)/1000,0)*20),0)</f>
        <v>0</v>
      </c>
      <c r="V284" s="188"/>
      <c r="W284" s="189"/>
      <c r="X284" s="194">
        <f t="shared" ref="X284" si="80">IF(AND(H284="○",AV284="●"),IF(O284&gt;=10,O284*0.2,0),0)</f>
        <v>0</v>
      </c>
      <c r="Y284" s="195"/>
      <c r="Z284" s="196"/>
      <c r="AA284" s="203">
        <f t="shared" ref="AA284" si="81">IF(AND(H284="○",AV284="●"),P286*2,0)</f>
        <v>0</v>
      </c>
      <c r="AB284" s="188"/>
      <c r="AC284" s="189"/>
      <c r="AD284" s="206">
        <f t="shared" ref="AD284" si="82">U284+X284+AA284</f>
        <v>0</v>
      </c>
      <c r="AE284" s="207"/>
      <c r="AF284" s="207"/>
      <c r="AG284" s="208"/>
      <c r="AH284" s="232">
        <v>1</v>
      </c>
      <c r="AI284" s="233"/>
      <c r="AJ284" s="234"/>
      <c r="AK284" s="221">
        <f t="shared" ref="AK284" si="83">IF(AH284=1,$AL$36,IF(AH284=2,$AL$54,IF(AH284=3,$AL$73,IF(AH284=4,$AL$91,IF(AH284=5,$AL$109,IF(AH284=6,$AL$128,IF(AH284=7,$AL$146,IF(AH284=8,$AL$165,IF(AH284=9,$AL$183,IF(AH284=10,$AL$201,0))))))))))</f>
        <v>0</v>
      </c>
      <c r="AL284" s="222"/>
      <c r="AM284" s="223"/>
      <c r="AN284" s="226">
        <f t="shared" ref="AN284" si="84">IF(H284="○",ROUNDUP(AD284*AK284,1),0)</f>
        <v>0</v>
      </c>
      <c r="AO284" s="226"/>
      <c r="AP284" s="226"/>
      <c r="AQ284" s="226"/>
      <c r="AR284" s="227"/>
      <c r="AT284" s="31"/>
      <c r="AU284" s="157"/>
      <c r="AV284" s="157" t="str">
        <f t="shared" ref="AV284" si="85">IF(OR(H284="×",AV288="×"),"×","●")</f>
        <v>●</v>
      </c>
      <c r="AW284" s="148">
        <f>IF(AV284="●",IF(H284="定","-",H284),"-")</f>
        <v>0</v>
      </c>
      <c r="AX284" s="31"/>
      <c r="AY284" s="31"/>
      <c r="AZ284" s="31"/>
      <c r="BA284" s="31"/>
    </row>
    <row r="285" spans="2:53" ht="14.1" customHeight="1" x14ac:dyDescent="0.15">
      <c r="B285" s="159"/>
      <c r="C285" s="162"/>
      <c r="D285" s="165"/>
      <c r="E285" s="165"/>
      <c r="F285" s="159"/>
      <c r="G285" s="165"/>
      <c r="H285" s="232"/>
      <c r="I285" s="233"/>
      <c r="J285" s="234"/>
      <c r="K285" s="475"/>
      <c r="L285" s="476"/>
      <c r="M285" s="476"/>
      <c r="N285" s="476"/>
      <c r="O285" s="482"/>
      <c r="P285" s="483"/>
      <c r="Q285" s="483"/>
      <c r="R285" s="483"/>
      <c r="S285" s="483"/>
      <c r="T285" s="484"/>
      <c r="U285" s="190"/>
      <c r="V285" s="190"/>
      <c r="W285" s="191"/>
      <c r="X285" s="197"/>
      <c r="Y285" s="198"/>
      <c r="Z285" s="199"/>
      <c r="AA285" s="204"/>
      <c r="AB285" s="190"/>
      <c r="AC285" s="191"/>
      <c r="AD285" s="209"/>
      <c r="AE285" s="210"/>
      <c r="AF285" s="210"/>
      <c r="AG285" s="211"/>
      <c r="AH285" s="232"/>
      <c r="AI285" s="233"/>
      <c r="AJ285" s="234"/>
      <c r="AK285" s="224"/>
      <c r="AL285" s="224"/>
      <c r="AM285" s="225"/>
      <c r="AN285" s="228"/>
      <c r="AO285" s="228"/>
      <c r="AP285" s="228"/>
      <c r="AQ285" s="228"/>
      <c r="AR285" s="229"/>
      <c r="AT285" s="31"/>
      <c r="AU285" s="157"/>
      <c r="AV285" s="157"/>
      <c r="AW285" s="148"/>
      <c r="AX285" s="31"/>
      <c r="AY285" s="31"/>
      <c r="AZ285" s="31"/>
      <c r="BA285" s="31"/>
    </row>
    <row r="286" spans="2:53" ht="14.1" customHeight="1" x14ac:dyDescent="0.15">
      <c r="B286" s="159"/>
      <c r="C286" s="162"/>
      <c r="D286" s="165"/>
      <c r="E286" s="165"/>
      <c r="F286" s="159"/>
      <c r="G286" s="165"/>
      <c r="H286" s="232"/>
      <c r="I286" s="233"/>
      <c r="J286" s="234"/>
      <c r="K286" s="475"/>
      <c r="L286" s="476"/>
      <c r="M286" s="476"/>
      <c r="N286" s="476"/>
      <c r="O286" s="465"/>
      <c r="P286" s="467">
        <f t="shared" ref="P286" si="86">$I$229</f>
        <v>0</v>
      </c>
      <c r="Q286" s="468"/>
      <c r="R286" s="468"/>
      <c r="S286" s="468"/>
      <c r="T286" s="469"/>
      <c r="U286" s="190"/>
      <c r="V286" s="190"/>
      <c r="W286" s="191"/>
      <c r="X286" s="197"/>
      <c r="Y286" s="198"/>
      <c r="Z286" s="199"/>
      <c r="AA286" s="204"/>
      <c r="AB286" s="190"/>
      <c r="AC286" s="191"/>
      <c r="AD286" s="209"/>
      <c r="AE286" s="210"/>
      <c r="AF286" s="210"/>
      <c r="AG286" s="211"/>
      <c r="AH286" s="232"/>
      <c r="AI286" s="233"/>
      <c r="AJ286" s="234"/>
      <c r="AK286" s="224"/>
      <c r="AL286" s="224"/>
      <c r="AM286" s="225"/>
      <c r="AN286" s="228"/>
      <c r="AO286" s="228"/>
      <c r="AP286" s="228"/>
      <c r="AQ286" s="228"/>
      <c r="AR286" s="229"/>
      <c r="AT286" s="31"/>
      <c r="AU286" s="157"/>
      <c r="AV286" s="157"/>
      <c r="AW286" s="148"/>
      <c r="AX286" s="31"/>
      <c r="AY286" s="31"/>
      <c r="AZ286" s="31"/>
      <c r="BA286" s="31"/>
    </row>
    <row r="287" spans="2:53" ht="14.1" customHeight="1" x14ac:dyDescent="0.15">
      <c r="B287" s="160"/>
      <c r="C287" s="163"/>
      <c r="D287" s="166"/>
      <c r="E287" s="166"/>
      <c r="F287" s="160"/>
      <c r="G287" s="166"/>
      <c r="H287" s="235"/>
      <c r="I287" s="236"/>
      <c r="J287" s="237"/>
      <c r="K287" s="477"/>
      <c r="L287" s="478"/>
      <c r="M287" s="478"/>
      <c r="N287" s="478"/>
      <c r="O287" s="466"/>
      <c r="P287" s="470"/>
      <c r="Q287" s="471"/>
      <c r="R287" s="471"/>
      <c r="S287" s="471"/>
      <c r="T287" s="472"/>
      <c r="U287" s="192"/>
      <c r="V287" s="192"/>
      <c r="W287" s="193"/>
      <c r="X287" s="200"/>
      <c r="Y287" s="201"/>
      <c r="Z287" s="202"/>
      <c r="AA287" s="205"/>
      <c r="AB287" s="192"/>
      <c r="AC287" s="193"/>
      <c r="AD287" s="212"/>
      <c r="AE287" s="213"/>
      <c r="AF287" s="213"/>
      <c r="AG287" s="214"/>
      <c r="AH287" s="235"/>
      <c r="AI287" s="236"/>
      <c r="AJ287" s="237"/>
      <c r="AK287" s="224"/>
      <c r="AL287" s="224"/>
      <c r="AM287" s="225"/>
      <c r="AN287" s="230"/>
      <c r="AO287" s="230"/>
      <c r="AP287" s="230"/>
      <c r="AQ287" s="230"/>
      <c r="AR287" s="231"/>
      <c r="AT287" s="31"/>
      <c r="AU287" s="157"/>
      <c r="AV287" s="157"/>
      <c r="AW287" s="148"/>
      <c r="AX287" s="31"/>
      <c r="AY287" s="31"/>
      <c r="AZ287" s="31"/>
      <c r="BA287" s="31"/>
    </row>
    <row r="288" spans="2:53" ht="14.1" customHeight="1" x14ac:dyDescent="0.15">
      <c r="B288" s="158">
        <v>8</v>
      </c>
      <c r="C288" s="161" t="s">
        <v>101</v>
      </c>
      <c r="D288" s="164">
        <v>13</v>
      </c>
      <c r="E288" s="164" t="s">
        <v>102</v>
      </c>
      <c r="F288" s="158" t="s">
        <v>107</v>
      </c>
      <c r="G288" s="164"/>
      <c r="H288" s="499"/>
      <c r="I288" s="500"/>
      <c r="J288" s="501"/>
      <c r="K288" s="473">
        <f>$I$224</f>
        <v>0</v>
      </c>
      <c r="L288" s="474"/>
      <c r="M288" s="474"/>
      <c r="N288" s="474"/>
      <c r="O288" s="479">
        <f t="shared" ref="O288" si="87">$I$227</f>
        <v>0</v>
      </c>
      <c r="P288" s="480"/>
      <c r="Q288" s="480"/>
      <c r="R288" s="480"/>
      <c r="S288" s="480"/>
      <c r="T288" s="481"/>
      <c r="U288" s="188">
        <f t="shared" ref="U288" si="88">IF(AND(H288="○",AV288="●"),IF(K288=0,20,20+ROUNDDOWN((K288-1000)/1000,0)*20),0)</f>
        <v>0</v>
      </c>
      <c r="V288" s="188"/>
      <c r="W288" s="189"/>
      <c r="X288" s="194">
        <f t="shared" ref="X288" si="89">IF(AND(H288="○",AV288="●"),IF(O288&gt;=10,O288*0.2,0),0)</f>
        <v>0</v>
      </c>
      <c r="Y288" s="195"/>
      <c r="Z288" s="196"/>
      <c r="AA288" s="203">
        <f t="shared" ref="AA288" si="90">IF(AND(H288="○",AV288="●"),P290*2,0)</f>
        <v>0</v>
      </c>
      <c r="AB288" s="188"/>
      <c r="AC288" s="189"/>
      <c r="AD288" s="206">
        <f t="shared" ref="AD288" si="91">U288+X288+AA288</f>
        <v>0</v>
      </c>
      <c r="AE288" s="207"/>
      <c r="AF288" s="207"/>
      <c r="AG288" s="208"/>
      <c r="AH288" s="232">
        <v>1</v>
      </c>
      <c r="AI288" s="233"/>
      <c r="AJ288" s="234"/>
      <c r="AK288" s="221">
        <f t="shared" ref="AK288" si="92">IF(AH288=1,$AL$36,IF(AH288=2,$AL$54,IF(AH288=3,$AL$73,IF(AH288=4,$AL$91,IF(AH288=5,$AL$109,IF(AH288=6,$AL$128,IF(AH288=7,$AL$146,IF(AH288=8,$AL$165,IF(AH288=9,$AL$183,IF(AH288=10,$AL$201,0))))))))))</f>
        <v>0</v>
      </c>
      <c r="AL288" s="222"/>
      <c r="AM288" s="223"/>
      <c r="AN288" s="226">
        <f t="shared" ref="AN288" si="93">IF(H288="○",ROUNDUP(AD288*AK288,1),0)</f>
        <v>0</v>
      </c>
      <c r="AO288" s="226"/>
      <c r="AP288" s="226"/>
      <c r="AQ288" s="226"/>
      <c r="AR288" s="227"/>
      <c r="AT288" s="31"/>
      <c r="AU288" s="157"/>
      <c r="AV288" s="157" t="str">
        <f t="shared" ref="AV288:AV352" si="94">IF(OR(H288="×",AV292="×"),"×","●")</f>
        <v>●</v>
      </c>
      <c r="AW288" s="148">
        <f>IF(AV288="●",IF(H288="定","-",H288),"-")</f>
        <v>0</v>
      </c>
      <c r="AX288" s="31"/>
      <c r="AY288" s="31"/>
      <c r="AZ288" s="31"/>
      <c r="BA288" s="31"/>
    </row>
    <row r="289" spans="2:53" ht="14.1" customHeight="1" x14ac:dyDescent="0.15">
      <c r="B289" s="159"/>
      <c r="C289" s="162"/>
      <c r="D289" s="165"/>
      <c r="E289" s="165"/>
      <c r="F289" s="159"/>
      <c r="G289" s="165"/>
      <c r="H289" s="232"/>
      <c r="I289" s="233"/>
      <c r="J289" s="234"/>
      <c r="K289" s="475"/>
      <c r="L289" s="476"/>
      <c r="M289" s="476"/>
      <c r="N289" s="476"/>
      <c r="O289" s="482"/>
      <c r="P289" s="483"/>
      <c r="Q289" s="483"/>
      <c r="R289" s="483"/>
      <c r="S289" s="483"/>
      <c r="T289" s="484"/>
      <c r="U289" s="190"/>
      <c r="V289" s="190"/>
      <c r="W289" s="191"/>
      <c r="X289" s="197"/>
      <c r="Y289" s="198"/>
      <c r="Z289" s="199"/>
      <c r="AA289" s="204"/>
      <c r="AB289" s="190"/>
      <c r="AC289" s="191"/>
      <c r="AD289" s="209"/>
      <c r="AE289" s="210"/>
      <c r="AF289" s="210"/>
      <c r="AG289" s="211"/>
      <c r="AH289" s="232"/>
      <c r="AI289" s="233"/>
      <c r="AJ289" s="234"/>
      <c r="AK289" s="224"/>
      <c r="AL289" s="224"/>
      <c r="AM289" s="225"/>
      <c r="AN289" s="228"/>
      <c r="AO289" s="228"/>
      <c r="AP289" s="228"/>
      <c r="AQ289" s="228"/>
      <c r="AR289" s="229"/>
      <c r="AT289" s="31"/>
      <c r="AU289" s="157"/>
      <c r="AV289" s="157"/>
      <c r="AW289" s="148"/>
      <c r="AX289" s="31"/>
      <c r="AY289" s="31"/>
      <c r="AZ289" s="31"/>
      <c r="BA289" s="31"/>
    </row>
    <row r="290" spans="2:53" ht="14.1" customHeight="1" x14ac:dyDescent="0.15">
      <c r="B290" s="159"/>
      <c r="C290" s="162"/>
      <c r="D290" s="165"/>
      <c r="E290" s="165"/>
      <c r="F290" s="159"/>
      <c r="G290" s="165"/>
      <c r="H290" s="232"/>
      <c r="I290" s="233"/>
      <c r="J290" s="234"/>
      <c r="K290" s="475"/>
      <c r="L290" s="476"/>
      <c r="M290" s="476"/>
      <c r="N290" s="476"/>
      <c r="O290" s="465"/>
      <c r="P290" s="467">
        <f t="shared" ref="P290" si="95">$I$229</f>
        <v>0</v>
      </c>
      <c r="Q290" s="468"/>
      <c r="R290" s="468"/>
      <c r="S290" s="468"/>
      <c r="T290" s="469"/>
      <c r="U290" s="190"/>
      <c r="V290" s="190"/>
      <c r="W290" s="191"/>
      <c r="X290" s="197"/>
      <c r="Y290" s="198"/>
      <c r="Z290" s="199"/>
      <c r="AA290" s="204"/>
      <c r="AB290" s="190"/>
      <c r="AC290" s="191"/>
      <c r="AD290" s="209"/>
      <c r="AE290" s="210"/>
      <c r="AF290" s="210"/>
      <c r="AG290" s="211"/>
      <c r="AH290" s="232"/>
      <c r="AI290" s="233"/>
      <c r="AJ290" s="234"/>
      <c r="AK290" s="224"/>
      <c r="AL290" s="224"/>
      <c r="AM290" s="225"/>
      <c r="AN290" s="228"/>
      <c r="AO290" s="228"/>
      <c r="AP290" s="228"/>
      <c r="AQ290" s="228"/>
      <c r="AR290" s="229"/>
      <c r="AT290" s="31"/>
      <c r="AU290" s="157"/>
      <c r="AV290" s="157"/>
      <c r="AW290" s="148"/>
      <c r="AX290" s="31"/>
      <c r="AY290" s="31"/>
      <c r="AZ290" s="31"/>
      <c r="BA290" s="31"/>
    </row>
    <row r="291" spans="2:53" ht="14.1" customHeight="1" x14ac:dyDescent="0.15">
      <c r="B291" s="160"/>
      <c r="C291" s="163"/>
      <c r="D291" s="166"/>
      <c r="E291" s="166"/>
      <c r="F291" s="160"/>
      <c r="G291" s="166"/>
      <c r="H291" s="235"/>
      <c r="I291" s="236"/>
      <c r="J291" s="237"/>
      <c r="K291" s="477"/>
      <c r="L291" s="478"/>
      <c r="M291" s="478"/>
      <c r="N291" s="478"/>
      <c r="O291" s="466"/>
      <c r="P291" s="470"/>
      <c r="Q291" s="471"/>
      <c r="R291" s="471"/>
      <c r="S291" s="471"/>
      <c r="T291" s="472"/>
      <c r="U291" s="192"/>
      <c r="V291" s="192"/>
      <c r="W291" s="193"/>
      <c r="X291" s="200"/>
      <c r="Y291" s="201"/>
      <c r="Z291" s="202"/>
      <c r="AA291" s="205"/>
      <c r="AB291" s="192"/>
      <c r="AC291" s="193"/>
      <c r="AD291" s="212"/>
      <c r="AE291" s="213"/>
      <c r="AF291" s="213"/>
      <c r="AG291" s="214"/>
      <c r="AH291" s="235"/>
      <c r="AI291" s="236"/>
      <c r="AJ291" s="237"/>
      <c r="AK291" s="224"/>
      <c r="AL291" s="224"/>
      <c r="AM291" s="225"/>
      <c r="AN291" s="230"/>
      <c r="AO291" s="230"/>
      <c r="AP291" s="230"/>
      <c r="AQ291" s="230"/>
      <c r="AR291" s="231"/>
      <c r="AT291" s="31"/>
      <c r="AU291" s="157"/>
      <c r="AV291" s="157"/>
      <c r="AW291" s="148"/>
      <c r="AX291" s="31"/>
      <c r="AY291" s="31"/>
      <c r="AZ291" s="31"/>
      <c r="BA291" s="31"/>
    </row>
    <row r="292" spans="2:53" ht="14.1" customHeight="1" x14ac:dyDescent="0.15">
      <c r="B292" s="158">
        <v>8</v>
      </c>
      <c r="C292" s="161" t="s">
        <v>101</v>
      </c>
      <c r="D292" s="164">
        <v>14</v>
      </c>
      <c r="E292" s="164" t="s">
        <v>102</v>
      </c>
      <c r="F292" s="158" t="s">
        <v>108</v>
      </c>
      <c r="G292" s="164"/>
      <c r="H292" s="499"/>
      <c r="I292" s="500"/>
      <c r="J292" s="501"/>
      <c r="K292" s="473">
        <f>$I$224</f>
        <v>0</v>
      </c>
      <c r="L292" s="474"/>
      <c r="M292" s="474"/>
      <c r="N292" s="474"/>
      <c r="O292" s="479">
        <f t="shared" ref="O292" si="96">$I$227</f>
        <v>0</v>
      </c>
      <c r="P292" s="480"/>
      <c r="Q292" s="480"/>
      <c r="R292" s="480"/>
      <c r="S292" s="480"/>
      <c r="T292" s="481"/>
      <c r="U292" s="188">
        <f t="shared" ref="U292" si="97">IF(AND(H292="○",AV292="●"),IF(K292=0,20,20+ROUNDDOWN((K292-1000)/1000,0)*20),0)</f>
        <v>0</v>
      </c>
      <c r="V292" s="188"/>
      <c r="W292" s="189"/>
      <c r="X292" s="194">
        <f t="shared" ref="X292" si="98">IF(AND(H292="○",AV292="●"),IF(O292&gt;=10,O292*0.2,0),0)</f>
        <v>0</v>
      </c>
      <c r="Y292" s="195"/>
      <c r="Z292" s="196"/>
      <c r="AA292" s="203">
        <f t="shared" ref="AA292" si="99">IF(AND(H292="○",AV292="●"),P294*2,0)</f>
        <v>0</v>
      </c>
      <c r="AB292" s="188"/>
      <c r="AC292" s="189"/>
      <c r="AD292" s="206">
        <f t="shared" ref="AD292" si="100">U292+X292+AA292</f>
        <v>0</v>
      </c>
      <c r="AE292" s="207"/>
      <c r="AF292" s="207"/>
      <c r="AG292" s="208"/>
      <c r="AH292" s="232">
        <v>1</v>
      </c>
      <c r="AI292" s="233"/>
      <c r="AJ292" s="234"/>
      <c r="AK292" s="221">
        <f t="shared" ref="AK292" si="101">IF(AH292=1,$AL$36,IF(AH292=2,$AL$54,IF(AH292=3,$AL$73,IF(AH292=4,$AL$91,IF(AH292=5,$AL$109,IF(AH292=6,$AL$128,IF(AH292=7,$AL$146,IF(AH292=8,$AL$165,IF(AH292=9,$AL$183,IF(AH292=10,$AL$201,0))))))))))</f>
        <v>0</v>
      </c>
      <c r="AL292" s="222"/>
      <c r="AM292" s="223"/>
      <c r="AN292" s="226">
        <f t="shared" ref="AN292" si="102">IF(H292="○",ROUNDUP(AD292*AK292,1),0)</f>
        <v>0</v>
      </c>
      <c r="AO292" s="226"/>
      <c r="AP292" s="226"/>
      <c r="AQ292" s="226"/>
      <c r="AR292" s="227"/>
      <c r="AT292" s="31"/>
      <c r="AU292" s="157"/>
      <c r="AV292" s="157" t="str">
        <f t="shared" si="94"/>
        <v>●</v>
      </c>
      <c r="AW292" s="148">
        <f>IF(AV292="●",IF(H292="定","-",H292),"-")</f>
        <v>0</v>
      </c>
      <c r="AX292" s="31"/>
      <c r="AY292" s="31"/>
      <c r="AZ292" s="31"/>
      <c r="BA292" s="31"/>
    </row>
    <row r="293" spans="2:53" ht="14.1" customHeight="1" x14ac:dyDescent="0.15">
      <c r="B293" s="159"/>
      <c r="C293" s="162"/>
      <c r="D293" s="165"/>
      <c r="E293" s="165"/>
      <c r="F293" s="159"/>
      <c r="G293" s="165"/>
      <c r="H293" s="232"/>
      <c r="I293" s="233"/>
      <c r="J293" s="234"/>
      <c r="K293" s="475"/>
      <c r="L293" s="476"/>
      <c r="M293" s="476"/>
      <c r="N293" s="476"/>
      <c r="O293" s="482"/>
      <c r="P293" s="483"/>
      <c r="Q293" s="483"/>
      <c r="R293" s="483"/>
      <c r="S293" s="483"/>
      <c r="T293" s="484"/>
      <c r="U293" s="190"/>
      <c r="V293" s="190"/>
      <c r="W293" s="191"/>
      <c r="X293" s="197"/>
      <c r="Y293" s="198"/>
      <c r="Z293" s="199"/>
      <c r="AA293" s="204"/>
      <c r="AB293" s="190"/>
      <c r="AC293" s="191"/>
      <c r="AD293" s="209"/>
      <c r="AE293" s="210"/>
      <c r="AF293" s="210"/>
      <c r="AG293" s="211"/>
      <c r="AH293" s="232"/>
      <c r="AI293" s="233"/>
      <c r="AJ293" s="234"/>
      <c r="AK293" s="224"/>
      <c r="AL293" s="224"/>
      <c r="AM293" s="225"/>
      <c r="AN293" s="228"/>
      <c r="AO293" s="228"/>
      <c r="AP293" s="228"/>
      <c r="AQ293" s="228"/>
      <c r="AR293" s="229"/>
      <c r="AT293" s="31"/>
      <c r="AU293" s="157"/>
      <c r="AV293" s="157"/>
      <c r="AW293" s="148"/>
      <c r="AX293" s="31"/>
      <c r="AY293" s="31"/>
      <c r="AZ293" s="31"/>
      <c r="BA293" s="31"/>
    </row>
    <row r="294" spans="2:53" ht="14.1" customHeight="1" x14ac:dyDescent="0.15">
      <c r="B294" s="159"/>
      <c r="C294" s="162"/>
      <c r="D294" s="165"/>
      <c r="E294" s="165"/>
      <c r="F294" s="159"/>
      <c r="G294" s="165"/>
      <c r="H294" s="232"/>
      <c r="I294" s="233"/>
      <c r="J294" s="234"/>
      <c r="K294" s="475"/>
      <c r="L294" s="476"/>
      <c r="M294" s="476"/>
      <c r="N294" s="476"/>
      <c r="O294" s="465"/>
      <c r="P294" s="467">
        <f t="shared" ref="P294" si="103">$I$229</f>
        <v>0</v>
      </c>
      <c r="Q294" s="468"/>
      <c r="R294" s="468"/>
      <c r="S294" s="468"/>
      <c r="T294" s="469"/>
      <c r="U294" s="190"/>
      <c r="V294" s="190"/>
      <c r="W294" s="191"/>
      <c r="X294" s="197"/>
      <c r="Y294" s="198"/>
      <c r="Z294" s="199"/>
      <c r="AA294" s="204"/>
      <c r="AB294" s="190"/>
      <c r="AC294" s="191"/>
      <c r="AD294" s="209"/>
      <c r="AE294" s="210"/>
      <c r="AF294" s="210"/>
      <c r="AG294" s="211"/>
      <c r="AH294" s="232"/>
      <c r="AI294" s="233"/>
      <c r="AJ294" s="234"/>
      <c r="AK294" s="224"/>
      <c r="AL294" s="224"/>
      <c r="AM294" s="225"/>
      <c r="AN294" s="228"/>
      <c r="AO294" s="228"/>
      <c r="AP294" s="228"/>
      <c r="AQ294" s="228"/>
      <c r="AR294" s="229"/>
      <c r="AT294" s="31"/>
      <c r="AU294" s="157"/>
      <c r="AV294" s="157"/>
      <c r="AW294" s="148"/>
      <c r="AX294" s="31"/>
      <c r="AY294" s="31"/>
      <c r="AZ294" s="31"/>
      <c r="BA294" s="31"/>
    </row>
    <row r="295" spans="2:53" ht="14.1" customHeight="1" x14ac:dyDescent="0.15">
      <c r="B295" s="160"/>
      <c r="C295" s="163"/>
      <c r="D295" s="166"/>
      <c r="E295" s="166"/>
      <c r="F295" s="160"/>
      <c r="G295" s="166"/>
      <c r="H295" s="235"/>
      <c r="I295" s="236"/>
      <c r="J295" s="237"/>
      <c r="K295" s="477"/>
      <c r="L295" s="478"/>
      <c r="M295" s="478"/>
      <c r="N295" s="478"/>
      <c r="O295" s="466"/>
      <c r="P295" s="470"/>
      <c r="Q295" s="471"/>
      <c r="R295" s="471"/>
      <c r="S295" s="471"/>
      <c r="T295" s="472"/>
      <c r="U295" s="192"/>
      <c r="V295" s="192"/>
      <c r="W295" s="193"/>
      <c r="X295" s="200"/>
      <c r="Y295" s="201"/>
      <c r="Z295" s="202"/>
      <c r="AA295" s="205"/>
      <c r="AB295" s="192"/>
      <c r="AC295" s="193"/>
      <c r="AD295" s="212"/>
      <c r="AE295" s="213"/>
      <c r="AF295" s="213"/>
      <c r="AG295" s="214"/>
      <c r="AH295" s="235"/>
      <c r="AI295" s="236"/>
      <c r="AJ295" s="237"/>
      <c r="AK295" s="224"/>
      <c r="AL295" s="224"/>
      <c r="AM295" s="225"/>
      <c r="AN295" s="230"/>
      <c r="AO295" s="230"/>
      <c r="AP295" s="230"/>
      <c r="AQ295" s="230"/>
      <c r="AR295" s="231"/>
      <c r="AT295" s="31"/>
      <c r="AU295" s="157"/>
      <c r="AV295" s="157"/>
      <c r="AW295" s="148"/>
      <c r="AX295" s="31"/>
      <c r="AY295" s="31"/>
      <c r="AZ295" s="31"/>
      <c r="BA295" s="31"/>
    </row>
    <row r="296" spans="2:53" ht="14.1" customHeight="1" x14ac:dyDescent="0.15">
      <c r="B296" s="158">
        <v>8</v>
      </c>
      <c r="C296" s="161" t="s">
        <v>101</v>
      </c>
      <c r="D296" s="164">
        <v>15</v>
      </c>
      <c r="E296" s="164" t="s">
        <v>102</v>
      </c>
      <c r="F296" s="158" t="s">
        <v>109</v>
      </c>
      <c r="G296" s="164"/>
      <c r="H296" s="499"/>
      <c r="I296" s="500"/>
      <c r="J296" s="501"/>
      <c r="K296" s="473">
        <f>$I$224</f>
        <v>0</v>
      </c>
      <c r="L296" s="474"/>
      <c r="M296" s="474"/>
      <c r="N296" s="474"/>
      <c r="O296" s="479">
        <f t="shared" ref="O296" si="104">$I$227</f>
        <v>0</v>
      </c>
      <c r="P296" s="480"/>
      <c r="Q296" s="480"/>
      <c r="R296" s="480"/>
      <c r="S296" s="480"/>
      <c r="T296" s="481"/>
      <c r="U296" s="188">
        <f t="shared" ref="U296" si="105">IF(AND(H296="○",AV296="●"),IF(K296=0,20,20+ROUNDDOWN((K296-1000)/1000,0)*20),0)</f>
        <v>0</v>
      </c>
      <c r="V296" s="188"/>
      <c r="W296" s="189"/>
      <c r="X296" s="194">
        <f t="shared" ref="X296" si="106">IF(AND(H296="○",AV296="●"),IF(O296&gt;=10,O296*0.2,0),0)</f>
        <v>0</v>
      </c>
      <c r="Y296" s="195"/>
      <c r="Z296" s="196"/>
      <c r="AA296" s="203">
        <f t="shared" ref="AA296" si="107">IF(AND(H296="○",AV296="●"),P298*2,0)</f>
        <v>0</v>
      </c>
      <c r="AB296" s="188"/>
      <c r="AC296" s="189"/>
      <c r="AD296" s="206">
        <f t="shared" ref="AD296" si="108">U296+X296+AA296</f>
        <v>0</v>
      </c>
      <c r="AE296" s="207"/>
      <c r="AF296" s="207"/>
      <c r="AG296" s="208"/>
      <c r="AH296" s="232">
        <v>1</v>
      </c>
      <c r="AI296" s="233"/>
      <c r="AJ296" s="234"/>
      <c r="AK296" s="221">
        <f t="shared" ref="AK296" si="109">IF(AH296=1,$AL$36,IF(AH296=2,$AL$54,IF(AH296=3,$AL$73,IF(AH296=4,$AL$91,IF(AH296=5,$AL$109,IF(AH296=6,$AL$128,IF(AH296=7,$AL$146,IF(AH296=8,$AL$165,IF(AH296=9,$AL$183,IF(AH296=10,$AL$201,0))))))))))</f>
        <v>0</v>
      </c>
      <c r="AL296" s="222"/>
      <c r="AM296" s="223"/>
      <c r="AN296" s="226">
        <f t="shared" ref="AN296" si="110">IF(H296="○",ROUNDUP(AD296*AK296,1),0)</f>
        <v>0</v>
      </c>
      <c r="AO296" s="226"/>
      <c r="AP296" s="226"/>
      <c r="AQ296" s="226"/>
      <c r="AR296" s="227"/>
      <c r="AT296" s="31"/>
      <c r="AU296" s="157"/>
      <c r="AV296" s="157" t="str">
        <f t="shared" si="94"/>
        <v>●</v>
      </c>
      <c r="AW296" s="148">
        <f>IF(AV296="●",IF(H296="定","-",H296),"-")</f>
        <v>0</v>
      </c>
      <c r="AX296" s="31"/>
      <c r="AY296" s="31"/>
      <c r="AZ296" s="31"/>
      <c r="BA296" s="31"/>
    </row>
    <row r="297" spans="2:53" ht="14.1" customHeight="1" x14ac:dyDescent="0.15">
      <c r="B297" s="159"/>
      <c r="C297" s="162"/>
      <c r="D297" s="165"/>
      <c r="E297" s="165"/>
      <c r="F297" s="159"/>
      <c r="G297" s="165"/>
      <c r="H297" s="232"/>
      <c r="I297" s="233"/>
      <c r="J297" s="234"/>
      <c r="K297" s="475"/>
      <c r="L297" s="476"/>
      <c r="M297" s="476"/>
      <c r="N297" s="476"/>
      <c r="O297" s="482"/>
      <c r="P297" s="483"/>
      <c r="Q297" s="483"/>
      <c r="R297" s="483"/>
      <c r="S297" s="483"/>
      <c r="T297" s="484"/>
      <c r="U297" s="190"/>
      <c r="V297" s="190"/>
      <c r="W297" s="191"/>
      <c r="X297" s="197"/>
      <c r="Y297" s="198"/>
      <c r="Z297" s="199"/>
      <c r="AA297" s="204"/>
      <c r="AB297" s="190"/>
      <c r="AC297" s="191"/>
      <c r="AD297" s="209"/>
      <c r="AE297" s="210"/>
      <c r="AF297" s="210"/>
      <c r="AG297" s="211"/>
      <c r="AH297" s="232"/>
      <c r="AI297" s="233"/>
      <c r="AJ297" s="234"/>
      <c r="AK297" s="224"/>
      <c r="AL297" s="224"/>
      <c r="AM297" s="225"/>
      <c r="AN297" s="228"/>
      <c r="AO297" s="228"/>
      <c r="AP297" s="228"/>
      <c r="AQ297" s="228"/>
      <c r="AR297" s="229"/>
      <c r="AT297" s="31"/>
      <c r="AU297" s="157"/>
      <c r="AV297" s="157"/>
      <c r="AW297" s="148"/>
      <c r="AX297" s="31"/>
      <c r="AY297" s="31"/>
      <c r="AZ297" s="31"/>
      <c r="BA297" s="31"/>
    </row>
    <row r="298" spans="2:53" ht="14.1" customHeight="1" x14ac:dyDescent="0.15">
      <c r="B298" s="159"/>
      <c r="C298" s="162"/>
      <c r="D298" s="165"/>
      <c r="E298" s="165"/>
      <c r="F298" s="159"/>
      <c r="G298" s="165"/>
      <c r="H298" s="232"/>
      <c r="I298" s="233"/>
      <c r="J298" s="234"/>
      <c r="K298" s="475"/>
      <c r="L298" s="476"/>
      <c r="M298" s="476"/>
      <c r="N298" s="476"/>
      <c r="O298" s="465"/>
      <c r="P298" s="467">
        <f t="shared" ref="P298" si="111">$I$229</f>
        <v>0</v>
      </c>
      <c r="Q298" s="468"/>
      <c r="R298" s="468"/>
      <c r="S298" s="468"/>
      <c r="T298" s="469"/>
      <c r="U298" s="190"/>
      <c r="V298" s="190"/>
      <c r="W298" s="191"/>
      <c r="X298" s="197"/>
      <c r="Y298" s="198"/>
      <c r="Z298" s="199"/>
      <c r="AA298" s="204"/>
      <c r="AB298" s="190"/>
      <c r="AC298" s="191"/>
      <c r="AD298" s="209"/>
      <c r="AE298" s="210"/>
      <c r="AF298" s="210"/>
      <c r="AG298" s="211"/>
      <c r="AH298" s="232"/>
      <c r="AI298" s="233"/>
      <c r="AJ298" s="234"/>
      <c r="AK298" s="224"/>
      <c r="AL298" s="224"/>
      <c r="AM298" s="225"/>
      <c r="AN298" s="228"/>
      <c r="AO298" s="228"/>
      <c r="AP298" s="228"/>
      <c r="AQ298" s="228"/>
      <c r="AR298" s="229"/>
      <c r="AT298" s="31"/>
      <c r="AU298" s="157"/>
      <c r="AV298" s="157"/>
      <c r="AW298" s="148"/>
      <c r="AX298" s="31"/>
      <c r="AY298" s="31"/>
      <c r="AZ298" s="31"/>
      <c r="BA298" s="31"/>
    </row>
    <row r="299" spans="2:53" ht="14.1" customHeight="1" x14ac:dyDescent="0.15">
      <c r="B299" s="160"/>
      <c r="C299" s="163"/>
      <c r="D299" s="166"/>
      <c r="E299" s="166"/>
      <c r="F299" s="160"/>
      <c r="G299" s="166"/>
      <c r="H299" s="235"/>
      <c r="I299" s="236"/>
      <c r="J299" s="237"/>
      <c r="K299" s="477"/>
      <c r="L299" s="478"/>
      <c r="M299" s="478"/>
      <c r="N299" s="478"/>
      <c r="O299" s="466"/>
      <c r="P299" s="470"/>
      <c r="Q299" s="471"/>
      <c r="R299" s="471"/>
      <c r="S299" s="471"/>
      <c r="T299" s="472"/>
      <c r="U299" s="192"/>
      <c r="V299" s="192"/>
      <c r="W299" s="193"/>
      <c r="X299" s="200"/>
      <c r="Y299" s="201"/>
      <c r="Z299" s="202"/>
      <c r="AA299" s="205"/>
      <c r="AB299" s="192"/>
      <c r="AC299" s="193"/>
      <c r="AD299" s="212"/>
      <c r="AE299" s="213"/>
      <c r="AF299" s="213"/>
      <c r="AG299" s="214"/>
      <c r="AH299" s="235"/>
      <c r="AI299" s="236"/>
      <c r="AJ299" s="237"/>
      <c r="AK299" s="224"/>
      <c r="AL299" s="224"/>
      <c r="AM299" s="225"/>
      <c r="AN299" s="230"/>
      <c r="AO299" s="230"/>
      <c r="AP299" s="230"/>
      <c r="AQ299" s="230"/>
      <c r="AR299" s="231"/>
      <c r="AT299" s="31"/>
      <c r="AU299" s="157"/>
      <c r="AV299" s="157"/>
      <c r="AW299" s="148"/>
      <c r="AX299" s="31"/>
      <c r="AY299" s="31"/>
      <c r="AZ299" s="31"/>
      <c r="BA299" s="31"/>
    </row>
    <row r="300" spans="2:53" ht="14.1" customHeight="1" x14ac:dyDescent="0.15">
      <c r="B300" s="158">
        <v>8</v>
      </c>
      <c r="C300" s="161" t="s">
        <v>101</v>
      </c>
      <c r="D300" s="164">
        <v>16</v>
      </c>
      <c r="E300" s="164" t="s">
        <v>102</v>
      </c>
      <c r="F300" s="158" t="s">
        <v>110</v>
      </c>
      <c r="G300" s="164"/>
      <c r="H300" s="499"/>
      <c r="I300" s="500"/>
      <c r="J300" s="501"/>
      <c r="K300" s="473">
        <f>$I$224</f>
        <v>0</v>
      </c>
      <c r="L300" s="474"/>
      <c r="M300" s="474"/>
      <c r="N300" s="474"/>
      <c r="O300" s="479">
        <f t="shared" ref="O300" si="112">$I$227</f>
        <v>0</v>
      </c>
      <c r="P300" s="480"/>
      <c r="Q300" s="480"/>
      <c r="R300" s="480"/>
      <c r="S300" s="480"/>
      <c r="T300" s="481"/>
      <c r="U300" s="188">
        <f t="shared" ref="U300" si="113">IF(AND(H300="○",AV300="●"),IF(K300=0,20,20+ROUNDDOWN((K300-1000)/1000,0)*20),0)</f>
        <v>0</v>
      </c>
      <c r="V300" s="188"/>
      <c r="W300" s="189"/>
      <c r="X300" s="194">
        <f t="shared" ref="X300" si="114">IF(AND(H300="○",AV300="●"),IF(O300&gt;=10,O300*0.2,0),0)</f>
        <v>0</v>
      </c>
      <c r="Y300" s="195"/>
      <c r="Z300" s="196"/>
      <c r="AA300" s="203">
        <f t="shared" ref="AA300" si="115">IF(AND(H300="○",AV300="●"),P302*2,0)</f>
        <v>0</v>
      </c>
      <c r="AB300" s="188"/>
      <c r="AC300" s="189"/>
      <c r="AD300" s="206">
        <f t="shared" ref="AD300" si="116">U300+X300+AA300</f>
        <v>0</v>
      </c>
      <c r="AE300" s="207"/>
      <c r="AF300" s="207"/>
      <c r="AG300" s="208"/>
      <c r="AH300" s="232">
        <v>1</v>
      </c>
      <c r="AI300" s="233"/>
      <c r="AJ300" s="234"/>
      <c r="AK300" s="221">
        <f t="shared" ref="AK300" si="117">IF(AH300=1,$AL$36,IF(AH300=2,$AL$54,IF(AH300=3,$AL$73,IF(AH300=4,$AL$91,IF(AH300=5,$AL$109,IF(AH300=6,$AL$128,IF(AH300=7,$AL$146,IF(AH300=8,$AL$165,IF(AH300=9,$AL$183,IF(AH300=10,$AL$201,0))))))))))</f>
        <v>0</v>
      </c>
      <c r="AL300" s="222"/>
      <c r="AM300" s="223"/>
      <c r="AN300" s="226">
        <f t="shared" ref="AN300" si="118">IF(H300="○",ROUNDUP(AD300*AK300,1),0)</f>
        <v>0</v>
      </c>
      <c r="AO300" s="226"/>
      <c r="AP300" s="226"/>
      <c r="AQ300" s="226"/>
      <c r="AR300" s="227"/>
      <c r="AT300" s="31"/>
      <c r="AU300" s="157"/>
      <c r="AV300" s="239" t="str">
        <f>IF($C$12="☑","×",IF(OR(H300="×",AV304="×"),"×","●"))</f>
        <v>●</v>
      </c>
      <c r="AW300" s="148">
        <f>IF(AV300="●",IF(H300="定","-",H300),"-")</f>
        <v>0</v>
      </c>
      <c r="AX300" s="31"/>
      <c r="AY300" s="31"/>
      <c r="AZ300" s="31"/>
      <c r="BA300" s="31"/>
    </row>
    <row r="301" spans="2:53" ht="14.1" customHeight="1" x14ac:dyDescent="0.15">
      <c r="B301" s="159"/>
      <c r="C301" s="162"/>
      <c r="D301" s="165"/>
      <c r="E301" s="165"/>
      <c r="F301" s="159"/>
      <c r="G301" s="165"/>
      <c r="H301" s="232"/>
      <c r="I301" s="233"/>
      <c r="J301" s="234"/>
      <c r="K301" s="475"/>
      <c r="L301" s="476"/>
      <c r="M301" s="476"/>
      <c r="N301" s="476"/>
      <c r="O301" s="482"/>
      <c r="P301" s="483"/>
      <c r="Q301" s="483"/>
      <c r="R301" s="483"/>
      <c r="S301" s="483"/>
      <c r="T301" s="484"/>
      <c r="U301" s="190"/>
      <c r="V301" s="190"/>
      <c r="W301" s="191"/>
      <c r="X301" s="197"/>
      <c r="Y301" s="198"/>
      <c r="Z301" s="199"/>
      <c r="AA301" s="204"/>
      <c r="AB301" s="190"/>
      <c r="AC301" s="191"/>
      <c r="AD301" s="209"/>
      <c r="AE301" s="210"/>
      <c r="AF301" s="210"/>
      <c r="AG301" s="211"/>
      <c r="AH301" s="232"/>
      <c r="AI301" s="233"/>
      <c r="AJ301" s="234"/>
      <c r="AK301" s="224"/>
      <c r="AL301" s="224"/>
      <c r="AM301" s="225"/>
      <c r="AN301" s="228"/>
      <c r="AO301" s="228"/>
      <c r="AP301" s="228"/>
      <c r="AQ301" s="228"/>
      <c r="AR301" s="229"/>
      <c r="AT301" s="31"/>
      <c r="AU301" s="157"/>
      <c r="AV301" s="239"/>
      <c r="AW301" s="148"/>
      <c r="AX301" s="31"/>
      <c r="AY301" s="31"/>
      <c r="AZ301" s="31"/>
      <c r="BA301" s="31"/>
    </row>
    <row r="302" spans="2:53" ht="14.1" customHeight="1" x14ac:dyDescent="0.15">
      <c r="B302" s="159"/>
      <c r="C302" s="162"/>
      <c r="D302" s="165"/>
      <c r="E302" s="165"/>
      <c r="F302" s="159"/>
      <c r="G302" s="165"/>
      <c r="H302" s="232"/>
      <c r="I302" s="233"/>
      <c r="J302" s="234"/>
      <c r="K302" s="475"/>
      <c r="L302" s="476"/>
      <c r="M302" s="476"/>
      <c r="N302" s="476"/>
      <c r="O302" s="465"/>
      <c r="P302" s="467">
        <f t="shared" ref="P302" si="119">$I$229</f>
        <v>0</v>
      </c>
      <c r="Q302" s="468"/>
      <c r="R302" s="468"/>
      <c r="S302" s="468"/>
      <c r="T302" s="469"/>
      <c r="U302" s="190"/>
      <c r="V302" s="190"/>
      <c r="W302" s="191"/>
      <c r="X302" s="197"/>
      <c r="Y302" s="198"/>
      <c r="Z302" s="199"/>
      <c r="AA302" s="204"/>
      <c r="AB302" s="190"/>
      <c r="AC302" s="191"/>
      <c r="AD302" s="209"/>
      <c r="AE302" s="210"/>
      <c r="AF302" s="210"/>
      <c r="AG302" s="211"/>
      <c r="AH302" s="232"/>
      <c r="AI302" s="233"/>
      <c r="AJ302" s="234"/>
      <c r="AK302" s="224"/>
      <c r="AL302" s="224"/>
      <c r="AM302" s="225"/>
      <c r="AN302" s="228"/>
      <c r="AO302" s="228"/>
      <c r="AP302" s="228"/>
      <c r="AQ302" s="228"/>
      <c r="AR302" s="229"/>
      <c r="AT302" s="31"/>
      <c r="AU302" s="157"/>
      <c r="AV302" s="239"/>
      <c r="AW302" s="148"/>
      <c r="AX302" s="31"/>
      <c r="AY302" s="31"/>
      <c r="AZ302" s="31"/>
      <c r="BA302" s="31"/>
    </row>
    <row r="303" spans="2:53" ht="14.1" customHeight="1" x14ac:dyDescent="0.15">
      <c r="B303" s="160"/>
      <c r="C303" s="163"/>
      <c r="D303" s="166"/>
      <c r="E303" s="166"/>
      <c r="F303" s="160"/>
      <c r="G303" s="166"/>
      <c r="H303" s="235"/>
      <c r="I303" s="236"/>
      <c r="J303" s="237"/>
      <c r="K303" s="477"/>
      <c r="L303" s="478"/>
      <c r="M303" s="478"/>
      <c r="N303" s="478"/>
      <c r="O303" s="466"/>
      <c r="P303" s="470"/>
      <c r="Q303" s="471"/>
      <c r="R303" s="471"/>
      <c r="S303" s="471"/>
      <c r="T303" s="472"/>
      <c r="U303" s="192"/>
      <c r="V303" s="192"/>
      <c r="W303" s="193"/>
      <c r="X303" s="200"/>
      <c r="Y303" s="201"/>
      <c r="Z303" s="202"/>
      <c r="AA303" s="205"/>
      <c r="AB303" s="192"/>
      <c r="AC303" s="193"/>
      <c r="AD303" s="212"/>
      <c r="AE303" s="213"/>
      <c r="AF303" s="213"/>
      <c r="AG303" s="214"/>
      <c r="AH303" s="235"/>
      <c r="AI303" s="236"/>
      <c r="AJ303" s="237"/>
      <c r="AK303" s="224"/>
      <c r="AL303" s="224"/>
      <c r="AM303" s="225"/>
      <c r="AN303" s="230"/>
      <c r="AO303" s="230"/>
      <c r="AP303" s="230"/>
      <c r="AQ303" s="230"/>
      <c r="AR303" s="231"/>
      <c r="AT303" s="31"/>
      <c r="AU303" s="157"/>
      <c r="AV303" s="239"/>
      <c r="AW303" s="148"/>
      <c r="AX303" s="31"/>
      <c r="AY303" s="31"/>
      <c r="AZ303" s="31"/>
      <c r="BA303" s="31"/>
    </row>
    <row r="304" spans="2:53" ht="14.1" customHeight="1" x14ac:dyDescent="0.15">
      <c r="B304" s="158">
        <v>8</v>
      </c>
      <c r="C304" s="161" t="s">
        <v>101</v>
      </c>
      <c r="D304" s="164">
        <v>17</v>
      </c>
      <c r="E304" s="164" t="s">
        <v>102</v>
      </c>
      <c r="F304" s="158" t="s">
        <v>111</v>
      </c>
      <c r="G304" s="164"/>
      <c r="H304" s="499"/>
      <c r="I304" s="500"/>
      <c r="J304" s="501"/>
      <c r="K304" s="473">
        <f>$I$224</f>
        <v>0</v>
      </c>
      <c r="L304" s="474"/>
      <c r="M304" s="474"/>
      <c r="N304" s="474"/>
      <c r="O304" s="479">
        <f t="shared" ref="O304" si="120">$I$227</f>
        <v>0</v>
      </c>
      <c r="P304" s="480"/>
      <c r="Q304" s="480"/>
      <c r="R304" s="480"/>
      <c r="S304" s="480"/>
      <c r="T304" s="481"/>
      <c r="U304" s="188">
        <f t="shared" ref="U304" si="121">IF(AND(H304="○",AV304="●"),IF(K304=0,20,20+ROUNDDOWN((K304-1000)/1000,0)*20),0)</f>
        <v>0</v>
      </c>
      <c r="V304" s="188"/>
      <c r="W304" s="189"/>
      <c r="X304" s="194">
        <f t="shared" ref="X304" si="122">IF(AND(H304="○",AV304="●"),IF(O304&gt;=10,O304*0.2,0),0)</f>
        <v>0</v>
      </c>
      <c r="Y304" s="195"/>
      <c r="Z304" s="196"/>
      <c r="AA304" s="203">
        <f t="shared" ref="AA304" si="123">IF(AND(H304="○",AV304="●"),P306*2,0)</f>
        <v>0</v>
      </c>
      <c r="AB304" s="188"/>
      <c r="AC304" s="189"/>
      <c r="AD304" s="206">
        <f t="shared" ref="AD304" si="124">U304+X304+AA304</f>
        <v>0</v>
      </c>
      <c r="AE304" s="207"/>
      <c r="AF304" s="207"/>
      <c r="AG304" s="208"/>
      <c r="AH304" s="232">
        <v>1</v>
      </c>
      <c r="AI304" s="233"/>
      <c r="AJ304" s="234"/>
      <c r="AK304" s="221">
        <f t="shared" ref="AK304" si="125">IF(AH304=1,$AL$36,IF(AH304=2,$AL$54,IF(AH304=3,$AL$73,IF(AH304=4,$AL$91,IF(AH304=5,$AL$109,IF(AH304=6,$AL$128,IF(AH304=7,$AL$146,IF(AH304=8,$AL$165,IF(AH304=9,$AL$183,IF(AH304=10,$AL$201,0))))))))))</f>
        <v>0</v>
      </c>
      <c r="AL304" s="222"/>
      <c r="AM304" s="223"/>
      <c r="AN304" s="226">
        <f t="shared" ref="AN304" si="126">IF(H304="○",ROUNDUP(AD304*AK304,1),0)</f>
        <v>0</v>
      </c>
      <c r="AO304" s="226"/>
      <c r="AP304" s="226"/>
      <c r="AQ304" s="226"/>
      <c r="AR304" s="227"/>
      <c r="AT304" s="31"/>
      <c r="AU304" s="157"/>
      <c r="AV304" s="157" t="str">
        <f t="shared" si="94"/>
        <v>●</v>
      </c>
      <c r="AW304" s="148">
        <f>IF(AV304="●",IF(H304="定","-",H304),"-")</f>
        <v>0</v>
      </c>
      <c r="AX304" s="31"/>
      <c r="AY304" s="31"/>
      <c r="AZ304" s="31"/>
      <c r="BA304" s="31"/>
    </row>
    <row r="305" spans="2:53" ht="14.1" customHeight="1" x14ac:dyDescent="0.15">
      <c r="B305" s="159"/>
      <c r="C305" s="162"/>
      <c r="D305" s="165"/>
      <c r="E305" s="165"/>
      <c r="F305" s="159"/>
      <c r="G305" s="165"/>
      <c r="H305" s="232"/>
      <c r="I305" s="233"/>
      <c r="J305" s="234"/>
      <c r="K305" s="475"/>
      <c r="L305" s="476"/>
      <c r="M305" s="476"/>
      <c r="N305" s="476"/>
      <c r="O305" s="482"/>
      <c r="P305" s="483"/>
      <c r="Q305" s="483"/>
      <c r="R305" s="483"/>
      <c r="S305" s="483"/>
      <c r="T305" s="484"/>
      <c r="U305" s="190"/>
      <c r="V305" s="190"/>
      <c r="W305" s="191"/>
      <c r="X305" s="197"/>
      <c r="Y305" s="198"/>
      <c r="Z305" s="199"/>
      <c r="AA305" s="204"/>
      <c r="AB305" s="190"/>
      <c r="AC305" s="191"/>
      <c r="AD305" s="209"/>
      <c r="AE305" s="210"/>
      <c r="AF305" s="210"/>
      <c r="AG305" s="211"/>
      <c r="AH305" s="232"/>
      <c r="AI305" s="233"/>
      <c r="AJ305" s="234"/>
      <c r="AK305" s="224"/>
      <c r="AL305" s="224"/>
      <c r="AM305" s="225"/>
      <c r="AN305" s="228"/>
      <c r="AO305" s="228"/>
      <c r="AP305" s="228"/>
      <c r="AQ305" s="228"/>
      <c r="AR305" s="229"/>
      <c r="AT305" s="31"/>
      <c r="AU305" s="157"/>
      <c r="AV305" s="157"/>
      <c r="AW305" s="148"/>
      <c r="AX305" s="31"/>
      <c r="AY305" s="31"/>
      <c r="AZ305" s="31"/>
      <c r="BA305" s="31"/>
    </row>
    <row r="306" spans="2:53" ht="14.1" customHeight="1" x14ac:dyDescent="0.15">
      <c r="B306" s="159"/>
      <c r="C306" s="162"/>
      <c r="D306" s="165"/>
      <c r="E306" s="165"/>
      <c r="F306" s="159"/>
      <c r="G306" s="165"/>
      <c r="H306" s="232"/>
      <c r="I306" s="233"/>
      <c r="J306" s="234"/>
      <c r="K306" s="475"/>
      <c r="L306" s="476"/>
      <c r="M306" s="476"/>
      <c r="N306" s="476"/>
      <c r="O306" s="465"/>
      <c r="P306" s="467">
        <f t="shared" ref="P306" si="127">$I$229</f>
        <v>0</v>
      </c>
      <c r="Q306" s="468"/>
      <c r="R306" s="468"/>
      <c r="S306" s="468"/>
      <c r="T306" s="469"/>
      <c r="U306" s="190"/>
      <c r="V306" s="190"/>
      <c r="W306" s="191"/>
      <c r="X306" s="197"/>
      <c r="Y306" s="198"/>
      <c r="Z306" s="199"/>
      <c r="AA306" s="204"/>
      <c r="AB306" s="190"/>
      <c r="AC306" s="191"/>
      <c r="AD306" s="209"/>
      <c r="AE306" s="210"/>
      <c r="AF306" s="210"/>
      <c r="AG306" s="211"/>
      <c r="AH306" s="232"/>
      <c r="AI306" s="233"/>
      <c r="AJ306" s="234"/>
      <c r="AK306" s="224"/>
      <c r="AL306" s="224"/>
      <c r="AM306" s="225"/>
      <c r="AN306" s="228"/>
      <c r="AO306" s="228"/>
      <c r="AP306" s="228"/>
      <c r="AQ306" s="228"/>
      <c r="AR306" s="229"/>
      <c r="AT306" s="31"/>
      <c r="AU306" s="157"/>
      <c r="AV306" s="157"/>
      <c r="AW306" s="148"/>
      <c r="AX306" s="31"/>
      <c r="AY306" s="31"/>
      <c r="AZ306" s="31"/>
      <c r="BA306" s="31"/>
    </row>
    <row r="307" spans="2:53" ht="14.1" customHeight="1" x14ac:dyDescent="0.15">
      <c r="B307" s="160"/>
      <c r="C307" s="163"/>
      <c r="D307" s="166"/>
      <c r="E307" s="166"/>
      <c r="F307" s="160"/>
      <c r="G307" s="166"/>
      <c r="H307" s="235"/>
      <c r="I307" s="236"/>
      <c r="J307" s="237"/>
      <c r="K307" s="477"/>
      <c r="L307" s="478"/>
      <c r="M307" s="478"/>
      <c r="N307" s="478"/>
      <c r="O307" s="466"/>
      <c r="P307" s="470"/>
      <c r="Q307" s="471"/>
      <c r="R307" s="471"/>
      <c r="S307" s="471"/>
      <c r="T307" s="472"/>
      <c r="U307" s="192"/>
      <c r="V307" s="192"/>
      <c r="W307" s="193"/>
      <c r="X307" s="200"/>
      <c r="Y307" s="201"/>
      <c r="Z307" s="202"/>
      <c r="AA307" s="205"/>
      <c r="AB307" s="192"/>
      <c r="AC307" s="193"/>
      <c r="AD307" s="212"/>
      <c r="AE307" s="213"/>
      <c r="AF307" s="213"/>
      <c r="AG307" s="214"/>
      <c r="AH307" s="235"/>
      <c r="AI307" s="236"/>
      <c r="AJ307" s="237"/>
      <c r="AK307" s="224"/>
      <c r="AL307" s="224"/>
      <c r="AM307" s="225"/>
      <c r="AN307" s="230"/>
      <c r="AO307" s="230"/>
      <c r="AP307" s="230"/>
      <c r="AQ307" s="230"/>
      <c r="AR307" s="231"/>
      <c r="AT307" s="31"/>
      <c r="AU307" s="157"/>
      <c r="AV307" s="157"/>
      <c r="AW307" s="148"/>
      <c r="AX307" s="31"/>
      <c r="AY307" s="31"/>
      <c r="AZ307" s="31"/>
      <c r="BA307" s="31"/>
    </row>
    <row r="308" spans="2:53" ht="14.1" customHeight="1" x14ac:dyDescent="0.15">
      <c r="B308" s="158">
        <v>8</v>
      </c>
      <c r="C308" s="161" t="s">
        <v>101</v>
      </c>
      <c r="D308" s="164">
        <v>18</v>
      </c>
      <c r="E308" s="164" t="s">
        <v>102</v>
      </c>
      <c r="F308" s="158" t="s">
        <v>105</v>
      </c>
      <c r="G308" s="164"/>
      <c r="H308" s="499"/>
      <c r="I308" s="500"/>
      <c r="J308" s="501"/>
      <c r="K308" s="473">
        <f>$I$224</f>
        <v>0</v>
      </c>
      <c r="L308" s="474"/>
      <c r="M308" s="474"/>
      <c r="N308" s="474"/>
      <c r="O308" s="479">
        <f t="shared" ref="O308" si="128">$I$227</f>
        <v>0</v>
      </c>
      <c r="P308" s="480"/>
      <c r="Q308" s="480"/>
      <c r="R308" s="480"/>
      <c r="S308" s="480"/>
      <c r="T308" s="481"/>
      <c r="U308" s="188">
        <f t="shared" ref="U308" si="129">IF(AND(H308="○",AV308="●"),IF(K308=0,20,20+ROUNDDOWN((K308-1000)/1000,0)*20),0)</f>
        <v>0</v>
      </c>
      <c r="V308" s="188"/>
      <c r="W308" s="189"/>
      <c r="X308" s="194">
        <f t="shared" ref="X308" si="130">IF(AND(H308="○",AV308="●"),IF(O308&gt;=10,O308*0.2,0),0)</f>
        <v>0</v>
      </c>
      <c r="Y308" s="195"/>
      <c r="Z308" s="196"/>
      <c r="AA308" s="203">
        <f t="shared" ref="AA308" si="131">IF(AND(H308="○",AV308="●"),P310*2,0)</f>
        <v>0</v>
      </c>
      <c r="AB308" s="188"/>
      <c r="AC308" s="189"/>
      <c r="AD308" s="206">
        <f t="shared" ref="AD308" si="132">U308+X308+AA308</f>
        <v>0</v>
      </c>
      <c r="AE308" s="207"/>
      <c r="AF308" s="207"/>
      <c r="AG308" s="208"/>
      <c r="AH308" s="232">
        <v>1</v>
      </c>
      <c r="AI308" s="233"/>
      <c r="AJ308" s="234"/>
      <c r="AK308" s="221">
        <f t="shared" ref="AK308" si="133">IF(AH308=1,$AL$36,IF(AH308=2,$AL$54,IF(AH308=3,$AL$73,IF(AH308=4,$AL$91,IF(AH308=5,$AL$109,IF(AH308=6,$AL$128,IF(AH308=7,$AL$146,IF(AH308=8,$AL$165,IF(AH308=9,$AL$183,IF(AH308=10,$AL$201,0))))))))))</f>
        <v>0</v>
      </c>
      <c r="AL308" s="222"/>
      <c r="AM308" s="223"/>
      <c r="AN308" s="226">
        <f t="shared" ref="AN308" si="134">IF(H308="○",ROUNDUP(AD308*AK308,1),0)</f>
        <v>0</v>
      </c>
      <c r="AO308" s="226"/>
      <c r="AP308" s="226"/>
      <c r="AQ308" s="226"/>
      <c r="AR308" s="227"/>
      <c r="AT308" s="31"/>
      <c r="AU308" s="157"/>
      <c r="AV308" s="157" t="str">
        <f t="shared" si="94"/>
        <v>●</v>
      </c>
      <c r="AW308" s="148">
        <f>IF(AV308="●",IF(H308="定","-",H308),"-")</f>
        <v>0</v>
      </c>
      <c r="AX308" s="31"/>
      <c r="AY308" s="31"/>
      <c r="AZ308" s="31"/>
      <c r="BA308" s="31"/>
    </row>
    <row r="309" spans="2:53" ht="14.1" customHeight="1" x14ac:dyDescent="0.15">
      <c r="B309" s="159"/>
      <c r="C309" s="162"/>
      <c r="D309" s="165"/>
      <c r="E309" s="165"/>
      <c r="F309" s="159"/>
      <c r="G309" s="165"/>
      <c r="H309" s="232"/>
      <c r="I309" s="233"/>
      <c r="J309" s="234"/>
      <c r="K309" s="475"/>
      <c r="L309" s="476"/>
      <c r="M309" s="476"/>
      <c r="N309" s="476"/>
      <c r="O309" s="482"/>
      <c r="P309" s="483"/>
      <c r="Q309" s="483"/>
      <c r="R309" s="483"/>
      <c r="S309" s="483"/>
      <c r="T309" s="484"/>
      <c r="U309" s="190"/>
      <c r="V309" s="190"/>
      <c r="W309" s="191"/>
      <c r="X309" s="197"/>
      <c r="Y309" s="198"/>
      <c r="Z309" s="199"/>
      <c r="AA309" s="204"/>
      <c r="AB309" s="190"/>
      <c r="AC309" s="191"/>
      <c r="AD309" s="209"/>
      <c r="AE309" s="210"/>
      <c r="AF309" s="210"/>
      <c r="AG309" s="211"/>
      <c r="AH309" s="232"/>
      <c r="AI309" s="233"/>
      <c r="AJ309" s="234"/>
      <c r="AK309" s="224"/>
      <c r="AL309" s="224"/>
      <c r="AM309" s="225"/>
      <c r="AN309" s="228"/>
      <c r="AO309" s="228"/>
      <c r="AP309" s="228"/>
      <c r="AQ309" s="228"/>
      <c r="AR309" s="229"/>
      <c r="AT309" s="31"/>
      <c r="AU309" s="157"/>
      <c r="AV309" s="157"/>
      <c r="AW309" s="148"/>
      <c r="AX309" s="31"/>
      <c r="AY309" s="31"/>
      <c r="AZ309" s="31"/>
      <c r="BA309" s="31"/>
    </row>
    <row r="310" spans="2:53" ht="14.1" customHeight="1" x14ac:dyDescent="0.15">
      <c r="B310" s="159"/>
      <c r="C310" s="162"/>
      <c r="D310" s="165"/>
      <c r="E310" s="165"/>
      <c r="F310" s="159"/>
      <c r="G310" s="165"/>
      <c r="H310" s="232"/>
      <c r="I310" s="233"/>
      <c r="J310" s="234"/>
      <c r="K310" s="475"/>
      <c r="L310" s="476"/>
      <c r="M310" s="476"/>
      <c r="N310" s="476"/>
      <c r="O310" s="465"/>
      <c r="P310" s="467">
        <f t="shared" ref="P310" si="135">$I$229</f>
        <v>0</v>
      </c>
      <c r="Q310" s="468"/>
      <c r="R310" s="468"/>
      <c r="S310" s="468"/>
      <c r="T310" s="469"/>
      <c r="U310" s="190"/>
      <c r="V310" s="190"/>
      <c r="W310" s="191"/>
      <c r="X310" s="197"/>
      <c r="Y310" s="198"/>
      <c r="Z310" s="199"/>
      <c r="AA310" s="204"/>
      <c r="AB310" s="190"/>
      <c r="AC310" s="191"/>
      <c r="AD310" s="209"/>
      <c r="AE310" s="210"/>
      <c r="AF310" s="210"/>
      <c r="AG310" s="211"/>
      <c r="AH310" s="232"/>
      <c r="AI310" s="233"/>
      <c r="AJ310" s="234"/>
      <c r="AK310" s="224"/>
      <c r="AL310" s="224"/>
      <c r="AM310" s="225"/>
      <c r="AN310" s="228"/>
      <c r="AO310" s="228"/>
      <c r="AP310" s="228"/>
      <c r="AQ310" s="228"/>
      <c r="AR310" s="229"/>
      <c r="AT310" s="31"/>
      <c r="AU310" s="157"/>
      <c r="AV310" s="157"/>
      <c r="AW310" s="148"/>
      <c r="AX310" s="31"/>
      <c r="AY310" s="31"/>
      <c r="AZ310" s="31"/>
      <c r="BA310" s="31"/>
    </row>
    <row r="311" spans="2:53" ht="14.1" customHeight="1" x14ac:dyDescent="0.15">
      <c r="B311" s="160"/>
      <c r="C311" s="163"/>
      <c r="D311" s="166"/>
      <c r="E311" s="166"/>
      <c r="F311" s="160"/>
      <c r="G311" s="166"/>
      <c r="H311" s="235"/>
      <c r="I311" s="236"/>
      <c r="J311" s="237"/>
      <c r="K311" s="477"/>
      <c r="L311" s="478"/>
      <c r="M311" s="478"/>
      <c r="N311" s="478"/>
      <c r="O311" s="466"/>
      <c r="P311" s="470"/>
      <c r="Q311" s="471"/>
      <c r="R311" s="471"/>
      <c r="S311" s="471"/>
      <c r="T311" s="472"/>
      <c r="U311" s="192"/>
      <c r="V311" s="192"/>
      <c r="W311" s="193"/>
      <c r="X311" s="200"/>
      <c r="Y311" s="201"/>
      <c r="Z311" s="202"/>
      <c r="AA311" s="205"/>
      <c r="AB311" s="192"/>
      <c r="AC311" s="193"/>
      <c r="AD311" s="212"/>
      <c r="AE311" s="213"/>
      <c r="AF311" s="213"/>
      <c r="AG311" s="214"/>
      <c r="AH311" s="235"/>
      <c r="AI311" s="236"/>
      <c r="AJ311" s="237"/>
      <c r="AK311" s="224"/>
      <c r="AL311" s="224"/>
      <c r="AM311" s="225"/>
      <c r="AN311" s="230"/>
      <c r="AO311" s="230"/>
      <c r="AP311" s="230"/>
      <c r="AQ311" s="230"/>
      <c r="AR311" s="231"/>
      <c r="AT311" s="31"/>
      <c r="AU311" s="157"/>
      <c r="AV311" s="157"/>
      <c r="AW311" s="148"/>
      <c r="AX311" s="31"/>
      <c r="AY311" s="31"/>
      <c r="AZ311" s="31"/>
      <c r="BA311" s="31"/>
    </row>
    <row r="312" spans="2:53" ht="14.1" customHeight="1" x14ac:dyDescent="0.15">
      <c r="B312" s="158">
        <v>8</v>
      </c>
      <c r="C312" s="161" t="s">
        <v>101</v>
      </c>
      <c r="D312" s="164">
        <v>19</v>
      </c>
      <c r="E312" s="164" t="s">
        <v>102</v>
      </c>
      <c r="F312" s="158" t="s">
        <v>106</v>
      </c>
      <c r="G312" s="164"/>
      <c r="H312" s="499"/>
      <c r="I312" s="500"/>
      <c r="J312" s="501"/>
      <c r="K312" s="473">
        <f>$I$224</f>
        <v>0</v>
      </c>
      <c r="L312" s="474"/>
      <c r="M312" s="474"/>
      <c r="N312" s="474"/>
      <c r="O312" s="479">
        <f t="shared" ref="O312" si="136">$I$227</f>
        <v>0</v>
      </c>
      <c r="P312" s="480"/>
      <c r="Q312" s="480"/>
      <c r="R312" s="480"/>
      <c r="S312" s="480"/>
      <c r="T312" s="481"/>
      <c r="U312" s="188">
        <f t="shared" ref="U312" si="137">IF(AND(H312="○",AV312="●"),IF(K312=0,20,20+ROUNDDOWN((K312-1000)/1000,0)*20),0)</f>
        <v>0</v>
      </c>
      <c r="V312" s="188"/>
      <c r="W312" s="189"/>
      <c r="X312" s="194">
        <f t="shared" ref="X312" si="138">IF(AND(H312="○",AV312="●"),IF(O312&gt;=10,O312*0.2,0),0)</f>
        <v>0</v>
      </c>
      <c r="Y312" s="195"/>
      <c r="Z312" s="196"/>
      <c r="AA312" s="203">
        <f t="shared" ref="AA312" si="139">IF(AND(H312="○",AV312="●"),P314*2,0)</f>
        <v>0</v>
      </c>
      <c r="AB312" s="188"/>
      <c r="AC312" s="189"/>
      <c r="AD312" s="206">
        <f t="shared" ref="AD312" si="140">U312+X312+AA312</f>
        <v>0</v>
      </c>
      <c r="AE312" s="207"/>
      <c r="AF312" s="207"/>
      <c r="AG312" s="208"/>
      <c r="AH312" s="232">
        <v>1</v>
      </c>
      <c r="AI312" s="233"/>
      <c r="AJ312" s="234"/>
      <c r="AK312" s="221">
        <f t="shared" ref="AK312" si="141">IF(AH312=1,$AL$36,IF(AH312=2,$AL$54,IF(AH312=3,$AL$73,IF(AH312=4,$AL$91,IF(AH312=5,$AL$109,IF(AH312=6,$AL$128,IF(AH312=7,$AL$146,IF(AH312=8,$AL$165,IF(AH312=9,$AL$183,IF(AH312=10,$AL$201,0))))))))))</f>
        <v>0</v>
      </c>
      <c r="AL312" s="222"/>
      <c r="AM312" s="223"/>
      <c r="AN312" s="226">
        <f t="shared" ref="AN312" si="142">IF(H312="○",ROUNDUP(AD312*AK312,1),0)</f>
        <v>0</v>
      </c>
      <c r="AO312" s="226"/>
      <c r="AP312" s="226"/>
      <c r="AQ312" s="226"/>
      <c r="AR312" s="227"/>
      <c r="AT312" s="31"/>
      <c r="AU312" s="157"/>
      <c r="AV312" s="238" t="str">
        <f>IF($C$13="☑","×",IF(OR(H312="×",AV316="×"),"×","●"))</f>
        <v>●</v>
      </c>
      <c r="AW312" s="148">
        <f>IF(AV312="●",IF(H312="定","-",H312),"-")</f>
        <v>0</v>
      </c>
      <c r="AX312" s="31"/>
      <c r="AY312" s="31"/>
      <c r="AZ312" s="31"/>
      <c r="BA312" s="31"/>
    </row>
    <row r="313" spans="2:53" ht="14.1" customHeight="1" x14ac:dyDescent="0.15">
      <c r="B313" s="159"/>
      <c r="C313" s="162"/>
      <c r="D313" s="165"/>
      <c r="E313" s="165"/>
      <c r="F313" s="159"/>
      <c r="G313" s="165"/>
      <c r="H313" s="232"/>
      <c r="I313" s="233"/>
      <c r="J313" s="234"/>
      <c r="K313" s="475"/>
      <c r="L313" s="476"/>
      <c r="M313" s="476"/>
      <c r="N313" s="476"/>
      <c r="O313" s="482"/>
      <c r="P313" s="483"/>
      <c r="Q313" s="483"/>
      <c r="R313" s="483"/>
      <c r="S313" s="483"/>
      <c r="T313" s="484"/>
      <c r="U313" s="190"/>
      <c r="V313" s="190"/>
      <c r="W313" s="191"/>
      <c r="X313" s="197"/>
      <c r="Y313" s="198"/>
      <c r="Z313" s="199"/>
      <c r="AA313" s="204"/>
      <c r="AB313" s="190"/>
      <c r="AC313" s="191"/>
      <c r="AD313" s="209"/>
      <c r="AE313" s="210"/>
      <c r="AF313" s="210"/>
      <c r="AG313" s="211"/>
      <c r="AH313" s="232"/>
      <c r="AI313" s="233"/>
      <c r="AJ313" s="234"/>
      <c r="AK313" s="224"/>
      <c r="AL313" s="224"/>
      <c r="AM313" s="225"/>
      <c r="AN313" s="228"/>
      <c r="AO313" s="228"/>
      <c r="AP313" s="228"/>
      <c r="AQ313" s="228"/>
      <c r="AR313" s="229"/>
      <c r="AT313" s="31"/>
      <c r="AU313" s="157"/>
      <c r="AV313" s="238"/>
      <c r="AW313" s="148"/>
      <c r="AX313" s="31"/>
      <c r="AY313" s="31"/>
      <c r="AZ313" s="31"/>
      <c r="BA313" s="31"/>
    </row>
    <row r="314" spans="2:53" ht="14.1" customHeight="1" x14ac:dyDescent="0.15">
      <c r="B314" s="159"/>
      <c r="C314" s="162"/>
      <c r="D314" s="165"/>
      <c r="E314" s="165"/>
      <c r="F314" s="159"/>
      <c r="G314" s="165"/>
      <c r="H314" s="232"/>
      <c r="I314" s="233"/>
      <c r="J314" s="234"/>
      <c r="K314" s="475"/>
      <c r="L314" s="476"/>
      <c r="M314" s="476"/>
      <c r="N314" s="476"/>
      <c r="O314" s="465"/>
      <c r="P314" s="467">
        <f t="shared" ref="P314" si="143">$I$229</f>
        <v>0</v>
      </c>
      <c r="Q314" s="468"/>
      <c r="R314" s="468"/>
      <c r="S314" s="468"/>
      <c r="T314" s="469"/>
      <c r="U314" s="190"/>
      <c r="V314" s="190"/>
      <c r="W314" s="191"/>
      <c r="X314" s="197"/>
      <c r="Y314" s="198"/>
      <c r="Z314" s="199"/>
      <c r="AA314" s="204"/>
      <c r="AB314" s="190"/>
      <c r="AC314" s="191"/>
      <c r="AD314" s="209"/>
      <c r="AE314" s="210"/>
      <c r="AF314" s="210"/>
      <c r="AG314" s="211"/>
      <c r="AH314" s="232"/>
      <c r="AI314" s="233"/>
      <c r="AJ314" s="234"/>
      <c r="AK314" s="224"/>
      <c r="AL314" s="224"/>
      <c r="AM314" s="225"/>
      <c r="AN314" s="228"/>
      <c r="AO314" s="228"/>
      <c r="AP314" s="228"/>
      <c r="AQ314" s="228"/>
      <c r="AR314" s="229"/>
      <c r="AT314" s="31"/>
      <c r="AU314" s="157"/>
      <c r="AV314" s="238"/>
      <c r="AW314" s="148"/>
      <c r="AX314" s="31"/>
      <c r="AY314" s="31"/>
      <c r="AZ314" s="31"/>
      <c r="BA314" s="31"/>
    </row>
    <row r="315" spans="2:53" ht="14.1" customHeight="1" thickBot="1" x14ac:dyDescent="0.2">
      <c r="B315" s="160"/>
      <c r="C315" s="163"/>
      <c r="D315" s="166"/>
      <c r="E315" s="166"/>
      <c r="F315" s="160"/>
      <c r="G315" s="166"/>
      <c r="H315" s="235"/>
      <c r="I315" s="236"/>
      <c r="J315" s="237"/>
      <c r="K315" s="477"/>
      <c r="L315" s="478"/>
      <c r="M315" s="478"/>
      <c r="N315" s="478"/>
      <c r="O315" s="466"/>
      <c r="P315" s="470"/>
      <c r="Q315" s="471"/>
      <c r="R315" s="471"/>
      <c r="S315" s="471"/>
      <c r="T315" s="472"/>
      <c r="U315" s="192"/>
      <c r="V315" s="192"/>
      <c r="W315" s="193"/>
      <c r="X315" s="200"/>
      <c r="Y315" s="201"/>
      <c r="Z315" s="202"/>
      <c r="AA315" s="205"/>
      <c r="AB315" s="192"/>
      <c r="AC315" s="193"/>
      <c r="AD315" s="212"/>
      <c r="AE315" s="213"/>
      <c r="AF315" s="213"/>
      <c r="AG315" s="214"/>
      <c r="AH315" s="235"/>
      <c r="AI315" s="236"/>
      <c r="AJ315" s="237"/>
      <c r="AK315" s="224"/>
      <c r="AL315" s="224"/>
      <c r="AM315" s="225"/>
      <c r="AN315" s="230"/>
      <c r="AO315" s="230"/>
      <c r="AP315" s="230"/>
      <c r="AQ315" s="230"/>
      <c r="AR315" s="231"/>
      <c r="AT315" s="31"/>
      <c r="AU315" s="157"/>
      <c r="AV315" s="238"/>
      <c r="AW315" s="148"/>
      <c r="AX315" s="31"/>
      <c r="AY315" s="31"/>
      <c r="AZ315" s="31"/>
      <c r="BA315" s="31"/>
    </row>
    <row r="316" spans="2:53" ht="14.1" customHeight="1" thickTop="1" x14ac:dyDescent="0.15">
      <c r="B316" s="240" t="s">
        <v>149</v>
      </c>
      <c r="C316" s="241"/>
      <c r="D316" s="241"/>
      <c r="E316" s="241"/>
      <c r="F316" s="241"/>
      <c r="G316" s="241"/>
      <c r="H316" s="241"/>
      <c r="I316" s="241"/>
      <c r="J316" s="241"/>
      <c r="K316" s="241"/>
      <c r="L316" s="241"/>
      <c r="M316" s="241"/>
      <c r="N316" s="241"/>
      <c r="O316" s="241"/>
      <c r="P316" s="241"/>
      <c r="Q316" s="241"/>
      <c r="R316" s="241"/>
      <c r="S316" s="241"/>
      <c r="T316" s="241"/>
      <c r="U316" s="241"/>
      <c r="V316" s="241"/>
      <c r="W316" s="241"/>
      <c r="X316" s="241"/>
      <c r="Y316" s="241"/>
      <c r="Z316" s="241"/>
      <c r="AA316" s="241"/>
      <c r="AB316" s="241"/>
      <c r="AC316" s="241"/>
      <c r="AD316" s="241"/>
      <c r="AE316" s="241"/>
      <c r="AF316" s="241"/>
      <c r="AG316" s="241"/>
      <c r="AH316" s="241"/>
      <c r="AI316" s="241"/>
      <c r="AJ316" s="242"/>
      <c r="AK316" s="249">
        <f>IF(COUNTIF(C11:D13,"☑")=1,SUM(AN244:AR315),0)</f>
        <v>0</v>
      </c>
      <c r="AL316" s="250"/>
      <c r="AM316" s="250"/>
      <c r="AN316" s="250"/>
      <c r="AO316" s="250"/>
      <c r="AP316" s="255" t="s">
        <v>65</v>
      </c>
      <c r="AQ316" s="255"/>
      <c r="AR316" s="256"/>
      <c r="AT316" s="31"/>
      <c r="AU316" s="144"/>
      <c r="AV316" s="144"/>
      <c r="AW316" s="145"/>
      <c r="AX316" s="31"/>
      <c r="AY316" s="31"/>
      <c r="AZ316" s="31"/>
      <c r="BA316" s="31"/>
    </row>
    <row r="317" spans="2:53" ht="14.1" customHeight="1" x14ac:dyDescent="0.15">
      <c r="B317" s="243"/>
      <c r="C317" s="244"/>
      <c r="D317" s="244"/>
      <c r="E317" s="244"/>
      <c r="F317" s="244"/>
      <c r="G317" s="244"/>
      <c r="H317" s="244"/>
      <c r="I317" s="244"/>
      <c r="J317" s="244"/>
      <c r="K317" s="244"/>
      <c r="L317" s="244"/>
      <c r="M317" s="244"/>
      <c r="N317" s="244"/>
      <c r="O317" s="244"/>
      <c r="P317" s="244"/>
      <c r="Q317" s="244"/>
      <c r="R317" s="244"/>
      <c r="S317" s="244"/>
      <c r="T317" s="244"/>
      <c r="U317" s="244"/>
      <c r="V317" s="244"/>
      <c r="W317" s="244"/>
      <c r="X317" s="244"/>
      <c r="Y317" s="244"/>
      <c r="Z317" s="244"/>
      <c r="AA317" s="244"/>
      <c r="AB317" s="244"/>
      <c r="AC317" s="244"/>
      <c r="AD317" s="244"/>
      <c r="AE317" s="244"/>
      <c r="AF317" s="244"/>
      <c r="AG317" s="244"/>
      <c r="AH317" s="244"/>
      <c r="AI317" s="244"/>
      <c r="AJ317" s="245"/>
      <c r="AK317" s="251"/>
      <c r="AL317" s="252"/>
      <c r="AM317" s="252"/>
      <c r="AN317" s="252"/>
      <c r="AO317" s="252"/>
      <c r="AP317" s="257"/>
      <c r="AQ317" s="257"/>
      <c r="AR317" s="258"/>
      <c r="AT317" s="31"/>
      <c r="AU317" s="144"/>
      <c r="AV317" s="144"/>
      <c r="AW317" s="145"/>
      <c r="AX317" s="31"/>
      <c r="AY317" s="31"/>
      <c r="AZ317" s="31"/>
      <c r="BA317" s="31"/>
    </row>
    <row r="318" spans="2:53" ht="14.1" customHeight="1" x14ac:dyDescent="0.15">
      <c r="B318" s="243"/>
      <c r="C318" s="244"/>
      <c r="D318" s="244"/>
      <c r="E318" s="244"/>
      <c r="F318" s="244"/>
      <c r="G318" s="244"/>
      <c r="H318" s="244"/>
      <c r="I318" s="244"/>
      <c r="J318" s="244"/>
      <c r="K318" s="244"/>
      <c r="L318" s="244"/>
      <c r="M318" s="244"/>
      <c r="N318" s="244"/>
      <c r="O318" s="244"/>
      <c r="P318" s="244"/>
      <c r="Q318" s="244"/>
      <c r="R318" s="244"/>
      <c r="S318" s="244"/>
      <c r="T318" s="244"/>
      <c r="U318" s="244"/>
      <c r="V318" s="244"/>
      <c r="W318" s="244"/>
      <c r="X318" s="244"/>
      <c r="Y318" s="244"/>
      <c r="Z318" s="244"/>
      <c r="AA318" s="244"/>
      <c r="AB318" s="244"/>
      <c r="AC318" s="244"/>
      <c r="AD318" s="244"/>
      <c r="AE318" s="244"/>
      <c r="AF318" s="244"/>
      <c r="AG318" s="244"/>
      <c r="AH318" s="244"/>
      <c r="AI318" s="244"/>
      <c r="AJ318" s="245"/>
      <c r="AK318" s="251"/>
      <c r="AL318" s="252"/>
      <c r="AM318" s="252"/>
      <c r="AN318" s="252"/>
      <c r="AO318" s="252"/>
      <c r="AP318" s="257"/>
      <c r="AQ318" s="257"/>
      <c r="AR318" s="258"/>
      <c r="AT318" s="31"/>
      <c r="AU318" s="144"/>
      <c r="AV318" s="144"/>
      <c r="AW318" s="145"/>
      <c r="AX318" s="31"/>
      <c r="AY318" s="31"/>
      <c r="AZ318" s="31"/>
      <c r="BA318" s="31"/>
    </row>
    <row r="319" spans="2:53" ht="14.1" customHeight="1" thickBot="1" x14ac:dyDescent="0.2">
      <c r="B319" s="246"/>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7"/>
      <c r="AD319" s="247"/>
      <c r="AE319" s="247"/>
      <c r="AF319" s="247"/>
      <c r="AG319" s="247"/>
      <c r="AH319" s="247"/>
      <c r="AI319" s="247"/>
      <c r="AJ319" s="248"/>
      <c r="AK319" s="253"/>
      <c r="AL319" s="254"/>
      <c r="AM319" s="254"/>
      <c r="AN319" s="254"/>
      <c r="AO319" s="254"/>
      <c r="AP319" s="259"/>
      <c r="AQ319" s="259"/>
      <c r="AR319" s="260"/>
      <c r="AT319" s="31"/>
      <c r="AU319" s="144"/>
      <c r="AV319" s="144"/>
      <c r="AW319" s="145"/>
      <c r="AX319" s="31"/>
      <c r="AY319" s="31"/>
      <c r="AZ319" s="31"/>
      <c r="BA319" s="31"/>
    </row>
    <row r="320" spans="2:53" ht="14.1" customHeight="1" thickTop="1" x14ac:dyDescent="0.15">
      <c r="B320" s="158">
        <v>8</v>
      </c>
      <c r="C320" s="161" t="s">
        <v>101</v>
      </c>
      <c r="D320" s="164">
        <v>20</v>
      </c>
      <c r="E320" s="164" t="s">
        <v>102</v>
      </c>
      <c r="F320" s="158" t="s">
        <v>107</v>
      </c>
      <c r="G320" s="164"/>
      <c r="H320" s="499"/>
      <c r="I320" s="500"/>
      <c r="J320" s="501"/>
      <c r="K320" s="473">
        <f>$I$224</f>
        <v>0</v>
      </c>
      <c r="L320" s="474"/>
      <c r="M320" s="474"/>
      <c r="N320" s="474"/>
      <c r="O320" s="479">
        <f t="shared" ref="O320" si="144">$I$227</f>
        <v>0</v>
      </c>
      <c r="P320" s="480"/>
      <c r="Q320" s="480"/>
      <c r="R320" s="480"/>
      <c r="S320" s="480"/>
      <c r="T320" s="481"/>
      <c r="U320" s="188">
        <f t="shared" ref="U320" si="145">IF(AND(H320="○",AV320="●"),IF(K320=0,20,20+ROUNDDOWN((K320-1000)/1000,0)*20),0)</f>
        <v>0</v>
      </c>
      <c r="V320" s="188"/>
      <c r="W320" s="189"/>
      <c r="X320" s="194">
        <f t="shared" ref="X320" si="146">IF(AND(H320="○",AV320="●"),IF(O320&gt;=10,O320*0.2,0),0)</f>
        <v>0</v>
      </c>
      <c r="Y320" s="195"/>
      <c r="Z320" s="196"/>
      <c r="AA320" s="203">
        <f t="shared" ref="AA320" si="147">IF(AND(H320="○",AV320="●"),P322*2,0)</f>
        <v>0</v>
      </c>
      <c r="AB320" s="188"/>
      <c r="AC320" s="189"/>
      <c r="AD320" s="206">
        <f t="shared" ref="AD320" si="148">U320+X320+AA320</f>
        <v>0</v>
      </c>
      <c r="AE320" s="207"/>
      <c r="AF320" s="207"/>
      <c r="AG320" s="208"/>
      <c r="AH320" s="232">
        <v>1</v>
      </c>
      <c r="AI320" s="233"/>
      <c r="AJ320" s="234"/>
      <c r="AK320" s="221">
        <f t="shared" ref="AK320" si="149">IF(AH320=1,$AL$36,IF(AH320=2,$AL$54,IF(AH320=3,$AL$73,IF(AH320=4,$AL$91,IF(AH320=5,$AL$109,IF(AH320=6,$AL$128,IF(AH320=7,$AL$146,IF(AH320=8,$AL$165,IF(AH320=9,$AL$183,IF(AH320=10,$AL$201,0))))))))))</f>
        <v>0</v>
      </c>
      <c r="AL320" s="222"/>
      <c r="AM320" s="223"/>
      <c r="AN320" s="226">
        <f t="shared" ref="AN320" si="150">IF(H320="○",ROUNDUP(AD320*AK320,1),0)</f>
        <v>0</v>
      </c>
      <c r="AO320" s="226"/>
      <c r="AP320" s="226"/>
      <c r="AQ320" s="226"/>
      <c r="AR320" s="227"/>
      <c r="AT320" s="31"/>
      <c r="AU320" s="157"/>
      <c r="AV320" s="157" t="str">
        <f t="shared" si="94"/>
        <v>●</v>
      </c>
      <c r="AW320" s="148">
        <f>IF(AV320="●",IF(H320="定","-",H320),"-")</f>
        <v>0</v>
      </c>
      <c r="AX320" s="31"/>
      <c r="AY320" s="31"/>
      <c r="AZ320" s="31"/>
      <c r="BA320" s="31"/>
    </row>
    <row r="321" spans="2:53" ht="14.1" customHeight="1" x14ac:dyDescent="0.15">
      <c r="B321" s="159"/>
      <c r="C321" s="162"/>
      <c r="D321" s="165"/>
      <c r="E321" s="165"/>
      <c r="F321" s="159"/>
      <c r="G321" s="165"/>
      <c r="H321" s="232"/>
      <c r="I321" s="233"/>
      <c r="J321" s="234"/>
      <c r="K321" s="475"/>
      <c r="L321" s="476"/>
      <c r="M321" s="476"/>
      <c r="N321" s="476"/>
      <c r="O321" s="482"/>
      <c r="P321" s="483"/>
      <c r="Q321" s="483"/>
      <c r="R321" s="483"/>
      <c r="S321" s="483"/>
      <c r="T321" s="484"/>
      <c r="U321" s="190"/>
      <c r="V321" s="190"/>
      <c r="W321" s="191"/>
      <c r="X321" s="197"/>
      <c r="Y321" s="198"/>
      <c r="Z321" s="199"/>
      <c r="AA321" s="204"/>
      <c r="AB321" s="190"/>
      <c r="AC321" s="191"/>
      <c r="AD321" s="209"/>
      <c r="AE321" s="210"/>
      <c r="AF321" s="210"/>
      <c r="AG321" s="211"/>
      <c r="AH321" s="232"/>
      <c r="AI321" s="233"/>
      <c r="AJ321" s="234"/>
      <c r="AK321" s="224"/>
      <c r="AL321" s="224"/>
      <c r="AM321" s="225"/>
      <c r="AN321" s="228"/>
      <c r="AO321" s="228"/>
      <c r="AP321" s="228"/>
      <c r="AQ321" s="228"/>
      <c r="AR321" s="229"/>
      <c r="AT321" s="31"/>
      <c r="AU321" s="157"/>
      <c r="AV321" s="157"/>
      <c r="AW321" s="148"/>
      <c r="AX321" s="31"/>
      <c r="AY321" s="31"/>
      <c r="AZ321" s="31"/>
      <c r="BA321" s="31"/>
    </row>
    <row r="322" spans="2:53" ht="14.1" customHeight="1" x14ac:dyDescent="0.15">
      <c r="B322" s="159"/>
      <c r="C322" s="162"/>
      <c r="D322" s="165"/>
      <c r="E322" s="165"/>
      <c r="F322" s="159"/>
      <c r="G322" s="165"/>
      <c r="H322" s="232"/>
      <c r="I322" s="233"/>
      <c r="J322" s="234"/>
      <c r="K322" s="475"/>
      <c r="L322" s="476"/>
      <c r="M322" s="476"/>
      <c r="N322" s="476"/>
      <c r="O322" s="465"/>
      <c r="P322" s="467">
        <f t="shared" ref="P322" si="151">$I$229</f>
        <v>0</v>
      </c>
      <c r="Q322" s="468"/>
      <c r="R322" s="468"/>
      <c r="S322" s="468"/>
      <c r="T322" s="469"/>
      <c r="U322" s="190"/>
      <c r="V322" s="190"/>
      <c r="W322" s="191"/>
      <c r="X322" s="197"/>
      <c r="Y322" s="198"/>
      <c r="Z322" s="199"/>
      <c r="AA322" s="204"/>
      <c r="AB322" s="190"/>
      <c r="AC322" s="191"/>
      <c r="AD322" s="209"/>
      <c r="AE322" s="210"/>
      <c r="AF322" s="210"/>
      <c r="AG322" s="211"/>
      <c r="AH322" s="232"/>
      <c r="AI322" s="233"/>
      <c r="AJ322" s="234"/>
      <c r="AK322" s="224"/>
      <c r="AL322" s="224"/>
      <c r="AM322" s="225"/>
      <c r="AN322" s="228"/>
      <c r="AO322" s="228"/>
      <c r="AP322" s="228"/>
      <c r="AQ322" s="228"/>
      <c r="AR322" s="229"/>
      <c r="AT322" s="31"/>
      <c r="AU322" s="157"/>
      <c r="AV322" s="157"/>
      <c r="AW322" s="148"/>
      <c r="AX322" s="31"/>
      <c r="AY322" s="31"/>
      <c r="AZ322" s="31"/>
      <c r="BA322" s="31"/>
    </row>
    <row r="323" spans="2:53" ht="14.1" customHeight="1" x14ac:dyDescent="0.15">
      <c r="B323" s="160"/>
      <c r="C323" s="163"/>
      <c r="D323" s="166"/>
      <c r="E323" s="166"/>
      <c r="F323" s="160"/>
      <c r="G323" s="166"/>
      <c r="H323" s="235"/>
      <c r="I323" s="236"/>
      <c r="J323" s="237"/>
      <c r="K323" s="477"/>
      <c r="L323" s="478"/>
      <c r="M323" s="478"/>
      <c r="N323" s="478"/>
      <c r="O323" s="466"/>
      <c r="P323" s="470"/>
      <c r="Q323" s="471"/>
      <c r="R323" s="471"/>
      <c r="S323" s="471"/>
      <c r="T323" s="472"/>
      <c r="U323" s="192"/>
      <c r="V323" s="192"/>
      <c r="W323" s="193"/>
      <c r="X323" s="200"/>
      <c r="Y323" s="201"/>
      <c r="Z323" s="202"/>
      <c r="AA323" s="205"/>
      <c r="AB323" s="192"/>
      <c r="AC323" s="193"/>
      <c r="AD323" s="212"/>
      <c r="AE323" s="213"/>
      <c r="AF323" s="213"/>
      <c r="AG323" s="214"/>
      <c r="AH323" s="235"/>
      <c r="AI323" s="236"/>
      <c r="AJ323" s="237"/>
      <c r="AK323" s="224"/>
      <c r="AL323" s="224"/>
      <c r="AM323" s="225"/>
      <c r="AN323" s="230"/>
      <c r="AO323" s="230"/>
      <c r="AP323" s="230"/>
      <c r="AQ323" s="230"/>
      <c r="AR323" s="231"/>
      <c r="AT323" s="31"/>
      <c r="AU323" s="157"/>
      <c r="AV323" s="157"/>
      <c r="AW323" s="148"/>
      <c r="AX323" s="31"/>
      <c r="AY323" s="31"/>
      <c r="AZ323" s="31"/>
      <c r="BA323" s="31"/>
    </row>
    <row r="324" spans="2:53" ht="14.1" customHeight="1" x14ac:dyDescent="0.15">
      <c r="B324" s="158">
        <v>8</v>
      </c>
      <c r="C324" s="161" t="s">
        <v>101</v>
      </c>
      <c r="D324" s="164">
        <v>21</v>
      </c>
      <c r="E324" s="164" t="s">
        <v>102</v>
      </c>
      <c r="F324" s="158" t="s">
        <v>108</v>
      </c>
      <c r="G324" s="164"/>
      <c r="H324" s="499"/>
      <c r="I324" s="500"/>
      <c r="J324" s="501"/>
      <c r="K324" s="473">
        <f>$I$224</f>
        <v>0</v>
      </c>
      <c r="L324" s="474"/>
      <c r="M324" s="474"/>
      <c r="N324" s="474"/>
      <c r="O324" s="479">
        <f t="shared" ref="O324" si="152">$I$227</f>
        <v>0</v>
      </c>
      <c r="P324" s="480"/>
      <c r="Q324" s="480"/>
      <c r="R324" s="480"/>
      <c r="S324" s="480"/>
      <c r="T324" s="481"/>
      <c r="U324" s="188">
        <f t="shared" ref="U324" si="153">IF(AND(H324="○",AV324="●"),IF(K324=0,20,20+ROUNDDOWN((K324-1000)/1000,0)*20),0)</f>
        <v>0</v>
      </c>
      <c r="V324" s="188"/>
      <c r="W324" s="189"/>
      <c r="X324" s="194">
        <f t="shared" ref="X324" si="154">IF(AND(H324="○",AV324="●"),IF(O324&gt;=10,O324*0.2,0),0)</f>
        <v>0</v>
      </c>
      <c r="Y324" s="195"/>
      <c r="Z324" s="196"/>
      <c r="AA324" s="203">
        <f t="shared" ref="AA324" si="155">IF(AND(H324="○",AV324="●"),P326*2,0)</f>
        <v>0</v>
      </c>
      <c r="AB324" s="188"/>
      <c r="AC324" s="189"/>
      <c r="AD324" s="206">
        <f t="shared" ref="AD324" si="156">U324+X324+AA324</f>
        <v>0</v>
      </c>
      <c r="AE324" s="207"/>
      <c r="AF324" s="207"/>
      <c r="AG324" s="208"/>
      <c r="AH324" s="232">
        <v>1</v>
      </c>
      <c r="AI324" s="233"/>
      <c r="AJ324" s="234"/>
      <c r="AK324" s="221">
        <f t="shared" ref="AK324" si="157">IF(AH324=1,$AL$36,IF(AH324=2,$AL$54,IF(AH324=3,$AL$73,IF(AH324=4,$AL$91,IF(AH324=5,$AL$109,IF(AH324=6,$AL$128,IF(AH324=7,$AL$146,IF(AH324=8,$AL$165,IF(AH324=9,$AL$183,IF(AH324=10,$AL$201,0))))))))))</f>
        <v>0</v>
      </c>
      <c r="AL324" s="222"/>
      <c r="AM324" s="223"/>
      <c r="AN324" s="226">
        <f t="shared" ref="AN324" si="158">IF(H324="○",ROUNDUP(AD324*AK324,1),0)</f>
        <v>0</v>
      </c>
      <c r="AO324" s="226"/>
      <c r="AP324" s="226"/>
      <c r="AQ324" s="226"/>
      <c r="AR324" s="227"/>
      <c r="AT324" s="31"/>
      <c r="AU324" s="157"/>
      <c r="AV324" s="157" t="str">
        <f t="shared" si="94"/>
        <v>●</v>
      </c>
      <c r="AW324" s="148">
        <f>IF(AV324="●",IF(H324="定","-",H324),"-")</f>
        <v>0</v>
      </c>
      <c r="AX324" s="31"/>
      <c r="AY324" s="31"/>
      <c r="AZ324" s="31"/>
      <c r="BA324" s="31"/>
    </row>
    <row r="325" spans="2:53" ht="14.1" customHeight="1" x14ac:dyDescent="0.15">
      <c r="B325" s="159"/>
      <c r="C325" s="162"/>
      <c r="D325" s="165"/>
      <c r="E325" s="165"/>
      <c r="F325" s="159"/>
      <c r="G325" s="165"/>
      <c r="H325" s="232"/>
      <c r="I325" s="233"/>
      <c r="J325" s="234"/>
      <c r="K325" s="475"/>
      <c r="L325" s="476"/>
      <c r="M325" s="476"/>
      <c r="N325" s="476"/>
      <c r="O325" s="482"/>
      <c r="P325" s="483"/>
      <c r="Q325" s="483"/>
      <c r="R325" s="483"/>
      <c r="S325" s="483"/>
      <c r="T325" s="484"/>
      <c r="U325" s="190"/>
      <c r="V325" s="190"/>
      <c r="W325" s="191"/>
      <c r="X325" s="197"/>
      <c r="Y325" s="198"/>
      <c r="Z325" s="199"/>
      <c r="AA325" s="204"/>
      <c r="AB325" s="190"/>
      <c r="AC325" s="191"/>
      <c r="AD325" s="209"/>
      <c r="AE325" s="210"/>
      <c r="AF325" s="210"/>
      <c r="AG325" s="211"/>
      <c r="AH325" s="232"/>
      <c r="AI325" s="233"/>
      <c r="AJ325" s="234"/>
      <c r="AK325" s="224"/>
      <c r="AL325" s="224"/>
      <c r="AM325" s="225"/>
      <c r="AN325" s="228"/>
      <c r="AO325" s="228"/>
      <c r="AP325" s="228"/>
      <c r="AQ325" s="228"/>
      <c r="AR325" s="229"/>
      <c r="AT325" s="31"/>
      <c r="AU325" s="157"/>
      <c r="AV325" s="157"/>
      <c r="AW325" s="148"/>
      <c r="AX325" s="31"/>
      <c r="AY325" s="31"/>
      <c r="AZ325" s="31"/>
      <c r="BA325" s="31"/>
    </row>
    <row r="326" spans="2:53" ht="14.1" customHeight="1" x14ac:dyDescent="0.15">
      <c r="B326" s="159"/>
      <c r="C326" s="162"/>
      <c r="D326" s="165"/>
      <c r="E326" s="165"/>
      <c r="F326" s="159"/>
      <c r="G326" s="165"/>
      <c r="H326" s="232"/>
      <c r="I326" s="233"/>
      <c r="J326" s="234"/>
      <c r="K326" s="475"/>
      <c r="L326" s="476"/>
      <c r="M326" s="476"/>
      <c r="N326" s="476"/>
      <c r="O326" s="465"/>
      <c r="P326" s="467">
        <f t="shared" ref="P326" si="159">$I$229</f>
        <v>0</v>
      </c>
      <c r="Q326" s="468"/>
      <c r="R326" s="468"/>
      <c r="S326" s="468"/>
      <c r="T326" s="469"/>
      <c r="U326" s="190"/>
      <c r="V326" s="190"/>
      <c r="W326" s="191"/>
      <c r="X326" s="197"/>
      <c r="Y326" s="198"/>
      <c r="Z326" s="199"/>
      <c r="AA326" s="204"/>
      <c r="AB326" s="190"/>
      <c r="AC326" s="191"/>
      <c r="AD326" s="209"/>
      <c r="AE326" s="210"/>
      <c r="AF326" s="210"/>
      <c r="AG326" s="211"/>
      <c r="AH326" s="232"/>
      <c r="AI326" s="233"/>
      <c r="AJ326" s="234"/>
      <c r="AK326" s="224"/>
      <c r="AL326" s="224"/>
      <c r="AM326" s="225"/>
      <c r="AN326" s="228"/>
      <c r="AO326" s="228"/>
      <c r="AP326" s="228"/>
      <c r="AQ326" s="228"/>
      <c r="AR326" s="229"/>
      <c r="AT326" s="31"/>
      <c r="AU326" s="157"/>
      <c r="AV326" s="157"/>
      <c r="AW326" s="148"/>
      <c r="AX326" s="31"/>
      <c r="AY326" s="31"/>
      <c r="AZ326" s="31"/>
      <c r="BA326" s="31"/>
    </row>
    <row r="327" spans="2:53" ht="14.1" customHeight="1" x14ac:dyDescent="0.15">
      <c r="B327" s="160"/>
      <c r="C327" s="163"/>
      <c r="D327" s="166"/>
      <c r="E327" s="166"/>
      <c r="F327" s="160"/>
      <c r="G327" s="166"/>
      <c r="H327" s="235"/>
      <c r="I327" s="236"/>
      <c r="J327" s="237"/>
      <c r="K327" s="477"/>
      <c r="L327" s="478"/>
      <c r="M327" s="478"/>
      <c r="N327" s="478"/>
      <c r="O327" s="466"/>
      <c r="P327" s="470"/>
      <c r="Q327" s="471"/>
      <c r="R327" s="471"/>
      <c r="S327" s="471"/>
      <c r="T327" s="472"/>
      <c r="U327" s="192"/>
      <c r="V327" s="192"/>
      <c r="W327" s="193"/>
      <c r="X327" s="200"/>
      <c r="Y327" s="201"/>
      <c r="Z327" s="202"/>
      <c r="AA327" s="205"/>
      <c r="AB327" s="192"/>
      <c r="AC327" s="193"/>
      <c r="AD327" s="212"/>
      <c r="AE327" s="213"/>
      <c r="AF327" s="213"/>
      <c r="AG327" s="214"/>
      <c r="AH327" s="235"/>
      <c r="AI327" s="236"/>
      <c r="AJ327" s="237"/>
      <c r="AK327" s="224"/>
      <c r="AL327" s="224"/>
      <c r="AM327" s="225"/>
      <c r="AN327" s="230"/>
      <c r="AO327" s="230"/>
      <c r="AP327" s="230"/>
      <c r="AQ327" s="230"/>
      <c r="AR327" s="231"/>
      <c r="AT327" s="31"/>
      <c r="AU327" s="157"/>
      <c r="AV327" s="157"/>
      <c r="AW327" s="148"/>
      <c r="AX327" s="31"/>
      <c r="AY327" s="31"/>
      <c r="AZ327" s="31"/>
      <c r="BA327" s="31"/>
    </row>
    <row r="328" spans="2:53" ht="14.1" customHeight="1" x14ac:dyDescent="0.15">
      <c r="B328" s="158">
        <v>8</v>
      </c>
      <c r="C328" s="161" t="s">
        <v>101</v>
      </c>
      <c r="D328" s="164">
        <v>22</v>
      </c>
      <c r="E328" s="164" t="s">
        <v>102</v>
      </c>
      <c r="F328" s="159" t="s">
        <v>109</v>
      </c>
      <c r="G328" s="165"/>
      <c r="H328" s="499"/>
      <c r="I328" s="500"/>
      <c r="J328" s="501"/>
      <c r="K328" s="473">
        <f>$I$224</f>
        <v>0</v>
      </c>
      <c r="L328" s="474"/>
      <c r="M328" s="474"/>
      <c r="N328" s="474"/>
      <c r="O328" s="479">
        <f t="shared" ref="O328" si="160">$I$227</f>
        <v>0</v>
      </c>
      <c r="P328" s="480"/>
      <c r="Q328" s="480"/>
      <c r="R328" s="480"/>
      <c r="S328" s="480"/>
      <c r="T328" s="481"/>
      <c r="U328" s="188">
        <f t="shared" ref="U328" si="161">IF(AND(H328="○",AV328="●"),IF(K328=0,20,20+ROUNDDOWN((K328-1000)/1000,0)*20),0)</f>
        <v>0</v>
      </c>
      <c r="V328" s="188"/>
      <c r="W328" s="189"/>
      <c r="X328" s="194">
        <f t="shared" ref="X328" si="162">IF(AND(H328="○",AV328="●"),IF(O328&gt;=10,O328*0.2,0),0)</f>
        <v>0</v>
      </c>
      <c r="Y328" s="195"/>
      <c r="Z328" s="196"/>
      <c r="AA328" s="203">
        <f t="shared" ref="AA328" si="163">IF(AND(H328="○",AV328="●"),P330*2,0)</f>
        <v>0</v>
      </c>
      <c r="AB328" s="188"/>
      <c r="AC328" s="189"/>
      <c r="AD328" s="206">
        <f t="shared" ref="AD328" si="164">U328+X328+AA328</f>
        <v>0</v>
      </c>
      <c r="AE328" s="207"/>
      <c r="AF328" s="207"/>
      <c r="AG328" s="208"/>
      <c r="AH328" s="232">
        <v>1</v>
      </c>
      <c r="AI328" s="233"/>
      <c r="AJ328" s="234"/>
      <c r="AK328" s="221">
        <f t="shared" ref="AK328" si="165">IF(AH328=1,$AL$36,IF(AH328=2,$AL$54,IF(AH328=3,$AL$73,IF(AH328=4,$AL$91,IF(AH328=5,$AL$109,IF(AH328=6,$AL$128,IF(AH328=7,$AL$146,IF(AH328=8,$AL$165,IF(AH328=9,$AL$183,IF(AH328=10,$AL$201,0))))))))))</f>
        <v>0</v>
      </c>
      <c r="AL328" s="222"/>
      <c r="AM328" s="223"/>
      <c r="AN328" s="226">
        <f t="shared" ref="AN328" si="166">IF(H328="○",ROUNDUP(AD328*AK328,1),0)</f>
        <v>0</v>
      </c>
      <c r="AO328" s="226"/>
      <c r="AP328" s="226"/>
      <c r="AQ328" s="226"/>
      <c r="AR328" s="227"/>
      <c r="AT328" s="31"/>
      <c r="AU328" s="157"/>
      <c r="AV328" s="157" t="str">
        <f t="shared" si="94"/>
        <v>●</v>
      </c>
      <c r="AW328" s="148">
        <f>IF(AV328="●",IF(H328="定","-",H328),"-")</f>
        <v>0</v>
      </c>
      <c r="AX328" s="31"/>
      <c r="AY328" s="31"/>
      <c r="AZ328" s="31"/>
      <c r="BA328" s="31"/>
    </row>
    <row r="329" spans="2:53" ht="14.1" customHeight="1" x14ac:dyDescent="0.15">
      <c r="B329" s="159"/>
      <c r="C329" s="162"/>
      <c r="D329" s="165"/>
      <c r="E329" s="165"/>
      <c r="F329" s="159"/>
      <c r="G329" s="165"/>
      <c r="H329" s="232"/>
      <c r="I329" s="233"/>
      <c r="J329" s="234"/>
      <c r="K329" s="475"/>
      <c r="L329" s="476"/>
      <c r="M329" s="476"/>
      <c r="N329" s="476"/>
      <c r="O329" s="482"/>
      <c r="P329" s="483"/>
      <c r="Q329" s="483"/>
      <c r="R329" s="483"/>
      <c r="S329" s="483"/>
      <c r="T329" s="484"/>
      <c r="U329" s="190"/>
      <c r="V329" s="190"/>
      <c r="W329" s="191"/>
      <c r="X329" s="197"/>
      <c r="Y329" s="198"/>
      <c r="Z329" s="199"/>
      <c r="AA329" s="204"/>
      <c r="AB329" s="190"/>
      <c r="AC329" s="191"/>
      <c r="AD329" s="209"/>
      <c r="AE329" s="210"/>
      <c r="AF329" s="210"/>
      <c r="AG329" s="211"/>
      <c r="AH329" s="232"/>
      <c r="AI329" s="233"/>
      <c r="AJ329" s="234"/>
      <c r="AK329" s="224"/>
      <c r="AL329" s="224"/>
      <c r="AM329" s="225"/>
      <c r="AN329" s="228"/>
      <c r="AO329" s="228"/>
      <c r="AP329" s="228"/>
      <c r="AQ329" s="228"/>
      <c r="AR329" s="229"/>
      <c r="AT329" s="31"/>
      <c r="AU329" s="157"/>
      <c r="AV329" s="157"/>
      <c r="AW329" s="148"/>
      <c r="AX329" s="31"/>
      <c r="AY329" s="31"/>
      <c r="AZ329" s="31"/>
      <c r="BA329" s="31"/>
    </row>
    <row r="330" spans="2:53" ht="14.1" customHeight="1" x14ac:dyDescent="0.15">
      <c r="B330" s="159"/>
      <c r="C330" s="162"/>
      <c r="D330" s="165"/>
      <c r="E330" s="165"/>
      <c r="F330" s="159"/>
      <c r="G330" s="165"/>
      <c r="H330" s="232"/>
      <c r="I330" s="233"/>
      <c r="J330" s="234"/>
      <c r="K330" s="475"/>
      <c r="L330" s="476"/>
      <c r="M330" s="476"/>
      <c r="N330" s="476"/>
      <c r="O330" s="465"/>
      <c r="P330" s="467">
        <f t="shared" ref="P330" si="167">$I$229</f>
        <v>0</v>
      </c>
      <c r="Q330" s="468"/>
      <c r="R330" s="468"/>
      <c r="S330" s="468"/>
      <c r="T330" s="469"/>
      <c r="U330" s="190"/>
      <c r="V330" s="190"/>
      <c r="W330" s="191"/>
      <c r="X330" s="197"/>
      <c r="Y330" s="198"/>
      <c r="Z330" s="199"/>
      <c r="AA330" s="204"/>
      <c r="AB330" s="190"/>
      <c r="AC330" s="191"/>
      <c r="AD330" s="209"/>
      <c r="AE330" s="210"/>
      <c r="AF330" s="210"/>
      <c r="AG330" s="211"/>
      <c r="AH330" s="232"/>
      <c r="AI330" s="233"/>
      <c r="AJ330" s="234"/>
      <c r="AK330" s="224"/>
      <c r="AL330" s="224"/>
      <c r="AM330" s="225"/>
      <c r="AN330" s="228"/>
      <c r="AO330" s="228"/>
      <c r="AP330" s="228"/>
      <c r="AQ330" s="228"/>
      <c r="AR330" s="229"/>
      <c r="AT330" s="31"/>
      <c r="AU330" s="157"/>
      <c r="AV330" s="157"/>
      <c r="AW330" s="148"/>
      <c r="AX330" s="31"/>
      <c r="AY330" s="31"/>
      <c r="AZ330" s="31"/>
      <c r="BA330" s="31"/>
    </row>
    <row r="331" spans="2:53" ht="14.1" customHeight="1" x14ac:dyDescent="0.15">
      <c r="B331" s="160"/>
      <c r="C331" s="162"/>
      <c r="D331" s="166"/>
      <c r="E331" s="165"/>
      <c r="F331" s="160"/>
      <c r="G331" s="166"/>
      <c r="H331" s="232"/>
      <c r="I331" s="233"/>
      <c r="J331" s="234"/>
      <c r="K331" s="477"/>
      <c r="L331" s="478"/>
      <c r="M331" s="478"/>
      <c r="N331" s="478"/>
      <c r="O331" s="466"/>
      <c r="P331" s="470"/>
      <c r="Q331" s="471"/>
      <c r="R331" s="471"/>
      <c r="S331" s="471"/>
      <c r="T331" s="472"/>
      <c r="U331" s="192"/>
      <c r="V331" s="192"/>
      <c r="W331" s="193"/>
      <c r="X331" s="200"/>
      <c r="Y331" s="201"/>
      <c r="Z331" s="202"/>
      <c r="AA331" s="205"/>
      <c r="AB331" s="192"/>
      <c r="AC331" s="193"/>
      <c r="AD331" s="212"/>
      <c r="AE331" s="213"/>
      <c r="AF331" s="213"/>
      <c r="AG331" s="214"/>
      <c r="AH331" s="235"/>
      <c r="AI331" s="236"/>
      <c r="AJ331" s="237"/>
      <c r="AK331" s="224"/>
      <c r="AL331" s="224"/>
      <c r="AM331" s="225"/>
      <c r="AN331" s="230"/>
      <c r="AO331" s="230"/>
      <c r="AP331" s="230"/>
      <c r="AQ331" s="230"/>
      <c r="AR331" s="231"/>
      <c r="AT331" s="31"/>
      <c r="AU331" s="157"/>
      <c r="AV331" s="157"/>
      <c r="AW331" s="148"/>
      <c r="AX331" s="31"/>
      <c r="AY331" s="31"/>
      <c r="AZ331" s="31"/>
      <c r="BA331" s="31"/>
    </row>
    <row r="332" spans="2:53" ht="14.1" customHeight="1" x14ac:dyDescent="0.15">
      <c r="B332" s="158">
        <v>8</v>
      </c>
      <c r="C332" s="161" t="s">
        <v>101</v>
      </c>
      <c r="D332" s="164">
        <v>23</v>
      </c>
      <c r="E332" s="164" t="s">
        <v>102</v>
      </c>
      <c r="F332" s="158" t="s">
        <v>103</v>
      </c>
      <c r="G332" s="164"/>
      <c r="H332" s="499"/>
      <c r="I332" s="500"/>
      <c r="J332" s="501"/>
      <c r="K332" s="473">
        <f>$I$224</f>
        <v>0</v>
      </c>
      <c r="L332" s="474"/>
      <c r="M332" s="474"/>
      <c r="N332" s="474"/>
      <c r="O332" s="479">
        <f t="shared" ref="O332" si="168">$I$227</f>
        <v>0</v>
      </c>
      <c r="P332" s="480"/>
      <c r="Q332" s="480"/>
      <c r="R332" s="480"/>
      <c r="S332" s="480"/>
      <c r="T332" s="481"/>
      <c r="U332" s="188">
        <f t="shared" ref="U332" si="169">IF(AND(H332="○",AV332="●"),IF(K332=0,20,20+ROUNDDOWN((K332-1000)/1000,0)*20),0)</f>
        <v>0</v>
      </c>
      <c r="V332" s="188"/>
      <c r="W332" s="189"/>
      <c r="X332" s="194">
        <f t="shared" ref="X332" si="170">IF(AND(H332="○",AV332="●"),IF(O332&gt;=10,O332*0.2,0),0)</f>
        <v>0</v>
      </c>
      <c r="Y332" s="195"/>
      <c r="Z332" s="196"/>
      <c r="AA332" s="203">
        <f t="shared" ref="AA332" si="171">IF(AND(H332="○",AV332="●"),P334*2,0)</f>
        <v>0</v>
      </c>
      <c r="AB332" s="188"/>
      <c r="AC332" s="189"/>
      <c r="AD332" s="206">
        <f t="shared" ref="AD332" si="172">U332+X332+AA332</f>
        <v>0</v>
      </c>
      <c r="AE332" s="207"/>
      <c r="AF332" s="207"/>
      <c r="AG332" s="208"/>
      <c r="AH332" s="232">
        <v>1</v>
      </c>
      <c r="AI332" s="233"/>
      <c r="AJ332" s="234"/>
      <c r="AK332" s="221">
        <f t="shared" ref="AK332" si="173">IF(AH332=1,$AL$36,IF(AH332=2,$AL$54,IF(AH332=3,$AL$73,IF(AH332=4,$AL$91,IF(AH332=5,$AL$109,IF(AH332=6,$AL$128,IF(AH332=7,$AL$146,IF(AH332=8,$AL$165,IF(AH332=9,$AL$183,IF(AH332=10,$AL$201,0))))))))))</f>
        <v>0</v>
      </c>
      <c r="AL332" s="222"/>
      <c r="AM332" s="223"/>
      <c r="AN332" s="226">
        <f t="shared" ref="AN332" si="174">IF(H332="○",ROUNDUP(AD332*AK332,1),0)</f>
        <v>0</v>
      </c>
      <c r="AO332" s="226"/>
      <c r="AP332" s="226"/>
      <c r="AQ332" s="226"/>
      <c r="AR332" s="227"/>
      <c r="AT332" s="31"/>
      <c r="AU332" s="157"/>
      <c r="AV332" s="157" t="str">
        <f t="shared" si="94"/>
        <v>●</v>
      </c>
      <c r="AW332" s="148">
        <f>IF(AV332="●",IF(H332="定","-",H332),"-")</f>
        <v>0</v>
      </c>
      <c r="AX332" s="31"/>
      <c r="AY332" s="31"/>
      <c r="AZ332" s="31"/>
      <c r="BA332" s="31"/>
    </row>
    <row r="333" spans="2:53" ht="14.1" customHeight="1" x14ac:dyDescent="0.15">
      <c r="B333" s="159"/>
      <c r="C333" s="162"/>
      <c r="D333" s="165"/>
      <c r="E333" s="165"/>
      <c r="F333" s="159"/>
      <c r="G333" s="165"/>
      <c r="H333" s="232"/>
      <c r="I333" s="233"/>
      <c r="J333" s="234"/>
      <c r="K333" s="475"/>
      <c r="L333" s="476"/>
      <c r="M333" s="476"/>
      <c r="N333" s="476"/>
      <c r="O333" s="482"/>
      <c r="P333" s="483"/>
      <c r="Q333" s="483"/>
      <c r="R333" s="483"/>
      <c r="S333" s="483"/>
      <c r="T333" s="484"/>
      <c r="U333" s="190"/>
      <c r="V333" s="190"/>
      <c r="W333" s="191"/>
      <c r="X333" s="197"/>
      <c r="Y333" s="198"/>
      <c r="Z333" s="199"/>
      <c r="AA333" s="204"/>
      <c r="AB333" s="190"/>
      <c r="AC333" s="191"/>
      <c r="AD333" s="209"/>
      <c r="AE333" s="210"/>
      <c r="AF333" s="210"/>
      <c r="AG333" s="211"/>
      <c r="AH333" s="232"/>
      <c r="AI333" s="233"/>
      <c r="AJ333" s="234"/>
      <c r="AK333" s="224"/>
      <c r="AL333" s="224"/>
      <c r="AM333" s="225"/>
      <c r="AN333" s="228"/>
      <c r="AO333" s="228"/>
      <c r="AP333" s="228"/>
      <c r="AQ333" s="228"/>
      <c r="AR333" s="229"/>
      <c r="AT333" s="31"/>
      <c r="AU333" s="157"/>
      <c r="AV333" s="157"/>
      <c r="AW333" s="148"/>
      <c r="AX333" s="31"/>
      <c r="AY333" s="31"/>
      <c r="AZ333" s="31"/>
      <c r="BA333" s="31"/>
    </row>
    <row r="334" spans="2:53" ht="14.1" customHeight="1" x14ac:dyDescent="0.15">
      <c r="B334" s="159"/>
      <c r="C334" s="162"/>
      <c r="D334" s="165"/>
      <c r="E334" s="165"/>
      <c r="F334" s="159"/>
      <c r="G334" s="165"/>
      <c r="H334" s="232"/>
      <c r="I334" s="233"/>
      <c r="J334" s="234"/>
      <c r="K334" s="475"/>
      <c r="L334" s="476"/>
      <c r="M334" s="476"/>
      <c r="N334" s="476"/>
      <c r="O334" s="465"/>
      <c r="P334" s="467">
        <f t="shared" ref="P334" si="175">$I$229</f>
        <v>0</v>
      </c>
      <c r="Q334" s="468"/>
      <c r="R334" s="468"/>
      <c r="S334" s="468"/>
      <c r="T334" s="469"/>
      <c r="U334" s="190"/>
      <c r="V334" s="190"/>
      <c r="W334" s="191"/>
      <c r="X334" s="197"/>
      <c r="Y334" s="198"/>
      <c r="Z334" s="199"/>
      <c r="AA334" s="204"/>
      <c r="AB334" s="190"/>
      <c r="AC334" s="191"/>
      <c r="AD334" s="209"/>
      <c r="AE334" s="210"/>
      <c r="AF334" s="210"/>
      <c r="AG334" s="211"/>
      <c r="AH334" s="232"/>
      <c r="AI334" s="233"/>
      <c r="AJ334" s="234"/>
      <c r="AK334" s="224"/>
      <c r="AL334" s="224"/>
      <c r="AM334" s="225"/>
      <c r="AN334" s="228"/>
      <c r="AO334" s="228"/>
      <c r="AP334" s="228"/>
      <c r="AQ334" s="228"/>
      <c r="AR334" s="229"/>
      <c r="AT334" s="31"/>
      <c r="AU334" s="157"/>
      <c r="AV334" s="157"/>
      <c r="AW334" s="148"/>
      <c r="AX334" s="31"/>
      <c r="AY334" s="31"/>
      <c r="AZ334" s="31"/>
      <c r="BA334" s="31"/>
    </row>
    <row r="335" spans="2:53" ht="14.1" customHeight="1" x14ac:dyDescent="0.15">
      <c r="B335" s="160"/>
      <c r="C335" s="163"/>
      <c r="D335" s="166"/>
      <c r="E335" s="166"/>
      <c r="F335" s="160"/>
      <c r="G335" s="166"/>
      <c r="H335" s="235"/>
      <c r="I335" s="236"/>
      <c r="J335" s="237"/>
      <c r="K335" s="477"/>
      <c r="L335" s="478"/>
      <c r="M335" s="478"/>
      <c r="N335" s="478"/>
      <c r="O335" s="466"/>
      <c r="P335" s="470"/>
      <c r="Q335" s="471"/>
      <c r="R335" s="471"/>
      <c r="S335" s="471"/>
      <c r="T335" s="472"/>
      <c r="U335" s="192"/>
      <c r="V335" s="192"/>
      <c r="W335" s="193"/>
      <c r="X335" s="200"/>
      <c r="Y335" s="201"/>
      <c r="Z335" s="202"/>
      <c r="AA335" s="205"/>
      <c r="AB335" s="192"/>
      <c r="AC335" s="193"/>
      <c r="AD335" s="212"/>
      <c r="AE335" s="213"/>
      <c r="AF335" s="213"/>
      <c r="AG335" s="214"/>
      <c r="AH335" s="235"/>
      <c r="AI335" s="236"/>
      <c r="AJ335" s="237"/>
      <c r="AK335" s="224"/>
      <c r="AL335" s="224"/>
      <c r="AM335" s="225"/>
      <c r="AN335" s="230"/>
      <c r="AO335" s="230"/>
      <c r="AP335" s="230"/>
      <c r="AQ335" s="230"/>
      <c r="AR335" s="231"/>
      <c r="AT335" s="31"/>
      <c r="AU335" s="157"/>
      <c r="AV335" s="157"/>
      <c r="AW335" s="148"/>
      <c r="AX335" s="31"/>
      <c r="AY335" s="31"/>
      <c r="AZ335" s="31"/>
      <c r="BA335" s="31"/>
    </row>
    <row r="336" spans="2:53" ht="14.1" customHeight="1" x14ac:dyDescent="0.15">
      <c r="B336" s="158">
        <v>8</v>
      </c>
      <c r="C336" s="161" t="s">
        <v>101</v>
      </c>
      <c r="D336" s="164">
        <v>24</v>
      </c>
      <c r="E336" s="164" t="s">
        <v>102</v>
      </c>
      <c r="F336" s="158" t="s">
        <v>104</v>
      </c>
      <c r="G336" s="164"/>
      <c r="H336" s="499"/>
      <c r="I336" s="500"/>
      <c r="J336" s="501"/>
      <c r="K336" s="473">
        <f>$I$224</f>
        <v>0</v>
      </c>
      <c r="L336" s="474"/>
      <c r="M336" s="474"/>
      <c r="N336" s="474"/>
      <c r="O336" s="479">
        <f t="shared" ref="O336" si="176">$I$227</f>
        <v>0</v>
      </c>
      <c r="P336" s="480"/>
      <c r="Q336" s="480"/>
      <c r="R336" s="480"/>
      <c r="S336" s="480"/>
      <c r="T336" s="481"/>
      <c r="U336" s="188">
        <f t="shared" ref="U336" si="177">IF(AND(H336="○",AV336="●"),IF(K336=0,20,20+ROUNDDOWN((K336-1000)/1000,0)*20),0)</f>
        <v>0</v>
      </c>
      <c r="V336" s="188"/>
      <c r="W336" s="189"/>
      <c r="X336" s="194">
        <f t="shared" ref="X336" si="178">IF(AND(H336="○",AV336="●"),IF(O336&gt;=10,O336*0.2,0),0)</f>
        <v>0</v>
      </c>
      <c r="Y336" s="195"/>
      <c r="Z336" s="196"/>
      <c r="AA336" s="203">
        <f t="shared" ref="AA336" si="179">IF(AND(H336="○",AV336="●"),P338*2,0)</f>
        <v>0</v>
      </c>
      <c r="AB336" s="188"/>
      <c r="AC336" s="189"/>
      <c r="AD336" s="206">
        <f t="shared" ref="AD336" si="180">U336+X336+AA336</f>
        <v>0</v>
      </c>
      <c r="AE336" s="207"/>
      <c r="AF336" s="207"/>
      <c r="AG336" s="208"/>
      <c r="AH336" s="232">
        <v>1</v>
      </c>
      <c r="AI336" s="233"/>
      <c r="AJ336" s="234"/>
      <c r="AK336" s="221">
        <f t="shared" ref="AK336" si="181">IF(AH336=1,$AL$36,IF(AH336=2,$AL$54,IF(AH336=3,$AL$73,IF(AH336=4,$AL$91,IF(AH336=5,$AL$109,IF(AH336=6,$AL$128,IF(AH336=7,$AL$146,IF(AH336=8,$AL$165,IF(AH336=9,$AL$183,IF(AH336=10,$AL$201,0))))))))))</f>
        <v>0</v>
      </c>
      <c r="AL336" s="222"/>
      <c r="AM336" s="223"/>
      <c r="AN336" s="226">
        <f t="shared" ref="AN336" si="182">IF(H336="○",ROUNDUP(AD336*AK336,1),0)</f>
        <v>0</v>
      </c>
      <c r="AO336" s="226"/>
      <c r="AP336" s="226"/>
      <c r="AQ336" s="226"/>
      <c r="AR336" s="227"/>
      <c r="AT336" s="31"/>
      <c r="AU336" s="157"/>
      <c r="AV336" s="157" t="str">
        <f t="shared" si="94"/>
        <v>●</v>
      </c>
      <c r="AW336" s="148">
        <f>IF(AV336="●",IF(H336="定","-",H336),"-")</f>
        <v>0</v>
      </c>
      <c r="AX336" s="31"/>
      <c r="AY336" s="31"/>
      <c r="AZ336" s="31"/>
      <c r="BA336" s="31"/>
    </row>
    <row r="337" spans="2:53" ht="14.1" customHeight="1" x14ac:dyDescent="0.15">
      <c r="B337" s="159"/>
      <c r="C337" s="162"/>
      <c r="D337" s="165"/>
      <c r="E337" s="165"/>
      <c r="F337" s="159"/>
      <c r="G337" s="165"/>
      <c r="H337" s="232"/>
      <c r="I337" s="233"/>
      <c r="J337" s="234"/>
      <c r="K337" s="475"/>
      <c r="L337" s="476"/>
      <c r="M337" s="476"/>
      <c r="N337" s="476"/>
      <c r="O337" s="482"/>
      <c r="P337" s="483"/>
      <c r="Q337" s="483"/>
      <c r="R337" s="483"/>
      <c r="S337" s="483"/>
      <c r="T337" s="484"/>
      <c r="U337" s="190"/>
      <c r="V337" s="190"/>
      <c r="W337" s="191"/>
      <c r="X337" s="197"/>
      <c r="Y337" s="198"/>
      <c r="Z337" s="199"/>
      <c r="AA337" s="204"/>
      <c r="AB337" s="190"/>
      <c r="AC337" s="191"/>
      <c r="AD337" s="209"/>
      <c r="AE337" s="210"/>
      <c r="AF337" s="210"/>
      <c r="AG337" s="211"/>
      <c r="AH337" s="232"/>
      <c r="AI337" s="233"/>
      <c r="AJ337" s="234"/>
      <c r="AK337" s="224"/>
      <c r="AL337" s="224"/>
      <c r="AM337" s="225"/>
      <c r="AN337" s="228"/>
      <c r="AO337" s="228"/>
      <c r="AP337" s="228"/>
      <c r="AQ337" s="228"/>
      <c r="AR337" s="229"/>
      <c r="AT337" s="31"/>
      <c r="AU337" s="157"/>
      <c r="AV337" s="157"/>
      <c r="AW337" s="148"/>
      <c r="AX337" s="31"/>
      <c r="AY337" s="31"/>
      <c r="AZ337" s="31"/>
      <c r="BA337" s="31"/>
    </row>
    <row r="338" spans="2:53" ht="14.1" customHeight="1" x14ac:dyDescent="0.15">
      <c r="B338" s="159"/>
      <c r="C338" s="162"/>
      <c r="D338" s="165"/>
      <c r="E338" s="165"/>
      <c r="F338" s="159"/>
      <c r="G338" s="165"/>
      <c r="H338" s="232"/>
      <c r="I338" s="233"/>
      <c r="J338" s="234"/>
      <c r="K338" s="475"/>
      <c r="L338" s="476"/>
      <c r="M338" s="476"/>
      <c r="N338" s="476"/>
      <c r="O338" s="465"/>
      <c r="P338" s="467">
        <f t="shared" ref="P338" si="183">$I$229</f>
        <v>0</v>
      </c>
      <c r="Q338" s="468"/>
      <c r="R338" s="468"/>
      <c r="S338" s="468"/>
      <c r="T338" s="469"/>
      <c r="U338" s="190"/>
      <c r="V338" s="190"/>
      <c r="W338" s="191"/>
      <c r="X338" s="197"/>
      <c r="Y338" s="198"/>
      <c r="Z338" s="199"/>
      <c r="AA338" s="204"/>
      <c r="AB338" s="190"/>
      <c r="AC338" s="191"/>
      <c r="AD338" s="209"/>
      <c r="AE338" s="210"/>
      <c r="AF338" s="210"/>
      <c r="AG338" s="211"/>
      <c r="AH338" s="232"/>
      <c r="AI338" s="233"/>
      <c r="AJ338" s="234"/>
      <c r="AK338" s="224"/>
      <c r="AL338" s="224"/>
      <c r="AM338" s="225"/>
      <c r="AN338" s="228"/>
      <c r="AO338" s="228"/>
      <c r="AP338" s="228"/>
      <c r="AQ338" s="228"/>
      <c r="AR338" s="229"/>
      <c r="AT338" s="31"/>
      <c r="AU338" s="157"/>
      <c r="AV338" s="157"/>
      <c r="AW338" s="148"/>
      <c r="AX338" s="31"/>
      <c r="AY338" s="31"/>
      <c r="AZ338" s="31"/>
      <c r="BA338" s="31"/>
    </row>
    <row r="339" spans="2:53" ht="14.1" customHeight="1" x14ac:dyDescent="0.15">
      <c r="B339" s="160"/>
      <c r="C339" s="163"/>
      <c r="D339" s="166"/>
      <c r="E339" s="166"/>
      <c r="F339" s="160"/>
      <c r="G339" s="166"/>
      <c r="H339" s="235"/>
      <c r="I339" s="236"/>
      <c r="J339" s="237"/>
      <c r="K339" s="477"/>
      <c r="L339" s="478"/>
      <c r="M339" s="478"/>
      <c r="N339" s="478"/>
      <c r="O339" s="466"/>
      <c r="P339" s="470"/>
      <c r="Q339" s="471"/>
      <c r="R339" s="471"/>
      <c r="S339" s="471"/>
      <c r="T339" s="472"/>
      <c r="U339" s="192"/>
      <c r="V339" s="192"/>
      <c r="W339" s="193"/>
      <c r="X339" s="200"/>
      <c r="Y339" s="201"/>
      <c r="Z339" s="202"/>
      <c r="AA339" s="205"/>
      <c r="AB339" s="192"/>
      <c r="AC339" s="193"/>
      <c r="AD339" s="212"/>
      <c r="AE339" s="213"/>
      <c r="AF339" s="213"/>
      <c r="AG339" s="214"/>
      <c r="AH339" s="235"/>
      <c r="AI339" s="236"/>
      <c r="AJ339" s="237"/>
      <c r="AK339" s="224"/>
      <c r="AL339" s="224"/>
      <c r="AM339" s="225"/>
      <c r="AN339" s="230"/>
      <c r="AO339" s="230"/>
      <c r="AP339" s="230"/>
      <c r="AQ339" s="230"/>
      <c r="AR339" s="231"/>
      <c r="AT339" s="31"/>
      <c r="AU339" s="157"/>
      <c r="AV339" s="157"/>
      <c r="AW339" s="148"/>
      <c r="AX339" s="31"/>
      <c r="AY339" s="31"/>
      <c r="AZ339" s="31"/>
      <c r="BA339" s="31"/>
    </row>
    <row r="340" spans="2:53" ht="14.1" customHeight="1" x14ac:dyDescent="0.15">
      <c r="B340" s="158">
        <v>8</v>
      </c>
      <c r="C340" s="161" t="s">
        <v>101</v>
      </c>
      <c r="D340" s="164">
        <v>25</v>
      </c>
      <c r="E340" s="164" t="s">
        <v>102</v>
      </c>
      <c r="F340" s="158" t="s">
        <v>105</v>
      </c>
      <c r="G340" s="164"/>
      <c r="H340" s="499"/>
      <c r="I340" s="500"/>
      <c r="J340" s="501"/>
      <c r="K340" s="473">
        <f>$I$224</f>
        <v>0</v>
      </c>
      <c r="L340" s="474"/>
      <c r="M340" s="474"/>
      <c r="N340" s="474"/>
      <c r="O340" s="479">
        <f t="shared" ref="O340" si="184">$I$227</f>
        <v>0</v>
      </c>
      <c r="P340" s="480"/>
      <c r="Q340" s="480"/>
      <c r="R340" s="480"/>
      <c r="S340" s="480"/>
      <c r="T340" s="481"/>
      <c r="U340" s="188">
        <f t="shared" ref="U340" si="185">IF(AND(H340="○",AV340="●"),IF(K340=0,20,20+ROUNDDOWN((K340-1000)/1000,0)*20),0)</f>
        <v>0</v>
      </c>
      <c r="V340" s="188"/>
      <c r="W340" s="189"/>
      <c r="X340" s="194">
        <f t="shared" ref="X340" si="186">IF(AND(H340="○",AV340="●"),IF(O340&gt;=10,O340*0.2,0),0)</f>
        <v>0</v>
      </c>
      <c r="Y340" s="195"/>
      <c r="Z340" s="196"/>
      <c r="AA340" s="203">
        <f t="shared" ref="AA340" si="187">IF(AND(H340="○",AV340="●"),P342*2,0)</f>
        <v>0</v>
      </c>
      <c r="AB340" s="188"/>
      <c r="AC340" s="189"/>
      <c r="AD340" s="206">
        <f t="shared" ref="AD340" si="188">U340+X340+AA340</f>
        <v>0</v>
      </c>
      <c r="AE340" s="207"/>
      <c r="AF340" s="207"/>
      <c r="AG340" s="208"/>
      <c r="AH340" s="232">
        <v>1</v>
      </c>
      <c r="AI340" s="233"/>
      <c r="AJ340" s="234"/>
      <c r="AK340" s="221">
        <f t="shared" ref="AK340" si="189">IF(AH340=1,$AL$36,IF(AH340=2,$AL$54,IF(AH340=3,$AL$73,IF(AH340=4,$AL$91,IF(AH340=5,$AL$109,IF(AH340=6,$AL$128,IF(AH340=7,$AL$146,IF(AH340=8,$AL$165,IF(AH340=9,$AL$183,IF(AH340=10,$AL$201,0))))))))))</f>
        <v>0</v>
      </c>
      <c r="AL340" s="222"/>
      <c r="AM340" s="223"/>
      <c r="AN340" s="226">
        <f t="shared" ref="AN340" si="190">IF(H340="○",ROUNDUP(AD340*AK340,1),0)</f>
        <v>0</v>
      </c>
      <c r="AO340" s="226"/>
      <c r="AP340" s="226"/>
      <c r="AQ340" s="226"/>
      <c r="AR340" s="227"/>
      <c r="AT340" s="31"/>
      <c r="AU340" s="157"/>
      <c r="AV340" s="157" t="str">
        <f t="shared" si="94"/>
        <v>●</v>
      </c>
      <c r="AW340" s="148">
        <f>IF(AV340="●",IF(H340="定","-",H340),"-")</f>
        <v>0</v>
      </c>
      <c r="AX340" s="31"/>
      <c r="AY340" s="31"/>
      <c r="AZ340" s="31"/>
      <c r="BA340" s="31"/>
    </row>
    <row r="341" spans="2:53" ht="14.1" customHeight="1" x14ac:dyDescent="0.15">
      <c r="B341" s="159"/>
      <c r="C341" s="162"/>
      <c r="D341" s="165"/>
      <c r="E341" s="165"/>
      <c r="F341" s="159"/>
      <c r="G341" s="165"/>
      <c r="H341" s="232"/>
      <c r="I341" s="233"/>
      <c r="J341" s="234"/>
      <c r="K341" s="475"/>
      <c r="L341" s="476"/>
      <c r="M341" s="476"/>
      <c r="N341" s="476"/>
      <c r="O341" s="482"/>
      <c r="P341" s="483"/>
      <c r="Q341" s="483"/>
      <c r="R341" s="483"/>
      <c r="S341" s="483"/>
      <c r="T341" s="484"/>
      <c r="U341" s="190"/>
      <c r="V341" s="190"/>
      <c r="W341" s="191"/>
      <c r="X341" s="197"/>
      <c r="Y341" s="198"/>
      <c r="Z341" s="199"/>
      <c r="AA341" s="204"/>
      <c r="AB341" s="190"/>
      <c r="AC341" s="191"/>
      <c r="AD341" s="209"/>
      <c r="AE341" s="210"/>
      <c r="AF341" s="210"/>
      <c r="AG341" s="211"/>
      <c r="AH341" s="232"/>
      <c r="AI341" s="233"/>
      <c r="AJ341" s="234"/>
      <c r="AK341" s="224"/>
      <c r="AL341" s="224"/>
      <c r="AM341" s="225"/>
      <c r="AN341" s="228"/>
      <c r="AO341" s="228"/>
      <c r="AP341" s="228"/>
      <c r="AQ341" s="228"/>
      <c r="AR341" s="229"/>
      <c r="AT341" s="31"/>
      <c r="AU341" s="157"/>
      <c r="AV341" s="157"/>
      <c r="AW341" s="148"/>
      <c r="AX341" s="31"/>
      <c r="AY341" s="31"/>
      <c r="AZ341" s="31"/>
      <c r="BA341" s="31"/>
    </row>
    <row r="342" spans="2:53" ht="14.1" customHeight="1" x14ac:dyDescent="0.15">
      <c r="B342" s="159"/>
      <c r="C342" s="162"/>
      <c r="D342" s="165"/>
      <c r="E342" s="165"/>
      <c r="F342" s="159"/>
      <c r="G342" s="165"/>
      <c r="H342" s="232"/>
      <c r="I342" s="233"/>
      <c r="J342" s="234"/>
      <c r="K342" s="475"/>
      <c r="L342" s="476"/>
      <c r="M342" s="476"/>
      <c r="N342" s="476"/>
      <c r="O342" s="465"/>
      <c r="P342" s="467">
        <f t="shared" ref="P342" si="191">$I$229</f>
        <v>0</v>
      </c>
      <c r="Q342" s="468"/>
      <c r="R342" s="468"/>
      <c r="S342" s="468"/>
      <c r="T342" s="469"/>
      <c r="U342" s="190"/>
      <c r="V342" s="190"/>
      <c r="W342" s="191"/>
      <c r="X342" s="197"/>
      <c r="Y342" s="198"/>
      <c r="Z342" s="199"/>
      <c r="AA342" s="204"/>
      <c r="AB342" s="190"/>
      <c r="AC342" s="191"/>
      <c r="AD342" s="209"/>
      <c r="AE342" s="210"/>
      <c r="AF342" s="210"/>
      <c r="AG342" s="211"/>
      <c r="AH342" s="232"/>
      <c r="AI342" s="233"/>
      <c r="AJ342" s="234"/>
      <c r="AK342" s="224"/>
      <c r="AL342" s="224"/>
      <c r="AM342" s="225"/>
      <c r="AN342" s="228"/>
      <c r="AO342" s="228"/>
      <c r="AP342" s="228"/>
      <c r="AQ342" s="228"/>
      <c r="AR342" s="229"/>
      <c r="AT342" s="31"/>
      <c r="AU342" s="157"/>
      <c r="AV342" s="157"/>
      <c r="AW342" s="148"/>
      <c r="AX342" s="31"/>
      <c r="AY342" s="31"/>
      <c r="AZ342" s="31"/>
      <c r="BA342" s="31"/>
    </row>
    <row r="343" spans="2:53" ht="14.1" customHeight="1" x14ac:dyDescent="0.15">
      <c r="B343" s="160"/>
      <c r="C343" s="163"/>
      <c r="D343" s="166"/>
      <c r="E343" s="166"/>
      <c r="F343" s="160"/>
      <c r="G343" s="166"/>
      <c r="H343" s="235"/>
      <c r="I343" s="236"/>
      <c r="J343" s="237"/>
      <c r="K343" s="477"/>
      <c r="L343" s="478"/>
      <c r="M343" s="478"/>
      <c r="N343" s="478"/>
      <c r="O343" s="466"/>
      <c r="P343" s="470"/>
      <c r="Q343" s="471"/>
      <c r="R343" s="471"/>
      <c r="S343" s="471"/>
      <c r="T343" s="472"/>
      <c r="U343" s="192"/>
      <c r="V343" s="192"/>
      <c r="W343" s="193"/>
      <c r="X343" s="200"/>
      <c r="Y343" s="201"/>
      <c r="Z343" s="202"/>
      <c r="AA343" s="205"/>
      <c r="AB343" s="192"/>
      <c r="AC343" s="193"/>
      <c r="AD343" s="212"/>
      <c r="AE343" s="213"/>
      <c r="AF343" s="213"/>
      <c r="AG343" s="214"/>
      <c r="AH343" s="235"/>
      <c r="AI343" s="236"/>
      <c r="AJ343" s="237"/>
      <c r="AK343" s="224"/>
      <c r="AL343" s="224"/>
      <c r="AM343" s="225"/>
      <c r="AN343" s="230"/>
      <c r="AO343" s="230"/>
      <c r="AP343" s="230"/>
      <c r="AQ343" s="230"/>
      <c r="AR343" s="231"/>
      <c r="AT343" s="31"/>
      <c r="AU343" s="157"/>
      <c r="AV343" s="157"/>
      <c r="AW343" s="148"/>
      <c r="AX343" s="31"/>
      <c r="AY343" s="31"/>
      <c r="AZ343" s="31"/>
      <c r="BA343" s="31"/>
    </row>
    <row r="344" spans="2:53" ht="14.1" customHeight="1" x14ac:dyDescent="0.15">
      <c r="B344" s="158">
        <v>8</v>
      </c>
      <c r="C344" s="161" t="s">
        <v>101</v>
      </c>
      <c r="D344" s="164">
        <v>26</v>
      </c>
      <c r="E344" s="164" t="s">
        <v>102</v>
      </c>
      <c r="F344" s="158" t="s">
        <v>106</v>
      </c>
      <c r="G344" s="164"/>
      <c r="H344" s="499"/>
      <c r="I344" s="500"/>
      <c r="J344" s="501"/>
      <c r="K344" s="473">
        <f>$I$224</f>
        <v>0</v>
      </c>
      <c r="L344" s="474"/>
      <c r="M344" s="474"/>
      <c r="N344" s="474"/>
      <c r="O344" s="479">
        <f t="shared" ref="O344" si="192">$I$227</f>
        <v>0</v>
      </c>
      <c r="P344" s="480"/>
      <c r="Q344" s="480"/>
      <c r="R344" s="480"/>
      <c r="S344" s="480"/>
      <c r="T344" s="481"/>
      <c r="U344" s="188">
        <f t="shared" ref="U344" si="193">IF(AND(H344="○",AV344="●"),IF(K344=0,20,20+ROUNDDOWN((K344-1000)/1000,0)*20),0)</f>
        <v>0</v>
      </c>
      <c r="V344" s="188"/>
      <c r="W344" s="189"/>
      <c r="X344" s="194">
        <f t="shared" ref="X344" si="194">IF(AND(H344="○",AV344="●"),IF(O344&gt;=10,O344*0.2,0),0)</f>
        <v>0</v>
      </c>
      <c r="Y344" s="195"/>
      <c r="Z344" s="196"/>
      <c r="AA344" s="203">
        <f t="shared" ref="AA344" si="195">IF(AND(H344="○",AV344="●"),P346*2,0)</f>
        <v>0</v>
      </c>
      <c r="AB344" s="188"/>
      <c r="AC344" s="189"/>
      <c r="AD344" s="206">
        <f t="shared" ref="AD344" si="196">U344+X344+AA344</f>
        <v>0</v>
      </c>
      <c r="AE344" s="207"/>
      <c r="AF344" s="207"/>
      <c r="AG344" s="208"/>
      <c r="AH344" s="232">
        <v>1</v>
      </c>
      <c r="AI344" s="233"/>
      <c r="AJ344" s="234"/>
      <c r="AK344" s="221">
        <f t="shared" ref="AK344" si="197">IF(AH344=1,$AL$36,IF(AH344=2,$AL$54,IF(AH344=3,$AL$73,IF(AH344=4,$AL$91,IF(AH344=5,$AL$109,IF(AH344=6,$AL$128,IF(AH344=7,$AL$146,IF(AH344=8,$AL$165,IF(AH344=9,$AL$183,IF(AH344=10,$AL$201,0))))))))))</f>
        <v>0</v>
      </c>
      <c r="AL344" s="222"/>
      <c r="AM344" s="223"/>
      <c r="AN344" s="226">
        <f t="shared" ref="AN344" si="198">IF(H344="○",ROUNDUP(AD344*AK344,1),0)</f>
        <v>0</v>
      </c>
      <c r="AO344" s="226"/>
      <c r="AP344" s="226"/>
      <c r="AQ344" s="226"/>
      <c r="AR344" s="227"/>
      <c r="AT344" s="31"/>
      <c r="AU344" s="157"/>
      <c r="AV344" s="157" t="str">
        <f t="shared" si="94"/>
        <v>●</v>
      </c>
      <c r="AW344" s="148">
        <f>IF(AV344="●",IF(H344="定","-",H344),"-")</f>
        <v>0</v>
      </c>
      <c r="AX344" s="31"/>
      <c r="AY344" s="31"/>
      <c r="AZ344" s="31"/>
      <c r="BA344" s="31"/>
    </row>
    <row r="345" spans="2:53" ht="14.1" customHeight="1" x14ac:dyDescent="0.15">
      <c r="B345" s="159"/>
      <c r="C345" s="162"/>
      <c r="D345" s="165"/>
      <c r="E345" s="165"/>
      <c r="F345" s="159"/>
      <c r="G345" s="165"/>
      <c r="H345" s="232"/>
      <c r="I345" s="233"/>
      <c r="J345" s="234"/>
      <c r="K345" s="475"/>
      <c r="L345" s="476"/>
      <c r="M345" s="476"/>
      <c r="N345" s="476"/>
      <c r="O345" s="482"/>
      <c r="P345" s="483"/>
      <c r="Q345" s="483"/>
      <c r="R345" s="483"/>
      <c r="S345" s="483"/>
      <c r="T345" s="484"/>
      <c r="U345" s="190"/>
      <c r="V345" s="190"/>
      <c r="W345" s="191"/>
      <c r="X345" s="197"/>
      <c r="Y345" s="198"/>
      <c r="Z345" s="199"/>
      <c r="AA345" s="204"/>
      <c r="AB345" s="190"/>
      <c r="AC345" s="191"/>
      <c r="AD345" s="209"/>
      <c r="AE345" s="210"/>
      <c r="AF345" s="210"/>
      <c r="AG345" s="211"/>
      <c r="AH345" s="232"/>
      <c r="AI345" s="233"/>
      <c r="AJ345" s="234"/>
      <c r="AK345" s="224"/>
      <c r="AL345" s="224"/>
      <c r="AM345" s="225"/>
      <c r="AN345" s="228"/>
      <c r="AO345" s="228"/>
      <c r="AP345" s="228"/>
      <c r="AQ345" s="228"/>
      <c r="AR345" s="229"/>
      <c r="AT345" s="31"/>
      <c r="AU345" s="157"/>
      <c r="AV345" s="157"/>
      <c r="AW345" s="148"/>
      <c r="AX345" s="31"/>
      <c r="AY345" s="31"/>
      <c r="AZ345" s="31"/>
      <c r="BA345" s="31"/>
    </row>
    <row r="346" spans="2:53" ht="14.1" customHeight="1" x14ac:dyDescent="0.15">
      <c r="B346" s="159"/>
      <c r="C346" s="162"/>
      <c r="D346" s="165"/>
      <c r="E346" s="165"/>
      <c r="F346" s="159"/>
      <c r="G346" s="165"/>
      <c r="H346" s="232"/>
      <c r="I346" s="233"/>
      <c r="J346" s="234"/>
      <c r="K346" s="475"/>
      <c r="L346" s="476"/>
      <c r="M346" s="476"/>
      <c r="N346" s="476"/>
      <c r="O346" s="465"/>
      <c r="P346" s="467">
        <f t="shared" ref="P346" si="199">$I$229</f>
        <v>0</v>
      </c>
      <c r="Q346" s="468"/>
      <c r="R346" s="468"/>
      <c r="S346" s="468"/>
      <c r="T346" s="469"/>
      <c r="U346" s="190"/>
      <c r="V346" s="190"/>
      <c r="W346" s="191"/>
      <c r="X346" s="197"/>
      <c r="Y346" s="198"/>
      <c r="Z346" s="199"/>
      <c r="AA346" s="204"/>
      <c r="AB346" s="190"/>
      <c r="AC346" s="191"/>
      <c r="AD346" s="209"/>
      <c r="AE346" s="210"/>
      <c r="AF346" s="210"/>
      <c r="AG346" s="211"/>
      <c r="AH346" s="232"/>
      <c r="AI346" s="233"/>
      <c r="AJ346" s="234"/>
      <c r="AK346" s="224"/>
      <c r="AL346" s="224"/>
      <c r="AM346" s="225"/>
      <c r="AN346" s="228"/>
      <c r="AO346" s="228"/>
      <c r="AP346" s="228"/>
      <c r="AQ346" s="228"/>
      <c r="AR346" s="229"/>
      <c r="AT346" s="31"/>
      <c r="AU346" s="157"/>
      <c r="AV346" s="157"/>
      <c r="AW346" s="148"/>
      <c r="AX346" s="31"/>
      <c r="AY346" s="31"/>
      <c r="AZ346" s="31"/>
      <c r="BA346" s="31"/>
    </row>
    <row r="347" spans="2:53" ht="14.1" customHeight="1" x14ac:dyDescent="0.15">
      <c r="B347" s="160"/>
      <c r="C347" s="163"/>
      <c r="D347" s="166"/>
      <c r="E347" s="166"/>
      <c r="F347" s="160"/>
      <c r="G347" s="166"/>
      <c r="H347" s="235"/>
      <c r="I347" s="236"/>
      <c r="J347" s="237"/>
      <c r="K347" s="477"/>
      <c r="L347" s="478"/>
      <c r="M347" s="478"/>
      <c r="N347" s="478"/>
      <c r="O347" s="466"/>
      <c r="P347" s="470"/>
      <c r="Q347" s="471"/>
      <c r="R347" s="471"/>
      <c r="S347" s="471"/>
      <c r="T347" s="472"/>
      <c r="U347" s="192"/>
      <c r="V347" s="192"/>
      <c r="W347" s="193"/>
      <c r="X347" s="200"/>
      <c r="Y347" s="201"/>
      <c r="Z347" s="202"/>
      <c r="AA347" s="205"/>
      <c r="AB347" s="192"/>
      <c r="AC347" s="193"/>
      <c r="AD347" s="212"/>
      <c r="AE347" s="213"/>
      <c r="AF347" s="213"/>
      <c r="AG347" s="214"/>
      <c r="AH347" s="235"/>
      <c r="AI347" s="236"/>
      <c r="AJ347" s="237"/>
      <c r="AK347" s="224"/>
      <c r="AL347" s="224"/>
      <c r="AM347" s="225"/>
      <c r="AN347" s="230"/>
      <c r="AO347" s="230"/>
      <c r="AP347" s="230"/>
      <c r="AQ347" s="230"/>
      <c r="AR347" s="231"/>
      <c r="AT347" s="31"/>
      <c r="AU347" s="157"/>
      <c r="AV347" s="157"/>
      <c r="AW347" s="148"/>
      <c r="AX347" s="31"/>
      <c r="AY347" s="31"/>
      <c r="AZ347" s="31"/>
      <c r="BA347" s="31"/>
    </row>
    <row r="348" spans="2:53" ht="14.1" customHeight="1" x14ac:dyDescent="0.15">
      <c r="B348" s="158">
        <v>8</v>
      </c>
      <c r="C348" s="161" t="s">
        <v>101</v>
      </c>
      <c r="D348" s="164">
        <v>27</v>
      </c>
      <c r="E348" s="164" t="s">
        <v>102</v>
      </c>
      <c r="F348" s="158" t="s">
        <v>107</v>
      </c>
      <c r="G348" s="164"/>
      <c r="H348" s="499"/>
      <c r="I348" s="500"/>
      <c r="J348" s="501"/>
      <c r="K348" s="473">
        <f>$I$224</f>
        <v>0</v>
      </c>
      <c r="L348" s="474"/>
      <c r="M348" s="474"/>
      <c r="N348" s="474"/>
      <c r="O348" s="479">
        <f t="shared" ref="O348" si="200">$I$227</f>
        <v>0</v>
      </c>
      <c r="P348" s="480"/>
      <c r="Q348" s="480"/>
      <c r="R348" s="480"/>
      <c r="S348" s="480"/>
      <c r="T348" s="481"/>
      <c r="U348" s="188">
        <f t="shared" ref="U348" si="201">IF(AND(H348="○",AV348="●"),IF(K348=0,20,20+ROUNDDOWN((K348-1000)/1000,0)*20),0)</f>
        <v>0</v>
      </c>
      <c r="V348" s="188"/>
      <c r="W348" s="189"/>
      <c r="X348" s="194">
        <f t="shared" ref="X348" si="202">IF(AND(H348="○",AV348="●"),IF(O348&gt;=10,O348*0.2,0),0)</f>
        <v>0</v>
      </c>
      <c r="Y348" s="195"/>
      <c r="Z348" s="196"/>
      <c r="AA348" s="203">
        <f t="shared" ref="AA348" si="203">IF(AND(H348="○",AV348="●"),P350*2,0)</f>
        <v>0</v>
      </c>
      <c r="AB348" s="188"/>
      <c r="AC348" s="189"/>
      <c r="AD348" s="206">
        <f t="shared" ref="AD348" si="204">U348+X348+AA348</f>
        <v>0</v>
      </c>
      <c r="AE348" s="207"/>
      <c r="AF348" s="207"/>
      <c r="AG348" s="208"/>
      <c r="AH348" s="232">
        <v>1</v>
      </c>
      <c r="AI348" s="233"/>
      <c r="AJ348" s="234"/>
      <c r="AK348" s="221">
        <f t="shared" ref="AK348" si="205">IF(AH348=1,$AL$36,IF(AH348=2,$AL$54,IF(AH348=3,$AL$73,IF(AH348=4,$AL$91,IF(AH348=5,$AL$109,IF(AH348=6,$AL$128,IF(AH348=7,$AL$146,IF(AH348=8,$AL$165,IF(AH348=9,$AL$183,IF(AH348=10,$AL$201,0))))))))))</f>
        <v>0</v>
      </c>
      <c r="AL348" s="222"/>
      <c r="AM348" s="223"/>
      <c r="AN348" s="226">
        <f t="shared" ref="AN348" si="206">IF(H348="○",ROUNDUP(AD348*AK348,1),0)</f>
        <v>0</v>
      </c>
      <c r="AO348" s="226"/>
      <c r="AP348" s="226"/>
      <c r="AQ348" s="226"/>
      <c r="AR348" s="227"/>
      <c r="AT348" s="31"/>
      <c r="AU348" s="157"/>
      <c r="AV348" s="157" t="str">
        <f t="shared" si="94"/>
        <v>●</v>
      </c>
      <c r="AW348" s="148">
        <f>IF(AV348="●",IF(H348="定","-",H348),"-")</f>
        <v>0</v>
      </c>
      <c r="AX348" s="31"/>
      <c r="AY348" s="31"/>
      <c r="AZ348" s="31"/>
      <c r="BA348" s="31"/>
    </row>
    <row r="349" spans="2:53" ht="14.1" customHeight="1" x14ac:dyDescent="0.15">
      <c r="B349" s="159"/>
      <c r="C349" s="162"/>
      <c r="D349" s="165"/>
      <c r="E349" s="165"/>
      <c r="F349" s="159"/>
      <c r="G349" s="165"/>
      <c r="H349" s="232"/>
      <c r="I349" s="233"/>
      <c r="J349" s="234"/>
      <c r="K349" s="475"/>
      <c r="L349" s="476"/>
      <c r="M349" s="476"/>
      <c r="N349" s="476"/>
      <c r="O349" s="482"/>
      <c r="P349" s="483"/>
      <c r="Q349" s="483"/>
      <c r="R349" s="483"/>
      <c r="S349" s="483"/>
      <c r="T349" s="484"/>
      <c r="U349" s="190"/>
      <c r="V349" s="190"/>
      <c r="W349" s="191"/>
      <c r="X349" s="197"/>
      <c r="Y349" s="198"/>
      <c r="Z349" s="199"/>
      <c r="AA349" s="204"/>
      <c r="AB349" s="190"/>
      <c r="AC349" s="191"/>
      <c r="AD349" s="209"/>
      <c r="AE349" s="210"/>
      <c r="AF349" s="210"/>
      <c r="AG349" s="211"/>
      <c r="AH349" s="232"/>
      <c r="AI349" s="233"/>
      <c r="AJ349" s="234"/>
      <c r="AK349" s="224"/>
      <c r="AL349" s="224"/>
      <c r="AM349" s="225"/>
      <c r="AN349" s="228"/>
      <c r="AO349" s="228"/>
      <c r="AP349" s="228"/>
      <c r="AQ349" s="228"/>
      <c r="AR349" s="229"/>
      <c r="AT349" s="31"/>
      <c r="AU349" s="157"/>
      <c r="AV349" s="157"/>
      <c r="AW349" s="148"/>
      <c r="AX349" s="31"/>
      <c r="AY349" s="31"/>
      <c r="AZ349" s="31"/>
      <c r="BA349" s="31"/>
    </row>
    <row r="350" spans="2:53" ht="14.1" customHeight="1" x14ac:dyDescent="0.15">
      <c r="B350" s="159"/>
      <c r="C350" s="162"/>
      <c r="D350" s="165"/>
      <c r="E350" s="165"/>
      <c r="F350" s="159"/>
      <c r="G350" s="165"/>
      <c r="H350" s="232"/>
      <c r="I350" s="233"/>
      <c r="J350" s="234"/>
      <c r="K350" s="475"/>
      <c r="L350" s="476"/>
      <c r="M350" s="476"/>
      <c r="N350" s="476"/>
      <c r="O350" s="465"/>
      <c r="P350" s="467">
        <f t="shared" ref="P350" si="207">$I$229</f>
        <v>0</v>
      </c>
      <c r="Q350" s="468"/>
      <c r="R350" s="468"/>
      <c r="S350" s="468"/>
      <c r="T350" s="469"/>
      <c r="U350" s="190"/>
      <c r="V350" s="190"/>
      <c r="W350" s="191"/>
      <c r="X350" s="197"/>
      <c r="Y350" s="198"/>
      <c r="Z350" s="199"/>
      <c r="AA350" s="204"/>
      <c r="AB350" s="190"/>
      <c r="AC350" s="191"/>
      <c r="AD350" s="209"/>
      <c r="AE350" s="210"/>
      <c r="AF350" s="210"/>
      <c r="AG350" s="211"/>
      <c r="AH350" s="232"/>
      <c r="AI350" s="233"/>
      <c r="AJ350" s="234"/>
      <c r="AK350" s="224"/>
      <c r="AL350" s="224"/>
      <c r="AM350" s="225"/>
      <c r="AN350" s="228"/>
      <c r="AO350" s="228"/>
      <c r="AP350" s="228"/>
      <c r="AQ350" s="228"/>
      <c r="AR350" s="229"/>
      <c r="AT350" s="31"/>
      <c r="AU350" s="157"/>
      <c r="AV350" s="157"/>
      <c r="AW350" s="148"/>
      <c r="AX350" s="31"/>
      <c r="AY350" s="31"/>
      <c r="AZ350" s="31"/>
      <c r="BA350" s="31"/>
    </row>
    <row r="351" spans="2:53" ht="14.1" customHeight="1" x14ac:dyDescent="0.15">
      <c r="B351" s="160"/>
      <c r="C351" s="163"/>
      <c r="D351" s="166"/>
      <c r="E351" s="166"/>
      <c r="F351" s="160"/>
      <c r="G351" s="166"/>
      <c r="H351" s="235"/>
      <c r="I351" s="236"/>
      <c r="J351" s="237"/>
      <c r="K351" s="477"/>
      <c r="L351" s="478"/>
      <c r="M351" s="478"/>
      <c r="N351" s="478"/>
      <c r="O351" s="466"/>
      <c r="P351" s="470"/>
      <c r="Q351" s="471"/>
      <c r="R351" s="471"/>
      <c r="S351" s="471"/>
      <c r="T351" s="472"/>
      <c r="U351" s="192"/>
      <c r="V351" s="192"/>
      <c r="W351" s="193"/>
      <c r="X351" s="200"/>
      <c r="Y351" s="201"/>
      <c r="Z351" s="202"/>
      <c r="AA351" s="205"/>
      <c r="AB351" s="192"/>
      <c r="AC351" s="193"/>
      <c r="AD351" s="212"/>
      <c r="AE351" s="213"/>
      <c r="AF351" s="213"/>
      <c r="AG351" s="214"/>
      <c r="AH351" s="235"/>
      <c r="AI351" s="236"/>
      <c r="AJ351" s="237"/>
      <c r="AK351" s="224"/>
      <c r="AL351" s="224"/>
      <c r="AM351" s="225"/>
      <c r="AN351" s="230"/>
      <c r="AO351" s="230"/>
      <c r="AP351" s="230"/>
      <c r="AQ351" s="230"/>
      <c r="AR351" s="231"/>
      <c r="AT351" s="31"/>
      <c r="AU351" s="157"/>
      <c r="AV351" s="157"/>
      <c r="AW351" s="148"/>
      <c r="AX351" s="31"/>
      <c r="AY351" s="31"/>
      <c r="AZ351" s="31"/>
      <c r="BA351" s="31"/>
    </row>
    <row r="352" spans="2:53" ht="14.1" customHeight="1" x14ac:dyDescent="0.15">
      <c r="B352" s="158">
        <v>8</v>
      </c>
      <c r="C352" s="161" t="s">
        <v>101</v>
      </c>
      <c r="D352" s="164">
        <v>28</v>
      </c>
      <c r="E352" s="164" t="s">
        <v>102</v>
      </c>
      <c r="F352" s="158" t="s">
        <v>108</v>
      </c>
      <c r="G352" s="164"/>
      <c r="H352" s="499"/>
      <c r="I352" s="500"/>
      <c r="J352" s="501"/>
      <c r="K352" s="473">
        <f>$I$224</f>
        <v>0</v>
      </c>
      <c r="L352" s="474"/>
      <c r="M352" s="474"/>
      <c r="N352" s="474"/>
      <c r="O352" s="479">
        <f t="shared" ref="O352" si="208">$I$227</f>
        <v>0</v>
      </c>
      <c r="P352" s="480"/>
      <c r="Q352" s="480"/>
      <c r="R352" s="480"/>
      <c r="S352" s="480"/>
      <c r="T352" s="481"/>
      <c r="U352" s="188">
        <f t="shared" ref="U352" si="209">IF(AND(H352="○",AV352="●"),IF(K352=0,20,20+ROUNDDOWN((K352-1000)/1000,0)*20),0)</f>
        <v>0</v>
      </c>
      <c r="V352" s="188"/>
      <c r="W352" s="189"/>
      <c r="X352" s="194">
        <f t="shared" ref="X352" si="210">IF(AND(H352="○",AV352="●"),IF(O352&gt;=10,O352*0.2,0),0)</f>
        <v>0</v>
      </c>
      <c r="Y352" s="195"/>
      <c r="Z352" s="196"/>
      <c r="AA352" s="203">
        <f t="shared" ref="AA352" si="211">IF(AND(H352="○",AV352="●"),P354*2,0)</f>
        <v>0</v>
      </c>
      <c r="AB352" s="188"/>
      <c r="AC352" s="189"/>
      <c r="AD352" s="206">
        <f t="shared" ref="AD352" si="212">U352+X352+AA352</f>
        <v>0</v>
      </c>
      <c r="AE352" s="207"/>
      <c r="AF352" s="207"/>
      <c r="AG352" s="208"/>
      <c r="AH352" s="232">
        <v>1</v>
      </c>
      <c r="AI352" s="233"/>
      <c r="AJ352" s="234"/>
      <c r="AK352" s="221">
        <f t="shared" ref="AK352" si="213">IF(AH352=1,$AL$36,IF(AH352=2,$AL$54,IF(AH352=3,$AL$73,IF(AH352=4,$AL$91,IF(AH352=5,$AL$109,IF(AH352=6,$AL$128,IF(AH352=7,$AL$146,IF(AH352=8,$AL$165,IF(AH352=9,$AL$183,IF(AH352=10,$AL$201,0))))))))))</f>
        <v>0</v>
      </c>
      <c r="AL352" s="222"/>
      <c r="AM352" s="223"/>
      <c r="AN352" s="226">
        <f t="shared" ref="AN352" si="214">IF(H352="○",ROUNDUP(AD352*AK352,1),0)</f>
        <v>0</v>
      </c>
      <c r="AO352" s="226"/>
      <c r="AP352" s="226"/>
      <c r="AQ352" s="226"/>
      <c r="AR352" s="227"/>
      <c r="AT352" s="31"/>
      <c r="AU352" s="157"/>
      <c r="AV352" s="157" t="str">
        <f t="shared" si="94"/>
        <v>●</v>
      </c>
      <c r="AW352" s="148">
        <f>IF(AV352="●",IF(H352="定","-",H352),"-")</f>
        <v>0</v>
      </c>
      <c r="AX352" s="31"/>
      <c r="AY352" s="31"/>
      <c r="AZ352" s="31"/>
      <c r="BA352" s="31"/>
    </row>
    <row r="353" spans="2:53" ht="14.1" customHeight="1" x14ac:dyDescent="0.15">
      <c r="B353" s="159"/>
      <c r="C353" s="162"/>
      <c r="D353" s="165"/>
      <c r="E353" s="165"/>
      <c r="F353" s="159"/>
      <c r="G353" s="165"/>
      <c r="H353" s="232"/>
      <c r="I353" s="233"/>
      <c r="J353" s="234"/>
      <c r="K353" s="475"/>
      <c r="L353" s="476"/>
      <c r="M353" s="476"/>
      <c r="N353" s="476"/>
      <c r="O353" s="482"/>
      <c r="P353" s="483"/>
      <c r="Q353" s="483"/>
      <c r="R353" s="483"/>
      <c r="S353" s="483"/>
      <c r="T353" s="484"/>
      <c r="U353" s="190"/>
      <c r="V353" s="190"/>
      <c r="W353" s="191"/>
      <c r="X353" s="197"/>
      <c r="Y353" s="198"/>
      <c r="Z353" s="199"/>
      <c r="AA353" s="204"/>
      <c r="AB353" s="190"/>
      <c r="AC353" s="191"/>
      <c r="AD353" s="209"/>
      <c r="AE353" s="210"/>
      <c r="AF353" s="210"/>
      <c r="AG353" s="211"/>
      <c r="AH353" s="232"/>
      <c r="AI353" s="233"/>
      <c r="AJ353" s="234"/>
      <c r="AK353" s="224"/>
      <c r="AL353" s="224"/>
      <c r="AM353" s="225"/>
      <c r="AN353" s="228"/>
      <c r="AO353" s="228"/>
      <c r="AP353" s="228"/>
      <c r="AQ353" s="228"/>
      <c r="AR353" s="229"/>
      <c r="AT353" s="31"/>
      <c r="AU353" s="157"/>
      <c r="AV353" s="157"/>
      <c r="AW353" s="148"/>
      <c r="AX353" s="31"/>
      <c r="AY353" s="31"/>
      <c r="AZ353" s="31"/>
      <c r="BA353" s="31"/>
    </row>
    <row r="354" spans="2:53" ht="14.1" customHeight="1" x14ac:dyDescent="0.15">
      <c r="B354" s="159"/>
      <c r="C354" s="162"/>
      <c r="D354" s="165"/>
      <c r="E354" s="165"/>
      <c r="F354" s="159"/>
      <c r="G354" s="165"/>
      <c r="H354" s="232"/>
      <c r="I354" s="233"/>
      <c r="J354" s="234"/>
      <c r="K354" s="475"/>
      <c r="L354" s="476"/>
      <c r="M354" s="476"/>
      <c r="N354" s="476"/>
      <c r="O354" s="465"/>
      <c r="P354" s="467">
        <f t="shared" ref="P354" si="215">$I$229</f>
        <v>0</v>
      </c>
      <c r="Q354" s="468"/>
      <c r="R354" s="468"/>
      <c r="S354" s="468"/>
      <c r="T354" s="469"/>
      <c r="U354" s="190"/>
      <c r="V354" s="190"/>
      <c r="W354" s="191"/>
      <c r="X354" s="197"/>
      <c r="Y354" s="198"/>
      <c r="Z354" s="199"/>
      <c r="AA354" s="204"/>
      <c r="AB354" s="190"/>
      <c r="AC354" s="191"/>
      <c r="AD354" s="209"/>
      <c r="AE354" s="210"/>
      <c r="AF354" s="210"/>
      <c r="AG354" s="211"/>
      <c r="AH354" s="232"/>
      <c r="AI354" s="233"/>
      <c r="AJ354" s="234"/>
      <c r="AK354" s="224"/>
      <c r="AL354" s="224"/>
      <c r="AM354" s="225"/>
      <c r="AN354" s="228"/>
      <c r="AO354" s="228"/>
      <c r="AP354" s="228"/>
      <c r="AQ354" s="228"/>
      <c r="AR354" s="229"/>
      <c r="AT354" s="31"/>
      <c r="AU354" s="157"/>
      <c r="AV354" s="157"/>
      <c r="AW354" s="148"/>
      <c r="AX354" s="31"/>
      <c r="AY354" s="31"/>
      <c r="AZ354" s="31"/>
      <c r="BA354" s="31"/>
    </row>
    <row r="355" spans="2:53" ht="14.1" customHeight="1" x14ac:dyDescent="0.15">
      <c r="B355" s="160"/>
      <c r="C355" s="163"/>
      <c r="D355" s="166"/>
      <c r="E355" s="166"/>
      <c r="F355" s="160"/>
      <c r="G355" s="166"/>
      <c r="H355" s="235"/>
      <c r="I355" s="236"/>
      <c r="J355" s="237"/>
      <c r="K355" s="477"/>
      <c r="L355" s="478"/>
      <c r="M355" s="478"/>
      <c r="N355" s="478"/>
      <c r="O355" s="466"/>
      <c r="P355" s="470"/>
      <c r="Q355" s="471"/>
      <c r="R355" s="471"/>
      <c r="S355" s="471"/>
      <c r="T355" s="472"/>
      <c r="U355" s="192"/>
      <c r="V355" s="192"/>
      <c r="W355" s="193"/>
      <c r="X355" s="200"/>
      <c r="Y355" s="201"/>
      <c r="Z355" s="202"/>
      <c r="AA355" s="205"/>
      <c r="AB355" s="192"/>
      <c r="AC355" s="193"/>
      <c r="AD355" s="212"/>
      <c r="AE355" s="213"/>
      <c r="AF355" s="213"/>
      <c r="AG355" s="214"/>
      <c r="AH355" s="235"/>
      <c r="AI355" s="236"/>
      <c r="AJ355" s="237"/>
      <c r="AK355" s="224"/>
      <c r="AL355" s="224"/>
      <c r="AM355" s="225"/>
      <c r="AN355" s="230"/>
      <c r="AO355" s="230"/>
      <c r="AP355" s="230"/>
      <c r="AQ355" s="230"/>
      <c r="AR355" s="231"/>
      <c r="AT355" s="31"/>
      <c r="AU355" s="157"/>
      <c r="AV355" s="157"/>
      <c r="AW355" s="148"/>
      <c r="AX355" s="31"/>
      <c r="AY355" s="31"/>
      <c r="AZ355" s="31"/>
      <c r="BA355" s="31"/>
    </row>
    <row r="356" spans="2:53" ht="14.1" customHeight="1" x14ac:dyDescent="0.15">
      <c r="B356" s="158">
        <v>8</v>
      </c>
      <c r="C356" s="161" t="s">
        <v>101</v>
      </c>
      <c r="D356" s="164">
        <v>29</v>
      </c>
      <c r="E356" s="164" t="s">
        <v>102</v>
      </c>
      <c r="F356" s="158" t="s">
        <v>109</v>
      </c>
      <c r="G356" s="164"/>
      <c r="H356" s="499"/>
      <c r="I356" s="500"/>
      <c r="J356" s="501"/>
      <c r="K356" s="473">
        <f>$I$224</f>
        <v>0</v>
      </c>
      <c r="L356" s="474"/>
      <c r="M356" s="474"/>
      <c r="N356" s="474"/>
      <c r="O356" s="479">
        <f t="shared" ref="O356" si="216">$I$227</f>
        <v>0</v>
      </c>
      <c r="P356" s="480"/>
      <c r="Q356" s="480"/>
      <c r="R356" s="480"/>
      <c r="S356" s="480"/>
      <c r="T356" s="481"/>
      <c r="U356" s="188">
        <f t="shared" ref="U356" si="217">IF(AND(H356="○",AV356="●"),IF(K356=0,20,20+ROUNDDOWN((K356-1000)/1000,0)*20),0)</f>
        <v>0</v>
      </c>
      <c r="V356" s="188"/>
      <c r="W356" s="189"/>
      <c r="X356" s="194">
        <f t="shared" ref="X356" si="218">IF(AND(H356="○",AV356="●"),IF(O356&gt;=10,O356*0.2,0),0)</f>
        <v>0</v>
      </c>
      <c r="Y356" s="195"/>
      <c r="Z356" s="196"/>
      <c r="AA356" s="203">
        <f t="shared" ref="AA356" si="219">IF(AND(H356="○",AV356="●"),P358*2,0)</f>
        <v>0</v>
      </c>
      <c r="AB356" s="188"/>
      <c r="AC356" s="189"/>
      <c r="AD356" s="206">
        <f t="shared" ref="AD356" si="220">U356+X356+AA356</f>
        <v>0</v>
      </c>
      <c r="AE356" s="207"/>
      <c r="AF356" s="207"/>
      <c r="AG356" s="208"/>
      <c r="AH356" s="232">
        <v>1</v>
      </c>
      <c r="AI356" s="233"/>
      <c r="AJ356" s="234"/>
      <c r="AK356" s="221">
        <f t="shared" ref="AK356" si="221">IF(AH356=1,$AL$36,IF(AH356=2,$AL$54,IF(AH356=3,$AL$73,IF(AH356=4,$AL$91,IF(AH356=5,$AL$109,IF(AH356=6,$AL$128,IF(AH356=7,$AL$146,IF(AH356=8,$AL$165,IF(AH356=9,$AL$183,IF(AH356=10,$AL$201,0))))))))))</f>
        <v>0</v>
      </c>
      <c r="AL356" s="222"/>
      <c r="AM356" s="223"/>
      <c r="AN356" s="226">
        <f t="shared" ref="AN356" si="222">IF(H356="○",ROUNDUP(AD356*AK356,1),0)</f>
        <v>0</v>
      </c>
      <c r="AO356" s="226"/>
      <c r="AP356" s="226"/>
      <c r="AQ356" s="226"/>
      <c r="AR356" s="227"/>
      <c r="AT356" s="31"/>
      <c r="AU356" s="157"/>
      <c r="AV356" s="157" t="str">
        <f t="shared" ref="AV356:AV360" si="223">IF(OR(H356="×",AV360="×"),"×","●")</f>
        <v>●</v>
      </c>
      <c r="AW356" s="148">
        <f>IF(AV356="●",IF(H356="定","-",H356),"-")</f>
        <v>0</v>
      </c>
      <c r="AX356" s="31"/>
      <c r="AY356" s="31"/>
      <c r="AZ356" s="31"/>
      <c r="BA356" s="31"/>
    </row>
    <row r="357" spans="2:53" ht="14.1" customHeight="1" x14ac:dyDescent="0.15">
      <c r="B357" s="159"/>
      <c r="C357" s="162"/>
      <c r="D357" s="165"/>
      <c r="E357" s="165"/>
      <c r="F357" s="159"/>
      <c r="G357" s="165"/>
      <c r="H357" s="232"/>
      <c r="I357" s="233"/>
      <c r="J357" s="234"/>
      <c r="K357" s="475"/>
      <c r="L357" s="476"/>
      <c r="M357" s="476"/>
      <c r="N357" s="476"/>
      <c r="O357" s="482"/>
      <c r="P357" s="483"/>
      <c r="Q357" s="483"/>
      <c r="R357" s="483"/>
      <c r="S357" s="483"/>
      <c r="T357" s="484"/>
      <c r="U357" s="190"/>
      <c r="V357" s="190"/>
      <c r="W357" s="191"/>
      <c r="X357" s="197"/>
      <c r="Y357" s="198"/>
      <c r="Z357" s="199"/>
      <c r="AA357" s="204"/>
      <c r="AB357" s="190"/>
      <c r="AC357" s="191"/>
      <c r="AD357" s="209"/>
      <c r="AE357" s="210"/>
      <c r="AF357" s="210"/>
      <c r="AG357" s="211"/>
      <c r="AH357" s="232"/>
      <c r="AI357" s="233"/>
      <c r="AJ357" s="234"/>
      <c r="AK357" s="224"/>
      <c r="AL357" s="224"/>
      <c r="AM357" s="225"/>
      <c r="AN357" s="228"/>
      <c r="AO357" s="228"/>
      <c r="AP357" s="228"/>
      <c r="AQ357" s="228"/>
      <c r="AR357" s="229"/>
      <c r="AT357" s="31"/>
      <c r="AU357" s="157"/>
      <c r="AV357" s="157"/>
      <c r="AW357" s="148"/>
      <c r="AX357" s="31"/>
      <c r="AY357" s="31"/>
      <c r="AZ357" s="31"/>
      <c r="BA357" s="31"/>
    </row>
    <row r="358" spans="2:53" ht="14.1" customHeight="1" x14ac:dyDescent="0.15">
      <c r="B358" s="159"/>
      <c r="C358" s="162"/>
      <c r="D358" s="165"/>
      <c r="E358" s="165"/>
      <c r="F358" s="159"/>
      <c r="G358" s="165"/>
      <c r="H358" s="232"/>
      <c r="I358" s="233"/>
      <c r="J358" s="234"/>
      <c r="K358" s="475"/>
      <c r="L358" s="476"/>
      <c r="M358" s="476"/>
      <c r="N358" s="476"/>
      <c r="O358" s="465"/>
      <c r="P358" s="467">
        <f t="shared" ref="P358" si="224">$I$229</f>
        <v>0</v>
      </c>
      <c r="Q358" s="468"/>
      <c r="R358" s="468"/>
      <c r="S358" s="468"/>
      <c r="T358" s="469"/>
      <c r="U358" s="190"/>
      <c r="V358" s="190"/>
      <c r="W358" s="191"/>
      <c r="X358" s="197"/>
      <c r="Y358" s="198"/>
      <c r="Z358" s="199"/>
      <c r="AA358" s="204"/>
      <c r="AB358" s="190"/>
      <c r="AC358" s="191"/>
      <c r="AD358" s="209"/>
      <c r="AE358" s="210"/>
      <c r="AF358" s="210"/>
      <c r="AG358" s="211"/>
      <c r="AH358" s="232"/>
      <c r="AI358" s="233"/>
      <c r="AJ358" s="234"/>
      <c r="AK358" s="224"/>
      <c r="AL358" s="224"/>
      <c r="AM358" s="225"/>
      <c r="AN358" s="228"/>
      <c r="AO358" s="228"/>
      <c r="AP358" s="228"/>
      <c r="AQ358" s="228"/>
      <c r="AR358" s="229"/>
      <c r="AT358" s="31"/>
      <c r="AU358" s="157"/>
      <c r="AV358" s="157"/>
      <c r="AW358" s="148"/>
      <c r="AX358" s="31"/>
      <c r="AY358" s="31"/>
      <c r="AZ358" s="31"/>
      <c r="BA358" s="31"/>
    </row>
    <row r="359" spans="2:53" ht="14.1" customHeight="1" x14ac:dyDescent="0.15">
      <c r="B359" s="160"/>
      <c r="C359" s="163"/>
      <c r="D359" s="166"/>
      <c r="E359" s="166"/>
      <c r="F359" s="160"/>
      <c r="G359" s="166"/>
      <c r="H359" s="235"/>
      <c r="I359" s="236"/>
      <c r="J359" s="237"/>
      <c r="K359" s="477"/>
      <c r="L359" s="478"/>
      <c r="M359" s="478"/>
      <c r="N359" s="478"/>
      <c r="O359" s="466"/>
      <c r="P359" s="470"/>
      <c r="Q359" s="471"/>
      <c r="R359" s="471"/>
      <c r="S359" s="471"/>
      <c r="T359" s="472"/>
      <c r="U359" s="192"/>
      <c r="V359" s="192"/>
      <c r="W359" s="193"/>
      <c r="X359" s="200"/>
      <c r="Y359" s="201"/>
      <c r="Z359" s="202"/>
      <c r="AA359" s="205"/>
      <c r="AB359" s="192"/>
      <c r="AC359" s="193"/>
      <c r="AD359" s="212"/>
      <c r="AE359" s="213"/>
      <c r="AF359" s="213"/>
      <c r="AG359" s="214"/>
      <c r="AH359" s="235"/>
      <c r="AI359" s="236"/>
      <c r="AJ359" s="237"/>
      <c r="AK359" s="224"/>
      <c r="AL359" s="224"/>
      <c r="AM359" s="225"/>
      <c r="AN359" s="230"/>
      <c r="AO359" s="230"/>
      <c r="AP359" s="230"/>
      <c r="AQ359" s="230"/>
      <c r="AR359" s="231"/>
      <c r="AT359" s="31"/>
      <c r="AU359" s="157"/>
      <c r="AV359" s="157"/>
      <c r="AW359" s="148"/>
      <c r="AX359" s="31"/>
      <c r="AY359" s="31"/>
      <c r="AZ359" s="31"/>
      <c r="BA359" s="31"/>
    </row>
    <row r="360" spans="2:53" ht="14.1" customHeight="1" x14ac:dyDescent="0.15">
      <c r="B360" s="158">
        <v>8</v>
      </c>
      <c r="C360" s="161" t="s">
        <v>101</v>
      </c>
      <c r="D360" s="164">
        <v>30</v>
      </c>
      <c r="E360" s="164" t="s">
        <v>102</v>
      </c>
      <c r="F360" s="158" t="s">
        <v>136</v>
      </c>
      <c r="G360" s="164"/>
      <c r="H360" s="499"/>
      <c r="I360" s="500"/>
      <c r="J360" s="501"/>
      <c r="K360" s="473">
        <f>$I$224</f>
        <v>0</v>
      </c>
      <c r="L360" s="474"/>
      <c r="M360" s="474"/>
      <c r="N360" s="474"/>
      <c r="O360" s="479">
        <f t="shared" ref="O360" si="225">$I$227</f>
        <v>0</v>
      </c>
      <c r="P360" s="480"/>
      <c r="Q360" s="480"/>
      <c r="R360" s="480"/>
      <c r="S360" s="480"/>
      <c r="T360" s="481"/>
      <c r="U360" s="188">
        <f t="shared" ref="U360" si="226">IF(AND(H360="○",AV360="●"),IF(K360=0,20,20+ROUNDDOWN((K360-1000)/1000,0)*20),0)</f>
        <v>0</v>
      </c>
      <c r="V360" s="188"/>
      <c r="W360" s="189"/>
      <c r="X360" s="194">
        <f t="shared" ref="X360" si="227">IF(AND(H360="○",AV360="●"),IF(O360&gt;=10,O360*0.2,0),0)</f>
        <v>0</v>
      </c>
      <c r="Y360" s="195"/>
      <c r="Z360" s="196"/>
      <c r="AA360" s="203">
        <f t="shared" ref="AA360" si="228">IF(AND(H360="○",AV360="●"),P362*2,0)</f>
        <v>0</v>
      </c>
      <c r="AB360" s="188"/>
      <c r="AC360" s="189"/>
      <c r="AD360" s="206">
        <f t="shared" ref="AD360" si="229">U360+X360+AA360</f>
        <v>0</v>
      </c>
      <c r="AE360" s="207"/>
      <c r="AF360" s="207"/>
      <c r="AG360" s="208"/>
      <c r="AH360" s="232">
        <v>1</v>
      </c>
      <c r="AI360" s="233"/>
      <c r="AJ360" s="234"/>
      <c r="AK360" s="221">
        <f t="shared" ref="AK360" si="230">IF(AH360=1,$AL$36,IF(AH360=2,$AL$54,IF(AH360=3,$AL$73,IF(AH360=4,$AL$91,IF(AH360=5,$AL$109,IF(AH360=6,$AL$128,IF(AH360=7,$AL$146,IF(AH360=8,$AL$165,IF(AH360=9,$AL$183,IF(AH360=10,$AL$201,0))))))))))</f>
        <v>0</v>
      </c>
      <c r="AL360" s="222"/>
      <c r="AM360" s="223"/>
      <c r="AN360" s="226">
        <f t="shared" ref="AN360" si="231">IF(H360="○",ROUNDUP(AD360*AK360,1),0)</f>
        <v>0</v>
      </c>
      <c r="AO360" s="226"/>
      <c r="AP360" s="226"/>
      <c r="AQ360" s="226"/>
      <c r="AR360" s="227"/>
      <c r="AT360" s="31"/>
      <c r="AU360" s="157"/>
      <c r="AV360" s="157" t="str">
        <f t="shared" si="223"/>
        <v>●</v>
      </c>
      <c r="AW360" s="148">
        <f>IF(AV360="●",IF(H360="定","-",H360),"-")</f>
        <v>0</v>
      </c>
      <c r="AX360" s="31"/>
      <c r="AY360" s="31"/>
      <c r="AZ360" s="31"/>
      <c r="BA360" s="31"/>
    </row>
    <row r="361" spans="2:53" ht="14.1" customHeight="1" x14ac:dyDescent="0.15">
      <c r="B361" s="159"/>
      <c r="C361" s="162"/>
      <c r="D361" s="165"/>
      <c r="E361" s="165"/>
      <c r="F361" s="159"/>
      <c r="G361" s="165"/>
      <c r="H361" s="232"/>
      <c r="I361" s="233"/>
      <c r="J361" s="234"/>
      <c r="K361" s="475"/>
      <c r="L361" s="476"/>
      <c r="M361" s="476"/>
      <c r="N361" s="476"/>
      <c r="O361" s="482"/>
      <c r="P361" s="483"/>
      <c r="Q361" s="483"/>
      <c r="R361" s="483"/>
      <c r="S361" s="483"/>
      <c r="T361" s="484"/>
      <c r="U361" s="190"/>
      <c r="V361" s="190"/>
      <c r="W361" s="191"/>
      <c r="X361" s="197"/>
      <c r="Y361" s="198"/>
      <c r="Z361" s="199"/>
      <c r="AA361" s="204"/>
      <c r="AB361" s="190"/>
      <c r="AC361" s="191"/>
      <c r="AD361" s="209"/>
      <c r="AE361" s="210"/>
      <c r="AF361" s="210"/>
      <c r="AG361" s="211"/>
      <c r="AH361" s="232"/>
      <c r="AI361" s="233"/>
      <c r="AJ361" s="234"/>
      <c r="AK361" s="224"/>
      <c r="AL361" s="224"/>
      <c r="AM361" s="225"/>
      <c r="AN361" s="228"/>
      <c r="AO361" s="228"/>
      <c r="AP361" s="228"/>
      <c r="AQ361" s="228"/>
      <c r="AR361" s="229"/>
      <c r="AT361" s="31"/>
      <c r="AU361" s="157"/>
      <c r="AV361" s="157"/>
      <c r="AW361" s="148"/>
      <c r="AX361" s="31"/>
      <c r="AY361" s="31"/>
      <c r="AZ361" s="31"/>
      <c r="BA361" s="31"/>
    </row>
    <row r="362" spans="2:53" ht="14.1" customHeight="1" x14ac:dyDescent="0.15">
      <c r="B362" s="159"/>
      <c r="C362" s="162"/>
      <c r="D362" s="165"/>
      <c r="E362" s="165"/>
      <c r="F362" s="159"/>
      <c r="G362" s="165"/>
      <c r="H362" s="232"/>
      <c r="I362" s="233"/>
      <c r="J362" s="234"/>
      <c r="K362" s="475"/>
      <c r="L362" s="476"/>
      <c r="M362" s="476"/>
      <c r="N362" s="476"/>
      <c r="O362" s="465"/>
      <c r="P362" s="467">
        <f t="shared" ref="P362" si="232">$I$229</f>
        <v>0</v>
      </c>
      <c r="Q362" s="468"/>
      <c r="R362" s="468"/>
      <c r="S362" s="468"/>
      <c r="T362" s="469"/>
      <c r="U362" s="190"/>
      <c r="V362" s="190"/>
      <c r="W362" s="191"/>
      <c r="X362" s="197"/>
      <c r="Y362" s="198"/>
      <c r="Z362" s="199"/>
      <c r="AA362" s="204"/>
      <c r="AB362" s="190"/>
      <c r="AC362" s="191"/>
      <c r="AD362" s="209"/>
      <c r="AE362" s="210"/>
      <c r="AF362" s="210"/>
      <c r="AG362" s="211"/>
      <c r="AH362" s="232"/>
      <c r="AI362" s="233"/>
      <c r="AJ362" s="234"/>
      <c r="AK362" s="224"/>
      <c r="AL362" s="224"/>
      <c r="AM362" s="225"/>
      <c r="AN362" s="228"/>
      <c r="AO362" s="228"/>
      <c r="AP362" s="228"/>
      <c r="AQ362" s="228"/>
      <c r="AR362" s="229"/>
      <c r="AT362" s="31"/>
      <c r="AU362" s="157"/>
      <c r="AV362" s="157"/>
      <c r="AW362" s="148"/>
      <c r="AX362" s="31"/>
      <c r="AY362" s="31"/>
      <c r="AZ362" s="31"/>
      <c r="BA362" s="31"/>
    </row>
    <row r="363" spans="2:53" ht="14.1" customHeight="1" x14ac:dyDescent="0.15">
      <c r="B363" s="160"/>
      <c r="C363" s="163"/>
      <c r="D363" s="166"/>
      <c r="E363" s="166"/>
      <c r="F363" s="160"/>
      <c r="G363" s="166"/>
      <c r="H363" s="235"/>
      <c r="I363" s="236"/>
      <c r="J363" s="237"/>
      <c r="K363" s="477"/>
      <c r="L363" s="478"/>
      <c r="M363" s="478"/>
      <c r="N363" s="478"/>
      <c r="O363" s="466"/>
      <c r="P363" s="470"/>
      <c r="Q363" s="471"/>
      <c r="R363" s="471"/>
      <c r="S363" s="471"/>
      <c r="T363" s="472"/>
      <c r="U363" s="192"/>
      <c r="V363" s="192"/>
      <c r="W363" s="193"/>
      <c r="X363" s="200"/>
      <c r="Y363" s="201"/>
      <c r="Z363" s="202"/>
      <c r="AA363" s="205"/>
      <c r="AB363" s="192"/>
      <c r="AC363" s="193"/>
      <c r="AD363" s="212"/>
      <c r="AE363" s="213"/>
      <c r="AF363" s="213"/>
      <c r="AG363" s="214"/>
      <c r="AH363" s="235"/>
      <c r="AI363" s="236"/>
      <c r="AJ363" s="237"/>
      <c r="AK363" s="224"/>
      <c r="AL363" s="224"/>
      <c r="AM363" s="225"/>
      <c r="AN363" s="230"/>
      <c r="AO363" s="230"/>
      <c r="AP363" s="230"/>
      <c r="AQ363" s="230"/>
      <c r="AR363" s="231"/>
      <c r="AT363" s="31"/>
      <c r="AU363" s="157"/>
      <c r="AV363" s="157"/>
      <c r="AW363" s="148"/>
      <c r="AX363" s="31"/>
      <c r="AY363" s="31"/>
      <c r="AZ363" s="31"/>
      <c r="BA363" s="31"/>
    </row>
    <row r="364" spans="2:53" ht="14.1" customHeight="1" x14ac:dyDescent="0.15">
      <c r="B364" s="158">
        <v>8</v>
      </c>
      <c r="C364" s="161" t="s">
        <v>101</v>
      </c>
      <c r="D364" s="164">
        <v>31</v>
      </c>
      <c r="E364" s="164" t="s">
        <v>102</v>
      </c>
      <c r="F364" s="159" t="s">
        <v>137</v>
      </c>
      <c r="G364" s="165"/>
      <c r="H364" s="499"/>
      <c r="I364" s="500"/>
      <c r="J364" s="501"/>
      <c r="K364" s="473">
        <f>$I$224</f>
        <v>0</v>
      </c>
      <c r="L364" s="474"/>
      <c r="M364" s="474"/>
      <c r="N364" s="474"/>
      <c r="O364" s="479">
        <f t="shared" ref="O364" si="233">$I$227</f>
        <v>0</v>
      </c>
      <c r="P364" s="480"/>
      <c r="Q364" s="480"/>
      <c r="R364" s="480"/>
      <c r="S364" s="480"/>
      <c r="T364" s="481"/>
      <c r="U364" s="188">
        <f t="shared" ref="U364" si="234">IF(AND(H364="○",AV364="●"),IF(K364=0,20,20+ROUNDDOWN((K364-1000)/1000,0)*20),0)</f>
        <v>0</v>
      </c>
      <c r="V364" s="188"/>
      <c r="W364" s="189"/>
      <c r="X364" s="194">
        <f t="shared" ref="X364" si="235">IF(AND(H364="○",AV364="●"),IF(O364&gt;=10,O364*0.2,0),0)</f>
        <v>0</v>
      </c>
      <c r="Y364" s="195"/>
      <c r="Z364" s="196"/>
      <c r="AA364" s="203">
        <f t="shared" ref="AA364" si="236">IF(AND(H364="○",AV364="●"),P366*2,0)</f>
        <v>0</v>
      </c>
      <c r="AB364" s="188"/>
      <c r="AC364" s="189"/>
      <c r="AD364" s="206">
        <f t="shared" ref="AD364" si="237">U364+X364+AA364</f>
        <v>0</v>
      </c>
      <c r="AE364" s="207"/>
      <c r="AF364" s="207"/>
      <c r="AG364" s="208"/>
      <c r="AH364" s="232">
        <v>1</v>
      </c>
      <c r="AI364" s="233"/>
      <c r="AJ364" s="234"/>
      <c r="AK364" s="221">
        <f t="shared" ref="AK364" si="238">IF(AH364=1,$AL$36,IF(AH364=2,$AL$54,IF(AH364=3,$AL$73,IF(AH364=4,$AL$91,IF(AH364=5,$AL$109,IF(AH364=6,$AL$128,IF(AH364=7,$AL$146,IF(AH364=8,$AL$165,IF(AH364=9,$AL$183,IF(AH364=10,$AL$201,0))))))))))</f>
        <v>0</v>
      </c>
      <c r="AL364" s="222"/>
      <c r="AM364" s="223"/>
      <c r="AN364" s="226">
        <f t="shared" ref="AN364" si="239">IF(H364="○",ROUNDUP(AD364*AK364,1),0)</f>
        <v>0</v>
      </c>
      <c r="AO364" s="226"/>
      <c r="AP364" s="226"/>
      <c r="AQ364" s="226"/>
      <c r="AR364" s="227"/>
      <c r="AT364" s="31"/>
      <c r="AU364" s="157"/>
      <c r="AV364" s="157" t="str">
        <f t="shared" ref="AV364:AV412" si="240">IF(OR(H364="×",AV368="×"),"×","●")</f>
        <v>●</v>
      </c>
      <c r="AW364" s="148">
        <f>IF(AV364="●",IF(H364="定","-",H364),"-")</f>
        <v>0</v>
      </c>
      <c r="AX364" s="31"/>
      <c r="AY364" s="31"/>
      <c r="AZ364" s="31"/>
      <c r="BA364" s="31"/>
    </row>
    <row r="365" spans="2:53" ht="14.1" customHeight="1" x14ac:dyDescent="0.15">
      <c r="B365" s="159"/>
      <c r="C365" s="162"/>
      <c r="D365" s="165"/>
      <c r="E365" s="165"/>
      <c r="F365" s="159"/>
      <c r="G365" s="165"/>
      <c r="H365" s="232"/>
      <c r="I365" s="233"/>
      <c r="J365" s="234"/>
      <c r="K365" s="475"/>
      <c r="L365" s="476"/>
      <c r="M365" s="476"/>
      <c r="N365" s="476"/>
      <c r="O365" s="482"/>
      <c r="P365" s="483"/>
      <c r="Q365" s="483"/>
      <c r="R365" s="483"/>
      <c r="S365" s="483"/>
      <c r="T365" s="484"/>
      <c r="U365" s="190"/>
      <c r="V365" s="190"/>
      <c r="W365" s="191"/>
      <c r="X365" s="197"/>
      <c r="Y365" s="198"/>
      <c r="Z365" s="199"/>
      <c r="AA365" s="204"/>
      <c r="AB365" s="190"/>
      <c r="AC365" s="191"/>
      <c r="AD365" s="209"/>
      <c r="AE365" s="210"/>
      <c r="AF365" s="210"/>
      <c r="AG365" s="211"/>
      <c r="AH365" s="232"/>
      <c r="AI365" s="233"/>
      <c r="AJ365" s="234"/>
      <c r="AK365" s="224"/>
      <c r="AL365" s="224"/>
      <c r="AM365" s="225"/>
      <c r="AN365" s="228"/>
      <c r="AO365" s="228"/>
      <c r="AP365" s="228"/>
      <c r="AQ365" s="228"/>
      <c r="AR365" s="229"/>
      <c r="AT365" s="31"/>
      <c r="AU365" s="157"/>
      <c r="AV365" s="157"/>
      <c r="AW365" s="148"/>
      <c r="AX365" s="31"/>
      <c r="AY365" s="31"/>
      <c r="AZ365" s="31"/>
      <c r="BA365" s="31"/>
    </row>
    <row r="366" spans="2:53" ht="14.1" customHeight="1" x14ac:dyDescent="0.15">
      <c r="B366" s="159"/>
      <c r="C366" s="162"/>
      <c r="D366" s="165"/>
      <c r="E366" s="165"/>
      <c r="F366" s="159"/>
      <c r="G366" s="165"/>
      <c r="H366" s="232"/>
      <c r="I366" s="233"/>
      <c r="J366" s="234"/>
      <c r="K366" s="475"/>
      <c r="L366" s="476"/>
      <c r="M366" s="476"/>
      <c r="N366" s="476"/>
      <c r="O366" s="465"/>
      <c r="P366" s="467">
        <f>$I$229</f>
        <v>0</v>
      </c>
      <c r="Q366" s="468"/>
      <c r="R366" s="468"/>
      <c r="S366" s="468"/>
      <c r="T366" s="469"/>
      <c r="U366" s="190"/>
      <c r="V366" s="190"/>
      <c r="W366" s="191"/>
      <c r="X366" s="197"/>
      <c r="Y366" s="198"/>
      <c r="Z366" s="199"/>
      <c r="AA366" s="204"/>
      <c r="AB366" s="190"/>
      <c r="AC366" s="191"/>
      <c r="AD366" s="209"/>
      <c r="AE366" s="210"/>
      <c r="AF366" s="210"/>
      <c r="AG366" s="211"/>
      <c r="AH366" s="232"/>
      <c r="AI366" s="233"/>
      <c r="AJ366" s="234"/>
      <c r="AK366" s="224"/>
      <c r="AL366" s="224"/>
      <c r="AM366" s="225"/>
      <c r="AN366" s="228"/>
      <c r="AO366" s="228"/>
      <c r="AP366" s="228"/>
      <c r="AQ366" s="228"/>
      <c r="AR366" s="229"/>
      <c r="AT366" s="31"/>
      <c r="AU366" s="157"/>
      <c r="AV366" s="157"/>
      <c r="AW366" s="148"/>
      <c r="AX366" s="31"/>
      <c r="AY366" s="31"/>
      <c r="AZ366" s="31"/>
      <c r="BA366" s="31"/>
    </row>
    <row r="367" spans="2:53" ht="14.1" customHeight="1" x14ac:dyDescent="0.15">
      <c r="B367" s="160"/>
      <c r="C367" s="162"/>
      <c r="D367" s="166"/>
      <c r="E367" s="165"/>
      <c r="F367" s="160"/>
      <c r="G367" s="166"/>
      <c r="H367" s="232"/>
      <c r="I367" s="233"/>
      <c r="J367" s="234"/>
      <c r="K367" s="477"/>
      <c r="L367" s="478"/>
      <c r="M367" s="478"/>
      <c r="N367" s="478"/>
      <c r="O367" s="466"/>
      <c r="P367" s="470"/>
      <c r="Q367" s="471"/>
      <c r="R367" s="471"/>
      <c r="S367" s="471"/>
      <c r="T367" s="472"/>
      <c r="U367" s="192"/>
      <c r="V367" s="192"/>
      <c r="W367" s="193"/>
      <c r="X367" s="200"/>
      <c r="Y367" s="201"/>
      <c r="Z367" s="202"/>
      <c r="AA367" s="205"/>
      <c r="AB367" s="192"/>
      <c r="AC367" s="193"/>
      <c r="AD367" s="212"/>
      <c r="AE367" s="213"/>
      <c r="AF367" s="213"/>
      <c r="AG367" s="214"/>
      <c r="AH367" s="235"/>
      <c r="AI367" s="236"/>
      <c r="AJ367" s="237"/>
      <c r="AK367" s="224"/>
      <c r="AL367" s="224"/>
      <c r="AM367" s="225"/>
      <c r="AN367" s="230"/>
      <c r="AO367" s="230"/>
      <c r="AP367" s="230"/>
      <c r="AQ367" s="230"/>
      <c r="AR367" s="231"/>
      <c r="AT367" s="31"/>
      <c r="AU367" s="157"/>
      <c r="AV367" s="157"/>
      <c r="AW367" s="148"/>
      <c r="AX367" s="31"/>
      <c r="AY367" s="31"/>
      <c r="AZ367" s="31"/>
      <c r="BA367" s="31"/>
    </row>
    <row r="368" spans="2:53" ht="14.1" customHeight="1" x14ac:dyDescent="0.15">
      <c r="B368" s="158">
        <v>9</v>
      </c>
      <c r="C368" s="161" t="s">
        <v>101</v>
      </c>
      <c r="D368" s="164">
        <v>1</v>
      </c>
      <c r="E368" s="164" t="s">
        <v>102</v>
      </c>
      <c r="F368" s="158" t="s">
        <v>105</v>
      </c>
      <c r="G368" s="164"/>
      <c r="H368" s="499"/>
      <c r="I368" s="500"/>
      <c r="J368" s="501"/>
      <c r="K368" s="473">
        <f>$I$224</f>
        <v>0</v>
      </c>
      <c r="L368" s="474"/>
      <c r="M368" s="474"/>
      <c r="N368" s="474"/>
      <c r="O368" s="479">
        <f t="shared" ref="O368" si="241">$I$227</f>
        <v>0</v>
      </c>
      <c r="P368" s="480"/>
      <c r="Q368" s="480"/>
      <c r="R368" s="480"/>
      <c r="S368" s="480"/>
      <c r="T368" s="481"/>
      <c r="U368" s="188">
        <f t="shared" ref="U368" si="242">IF(AND(H368="○",AV368="●"),IF(K368=0,20,20+ROUNDDOWN((K368-1000)/1000,0)*20),0)</f>
        <v>0</v>
      </c>
      <c r="V368" s="188"/>
      <c r="W368" s="189"/>
      <c r="X368" s="194">
        <f t="shared" ref="X368" si="243">IF(AND(H368="○",AV368="●"),IF(O368&gt;=10,O368*0.2,0),0)</f>
        <v>0</v>
      </c>
      <c r="Y368" s="195"/>
      <c r="Z368" s="196"/>
      <c r="AA368" s="203">
        <f t="shared" ref="AA368" si="244">IF(AND(H368="○",AV368="●"),P370*2,0)</f>
        <v>0</v>
      </c>
      <c r="AB368" s="188"/>
      <c r="AC368" s="189"/>
      <c r="AD368" s="206">
        <f t="shared" ref="AD368" si="245">U368+X368+AA368</f>
        <v>0</v>
      </c>
      <c r="AE368" s="207"/>
      <c r="AF368" s="207"/>
      <c r="AG368" s="208"/>
      <c r="AH368" s="232">
        <v>1</v>
      </c>
      <c r="AI368" s="233"/>
      <c r="AJ368" s="234"/>
      <c r="AK368" s="221">
        <f t="shared" ref="AK368" si="246">IF(AH368=1,$AL$36,IF(AH368=2,$AL$54,IF(AH368=3,$AL$73,IF(AH368=4,$AL$91,IF(AH368=5,$AL$109,IF(AH368=6,$AL$128,IF(AH368=7,$AL$146,IF(AH368=8,$AL$165,IF(AH368=9,$AL$183,IF(AH368=10,$AL$201,0))))))))))</f>
        <v>0</v>
      </c>
      <c r="AL368" s="222"/>
      <c r="AM368" s="223"/>
      <c r="AN368" s="226">
        <f t="shared" ref="AN368" si="247">IF(H368="○",ROUNDUP(AD368*AK368,1),0)</f>
        <v>0</v>
      </c>
      <c r="AO368" s="226"/>
      <c r="AP368" s="226"/>
      <c r="AQ368" s="226"/>
      <c r="AR368" s="227"/>
      <c r="AT368" s="31"/>
      <c r="AU368" s="157"/>
      <c r="AV368" s="157" t="str">
        <f t="shared" si="240"/>
        <v>●</v>
      </c>
      <c r="AW368" s="148">
        <f>IF(AV368="●",IF(H368="定","-",H368),"-")</f>
        <v>0</v>
      </c>
      <c r="AX368" s="31"/>
      <c r="AY368" s="31"/>
      <c r="AZ368" s="31"/>
      <c r="BA368" s="31"/>
    </row>
    <row r="369" spans="2:53" ht="14.1" customHeight="1" x14ac:dyDescent="0.15">
      <c r="B369" s="159"/>
      <c r="C369" s="162"/>
      <c r="D369" s="165"/>
      <c r="E369" s="165"/>
      <c r="F369" s="159"/>
      <c r="G369" s="165"/>
      <c r="H369" s="232"/>
      <c r="I369" s="233"/>
      <c r="J369" s="234"/>
      <c r="K369" s="475"/>
      <c r="L369" s="476"/>
      <c r="M369" s="476"/>
      <c r="N369" s="476"/>
      <c r="O369" s="482"/>
      <c r="P369" s="483"/>
      <c r="Q369" s="483"/>
      <c r="R369" s="483"/>
      <c r="S369" s="483"/>
      <c r="T369" s="484"/>
      <c r="U369" s="190"/>
      <c r="V369" s="190"/>
      <c r="W369" s="191"/>
      <c r="X369" s="197"/>
      <c r="Y369" s="198"/>
      <c r="Z369" s="199"/>
      <c r="AA369" s="204"/>
      <c r="AB369" s="190"/>
      <c r="AC369" s="191"/>
      <c r="AD369" s="209"/>
      <c r="AE369" s="210"/>
      <c r="AF369" s="210"/>
      <c r="AG369" s="211"/>
      <c r="AH369" s="232"/>
      <c r="AI369" s="233"/>
      <c r="AJ369" s="234"/>
      <c r="AK369" s="224"/>
      <c r="AL369" s="224"/>
      <c r="AM369" s="225"/>
      <c r="AN369" s="228"/>
      <c r="AO369" s="228"/>
      <c r="AP369" s="228"/>
      <c r="AQ369" s="228"/>
      <c r="AR369" s="229"/>
      <c r="AT369" s="31"/>
      <c r="AU369" s="157"/>
      <c r="AV369" s="157"/>
      <c r="AW369" s="148"/>
      <c r="AX369" s="31"/>
      <c r="AY369" s="31"/>
      <c r="AZ369" s="31"/>
      <c r="BA369" s="31"/>
    </row>
    <row r="370" spans="2:53" ht="14.1" customHeight="1" x14ac:dyDescent="0.15">
      <c r="B370" s="159"/>
      <c r="C370" s="162"/>
      <c r="D370" s="165"/>
      <c r="E370" s="165"/>
      <c r="F370" s="159"/>
      <c r="G370" s="165"/>
      <c r="H370" s="232"/>
      <c r="I370" s="233"/>
      <c r="J370" s="234"/>
      <c r="K370" s="475"/>
      <c r="L370" s="476"/>
      <c r="M370" s="476"/>
      <c r="N370" s="476"/>
      <c r="O370" s="465"/>
      <c r="P370" s="467">
        <f t="shared" ref="P370" si="248">$I$229</f>
        <v>0</v>
      </c>
      <c r="Q370" s="468"/>
      <c r="R370" s="468"/>
      <c r="S370" s="468"/>
      <c r="T370" s="469"/>
      <c r="U370" s="190"/>
      <c r="V370" s="190"/>
      <c r="W370" s="191"/>
      <c r="X370" s="197"/>
      <c r="Y370" s="198"/>
      <c r="Z370" s="199"/>
      <c r="AA370" s="204"/>
      <c r="AB370" s="190"/>
      <c r="AC370" s="191"/>
      <c r="AD370" s="209"/>
      <c r="AE370" s="210"/>
      <c r="AF370" s="210"/>
      <c r="AG370" s="211"/>
      <c r="AH370" s="232"/>
      <c r="AI370" s="233"/>
      <c r="AJ370" s="234"/>
      <c r="AK370" s="224"/>
      <c r="AL370" s="224"/>
      <c r="AM370" s="225"/>
      <c r="AN370" s="228"/>
      <c r="AO370" s="228"/>
      <c r="AP370" s="228"/>
      <c r="AQ370" s="228"/>
      <c r="AR370" s="229"/>
      <c r="AT370" s="31"/>
      <c r="AU370" s="157"/>
      <c r="AV370" s="157"/>
      <c r="AW370" s="148"/>
      <c r="AX370" s="31"/>
      <c r="AY370" s="31"/>
      <c r="AZ370" s="31"/>
      <c r="BA370" s="31"/>
    </row>
    <row r="371" spans="2:53" ht="14.1" customHeight="1" x14ac:dyDescent="0.15">
      <c r="B371" s="160"/>
      <c r="C371" s="163"/>
      <c r="D371" s="166"/>
      <c r="E371" s="166"/>
      <c r="F371" s="160"/>
      <c r="G371" s="166"/>
      <c r="H371" s="235"/>
      <c r="I371" s="236"/>
      <c r="J371" s="237"/>
      <c r="K371" s="477"/>
      <c r="L371" s="478"/>
      <c r="M371" s="478"/>
      <c r="N371" s="478"/>
      <c r="O371" s="466"/>
      <c r="P371" s="470"/>
      <c r="Q371" s="471"/>
      <c r="R371" s="471"/>
      <c r="S371" s="471"/>
      <c r="T371" s="472"/>
      <c r="U371" s="192"/>
      <c r="V371" s="192"/>
      <c r="W371" s="193"/>
      <c r="X371" s="200"/>
      <c r="Y371" s="201"/>
      <c r="Z371" s="202"/>
      <c r="AA371" s="205"/>
      <c r="AB371" s="192"/>
      <c r="AC371" s="193"/>
      <c r="AD371" s="212"/>
      <c r="AE371" s="213"/>
      <c r="AF371" s="213"/>
      <c r="AG371" s="214"/>
      <c r="AH371" s="235"/>
      <c r="AI371" s="236"/>
      <c r="AJ371" s="237"/>
      <c r="AK371" s="224"/>
      <c r="AL371" s="224"/>
      <c r="AM371" s="225"/>
      <c r="AN371" s="230"/>
      <c r="AO371" s="230"/>
      <c r="AP371" s="230"/>
      <c r="AQ371" s="230"/>
      <c r="AR371" s="231"/>
      <c r="AT371" s="31"/>
      <c r="AU371" s="157"/>
      <c r="AV371" s="157"/>
      <c r="AW371" s="148"/>
      <c r="AX371" s="31"/>
      <c r="AY371" s="31"/>
      <c r="AZ371" s="31"/>
      <c r="BA371" s="31"/>
    </row>
    <row r="372" spans="2:53" ht="14.1" customHeight="1" x14ac:dyDescent="0.15">
      <c r="B372" s="158">
        <v>9</v>
      </c>
      <c r="C372" s="161" t="s">
        <v>101</v>
      </c>
      <c r="D372" s="164">
        <v>2</v>
      </c>
      <c r="E372" s="164" t="s">
        <v>102</v>
      </c>
      <c r="F372" s="158" t="s">
        <v>106</v>
      </c>
      <c r="G372" s="164"/>
      <c r="H372" s="499"/>
      <c r="I372" s="500"/>
      <c r="J372" s="501"/>
      <c r="K372" s="473">
        <f>$I$224</f>
        <v>0</v>
      </c>
      <c r="L372" s="474"/>
      <c r="M372" s="474"/>
      <c r="N372" s="474"/>
      <c r="O372" s="479">
        <f t="shared" ref="O372" si="249">$I$227</f>
        <v>0</v>
      </c>
      <c r="P372" s="480"/>
      <c r="Q372" s="480"/>
      <c r="R372" s="480"/>
      <c r="S372" s="480"/>
      <c r="T372" s="481"/>
      <c r="U372" s="188">
        <f t="shared" ref="U372" si="250">IF(AND(H372="○",AV372="●"),IF(K372=0,20,20+ROUNDDOWN((K372-1000)/1000,0)*20),0)</f>
        <v>0</v>
      </c>
      <c r="V372" s="188"/>
      <c r="W372" s="189"/>
      <c r="X372" s="194">
        <f t="shared" ref="X372" si="251">IF(AND(H372="○",AV372="●"),IF(O372&gt;=10,O372*0.2,0),0)</f>
        <v>0</v>
      </c>
      <c r="Y372" s="195"/>
      <c r="Z372" s="196"/>
      <c r="AA372" s="203">
        <f t="shared" ref="AA372" si="252">IF(AND(H372="○",AV372="●"),P374*2,0)</f>
        <v>0</v>
      </c>
      <c r="AB372" s="188"/>
      <c r="AC372" s="189"/>
      <c r="AD372" s="206">
        <f t="shared" ref="AD372" si="253">U372+X372+AA372</f>
        <v>0</v>
      </c>
      <c r="AE372" s="207"/>
      <c r="AF372" s="207"/>
      <c r="AG372" s="208"/>
      <c r="AH372" s="232">
        <v>1</v>
      </c>
      <c r="AI372" s="233"/>
      <c r="AJ372" s="234"/>
      <c r="AK372" s="221">
        <f t="shared" ref="AK372" si="254">IF(AH372=1,$AL$36,IF(AH372=2,$AL$54,IF(AH372=3,$AL$73,IF(AH372=4,$AL$91,IF(AH372=5,$AL$109,IF(AH372=6,$AL$128,IF(AH372=7,$AL$146,IF(AH372=8,$AL$165,IF(AH372=9,$AL$183,IF(AH372=10,$AL$201,0))))))))))</f>
        <v>0</v>
      </c>
      <c r="AL372" s="222"/>
      <c r="AM372" s="223"/>
      <c r="AN372" s="226">
        <f t="shared" ref="AN372" si="255">IF(H372="○",ROUNDUP(AD372*AK372,1),0)</f>
        <v>0</v>
      </c>
      <c r="AO372" s="226"/>
      <c r="AP372" s="226"/>
      <c r="AQ372" s="226"/>
      <c r="AR372" s="227"/>
      <c r="AT372" s="31"/>
      <c r="AU372" s="157"/>
      <c r="AV372" s="157" t="str">
        <f t="shared" si="240"/>
        <v>●</v>
      </c>
      <c r="AW372" s="148">
        <f>IF(AV372="●",IF(H372="定","-",H372),"-")</f>
        <v>0</v>
      </c>
      <c r="AX372" s="31"/>
      <c r="AY372" s="31"/>
      <c r="AZ372" s="31"/>
      <c r="BA372" s="31"/>
    </row>
    <row r="373" spans="2:53" ht="14.1" customHeight="1" x14ac:dyDescent="0.15">
      <c r="B373" s="159"/>
      <c r="C373" s="162"/>
      <c r="D373" s="165"/>
      <c r="E373" s="165"/>
      <c r="F373" s="159"/>
      <c r="G373" s="165"/>
      <c r="H373" s="232"/>
      <c r="I373" s="233"/>
      <c r="J373" s="234"/>
      <c r="K373" s="475"/>
      <c r="L373" s="476"/>
      <c r="M373" s="476"/>
      <c r="N373" s="476"/>
      <c r="O373" s="482"/>
      <c r="P373" s="483"/>
      <c r="Q373" s="483"/>
      <c r="R373" s="483"/>
      <c r="S373" s="483"/>
      <c r="T373" s="484"/>
      <c r="U373" s="190"/>
      <c r="V373" s="190"/>
      <c r="W373" s="191"/>
      <c r="X373" s="197"/>
      <c r="Y373" s="198"/>
      <c r="Z373" s="199"/>
      <c r="AA373" s="204"/>
      <c r="AB373" s="190"/>
      <c r="AC373" s="191"/>
      <c r="AD373" s="209"/>
      <c r="AE373" s="210"/>
      <c r="AF373" s="210"/>
      <c r="AG373" s="211"/>
      <c r="AH373" s="232"/>
      <c r="AI373" s="233"/>
      <c r="AJ373" s="234"/>
      <c r="AK373" s="224"/>
      <c r="AL373" s="224"/>
      <c r="AM373" s="225"/>
      <c r="AN373" s="228"/>
      <c r="AO373" s="228"/>
      <c r="AP373" s="228"/>
      <c r="AQ373" s="228"/>
      <c r="AR373" s="229"/>
      <c r="AT373" s="31"/>
      <c r="AU373" s="157"/>
      <c r="AV373" s="157"/>
      <c r="AW373" s="148"/>
      <c r="AX373" s="31"/>
      <c r="AY373" s="31"/>
      <c r="AZ373" s="31"/>
      <c r="BA373" s="31"/>
    </row>
    <row r="374" spans="2:53" ht="14.1" customHeight="1" x14ac:dyDescent="0.15">
      <c r="B374" s="159"/>
      <c r="C374" s="162"/>
      <c r="D374" s="165"/>
      <c r="E374" s="165"/>
      <c r="F374" s="159"/>
      <c r="G374" s="165"/>
      <c r="H374" s="232"/>
      <c r="I374" s="233"/>
      <c r="J374" s="234"/>
      <c r="K374" s="475"/>
      <c r="L374" s="476"/>
      <c r="M374" s="476"/>
      <c r="N374" s="476"/>
      <c r="O374" s="465"/>
      <c r="P374" s="467">
        <f t="shared" ref="P374" si="256">$I$229</f>
        <v>0</v>
      </c>
      <c r="Q374" s="468"/>
      <c r="R374" s="468"/>
      <c r="S374" s="468"/>
      <c r="T374" s="469"/>
      <c r="U374" s="190"/>
      <c r="V374" s="190"/>
      <c r="W374" s="191"/>
      <c r="X374" s="197"/>
      <c r="Y374" s="198"/>
      <c r="Z374" s="199"/>
      <c r="AA374" s="204"/>
      <c r="AB374" s="190"/>
      <c r="AC374" s="191"/>
      <c r="AD374" s="209"/>
      <c r="AE374" s="210"/>
      <c r="AF374" s="210"/>
      <c r="AG374" s="211"/>
      <c r="AH374" s="232"/>
      <c r="AI374" s="233"/>
      <c r="AJ374" s="234"/>
      <c r="AK374" s="224"/>
      <c r="AL374" s="224"/>
      <c r="AM374" s="225"/>
      <c r="AN374" s="228"/>
      <c r="AO374" s="228"/>
      <c r="AP374" s="228"/>
      <c r="AQ374" s="228"/>
      <c r="AR374" s="229"/>
      <c r="AT374" s="31"/>
      <c r="AU374" s="157"/>
      <c r="AV374" s="157"/>
      <c r="AW374" s="148"/>
      <c r="AX374" s="31"/>
      <c r="AY374" s="31"/>
      <c r="AZ374" s="31"/>
      <c r="BA374" s="31"/>
    </row>
    <row r="375" spans="2:53" ht="14.1" customHeight="1" x14ac:dyDescent="0.15">
      <c r="B375" s="160"/>
      <c r="C375" s="163"/>
      <c r="D375" s="166"/>
      <c r="E375" s="166"/>
      <c r="F375" s="160"/>
      <c r="G375" s="166"/>
      <c r="H375" s="235"/>
      <c r="I375" s="236"/>
      <c r="J375" s="237"/>
      <c r="K375" s="477"/>
      <c r="L375" s="478"/>
      <c r="M375" s="478"/>
      <c r="N375" s="478"/>
      <c r="O375" s="466"/>
      <c r="P375" s="470"/>
      <c r="Q375" s="471"/>
      <c r="R375" s="471"/>
      <c r="S375" s="471"/>
      <c r="T375" s="472"/>
      <c r="U375" s="192"/>
      <c r="V375" s="192"/>
      <c r="W375" s="193"/>
      <c r="X375" s="200"/>
      <c r="Y375" s="201"/>
      <c r="Z375" s="202"/>
      <c r="AA375" s="205"/>
      <c r="AB375" s="192"/>
      <c r="AC375" s="193"/>
      <c r="AD375" s="212"/>
      <c r="AE375" s="213"/>
      <c r="AF375" s="213"/>
      <c r="AG375" s="214"/>
      <c r="AH375" s="235"/>
      <c r="AI375" s="236"/>
      <c r="AJ375" s="237"/>
      <c r="AK375" s="224"/>
      <c r="AL375" s="224"/>
      <c r="AM375" s="225"/>
      <c r="AN375" s="230"/>
      <c r="AO375" s="230"/>
      <c r="AP375" s="230"/>
      <c r="AQ375" s="230"/>
      <c r="AR375" s="231"/>
      <c r="AT375" s="31"/>
      <c r="AU375" s="157"/>
      <c r="AV375" s="157"/>
      <c r="AW375" s="148"/>
      <c r="AX375" s="31"/>
      <c r="AY375" s="31"/>
      <c r="AZ375" s="31"/>
      <c r="BA375" s="31"/>
    </row>
    <row r="376" spans="2:53" ht="14.1" customHeight="1" x14ac:dyDescent="0.15">
      <c r="B376" s="158">
        <v>9</v>
      </c>
      <c r="C376" s="161" t="s">
        <v>101</v>
      </c>
      <c r="D376" s="164">
        <v>3</v>
      </c>
      <c r="E376" s="164" t="s">
        <v>102</v>
      </c>
      <c r="F376" s="159" t="s">
        <v>107</v>
      </c>
      <c r="G376" s="165"/>
      <c r="H376" s="499"/>
      <c r="I376" s="500"/>
      <c r="J376" s="501"/>
      <c r="K376" s="473">
        <f>$I$224</f>
        <v>0</v>
      </c>
      <c r="L376" s="474"/>
      <c r="M376" s="474"/>
      <c r="N376" s="474"/>
      <c r="O376" s="479">
        <f t="shared" ref="O376" si="257">$I$227</f>
        <v>0</v>
      </c>
      <c r="P376" s="480"/>
      <c r="Q376" s="480"/>
      <c r="R376" s="480"/>
      <c r="S376" s="480"/>
      <c r="T376" s="481"/>
      <c r="U376" s="188">
        <f t="shared" ref="U376" si="258">IF(AND(H376="○",AV376="●"),IF(K376=0,20,20+ROUNDDOWN((K376-1000)/1000,0)*20),0)</f>
        <v>0</v>
      </c>
      <c r="V376" s="188"/>
      <c r="W376" s="189"/>
      <c r="X376" s="194">
        <f t="shared" ref="X376" si="259">IF(AND(H376="○",AV376="●"),IF(O376&gt;=10,O376*0.2,0),0)</f>
        <v>0</v>
      </c>
      <c r="Y376" s="195"/>
      <c r="Z376" s="196"/>
      <c r="AA376" s="203">
        <f t="shared" ref="AA376" si="260">IF(AND(H376="○",AV376="●"),P378*2,0)</f>
        <v>0</v>
      </c>
      <c r="AB376" s="188"/>
      <c r="AC376" s="189"/>
      <c r="AD376" s="206">
        <f t="shared" ref="AD376" si="261">U376+X376+AA376</f>
        <v>0</v>
      </c>
      <c r="AE376" s="207"/>
      <c r="AF376" s="207"/>
      <c r="AG376" s="208"/>
      <c r="AH376" s="232">
        <v>1</v>
      </c>
      <c r="AI376" s="233"/>
      <c r="AJ376" s="234"/>
      <c r="AK376" s="221">
        <f t="shared" ref="AK376" si="262">IF(AH376=1,$AL$36,IF(AH376=2,$AL$54,IF(AH376=3,$AL$73,IF(AH376=4,$AL$91,IF(AH376=5,$AL$109,IF(AH376=6,$AL$128,IF(AH376=7,$AL$146,IF(AH376=8,$AL$165,IF(AH376=9,$AL$183,IF(AH376=10,$AL$201,0))))))))))</f>
        <v>0</v>
      </c>
      <c r="AL376" s="222"/>
      <c r="AM376" s="223"/>
      <c r="AN376" s="226">
        <f t="shared" ref="AN376" si="263">IF(H376="○",ROUNDUP(AD376*AK376,1),0)</f>
        <v>0</v>
      </c>
      <c r="AO376" s="226"/>
      <c r="AP376" s="226"/>
      <c r="AQ376" s="226"/>
      <c r="AR376" s="227"/>
      <c r="AT376" s="31"/>
      <c r="AU376" s="157"/>
      <c r="AV376" s="157" t="str">
        <f t="shared" si="240"/>
        <v>●</v>
      </c>
      <c r="AW376" s="148">
        <f>IF(AV376="●",IF(H376="定","-",H376),"-")</f>
        <v>0</v>
      </c>
      <c r="AX376" s="31"/>
      <c r="AY376" s="31"/>
      <c r="AZ376" s="31"/>
      <c r="BA376" s="31"/>
    </row>
    <row r="377" spans="2:53" ht="14.1" customHeight="1" x14ac:dyDescent="0.15">
      <c r="B377" s="159"/>
      <c r="C377" s="162"/>
      <c r="D377" s="165"/>
      <c r="E377" s="165"/>
      <c r="F377" s="159"/>
      <c r="G377" s="165"/>
      <c r="H377" s="232"/>
      <c r="I377" s="233"/>
      <c r="J377" s="234"/>
      <c r="K377" s="475"/>
      <c r="L377" s="476"/>
      <c r="M377" s="476"/>
      <c r="N377" s="476"/>
      <c r="O377" s="482"/>
      <c r="P377" s="483"/>
      <c r="Q377" s="483"/>
      <c r="R377" s="483"/>
      <c r="S377" s="483"/>
      <c r="T377" s="484"/>
      <c r="U377" s="190"/>
      <c r="V377" s="190"/>
      <c r="W377" s="191"/>
      <c r="X377" s="197"/>
      <c r="Y377" s="198"/>
      <c r="Z377" s="199"/>
      <c r="AA377" s="204"/>
      <c r="AB377" s="190"/>
      <c r="AC377" s="191"/>
      <c r="AD377" s="209"/>
      <c r="AE377" s="210"/>
      <c r="AF377" s="210"/>
      <c r="AG377" s="211"/>
      <c r="AH377" s="232"/>
      <c r="AI377" s="233"/>
      <c r="AJ377" s="234"/>
      <c r="AK377" s="224"/>
      <c r="AL377" s="224"/>
      <c r="AM377" s="225"/>
      <c r="AN377" s="228"/>
      <c r="AO377" s="228"/>
      <c r="AP377" s="228"/>
      <c r="AQ377" s="228"/>
      <c r="AR377" s="229"/>
      <c r="AT377" s="31"/>
      <c r="AU377" s="157"/>
      <c r="AV377" s="157"/>
      <c r="AW377" s="148"/>
      <c r="AX377" s="31"/>
      <c r="AY377" s="31"/>
      <c r="AZ377" s="31"/>
      <c r="BA377" s="31"/>
    </row>
    <row r="378" spans="2:53" ht="14.1" customHeight="1" x14ac:dyDescent="0.15">
      <c r="B378" s="159"/>
      <c r="C378" s="162"/>
      <c r="D378" s="165"/>
      <c r="E378" s="165"/>
      <c r="F378" s="159"/>
      <c r="G378" s="165"/>
      <c r="H378" s="232"/>
      <c r="I378" s="233"/>
      <c r="J378" s="234"/>
      <c r="K378" s="475"/>
      <c r="L378" s="476"/>
      <c r="M378" s="476"/>
      <c r="N378" s="476"/>
      <c r="O378" s="465"/>
      <c r="P378" s="467">
        <f t="shared" ref="P378" si="264">$I$229</f>
        <v>0</v>
      </c>
      <c r="Q378" s="468"/>
      <c r="R378" s="468"/>
      <c r="S378" s="468"/>
      <c r="T378" s="469"/>
      <c r="U378" s="190"/>
      <c r="V378" s="190"/>
      <c r="W378" s="191"/>
      <c r="X378" s="197"/>
      <c r="Y378" s="198"/>
      <c r="Z378" s="199"/>
      <c r="AA378" s="204"/>
      <c r="AB378" s="190"/>
      <c r="AC378" s="191"/>
      <c r="AD378" s="209"/>
      <c r="AE378" s="210"/>
      <c r="AF378" s="210"/>
      <c r="AG378" s="211"/>
      <c r="AH378" s="232"/>
      <c r="AI378" s="233"/>
      <c r="AJ378" s="234"/>
      <c r="AK378" s="224"/>
      <c r="AL378" s="224"/>
      <c r="AM378" s="225"/>
      <c r="AN378" s="228"/>
      <c r="AO378" s="228"/>
      <c r="AP378" s="228"/>
      <c r="AQ378" s="228"/>
      <c r="AR378" s="229"/>
      <c r="AT378" s="31"/>
      <c r="AU378" s="157"/>
      <c r="AV378" s="157"/>
      <c r="AW378" s="148"/>
      <c r="AX378" s="31"/>
      <c r="AY378" s="31"/>
      <c r="AZ378" s="31"/>
      <c r="BA378" s="31"/>
    </row>
    <row r="379" spans="2:53" ht="14.1" customHeight="1" x14ac:dyDescent="0.15">
      <c r="B379" s="160"/>
      <c r="C379" s="162"/>
      <c r="D379" s="166"/>
      <c r="E379" s="165"/>
      <c r="F379" s="160"/>
      <c r="G379" s="166"/>
      <c r="H379" s="232"/>
      <c r="I379" s="233"/>
      <c r="J379" s="234"/>
      <c r="K379" s="477"/>
      <c r="L379" s="478"/>
      <c r="M379" s="478"/>
      <c r="N379" s="478"/>
      <c r="O379" s="466"/>
      <c r="P379" s="470"/>
      <c r="Q379" s="471"/>
      <c r="R379" s="471"/>
      <c r="S379" s="471"/>
      <c r="T379" s="472"/>
      <c r="U379" s="192"/>
      <c r="V379" s="192"/>
      <c r="W379" s="193"/>
      <c r="X379" s="200"/>
      <c r="Y379" s="201"/>
      <c r="Z379" s="202"/>
      <c r="AA379" s="205"/>
      <c r="AB379" s="192"/>
      <c r="AC379" s="193"/>
      <c r="AD379" s="212"/>
      <c r="AE379" s="213"/>
      <c r="AF379" s="213"/>
      <c r="AG379" s="214"/>
      <c r="AH379" s="235"/>
      <c r="AI379" s="236"/>
      <c r="AJ379" s="237"/>
      <c r="AK379" s="224"/>
      <c r="AL379" s="224"/>
      <c r="AM379" s="225"/>
      <c r="AN379" s="230"/>
      <c r="AO379" s="230"/>
      <c r="AP379" s="230"/>
      <c r="AQ379" s="230"/>
      <c r="AR379" s="231"/>
      <c r="AT379" s="31"/>
      <c r="AU379" s="157"/>
      <c r="AV379" s="157"/>
      <c r="AW379" s="148"/>
      <c r="AX379" s="31"/>
      <c r="AY379" s="31"/>
      <c r="AZ379" s="31"/>
      <c r="BA379" s="31"/>
    </row>
    <row r="380" spans="2:53" ht="14.1" customHeight="1" x14ac:dyDescent="0.15">
      <c r="B380" s="158">
        <v>9</v>
      </c>
      <c r="C380" s="161" t="s">
        <v>101</v>
      </c>
      <c r="D380" s="164">
        <v>4</v>
      </c>
      <c r="E380" s="164" t="s">
        <v>102</v>
      </c>
      <c r="F380" s="158" t="s">
        <v>108</v>
      </c>
      <c r="G380" s="164"/>
      <c r="H380" s="499"/>
      <c r="I380" s="500"/>
      <c r="J380" s="501"/>
      <c r="K380" s="473">
        <f>$I$224</f>
        <v>0</v>
      </c>
      <c r="L380" s="474"/>
      <c r="M380" s="474"/>
      <c r="N380" s="474"/>
      <c r="O380" s="479">
        <f t="shared" ref="O380" si="265">$I$227</f>
        <v>0</v>
      </c>
      <c r="P380" s="480"/>
      <c r="Q380" s="480"/>
      <c r="R380" s="480"/>
      <c r="S380" s="480"/>
      <c r="T380" s="481"/>
      <c r="U380" s="188">
        <f t="shared" ref="U380" si="266">IF(AND(H380="○",AV380="●"),IF(K380=0,20,20+ROUNDDOWN((K380-1000)/1000,0)*20),0)</f>
        <v>0</v>
      </c>
      <c r="V380" s="188"/>
      <c r="W380" s="189"/>
      <c r="X380" s="194">
        <f t="shared" ref="X380" si="267">IF(AND(H380="○",AV380="●"),IF(O380&gt;=10,O380*0.2,0),0)</f>
        <v>0</v>
      </c>
      <c r="Y380" s="195"/>
      <c r="Z380" s="196"/>
      <c r="AA380" s="203">
        <f t="shared" ref="AA380" si="268">IF(AND(H380="○",AV380="●"),P382*2,0)</f>
        <v>0</v>
      </c>
      <c r="AB380" s="188"/>
      <c r="AC380" s="189"/>
      <c r="AD380" s="206">
        <f t="shared" ref="AD380" si="269">U380+X380+AA380</f>
        <v>0</v>
      </c>
      <c r="AE380" s="207"/>
      <c r="AF380" s="207"/>
      <c r="AG380" s="208"/>
      <c r="AH380" s="232">
        <v>1</v>
      </c>
      <c r="AI380" s="233"/>
      <c r="AJ380" s="234"/>
      <c r="AK380" s="221">
        <f t="shared" ref="AK380" si="270">IF(AH380=1,$AL$36,IF(AH380=2,$AL$54,IF(AH380=3,$AL$73,IF(AH380=4,$AL$91,IF(AH380=5,$AL$109,IF(AH380=6,$AL$128,IF(AH380=7,$AL$146,IF(AH380=8,$AL$165,IF(AH380=9,$AL$183,IF(AH380=10,$AL$201,0))))))))))</f>
        <v>0</v>
      </c>
      <c r="AL380" s="222"/>
      <c r="AM380" s="223"/>
      <c r="AN380" s="226">
        <f t="shared" ref="AN380" si="271">IF(H380="○",ROUNDUP(AD380*AK380,1),0)</f>
        <v>0</v>
      </c>
      <c r="AO380" s="226"/>
      <c r="AP380" s="226"/>
      <c r="AQ380" s="226"/>
      <c r="AR380" s="227"/>
      <c r="AT380" s="31"/>
      <c r="AU380" s="157"/>
      <c r="AV380" s="157" t="str">
        <f t="shared" si="240"/>
        <v>●</v>
      </c>
      <c r="AW380" s="148">
        <f>IF(AV380="●",IF(H380="定","-",H380),"-")</f>
        <v>0</v>
      </c>
      <c r="AX380" s="31"/>
      <c r="AY380" s="31"/>
      <c r="AZ380" s="31"/>
      <c r="BA380" s="31"/>
    </row>
    <row r="381" spans="2:53" ht="14.1" customHeight="1" x14ac:dyDescent="0.15">
      <c r="B381" s="159"/>
      <c r="C381" s="162"/>
      <c r="D381" s="165"/>
      <c r="E381" s="165"/>
      <c r="F381" s="159"/>
      <c r="G381" s="165"/>
      <c r="H381" s="232"/>
      <c r="I381" s="233"/>
      <c r="J381" s="234"/>
      <c r="K381" s="475"/>
      <c r="L381" s="476"/>
      <c r="M381" s="476"/>
      <c r="N381" s="476"/>
      <c r="O381" s="482"/>
      <c r="P381" s="483"/>
      <c r="Q381" s="483"/>
      <c r="R381" s="483"/>
      <c r="S381" s="483"/>
      <c r="T381" s="484"/>
      <c r="U381" s="190"/>
      <c r="V381" s="190"/>
      <c r="W381" s="191"/>
      <c r="X381" s="197"/>
      <c r="Y381" s="198"/>
      <c r="Z381" s="199"/>
      <c r="AA381" s="204"/>
      <c r="AB381" s="190"/>
      <c r="AC381" s="191"/>
      <c r="AD381" s="209"/>
      <c r="AE381" s="210"/>
      <c r="AF381" s="210"/>
      <c r="AG381" s="211"/>
      <c r="AH381" s="232"/>
      <c r="AI381" s="233"/>
      <c r="AJ381" s="234"/>
      <c r="AK381" s="224"/>
      <c r="AL381" s="224"/>
      <c r="AM381" s="225"/>
      <c r="AN381" s="228"/>
      <c r="AO381" s="228"/>
      <c r="AP381" s="228"/>
      <c r="AQ381" s="228"/>
      <c r="AR381" s="229"/>
      <c r="AT381" s="31"/>
      <c r="AU381" s="157"/>
      <c r="AV381" s="157"/>
      <c r="AW381" s="148"/>
      <c r="AX381" s="31"/>
      <c r="AY381" s="31"/>
      <c r="AZ381" s="31"/>
      <c r="BA381" s="31"/>
    </row>
    <row r="382" spans="2:53" ht="14.1" customHeight="1" x14ac:dyDescent="0.15">
      <c r="B382" s="159"/>
      <c r="C382" s="162"/>
      <c r="D382" s="165"/>
      <c r="E382" s="165"/>
      <c r="F382" s="159"/>
      <c r="G382" s="165"/>
      <c r="H382" s="232"/>
      <c r="I382" s="233"/>
      <c r="J382" s="234"/>
      <c r="K382" s="475"/>
      <c r="L382" s="476"/>
      <c r="M382" s="476"/>
      <c r="N382" s="476"/>
      <c r="O382" s="465"/>
      <c r="P382" s="467">
        <f t="shared" ref="P382" si="272">$I$229</f>
        <v>0</v>
      </c>
      <c r="Q382" s="468"/>
      <c r="R382" s="468"/>
      <c r="S382" s="468"/>
      <c r="T382" s="469"/>
      <c r="U382" s="190"/>
      <c r="V382" s="190"/>
      <c r="W382" s="191"/>
      <c r="X382" s="197"/>
      <c r="Y382" s="198"/>
      <c r="Z382" s="199"/>
      <c r="AA382" s="204"/>
      <c r="AB382" s="190"/>
      <c r="AC382" s="191"/>
      <c r="AD382" s="209"/>
      <c r="AE382" s="210"/>
      <c r="AF382" s="210"/>
      <c r="AG382" s="211"/>
      <c r="AH382" s="232"/>
      <c r="AI382" s="233"/>
      <c r="AJ382" s="234"/>
      <c r="AK382" s="224"/>
      <c r="AL382" s="224"/>
      <c r="AM382" s="225"/>
      <c r="AN382" s="228"/>
      <c r="AO382" s="228"/>
      <c r="AP382" s="228"/>
      <c r="AQ382" s="228"/>
      <c r="AR382" s="229"/>
      <c r="AT382" s="31"/>
      <c r="AU382" s="157"/>
      <c r="AV382" s="157"/>
      <c r="AW382" s="148"/>
      <c r="AX382" s="31"/>
      <c r="AY382" s="31"/>
      <c r="AZ382" s="31"/>
      <c r="BA382" s="31"/>
    </row>
    <row r="383" spans="2:53" ht="14.1" customHeight="1" x14ac:dyDescent="0.15">
      <c r="B383" s="160"/>
      <c r="C383" s="163"/>
      <c r="D383" s="166"/>
      <c r="E383" s="166"/>
      <c r="F383" s="160"/>
      <c r="G383" s="166"/>
      <c r="H383" s="235"/>
      <c r="I383" s="236"/>
      <c r="J383" s="237"/>
      <c r="K383" s="477"/>
      <c r="L383" s="478"/>
      <c r="M383" s="478"/>
      <c r="N383" s="478"/>
      <c r="O383" s="466"/>
      <c r="P383" s="470"/>
      <c r="Q383" s="471"/>
      <c r="R383" s="471"/>
      <c r="S383" s="471"/>
      <c r="T383" s="472"/>
      <c r="U383" s="192"/>
      <c r="V383" s="192"/>
      <c r="W383" s="193"/>
      <c r="X383" s="200"/>
      <c r="Y383" s="201"/>
      <c r="Z383" s="202"/>
      <c r="AA383" s="205"/>
      <c r="AB383" s="192"/>
      <c r="AC383" s="193"/>
      <c r="AD383" s="212"/>
      <c r="AE383" s="213"/>
      <c r="AF383" s="213"/>
      <c r="AG383" s="214"/>
      <c r="AH383" s="235"/>
      <c r="AI383" s="236"/>
      <c r="AJ383" s="237"/>
      <c r="AK383" s="224"/>
      <c r="AL383" s="224"/>
      <c r="AM383" s="225"/>
      <c r="AN383" s="230"/>
      <c r="AO383" s="230"/>
      <c r="AP383" s="230"/>
      <c r="AQ383" s="230"/>
      <c r="AR383" s="231"/>
      <c r="AT383" s="31"/>
      <c r="AU383" s="157"/>
      <c r="AV383" s="157"/>
      <c r="AW383" s="148"/>
      <c r="AX383" s="31"/>
      <c r="AY383" s="31"/>
      <c r="AZ383" s="31"/>
      <c r="BA383" s="31"/>
    </row>
    <row r="384" spans="2:53" ht="14.1" customHeight="1" x14ac:dyDescent="0.15">
      <c r="B384" s="158">
        <v>9</v>
      </c>
      <c r="C384" s="161" t="s">
        <v>101</v>
      </c>
      <c r="D384" s="164">
        <v>5</v>
      </c>
      <c r="E384" s="164" t="s">
        <v>102</v>
      </c>
      <c r="F384" s="158" t="s">
        <v>109</v>
      </c>
      <c r="G384" s="164"/>
      <c r="H384" s="499"/>
      <c r="I384" s="500"/>
      <c r="J384" s="501"/>
      <c r="K384" s="473">
        <f>$I$224</f>
        <v>0</v>
      </c>
      <c r="L384" s="474"/>
      <c r="M384" s="474"/>
      <c r="N384" s="474"/>
      <c r="O384" s="479">
        <f t="shared" ref="O384" si="273">$I$227</f>
        <v>0</v>
      </c>
      <c r="P384" s="480"/>
      <c r="Q384" s="480"/>
      <c r="R384" s="480"/>
      <c r="S384" s="480"/>
      <c r="T384" s="481"/>
      <c r="U384" s="188">
        <f t="shared" ref="U384" si="274">IF(AND(H384="○",AV384="●"),IF(K384=0,20,20+ROUNDDOWN((K384-1000)/1000,0)*20),0)</f>
        <v>0</v>
      </c>
      <c r="V384" s="188"/>
      <c r="W384" s="189"/>
      <c r="X384" s="194">
        <f t="shared" ref="X384" si="275">IF(AND(H384="○",AV384="●"),IF(O384&gt;=10,O384*0.2,0),0)</f>
        <v>0</v>
      </c>
      <c r="Y384" s="195"/>
      <c r="Z384" s="196"/>
      <c r="AA384" s="203">
        <f t="shared" ref="AA384" si="276">IF(AND(H384="○",AV384="●"),P386*2,0)</f>
        <v>0</v>
      </c>
      <c r="AB384" s="188"/>
      <c r="AC384" s="189"/>
      <c r="AD384" s="206">
        <f t="shared" ref="AD384" si="277">U384+X384+AA384</f>
        <v>0</v>
      </c>
      <c r="AE384" s="207"/>
      <c r="AF384" s="207"/>
      <c r="AG384" s="208"/>
      <c r="AH384" s="232">
        <v>1</v>
      </c>
      <c r="AI384" s="233"/>
      <c r="AJ384" s="234"/>
      <c r="AK384" s="221">
        <f t="shared" ref="AK384" si="278">IF(AH384=1,$AL$36,IF(AH384=2,$AL$54,IF(AH384=3,$AL$73,IF(AH384=4,$AL$91,IF(AH384=5,$AL$109,IF(AH384=6,$AL$128,IF(AH384=7,$AL$146,IF(AH384=8,$AL$165,IF(AH384=9,$AL$183,IF(AH384=10,$AL$201,0))))))))))</f>
        <v>0</v>
      </c>
      <c r="AL384" s="222"/>
      <c r="AM384" s="223"/>
      <c r="AN384" s="226">
        <f t="shared" ref="AN384" si="279">IF(H384="○",ROUNDUP(AD384*AK384,1),0)</f>
        <v>0</v>
      </c>
      <c r="AO384" s="226"/>
      <c r="AP384" s="226"/>
      <c r="AQ384" s="226"/>
      <c r="AR384" s="227"/>
      <c r="AT384" s="31"/>
      <c r="AU384" s="157"/>
      <c r="AV384" s="157" t="str">
        <f t="shared" si="240"/>
        <v>●</v>
      </c>
      <c r="AW384" s="148">
        <f>IF(AV384="●",IF(H384="定","-",H384),"-")</f>
        <v>0</v>
      </c>
      <c r="AX384" s="31"/>
      <c r="AY384" s="31"/>
      <c r="AZ384" s="31"/>
      <c r="BA384" s="31"/>
    </row>
    <row r="385" spans="2:53" ht="14.1" customHeight="1" x14ac:dyDescent="0.15">
      <c r="B385" s="159"/>
      <c r="C385" s="162"/>
      <c r="D385" s="165"/>
      <c r="E385" s="165"/>
      <c r="F385" s="159"/>
      <c r="G385" s="165"/>
      <c r="H385" s="232"/>
      <c r="I385" s="233"/>
      <c r="J385" s="234"/>
      <c r="K385" s="475"/>
      <c r="L385" s="476"/>
      <c r="M385" s="476"/>
      <c r="N385" s="476"/>
      <c r="O385" s="482"/>
      <c r="P385" s="483"/>
      <c r="Q385" s="483"/>
      <c r="R385" s="483"/>
      <c r="S385" s="483"/>
      <c r="T385" s="484"/>
      <c r="U385" s="190"/>
      <c r="V385" s="190"/>
      <c r="W385" s="191"/>
      <c r="X385" s="197"/>
      <c r="Y385" s="198"/>
      <c r="Z385" s="199"/>
      <c r="AA385" s="204"/>
      <c r="AB385" s="190"/>
      <c r="AC385" s="191"/>
      <c r="AD385" s="209"/>
      <c r="AE385" s="210"/>
      <c r="AF385" s="210"/>
      <c r="AG385" s="211"/>
      <c r="AH385" s="232"/>
      <c r="AI385" s="233"/>
      <c r="AJ385" s="234"/>
      <c r="AK385" s="224"/>
      <c r="AL385" s="224"/>
      <c r="AM385" s="225"/>
      <c r="AN385" s="228"/>
      <c r="AO385" s="228"/>
      <c r="AP385" s="228"/>
      <c r="AQ385" s="228"/>
      <c r="AR385" s="229"/>
      <c r="AT385" s="31"/>
      <c r="AU385" s="157"/>
      <c r="AV385" s="157"/>
      <c r="AW385" s="148"/>
      <c r="AX385" s="31"/>
      <c r="AY385" s="31"/>
      <c r="AZ385" s="31"/>
      <c r="BA385" s="31"/>
    </row>
    <row r="386" spans="2:53" ht="14.1" customHeight="1" x14ac:dyDescent="0.15">
      <c r="B386" s="159"/>
      <c r="C386" s="162"/>
      <c r="D386" s="165"/>
      <c r="E386" s="165"/>
      <c r="F386" s="159"/>
      <c r="G386" s="165"/>
      <c r="H386" s="232"/>
      <c r="I386" s="233"/>
      <c r="J386" s="234"/>
      <c r="K386" s="475"/>
      <c r="L386" s="476"/>
      <c r="M386" s="476"/>
      <c r="N386" s="476"/>
      <c r="O386" s="465"/>
      <c r="P386" s="467">
        <f t="shared" ref="P386" si="280">$I$229</f>
        <v>0</v>
      </c>
      <c r="Q386" s="468"/>
      <c r="R386" s="468"/>
      <c r="S386" s="468"/>
      <c r="T386" s="469"/>
      <c r="U386" s="190"/>
      <c r="V386" s="190"/>
      <c r="W386" s="191"/>
      <c r="X386" s="197"/>
      <c r="Y386" s="198"/>
      <c r="Z386" s="199"/>
      <c r="AA386" s="204"/>
      <c r="AB386" s="190"/>
      <c r="AC386" s="191"/>
      <c r="AD386" s="209"/>
      <c r="AE386" s="210"/>
      <c r="AF386" s="210"/>
      <c r="AG386" s="211"/>
      <c r="AH386" s="232"/>
      <c r="AI386" s="233"/>
      <c r="AJ386" s="234"/>
      <c r="AK386" s="224"/>
      <c r="AL386" s="224"/>
      <c r="AM386" s="225"/>
      <c r="AN386" s="228"/>
      <c r="AO386" s="228"/>
      <c r="AP386" s="228"/>
      <c r="AQ386" s="228"/>
      <c r="AR386" s="229"/>
      <c r="AT386" s="31"/>
      <c r="AU386" s="157"/>
      <c r="AV386" s="157"/>
      <c r="AW386" s="148"/>
      <c r="AX386" s="31"/>
      <c r="AY386" s="31"/>
      <c r="AZ386" s="31"/>
      <c r="BA386" s="31"/>
    </row>
    <row r="387" spans="2:53" ht="14.1" customHeight="1" x14ac:dyDescent="0.15">
      <c r="B387" s="160"/>
      <c r="C387" s="163"/>
      <c r="D387" s="166"/>
      <c r="E387" s="166"/>
      <c r="F387" s="160"/>
      <c r="G387" s="166"/>
      <c r="H387" s="235"/>
      <c r="I387" s="236"/>
      <c r="J387" s="237"/>
      <c r="K387" s="477"/>
      <c r="L387" s="478"/>
      <c r="M387" s="478"/>
      <c r="N387" s="478"/>
      <c r="O387" s="466"/>
      <c r="P387" s="470"/>
      <c r="Q387" s="471"/>
      <c r="R387" s="471"/>
      <c r="S387" s="471"/>
      <c r="T387" s="472"/>
      <c r="U387" s="192"/>
      <c r="V387" s="192"/>
      <c r="W387" s="193"/>
      <c r="X387" s="200"/>
      <c r="Y387" s="201"/>
      <c r="Z387" s="202"/>
      <c r="AA387" s="205"/>
      <c r="AB387" s="192"/>
      <c r="AC387" s="193"/>
      <c r="AD387" s="212"/>
      <c r="AE387" s="213"/>
      <c r="AF387" s="213"/>
      <c r="AG387" s="214"/>
      <c r="AH387" s="235"/>
      <c r="AI387" s="236"/>
      <c r="AJ387" s="237"/>
      <c r="AK387" s="224"/>
      <c r="AL387" s="224"/>
      <c r="AM387" s="225"/>
      <c r="AN387" s="230"/>
      <c r="AO387" s="230"/>
      <c r="AP387" s="230"/>
      <c r="AQ387" s="230"/>
      <c r="AR387" s="231"/>
      <c r="AT387" s="31"/>
      <c r="AU387" s="157"/>
      <c r="AV387" s="157"/>
      <c r="AW387" s="148"/>
      <c r="AX387" s="31"/>
      <c r="AY387" s="31"/>
      <c r="AZ387" s="31"/>
      <c r="BA387" s="31"/>
    </row>
    <row r="388" spans="2:53" ht="14.1" customHeight="1" x14ac:dyDescent="0.15">
      <c r="B388" s="158">
        <v>9</v>
      </c>
      <c r="C388" s="161" t="s">
        <v>101</v>
      </c>
      <c r="D388" s="164">
        <v>6</v>
      </c>
      <c r="E388" s="164" t="s">
        <v>102</v>
      </c>
      <c r="F388" s="158" t="s">
        <v>110</v>
      </c>
      <c r="G388" s="164"/>
      <c r="H388" s="499"/>
      <c r="I388" s="500"/>
      <c r="J388" s="501"/>
      <c r="K388" s="473">
        <f>$I$224</f>
        <v>0</v>
      </c>
      <c r="L388" s="474"/>
      <c r="M388" s="474"/>
      <c r="N388" s="474"/>
      <c r="O388" s="479">
        <f t="shared" ref="O388" si="281">$I$227</f>
        <v>0</v>
      </c>
      <c r="P388" s="480"/>
      <c r="Q388" s="480"/>
      <c r="R388" s="480"/>
      <c r="S388" s="480"/>
      <c r="T388" s="481"/>
      <c r="U388" s="188">
        <f t="shared" ref="U388" si="282">IF(AND(H388="○",AV388="●"),IF(K388=0,20,20+ROUNDDOWN((K388-1000)/1000,0)*20),0)</f>
        <v>0</v>
      </c>
      <c r="V388" s="188"/>
      <c r="W388" s="189"/>
      <c r="X388" s="194">
        <f t="shared" ref="X388" si="283">IF(AND(H388="○",AV388="●"),IF(O388&gt;=10,O388*0.2,0),0)</f>
        <v>0</v>
      </c>
      <c r="Y388" s="195"/>
      <c r="Z388" s="196"/>
      <c r="AA388" s="203">
        <f t="shared" ref="AA388" si="284">IF(AND(H388="○",AV388="●"),P390*2,0)</f>
        <v>0</v>
      </c>
      <c r="AB388" s="188"/>
      <c r="AC388" s="189"/>
      <c r="AD388" s="206">
        <f t="shared" ref="AD388" si="285">U388+X388+AA388</f>
        <v>0</v>
      </c>
      <c r="AE388" s="207"/>
      <c r="AF388" s="207"/>
      <c r="AG388" s="208"/>
      <c r="AH388" s="232">
        <v>1</v>
      </c>
      <c r="AI388" s="233"/>
      <c r="AJ388" s="234"/>
      <c r="AK388" s="221">
        <f t="shared" ref="AK388" si="286">IF(AH388=1,$AL$36,IF(AH388=2,$AL$54,IF(AH388=3,$AL$73,IF(AH388=4,$AL$91,IF(AH388=5,$AL$109,IF(AH388=6,$AL$128,IF(AH388=7,$AL$146,IF(AH388=8,$AL$165,IF(AH388=9,$AL$183,IF(AH388=10,$AL$201,0))))))))))</f>
        <v>0</v>
      </c>
      <c r="AL388" s="222"/>
      <c r="AM388" s="223"/>
      <c r="AN388" s="226">
        <f t="shared" ref="AN388" si="287">IF(H388="○",ROUNDUP(AD388*AK388,1),0)</f>
        <v>0</v>
      </c>
      <c r="AO388" s="226"/>
      <c r="AP388" s="226"/>
      <c r="AQ388" s="226"/>
      <c r="AR388" s="227"/>
      <c r="AT388" s="31"/>
      <c r="AU388" s="157"/>
      <c r="AV388" s="157" t="str">
        <f t="shared" si="240"/>
        <v>●</v>
      </c>
      <c r="AW388" s="148">
        <f>IF(AV388="●",IF(H388="定","-",H388),"-")</f>
        <v>0</v>
      </c>
      <c r="AX388" s="31"/>
      <c r="AY388" s="31"/>
      <c r="AZ388" s="31"/>
      <c r="BA388" s="31"/>
    </row>
    <row r="389" spans="2:53" ht="14.1" customHeight="1" x14ac:dyDescent="0.15">
      <c r="B389" s="159"/>
      <c r="C389" s="162"/>
      <c r="D389" s="165"/>
      <c r="E389" s="165"/>
      <c r="F389" s="159"/>
      <c r="G389" s="165"/>
      <c r="H389" s="232"/>
      <c r="I389" s="233"/>
      <c r="J389" s="234"/>
      <c r="K389" s="475"/>
      <c r="L389" s="476"/>
      <c r="M389" s="476"/>
      <c r="N389" s="476"/>
      <c r="O389" s="482"/>
      <c r="P389" s="483"/>
      <c r="Q389" s="483"/>
      <c r="R389" s="483"/>
      <c r="S389" s="483"/>
      <c r="T389" s="484"/>
      <c r="U389" s="190"/>
      <c r="V389" s="190"/>
      <c r="W389" s="191"/>
      <c r="X389" s="197"/>
      <c r="Y389" s="198"/>
      <c r="Z389" s="199"/>
      <c r="AA389" s="204"/>
      <c r="AB389" s="190"/>
      <c r="AC389" s="191"/>
      <c r="AD389" s="209"/>
      <c r="AE389" s="210"/>
      <c r="AF389" s="210"/>
      <c r="AG389" s="211"/>
      <c r="AH389" s="232"/>
      <c r="AI389" s="233"/>
      <c r="AJ389" s="234"/>
      <c r="AK389" s="224"/>
      <c r="AL389" s="224"/>
      <c r="AM389" s="225"/>
      <c r="AN389" s="228"/>
      <c r="AO389" s="228"/>
      <c r="AP389" s="228"/>
      <c r="AQ389" s="228"/>
      <c r="AR389" s="229"/>
      <c r="AT389" s="31"/>
      <c r="AU389" s="157"/>
      <c r="AV389" s="157"/>
      <c r="AW389" s="148"/>
      <c r="AX389" s="31"/>
      <c r="AY389" s="31"/>
      <c r="AZ389" s="31"/>
      <c r="BA389" s="31"/>
    </row>
    <row r="390" spans="2:53" ht="14.1" customHeight="1" x14ac:dyDescent="0.15">
      <c r="B390" s="159"/>
      <c r="C390" s="162"/>
      <c r="D390" s="165"/>
      <c r="E390" s="165"/>
      <c r="F390" s="159"/>
      <c r="G390" s="165"/>
      <c r="H390" s="232"/>
      <c r="I390" s="233"/>
      <c r="J390" s="234"/>
      <c r="K390" s="475"/>
      <c r="L390" s="476"/>
      <c r="M390" s="476"/>
      <c r="N390" s="476"/>
      <c r="O390" s="465"/>
      <c r="P390" s="467">
        <f t="shared" ref="P390" si="288">$I$229</f>
        <v>0</v>
      </c>
      <c r="Q390" s="468"/>
      <c r="R390" s="468"/>
      <c r="S390" s="468"/>
      <c r="T390" s="469"/>
      <c r="U390" s="190"/>
      <c r="V390" s="190"/>
      <c r="W390" s="191"/>
      <c r="X390" s="197"/>
      <c r="Y390" s="198"/>
      <c r="Z390" s="199"/>
      <c r="AA390" s="204"/>
      <c r="AB390" s="190"/>
      <c r="AC390" s="191"/>
      <c r="AD390" s="209"/>
      <c r="AE390" s="210"/>
      <c r="AF390" s="210"/>
      <c r="AG390" s="211"/>
      <c r="AH390" s="232"/>
      <c r="AI390" s="233"/>
      <c r="AJ390" s="234"/>
      <c r="AK390" s="224"/>
      <c r="AL390" s="224"/>
      <c r="AM390" s="225"/>
      <c r="AN390" s="228"/>
      <c r="AO390" s="228"/>
      <c r="AP390" s="228"/>
      <c r="AQ390" s="228"/>
      <c r="AR390" s="229"/>
      <c r="AT390" s="31"/>
      <c r="AU390" s="157"/>
      <c r="AV390" s="157"/>
      <c r="AW390" s="148"/>
      <c r="AX390" s="31"/>
      <c r="AY390" s="31"/>
      <c r="AZ390" s="31"/>
      <c r="BA390" s="31"/>
    </row>
    <row r="391" spans="2:53" ht="14.1" customHeight="1" x14ac:dyDescent="0.15">
      <c r="B391" s="160"/>
      <c r="C391" s="163"/>
      <c r="D391" s="166"/>
      <c r="E391" s="166"/>
      <c r="F391" s="160"/>
      <c r="G391" s="166"/>
      <c r="H391" s="235"/>
      <c r="I391" s="236"/>
      <c r="J391" s="237"/>
      <c r="K391" s="477"/>
      <c r="L391" s="478"/>
      <c r="M391" s="478"/>
      <c r="N391" s="478"/>
      <c r="O391" s="466"/>
      <c r="P391" s="470"/>
      <c r="Q391" s="471"/>
      <c r="R391" s="471"/>
      <c r="S391" s="471"/>
      <c r="T391" s="472"/>
      <c r="U391" s="192"/>
      <c r="V391" s="192"/>
      <c r="W391" s="193"/>
      <c r="X391" s="200"/>
      <c r="Y391" s="201"/>
      <c r="Z391" s="202"/>
      <c r="AA391" s="205"/>
      <c r="AB391" s="192"/>
      <c r="AC391" s="193"/>
      <c r="AD391" s="212"/>
      <c r="AE391" s="213"/>
      <c r="AF391" s="213"/>
      <c r="AG391" s="214"/>
      <c r="AH391" s="235"/>
      <c r="AI391" s="236"/>
      <c r="AJ391" s="237"/>
      <c r="AK391" s="224"/>
      <c r="AL391" s="224"/>
      <c r="AM391" s="225"/>
      <c r="AN391" s="230"/>
      <c r="AO391" s="230"/>
      <c r="AP391" s="230"/>
      <c r="AQ391" s="230"/>
      <c r="AR391" s="231"/>
      <c r="AT391" s="31"/>
      <c r="AU391" s="157"/>
      <c r="AV391" s="157"/>
      <c r="AW391" s="148"/>
      <c r="AX391" s="31"/>
      <c r="AY391" s="31"/>
      <c r="AZ391" s="31"/>
      <c r="BA391" s="31"/>
    </row>
    <row r="392" spans="2:53" ht="14.1" customHeight="1" x14ac:dyDescent="0.15">
      <c r="B392" s="158">
        <v>9</v>
      </c>
      <c r="C392" s="161" t="s">
        <v>101</v>
      </c>
      <c r="D392" s="164">
        <v>7</v>
      </c>
      <c r="E392" s="164" t="s">
        <v>102</v>
      </c>
      <c r="F392" s="158" t="s">
        <v>137</v>
      </c>
      <c r="G392" s="164"/>
      <c r="H392" s="499"/>
      <c r="I392" s="500"/>
      <c r="J392" s="501"/>
      <c r="K392" s="473">
        <f>$I$224</f>
        <v>0</v>
      </c>
      <c r="L392" s="474"/>
      <c r="M392" s="474"/>
      <c r="N392" s="474"/>
      <c r="O392" s="479">
        <f t="shared" ref="O392" si="289">$I$227</f>
        <v>0</v>
      </c>
      <c r="P392" s="480"/>
      <c r="Q392" s="480"/>
      <c r="R392" s="480"/>
      <c r="S392" s="480"/>
      <c r="T392" s="481"/>
      <c r="U392" s="188">
        <f t="shared" ref="U392" si="290">IF(AND(H392="○",AV392="●"),IF(K392=0,20,20+ROUNDDOWN((K392-1000)/1000,0)*20),0)</f>
        <v>0</v>
      </c>
      <c r="V392" s="188"/>
      <c r="W392" s="189"/>
      <c r="X392" s="194">
        <f t="shared" ref="X392" si="291">IF(AND(H392="○",AV392="●"),IF(O392&gt;=10,O392*0.2,0),0)</f>
        <v>0</v>
      </c>
      <c r="Y392" s="195"/>
      <c r="Z392" s="196"/>
      <c r="AA392" s="203">
        <f t="shared" ref="AA392" si="292">IF(AND(H392="○",AV392="●"),P394*2,0)</f>
        <v>0</v>
      </c>
      <c r="AB392" s="188"/>
      <c r="AC392" s="189"/>
      <c r="AD392" s="206">
        <f t="shared" ref="AD392" si="293">U392+X392+AA392</f>
        <v>0</v>
      </c>
      <c r="AE392" s="207"/>
      <c r="AF392" s="207"/>
      <c r="AG392" s="208"/>
      <c r="AH392" s="232">
        <v>1</v>
      </c>
      <c r="AI392" s="233"/>
      <c r="AJ392" s="234"/>
      <c r="AK392" s="221">
        <f t="shared" ref="AK392" si="294">IF(AH392=1,$AL$36,IF(AH392=2,$AL$54,IF(AH392=3,$AL$73,IF(AH392=4,$AL$91,IF(AH392=5,$AL$109,IF(AH392=6,$AL$128,IF(AH392=7,$AL$146,IF(AH392=8,$AL$165,IF(AH392=9,$AL$183,IF(AH392=10,$AL$201,0))))))))))</f>
        <v>0</v>
      </c>
      <c r="AL392" s="222"/>
      <c r="AM392" s="223"/>
      <c r="AN392" s="226">
        <f t="shared" ref="AN392" si="295">IF(H392="○",ROUNDUP(AD392*AK392,1),0)</f>
        <v>0</v>
      </c>
      <c r="AO392" s="226"/>
      <c r="AP392" s="226"/>
      <c r="AQ392" s="226"/>
      <c r="AR392" s="227"/>
      <c r="AT392" s="31"/>
      <c r="AU392" s="157"/>
      <c r="AV392" s="157" t="str">
        <f t="shared" si="240"/>
        <v>●</v>
      </c>
      <c r="AW392" s="148">
        <f>IF(AV392="●",IF(H392="定","-",H392),"-")</f>
        <v>0</v>
      </c>
      <c r="AX392" s="31"/>
      <c r="AY392" s="31"/>
      <c r="AZ392" s="31"/>
      <c r="BA392" s="31"/>
    </row>
    <row r="393" spans="2:53" ht="14.1" customHeight="1" x14ac:dyDescent="0.15">
      <c r="B393" s="159"/>
      <c r="C393" s="162"/>
      <c r="D393" s="165"/>
      <c r="E393" s="165"/>
      <c r="F393" s="159"/>
      <c r="G393" s="165"/>
      <c r="H393" s="232"/>
      <c r="I393" s="233"/>
      <c r="J393" s="234"/>
      <c r="K393" s="475"/>
      <c r="L393" s="476"/>
      <c r="M393" s="476"/>
      <c r="N393" s="476"/>
      <c r="O393" s="482"/>
      <c r="P393" s="483"/>
      <c r="Q393" s="483"/>
      <c r="R393" s="483"/>
      <c r="S393" s="483"/>
      <c r="T393" s="484"/>
      <c r="U393" s="190"/>
      <c r="V393" s="190"/>
      <c r="W393" s="191"/>
      <c r="X393" s="197"/>
      <c r="Y393" s="198"/>
      <c r="Z393" s="199"/>
      <c r="AA393" s="204"/>
      <c r="AB393" s="190"/>
      <c r="AC393" s="191"/>
      <c r="AD393" s="209"/>
      <c r="AE393" s="210"/>
      <c r="AF393" s="210"/>
      <c r="AG393" s="211"/>
      <c r="AH393" s="232"/>
      <c r="AI393" s="233"/>
      <c r="AJ393" s="234"/>
      <c r="AK393" s="224"/>
      <c r="AL393" s="224"/>
      <c r="AM393" s="225"/>
      <c r="AN393" s="228"/>
      <c r="AO393" s="228"/>
      <c r="AP393" s="228"/>
      <c r="AQ393" s="228"/>
      <c r="AR393" s="229"/>
      <c r="AT393" s="31"/>
      <c r="AU393" s="157"/>
      <c r="AV393" s="157"/>
      <c r="AW393" s="148"/>
      <c r="AX393" s="31"/>
      <c r="AY393" s="31"/>
      <c r="AZ393" s="31"/>
      <c r="BA393" s="31"/>
    </row>
    <row r="394" spans="2:53" ht="14.1" customHeight="1" x14ac:dyDescent="0.15">
      <c r="B394" s="159"/>
      <c r="C394" s="162"/>
      <c r="D394" s="165"/>
      <c r="E394" s="165"/>
      <c r="F394" s="159"/>
      <c r="G394" s="165"/>
      <c r="H394" s="232"/>
      <c r="I394" s="233"/>
      <c r="J394" s="234"/>
      <c r="K394" s="475"/>
      <c r="L394" s="476"/>
      <c r="M394" s="476"/>
      <c r="N394" s="476"/>
      <c r="O394" s="465"/>
      <c r="P394" s="467">
        <f t="shared" ref="P394" si="296">$I$229</f>
        <v>0</v>
      </c>
      <c r="Q394" s="468"/>
      <c r="R394" s="468"/>
      <c r="S394" s="468"/>
      <c r="T394" s="469"/>
      <c r="U394" s="190"/>
      <c r="V394" s="190"/>
      <c r="W394" s="191"/>
      <c r="X394" s="197"/>
      <c r="Y394" s="198"/>
      <c r="Z394" s="199"/>
      <c r="AA394" s="204"/>
      <c r="AB394" s="190"/>
      <c r="AC394" s="191"/>
      <c r="AD394" s="209"/>
      <c r="AE394" s="210"/>
      <c r="AF394" s="210"/>
      <c r="AG394" s="211"/>
      <c r="AH394" s="232"/>
      <c r="AI394" s="233"/>
      <c r="AJ394" s="234"/>
      <c r="AK394" s="224"/>
      <c r="AL394" s="224"/>
      <c r="AM394" s="225"/>
      <c r="AN394" s="228"/>
      <c r="AO394" s="228"/>
      <c r="AP394" s="228"/>
      <c r="AQ394" s="228"/>
      <c r="AR394" s="229"/>
      <c r="AT394" s="31"/>
      <c r="AU394" s="157"/>
      <c r="AV394" s="157"/>
      <c r="AW394" s="148"/>
      <c r="AX394" s="31"/>
      <c r="AY394" s="31"/>
      <c r="AZ394" s="31"/>
      <c r="BA394" s="31"/>
    </row>
    <row r="395" spans="2:53" ht="14.1" customHeight="1" x14ac:dyDescent="0.15">
      <c r="B395" s="160"/>
      <c r="C395" s="163"/>
      <c r="D395" s="166"/>
      <c r="E395" s="166"/>
      <c r="F395" s="160"/>
      <c r="G395" s="166"/>
      <c r="H395" s="235"/>
      <c r="I395" s="236"/>
      <c r="J395" s="237"/>
      <c r="K395" s="477"/>
      <c r="L395" s="478"/>
      <c r="M395" s="478"/>
      <c r="N395" s="478"/>
      <c r="O395" s="466"/>
      <c r="P395" s="470"/>
      <c r="Q395" s="471"/>
      <c r="R395" s="471"/>
      <c r="S395" s="471"/>
      <c r="T395" s="472"/>
      <c r="U395" s="192"/>
      <c r="V395" s="192"/>
      <c r="W395" s="193"/>
      <c r="X395" s="200"/>
      <c r="Y395" s="201"/>
      <c r="Z395" s="202"/>
      <c r="AA395" s="205"/>
      <c r="AB395" s="192"/>
      <c r="AC395" s="193"/>
      <c r="AD395" s="212"/>
      <c r="AE395" s="213"/>
      <c r="AF395" s="213"/>
      <c r="AG395" s="214"/>
      <c r="AH395" s="235"/>
      <c r="AI395" s="236"/>
      <c r="AJ395" s="237"/>
      <c r="AK395" s="224"/>
      <c r="AL395" s="224"/>
      <c r="AM395" s="225"/>
      <c r="AN395" s="230"/>
      <c r="AO395" s="230"/>
      <c r="AP395" s="230"/>
      <c r="AQ395" s="230"/>
      <c r="AR395" s="231"/>
      <c r="AT395" s="31"/>
      <c r="AU395" s="157"/>
      <c r="AV395" s="157"/>
      <c r="AW395" s="148"/>
      <c r="AX395" s="31"/>
      <c r="AY395" s="31"/>
      <c r="AZ395" s="31"/>
      <c r="BA395" s="31"/>
    </row>
    <row r="396" spans="2:53" ht="14.1" customHeight="1" x14ac:dyDescent="0.15">
      <c r="B396" s="158">
        <v>9</v>
      </c>
      <c r="C396" s="161" t="s">
        <v>101</v>
      </c>
      <c r="D396" s="164">
        <v>8</v>
      </c>
      <c r="E396" s="164" t="s">
        <v>102</v>
      </c>
      <c r="F396" s="158" t="s">
        <v>143</v>
      </c>
      <c r="G396" s="164"/>
      <c r="H396" s="499"/>
      <c r="I396" s="500"/>
      <c r="J396" s="501"/>
      <c r="K396" s="473">
        <f>$I$224</f>
        <v>0</v>
      </c>
      <c r="L396" s="474"/>
      <c r="M396" s="474"/>
      <c r="N396" s="474"/>
      <c r="O396" s="479">
        <f t="shared" ref="O396" si="297">$I$227</f>
        <v>0</v>
      </c>
      <c r="P396" s="480"/>
      <c r="Q396" s="480"/>
      <c r="R396" s="480"/>
      <c r="S396" s="480"/>
      <c r="T396" s="481"/>
      <c r="U396" s="188">
        <f t="shared" ref="U396" si="298">IF(AND(H396="○",AV396="●"),IF(K396=0,20,20+ROUNDDOWN((K396-1000)/1000,0)*20),0)</f>
        <v>0</v>
      </c>
      <c r="V396" s="188"/>
      <c r="W396" s="189"/>
      <c r="X396" s="194">
        <f t="shared" ref="X396" si="299">IF(AND(H396="○",AV396="●"),IF(O396&gt;=10,O396*0.2,0),0)</f>
        <v>0</v>
      </c>
      <c r="Y396" s="195"/>
      <c r="Z396" s="196"/>
      <c r="AA396" s="203">
        <f t="shared" ref="AA396" si="300">IF(AND(H396="○",AV396="●"),P398*2,0)</f>
        <v>0</v>
      </c>
      <c r="AB396" s="188"/>
      <c r="AC396" s="189"/>
      <c r="AD396" s="206">
        <f t="shared" ref="AD396" si="301">U396+X396+AA396</f>
        <v>0</v>
      </c>
      <c r="AE396" s="207"/>
      <c r="AF396" s="207"/>
      <c r="AG396" s="208"/>
      <c r="AH396" s="232">
        <v>1</v>
      </c>
      <c r="AI396" s="233"/>
      <c r="AJ396" s="234"/>
      <c r="AK396" s="221">
        <f t="shared" ref="AK396" si="302">IF(AH396=1,$AL$36,IF(AH396=2,$AL$54,IF(AH396=3,$AL$73,IF(AH396=4,$AL$91,IF(AH396=5,$AL$109,IF(AH396=6,$AL$128,IF(AH396=7,$AL$146,IF(AH396=8,$AL$165,IF(AH396=9,$AL$183,IF(AH396=10,$AL$201,0))))))))))</f>
        <v>0</v>
      </c>
      <c r="AL396" s="222"/>
      <c r="AM396" s="223"/>
      <c r="AN396" s="226">
        <f t="shared" ref="AN396" si="303">IF(H396="○",ROUNDUP(AD396*AK396,1),0)</f>
        <v>0</v>
      </c>
      <c r="AO396" s="226"/>
      <c r="AP396" s="226"/>
      <c r="AQ396" s="226"/>
      <c r="AR396" s="227"/>
      <c r="AT396" s="31"/>
      <c r="AU396" s="157"/>
      <c r="AV396" s="157" t="str">
        <f t="shared" si="240"/>
        <v>●</v>
      </c>
      <c r="AW396" s="148">
        <f>IF(AV396="●",IF(H396="定","-",H396),"-")</f>
        <v>0</v>
      </c>
      <c r="AX396" s="31"/>
      <c r="AY396" s="31"/>
      <c r="AZ396" s="31"/>
      <c r="BA396" s="31"/>
    </row>
    <row r="397" spans="2:53" ht="14.1" customHeight="1" x14ac:dyDescent="0.15">
      <c r="B397" s="159"/>
      <c r="C397" s="162"/>
      <c r="D397" s="165"/>
      <c r="E397" s="165"/>
      <c r="F397" s="159"/>
      <c r="G397" s="165"/>
      <c r="H397" s="232"/>
      <c r="I397" s="233"/>
      <c r="J397" s="234"/>
      <c r="K397" s="475"/>
      <c r="L397" s="476"/>
      <c r="M397" s="476"/>
      <c r="N397" s="476"/>
      <c r="O397" s="482"/>
      <c r="P397" s="483"/>
      <c r="Q397" s="483"/>
      <c r="R397" s="483"/>
      <c r="S397" s="483"/>
      <c r="T397" s="484"/>
      <c r="U397" s="190"/>
      <c r="V397" s="190"/>
      <c r="W397" s="191"/>
      <c r="X397" s="197"/>
      <c r="Y397" s="198"/>
      <c r="Z397" s="199"/>
      <c r="AA397" s="204"/>
      <c r="AB397" s="190"/>
      <c r="AC397" s="191"/>
      <c r="AD397" s="209"/>
      <c r="AE397" s="210"/>
      <c r="AF397" s="210"/>
      <c r="AG397" s="211"/>
      <c r="AH397" s="232"/>
      <c r="AI397" s="233"/>
      <c r="AJ397" s="234"/>
      <c r="AK397" s="224"/>
      <c r="AL397" s="224"/>
      <c r="AM397" s="225"/>
      <c r="AN397" s="228"/>
      <c r="AO397" s="228"/>
      <c r="AP397" s="228"/>
      <c r="AQ397" s="228"/>
      <c r="AR397" s="229"/>
      <c r="AT397" s="31"/>
      <c r="AU397" s="157"/>
      <c r="AV397" s="157"/>
      <c r="AW397" s="148"/>
      <c r="AX397" s="31"/>
      <c r="AY397" s="31"/>
      <c r="AZ397" s="31"/>
      <c r="BA397" s="31"/>
    </row>
    <row r="398" spans="2:53" ht="14.1" customHeight="1" x14ac:dyDescent="0.15">
      <c r="B398" s="159"/>
      <c r="C398" s="162"/>
      <c r="D398" s="165"/>
      <c r="E398" s="165"/>
      <c r="F398" s="159"/>
      <c r="G398" s="165"/>
      <c r="H398" s="232"/>
      <c r="I398" s="233"/>
      <c r="J398" s="234"/>
      <c r="K398" s="475"/>
      <c r="L398" s="476"/>
      <c r="M398" s="476"/>
      <c r="N398" s="476"/>
      <c r="O398" s="465"/>
      <c r="P398" s="467">
        <f t="shared" ref="P398" si="304">$I$229</f>
        <v>0</v>
      </c>
      <c r="Q398" s="468"/>
      <c r="R398" s="468"/>
      <c r="S398" s="468"/>
      <c r="T398" s="469"/>
      <c r="U398" s="190"/>
      <c r="V398" s="190"/>
      <c r="W398" s="191"/>
      <c r="X398" s="197"/>
      <c r="Y398" s="198"/>
      <c r="Z398" s="199"/>
      <c r="AA398" s="204"/>
      <c r="AB398" s="190"/>
      <c r="AC398" s="191"/>
      <c r="AD398" s="209"/>
      <c r="AE398" s="210"/>
      <c r="AF398" s="210"/>
      <c r="AG398" s="211"/>
      <c r="AH398" s="232"/>
      <c r="AI398" s="233"/>
      <c r="AJ398" s="234"/>
      <c r="AK398" s="224"/>
      <c r="AL398" s="224"/>
      <c r="AM398" s="225"/>
      <c r="AN398" s="228"/>
      <c r="AO398" s="228"/>
      <c r="AP398" s="228"/>
      <c r="AQ398" s="228"/>
      <c r="AR398" s="229"/>
      <c r="AT398" s="31"/>
      <c r="AU398" s="157"/>
      <c r="AV398" s="157"/>
      <c r="AW398" s="148"/>
      <c r="AX398" s="31"/>
      <c r="AY398" s="31"/>
      <c r="AZ398" s="31"/>
      <c r="BA398" s="31"/>
    </row>
    <row r="399" spans="2:53" ht="14.1" customHeight="1" x14ac:dyDescent="0.15">
      <c r="B399" s="160"/>
      <c r="C399" s="163"/>
      <c r="D399" s="166"/>
      <c r="E399" s="166"/>
      <c r="F399" s="160"/>
      <c r="G399" s="166"/>
      <c r="H399" s="235"/>
      <c r="I399" s="236"/>
      <c r="J399" s="237"/>
      <c r="K399" s="477"/>
      <c r="L399" s="478"/>
      <c r="M399" s="478"/>
      <c r="N399" s="478"/>
      <c r="O399" s="466"/>
      <c r="P399" s="470"/>
      <c r="Q399" s="471"/>
      <c r="R399" s="471"/>
      <c r="S399" s="471"/>
      <c r="T399" s="472"/>
      <c r="U399" s="192"/>
      <c r="V399" s="192"/>
      <c r="W399" s="193"/>
      <c r="X399" s="200"/>
      <c r="Y399" s="201"/>
      <c r="Z399" s="202"/>
      <c r="AA399" s="205"/>
      <c r="AB399" s="192"/>
      <c r="AC399" s="193"/>
      <c r="AD399" s="212"/>
      <c r="AE399" s="213"/>
      <c r="AF399" s="213"/>
      <c r="AG399" s="214"/>
      <c r="AH399" s="235"/>
      <c r="AI399" s="236"/>
      <c r="AJ399" s="237"/>
      <c r="AK399" s="224"/>
      <c r="AL399" s="224"/>
      <c r="AM399" s="225"/>
      <c r="AN399" s="230"/>
      <c r="AO399" s="230"/>
      <c r="AP399" s="230"/>
      <c r="AQ399" s="230"/>
      <c r="AR399" s="231"/>
      <c r="AT399" s="31"/>
      <c r="AU399" s="157"/>
      <c r="AV399" s="157"/>
      <c r="AW399" s="148"/>
      <c r="AX399" s="31"/>
      <c r="AY399" s="31"/>
      <c r="AZ399" s="31"/>
      <c r="BA399" s="31"/>
    </row>
    <row r="400" spans="2:53" ht="14.1" customHeight="1" x14ac:dyDescent="0.15">
      <c r="B400" s="158">
        <v>9</v>
      </c>
      <c r="C400" s="161" t="s">
        <v>101</v>
      </c>
      <c r="D400" s="164">
        <v>9</v>
      </c>
      <c r="E400" s="164" t="s">
        <v>102</v>
      </c>
      <c r="F400" s="158" t="s">
        <v>144</v>
      </c>
      <c r="G400" s="164"/>
      <c r="H400" s="499"/>
      <c r="I400" s="500"/>
      <c r="J400" s="501"/>
      <c r="K400" s="473">
        <f>$I$224</f>
        <v>0</v>
      </c>
      <c r="L400" s="474"/>
      <c r="M400" s="474"/>
      <c r="N400" s="474"/>
      <c r="O400" s="479">
        <f t="shared" ref="O400" si="305">$I$227</f>
        <v>0</v>
      </c>
      <c r="P400" s="480"/>
      <c r="Q400" s="480"/>
      <c r="R400" s="480"/>
      <c r="S400" s="480"/>
      <c r="T400" s="481"/>
      <c r="U400" s="188">
        <f t="shared" ref="U400" si="306">IF(AND(H400="○",AV400="●"),IF(K400=0,20,20+ROUNDDOWN((K400-1000)/1000,0)*20),0)</f>
        <v>0</v>
      </c>
      <c r="V400" s="188"/>
      <c r="W400" s="189"/>
      <c r="X400" s="194">
        <f t="shared" ref="X400" si="307">IF(AND(H400="○",AV400="●"),IF(O400&gt;=10,O400*0.2,0),0)</f>
        <v>0</v>
      </c>
      <c r="Y400" s="195"/>
      <c r="Z400" s="196"/>
      <c r="AA400" s="203">
        <f t="shared" ref="AA400" si="308">IF(AND(H400="○",AV400="●"),P402*2,0)</f>
        <v>0</v>
      </c>
      <c r="AB400" s="188"/>
      <c r="AC400" s="189"/>
      <c r="AD400" s="206">
        <f t="shared" ref="AD400" si="309">U400+X400+AA400</f>
        <v>0</v>
      </c>
      <c r="AE400" s="207"/>
      <c r="AF400" s="207"/>
      <c r="AG400" s="208"/>
      <c r="AH400" s="232">
        <v>1</v>
      </c>
      <c r="AI400" s="233"/>
      <c r="AJ400" s="234"/>
      <c r="AK400" s="221">
        <f t="shared" ref="AK400" si="310">IF(AH400=1,$AL$36,IF(AH400=2,$AL$54,IF(AH400=3,$AL$73,IF(AH400=4,$AL$91,IF(AH400=5,$AL$109,IF(AH400=6,$AL$128,IF(AH400=7,$AL$146,IF(AH400=8,$AL$165,IF(AH400=9,$AL$183,IF(AH400=10,$AL$201,0))))))))))</f>
        <v>0</v>
      </c>
      <c r="AL400" s="222"/>
      <c r="AM400" s="223"/>
      <c r="AN400" s="226">
        <f t="shared" ref="AN400" si="311">IF(H400="○",ROUNDUP(AD400*AK400,1),0)</f>
        <v>0</v>
      </c>
      <c r="AO400" s="226"/>
      <c r="AP400" s="226"/>
      <c r="AQ400" s="226"/>
      <c r="AR400" s="227"/>
      <c r="AT400" s="31"/>
      <c r="AU400" s="157"/>
      <c r="AV400" s="157" t="str">
        <f t="shared" si="240"/>
        <v>●</v>
      </c>
      <c r="AW400" s="148">
        <f>IF(AV400="●",IF(H400="定","-",H400),"-")</f>
        <v>0</v>
      </c>
      <c r="AX400" s="31"/>
      <c r="AY400" s="31"/>
      <c r="AZ400" s="31"/>
      <c r="BA400" s="31"/>
    </row>
    <row r="401" spans="2:53" ht="14.1" customHeight="1" x14ac:dyDescent="0.15">
      <c r="B401" s="159"/>
      <c r="C401" s="162"/>
      <c r="D401" s="165"/>
      <c r="E401" s="165"/>
      <c r="F401" s="159"/>
      <c r="G401" s="165"/>
      <c r="H401" s="232"/>
      <c r="I401" s="233"/>
      <c r="J401" s="234"/>
      <c r="K401" s="475"/>
      <c r="L401" s="476"/>
      <c r="M401" s="476"/>
      <c r="N401" s="476"/>
      <c r="O401" s="482"/>
      <c r="P401" s="483"/>
      <c r="Q401" s="483"/>
      <c r="R401" s="483"/>
      <c r="S401" s="483"/>
      <c r="T401" s="484"/>
      <c r="U401" s="190"/>
      <c r="V401" s="190"/>
      <c r="W401" s="191"/>
      <c r="X401" s="197"/>
      <c r="Y401" s="198"/>
      <c r="Z401" s="199"/>
      <c r="AA401" s="204"/>
      <c r="AB401" s="190"/>
      <c r="AC401" s="191"/>
      <c r="AD401" s="209"/>
      <c r="AE401" s="210"/>
      <c r="AF401" s="210"/>
      <c r="AG401" s="211"/>
      <c r="AH401" s="232"/>
      <c r="AI401" s="233"/>
      <c r="AJ401" s="234"/>
      <c r="AK401" s="224"/>
      <c r="AL401" s="224"/>
      <c r="AM401" s="225"/>
      <c r="AN401" s="228"/>
      <c r="AO401" s="228"/>
      <c r="AP401" s="228"/>
      <c r="AQ401" s="228"/>
      <c r="AR401" s="229"/>
      <c r="AT401" s="31"/>
      <c r="AU401" s="157"/>
      <c r="AV401" s="157"/>
      <c r="AW401" s="148"/>
      <c r="AX401" s="31"/>
      <c r="AY401" s="31"/>
      <c r="AZ401" s="31"/>
      <c r="BA401" s="31"/>
    </row>
    <row r="402" spans="2:53" ht="14.1" customHeight="1" x14ac:dyDescent="0.15">
      <c r="B402" s="159"/>
      <c r="C402" s="162"/>
      <c r="D402" s="165"/>
      <c r="E402" s="165"/>
      <c r="F402" s="159"/>
      <c r="G402" s="165"/>
      <c r="H402" s="232"/>
      <c r="I402" s="233"/>
      <c r="J402" s="234"/>
      <c r="K402" s="475"/>
      <c r="L402" s="476"/>
      <c r="M402" s="476"/>
      <c r="N402" s="476"/>
      <c r="O402" s="465"/>
      <c r="P402" s="467">
        <f t="shared" ref="P402" si="312">$I$229</f>
        <v>0</v>
      </c>
      <c r="Q402" s="468"/>
      <c r="R402" s="468"/>
      <c r="S402" s="468"/>
      <c r="T402" s="469"/>
      <c r="U402" s="190"/>
      <c r="V402" s="190"/>
      <c r="W402" s="191"/>
      <c r="X402" s="197"/>
      <c r="Y402" s="198"/>
      <c r="Z402" s="199"/>
      <c r="AA402" s="204"/>
      <c r="AB402" s="190"/>
      <c r="AC402" s="191"/>
      <c r="AD402" s="209"/>
      <c r="AE402" s="210"/>
      <c r="AF402" s="210"/>
      <c r="AG402" s="211"/>
      <c r="AH402" s="232"/>
      <c r="AI402" s="233"/>
      <c r="AJ402" s="234"/>
      <c r="AK402" s="224"/>
      <c r="AL402" s="224"/>
      <c r="AM402" s="225"/>
      <c r="AN402" s="228"/>
      <c r="AO402" s="228"/>
      <c r="AP402" s="228"/>
      <c r="AQ402" s="228"/>
      <c r="AR402" s="229"/>
      <c r="AT402" s="31"/>
      <c r="AU402" s="157"/>
      <c r="AV402" s="157"/>
      <c r="AW402" s="148"/>
      <c r="AX402" s="31"/>
      <c r="AY402" s="31"/>
      <c r="AZ402" s="31"/>
      <c r="BA402" s="31"/>
    </row>
    <row r="403" spans="2:53" ht="14.1" customHeight="1" x14ac:dyDescent="0.15">
      <c r="B403" s="160"/>
      <c r="C403" s="163"/>
      <c r="D403" s="166"/>
      <c r="E403" s="166"/>
      <c r="F403" s="160"/>
      <c r="G403" s="166"/>
      <c r="H403" s="235"/>
      <c r="I403" s="236"/>
      <c r="J403" s="237"/>
      <c r="K403" s="477"/>
      <c r="L403" s="478"/>
      <c r="M403" s="478"/>
      <c r="N403" s="478"/>
      <c r="O403" s="466"/>
      <c r="P403" s="470"/>
      <c r="Q403" s="471"/>
      <c r="R403" s="471"/>
      <c r="S403" s="471"/>
      <c r="T403" s="472"/>
      <c r="U403" s="192"/>
      <c r="V403" s="192"/>
      <c r="W403" s="193"/>
      <c r="X403" s="200"/>
      <c r="Y403" s="201"/>
      <c r="Z403" s="202"/>
      <c r="AA403" s="205"/>
      <c r="AB403" s="192"/>
      <c r="AC403" s="193"/>
      <c r="AD403" s="212"/>
      <c r="AE403" s="213"/>
      <c r="AF403" s="213"/>
      <c r="AG403" s="214"/>
      <c r="AH403" s="235"/>
      <c r="AI403" s="236"/>
      <c r="AJ403" s="237"/>
      <c r="AK403" s="224"/>
      <c r="AL403" s="224"/>
      <c r="AM403" s="225"/>
      <c r="AN403" s="230"/>
      <c r="AO403" s="230"/>
      <c r="AP403" s="230"/>
      <c r="AQ403" s="230"/>
      <c r="AR403" s="231"/>
      <c r="AT403" s="31"/>
      <c r="AU403" s="157"/>
      <c r="AV403" s="157"/>
      <c r="AW403" s="148"/>
      <c r="AX403" s="31"/>
      <c r="AY403" s="31"/>
      <c r="AZ403" s="31"/>
      <c r="BA403" s="31"/>
    </row>
    <row r="404" spans="2:53" ht="14.1" customHeight="1" x14ac:dyDescent="0.15">
      <c r="B404" s="158">
        <v>9</v>
      </c>
      <c r="C404" s="161" t="s">
        <v>101</v>
      </c>
      <c r="D404" s="164">
        <v>10</v>
      </c>
      <c r="E404" s="164" t="s">
        <v>102</v>
      </c>
      <c r="F404" s="158" t="s">
        <v>145</v>
      </c>
      <c r="G404" s="164"/>
      <c r="H404" s="499"/>
      <c r="I404" s="500"/>
      <c r="J404" s="501"/>
      <c r="K404" s="473">
        <f>$I$224</f>
        <v>0</v>
      </c>
      <c r="L404" s="474"/>
      <c r="M404" s="474"/>
      <c r="N404" s="474"/>
      <c r="O404" s="479">
        <f t="shared" ref="O404" si="313">$I$227</f>
        <v>0</v>
      </c>
      <c r="P404" s="480"/>
      <c r="Q404" s="480"/>
      <c r="R404" s="480"/>
      <c r="S404" s="480"/>
      <c r="T404" s="481"/>
      <c r="U404" s="188">
        <f t="shared" ref="U404" si="314">IF(AND(H404="○",AV404="●"),IF(K404=0,20,20+ROUNDDOWN((K404-1000)/1000,0)*20),0)</f>
        <v>0</v>
      </c>
      <c r="V404" s="188"/>
      <c r="W404" s="189"/>
      <c r="X404" s="194">
        <f t="shared" ref="X404" si="315">IF(AND(H404="○",AV404="●"),IF(O404&gt;=10,O404*0.2,0),0)</f>
        <v>0</v>
      </c>
      <c r="Y404" s="195"/>
      <c r="Z404" s="196"/>
      <c r="AA404" s="203">
        <f t="shared" ref="AA404" si="316">IF(AND(H404="○",AV404="●"),P406*2,0)</f>
        <v>0</v>
      </c>
      <c r="AB404" s="188"/>
      <c r="AC404" s="189"/>
      <c r="AD404" s="206">
        <f t="shared" ref="AD404" si="317">U404+X404+AA404</f>
        <v>0</v>
      </c>
      <c r="AE404" s="207"/>
      <c r="AF404" s="207"/>
      <c r="AG404" s="208"/>
      <c r="AH404" s="232">
        <v>1</v>
      </c>
      <c r="AI404" s="233"/>
      <c r="AJ404" s="234"/>
      <c r="AK404" s="221">
        <f t="shared" ref="AK404" si="318">IF(AH404=1,$AL$36,IF(AH404=2,$AL$54,IF(AH404=3,$AL$73,IF(AH404=4,$AL$91,IF(AH404=5,$AL$109,IF(AH404=6,$AL$128,IF(AH404=7,$AL$146,IF(AH404=8,$AL$165,IF(AH404=9,$AL$183,IF(AH404=10,$AL$201,0))))))))))</f>
        <v>0</v>
      </c>
      <c r="AL404" s="222"/>
      <c r="AM404" s="223"/>
      <c r="AN404" s="226">
        <f t="shared" ref="AN404" si="319">IF(H404="○",ROUNDUP(AD404*AK404,1),0)</f>
        <v>0</v>
      </c>
      <c r="AO404" s="226"/>
      <c r="AP404" s="226"/>
      <c r="AQ404" s="226"/>
      <c r="AR404" s="227"/>
      <c r="AT404" s="31"/>
      <c r="AU404" s="157"/>
      <c r="AV404" s="157" t="str">
        <f t="shared" si="240"/>
        <v>●</v>
      </c>
      <c r="AW404" s="148">
        <f>IF(AV404="●",IF(H404="定","-",H404),"-")</f>
        <v>0</v>
      </c>
      <c r="AX404" s="31"/>
      <c r="AY404" s="31"/>
      <c r="AZ404" s="31"/>
      <c r="BA404" s="31"/>
    </row>
    <row r="405" spans="2:53" ht="14.1" customHeight="1" x14ac:dyDescent="0.15">
      <c r="B405" s="159"/>
      <c r="C405" s="162"/>
      <c r="D405" s="165"/>
      <c r="E405" s="165"/>
      <c r="F405" s="159"/>
      <c r="G405" s="165"/>
      <c r="H405" s="232"/>
      <c r="I405" s="233"/>
      <c r="J405" s="234"/>
      <c r="K405" s="475"/>
      <c r="L405" s="476"/>
      <c r="M405" s="476"/>
      <c r="N405" s="476"/>
      <c r="O405" s="482"/>
      <c r="P405" s="483"/>
      <c r="Q405" s="483"/>
      <c r="R405" s="483"/>
      <c r="S405" s="483"/>
      <c r="T405" s="484"/>
      <c r="U405" s="190"/>
      <c r="V405" s="190"/>
      <c r="W405" s="191"/>
      <c r="X405" s="197"/>
      <c r="Y405" s="198"/>
      <c r="Z405" s="199"/>
      <c r="AA405" s="204"/>
      <c r="AB405" s="190"/>
      <c r="AC405" s="191"/>
      <c r="AD405" s="209"/>
      <c r="AE405" s="210"/>
      <c r="AF405" s="210"/>
      <c r="AG405" s="211"/>
      <c r="AH405" s="232"/>
      <c r="AI405" s="233"/>
      <c r="AJ405" s="234"/>
      <c r="AK405" s="224"/>
      <c r="AL405" s="224"/>
      <c r="AM405" s="225"/>
      <c r="AN405" s="228"/>
      <c r="AO405" s="228"/>
      <c r="AP405" s="228"/>
      <c r="AQ405" s="228"/>
      <c r="AR405" s="229"/>
      <c r="AT405" s="31"/>
      <c r="AU405" s="157"/>
      <c r="AV405" s="157"/>
      <c r="AW405" s="148"/>
      <c r="AX405" s="31"/>
      <c r="AY405" s="31"/>
      <c r="AZ405" s="31"/>
      <c r="BA405" s="31"/>
    </row>
    <row r="406" spans="2:53" ht="14.1" customHeight="1" x14ac:dyDescent="0.15">
      <c r="B406" s="159"/>
      <c r="C406" s="162"/>
      <c r="D406" s="165"/>
      <c r="E406" s="165"/>
      <c r="F406" s="159"/>
      <c r="G406" s="165"/>
      <c r="H406" s="232"/>
      <c r="I406" s="233"/>
      <c r="J406" s="234"/>
      <c r="K406" s="475"/>
      <c r="L406" s="476"/>
      <c r="M406" s="476"/>
      <c r="N406" s="476"/>
      <c r="O406" s="465"/>
      <c r="P406" s="467">
        <f t="shared" ref="P406" si="320">$I$229</f>
        <v>0</v>
      </c>
      <c r="Q406" s="468"/>
      <c r="R406" s="468"/>
      <c r="S406" s="468"/>
      <c r="T406" s="469"/>
      <c r="U406" s="190"/>
      <c r="V406" s="190"/>
      <c r="W406" s="191"/>
      <c r="X406" s="197"/>
      <c r="Y406" s="198"/>
      <c r="Z406" s="199"/>
      <c r="AA406" s="204"/>
      <c r="AB406" s="190"/>
      <c r="AC406" s="191"/>
      <c r="AD406" s="209"/>
      <c r="AE406" s="210"/>
      <c r="AF406" s="210"/>
      <c r="AG406" s="211"/>
      <c r="AH406" s="232"/>
      <c r="AI406" s="233"/>
      <c r="AJ406" s="234"/>
      <c r="AK406" s="224"/>
      <c r="AL406" s="224"/>
      <c r="AM406" s="225"/>
      <c r="AN406" s="228"/>
      <c r="AO406" s="228"/>
      <c r="AP406" s="228"/>
      <c r="AQ406" s="228"/>
      <c r="AR406" s="229"/>
      <c r="AT406" s="31"/>
      <c r="AU406" s="157"/>
      <c r="AV406" s="157"/>
      <c r="AW406" s="148"/>
      <c r="AX406" s="31"/>
      <c r="AY406" s="31"/>
      <c r="AZ406" s="31"/>
      <c r="BA406" s="31"/>
    </row>
    <row r="407" spans="2:53" ht="14.1" customHeight="1" x14ac:dyDescent="0.15">
      <c r="B407" s="160"/>
      <c r="C407" s="163"/>
      <c r="D407" s="166"/>
      <c r="E407" s="166"/>
      <c r="F407" s="160"/>
      <c r="G407" s="166"/>
      <c r="H407" s="235"/>
      <c r="I407" s="236"/>
      <c r="J407" s="237"/>
      <c r="K407" s="477"/>
      <c r="L407" s="478"/>
      <c r="M407" s="478"/>
      <c r="N407" s="478"/>
      <c r="O407" s="466"/>
      <c r="P407" s="470"/>
      <c r="Q407" s="471"/>
      <c r="R407" s="471"/>
      <c r="S407" s="471"/>
      <c r="T407" s="472"/>
      <c r="U407" s="192"/>
      <c r="V407" s="192"/>
      <c r="W407" s="193"/>
      <c r="X407" s="200"/>
      <c r="Y407" s="201"/>
      <c r="Z407" s="202"/>
      <c r="AA407" s="205"/>
      <c r="AB407" s="192"/>
      <c r="AC407" s="193"/>
      <c r="AD407" s="212"/>
      <c r="AE407" s="213"/>
      <c r="AF407" s="213"/>
      <c r="AG407" s="214"/>
      <c r="AH407" s="235"/>
      <c r="AI407" s="236"/>
      <c r="AJ407" s="237"/>
      <c r="AK407" s="224"/>
      <c r="AL407" s="224"/>
      <c r="AM407" s="225"/>
      <c r="AN407" s="230"/>
      <c r="AO407" s="230"/>
      <c r="AP407" s="230"/>
      <c r="AQ407" s="230"/>
      <c r="AR407" s="231"/>
      <c r="AT407" s="31"/>
      <c r="AU407" s="157"/>
      <c r="AV407" s="157"/>
      <c r="AW407" s="148"/>
      <c r="AX407" s="31"/>
      <c r="AY407" s="31"/>
      <c r="AZ407" s="31"/>
      <c r="BA407" s="31"/>
    </row>
    <row r="408" spans="2:53" ht="14.1" customHeight="1" x14ac:dyDescent="0.15">
      <c r="B408" s="158">
        <v>9</v>
      </c>
      <c r="C408" s="161" t="s">
        <v>101</v>
      </c>
      <c r="D408" s="164">
        <v>11</v>
      </c>
      <c r="E408" s="164" t="s">
        <v>102</v>
      </c>
      <c r="F408" s="158" t="s">
        <v>146</v>
      </c>
      <c r="G408" s="164"/>
      <c r="H408" s="499"/>
      <c r="I408" s="500"/>
      <c r="J408" s="501"/>
      <c r="K408" s="473">
        <f>$I$224</f>
        <v>0</v>
      </c>
      <c r="L408" s="474"/>
      <c r="M408" s="474"/>
      <c r="N408" s="474"/>
      <c r="O408" s="479">
        <f t="shared" ref="O408" si="321">$I$227</f>
        <v>0</v>
      </c>
      <c r="P408" s="480"/>
      <c r="Q408" s="480"/>
      <c r="R408" s="480"/>
      <c r="S408" s="480"/>
      <c r="T408" s="481"/>
      <c r="U408" s="188">
        <f t="shared" ref="U408" si="322">IF(AND(H408="○",AV408="●"),IF(K408=0,20,20+ROUNDDOWN((K408-1000)/1000,0)*20),0)</f>
        <v>0</v>
      </c>
      <c r="V408" s="188"/>
      <c r="W408" s="189"/>
      <c r="X408" s="194">
        <f t="shared" ref="X408" si="323">IF(AND(H408="○",AV408="●"),IF(O408&gt;=10,O408*0.2,0),0)</f>
        <v>0</v>
      </c>
      <c r="Y408" s="195"/>
      <c r="Z408" s="196"/>
      <c r="AA408" s="203">
        <f t="shared" ref="AA408" si="324">IF(AND(H408="○",AV408="●"),P410*2,0)</f>
        <v>0</v>
      </c>
      <c r="AB408" s="188"/>
      <c r="AC408" s="189"/>
      <c r="AD408" s="206">
        <f t="shared" ref="AD408" si="325">U408+X408+AA408</f>
        <v>0</v>
      </c>
      <c r="AE408" s="207"/>
      <c r="AF408" s="207"/>
      <c r="AG408" s="208"/>
      <c r="AH408" s="232">
        <v>1</v>
      </c>
      <c r="AI408" s="233"/>
      <c r="AJ408" s="234"/>
      <c r="AK408" s="221">
        <f t="shared" ref="AK408" si="326">IF(AH408=1,$AL$36,IF(AH408=2,$AL$54,IF(AH408=3,$AL$73,IF(AH408=4,$AL$91,IF(AH408=5,$AL$109,IF(AH408=6,$AL$128,IF(AH408=7,$AL$146,IF(AH408=8,$AL$165,IF(AH408=9,$AL$183,IF(AH408=10,$AL$201,0))))))))))</f>
        <v>0</v>
      </c>
      <c r="AL408" s="222"/>
      <c r="AM408" s="223"/>
      <c r="AN408" s="226">
        <f t="shared" ref="AN408" si="327">IF(H408="○",ROUNDUP(AD408*AK408,1),0)</f>
        <v>0</v>
      </c>
      <c r="AO408" s="226"/>
      <c r="AP408" s="226"/>
      <c r="AQ408" s="226"/>
      <c r="AR408" s="227"/>
      <c r="AT408" s="31"/>
      <c r="AU408" s="157"/>
      <c r="AV408" s="157" t="str">
        <f t="shared" si="240"/>
        <v>●</v>
      </c>
      <c r="AW408" s="148">
        <f>IF(AV408="●",IF(H408="定","-",H408),"-")</f>
        <v>0</v>
      </c>
      <c r="AX408" s="31"/>
      <c r="AY408" s="31"/>
      <c r="AZ408" s="31"/>
      <c r="BA408" s="31"/>
    </row>
    <row r="409" spans="2:53" ht="14.1" customHeight="1" x14ac:dyDescent="0.15">
      <c r="B409" s="159"/>
      <c r="C409" s="162"/>
      <c r="D409" s="165"/>
      <c r="E409" s="165"/>
      <c r="F409" s="159"/>
      <c r="G409" s="165"/>
      <c r="H409" s="232"/>
      <c r="I409" s="233"/>
      <c r="J409" s="234"/>
      <c r="K409" s="475"/>
      <c r="L409" s="476"/>
      <c r="M409" s="476"/>
      <c r="N409" s="476"/>
      <c r="O409" s="482"/>
      <c r="P409" s="483"/>
      <c r="Q409" s="483"/>
      <c r="R409" s="483"/>
      <c r="S409" s="483"/>
      <c r="T409" s="484"/>
      <c r="U409" s="190"/>
      <c r="V409" s="190"/>
      <c r="W409" s="191"/>
      <c r="X409" s="197"/>
      <c r="Y409" s="198"/>
      <c r="Z409" s="199"/>
      <c r="AA409" s="204"/>
      <c r="AB409" s="190"/>
      <c r="AC409" s="191"/>
      <c r="AD409" s="209"/>
      <c r="AE409" s="210"/>
      <c r="AF409" s="210"/>
      <c r="AG409" s="211"/>
      <c r="AH409" s="232"/>
      <c r="AI409" s="233"/>
      <c r="AJ409" s="234"/>
      <c r="AK409" s="224"/>
      <c r="AL409" s="224"/>
      <c r="AM409" s="225"/>
      <c r="AN409" s="228"/>
      <c r="AO409" s="228"/>
      <c r="AP409" s="228"/>
      <c r="AQ409" s="228"/>
      <c r="AR409" s="229"/>
      <c r="AT409" s="31"/>
      <c r="AU409" s="157"/>
      <c r="AV409" s="157"/>
      <c r="AW409" s="148"/>
      <c r="AX409" s="31"/>
      <c r="AY409" s="31"/>
      <c r="AZ409" s="31"/>
      <c r="BA409" s="31"/>
    </row>
    <row r="410" spans="2:53" ht="14.1" customHeight="1" x14ac:dyDescent="0.15">
      <c r="B410" s="159"/>
      <c r="C410" s="162"/>
      <c r="D410" s="165"/>
      <c r="E410" s="165"/>
      <c r="F410" s="159"/>
      <c r="G410" s="165"/>
      <c r="H410" s="232"/>
      <c r="I410" s="233"/>
      <c r="J410" s="234"/>
      <c r="K410" s="475"/>
      <c r="L410" s="476"/>
      <c r="M410" s="476"/>
      <c r="N410" s="476"/>
      <c r="O410" s="465"/>
      <c r="P410" s="467">
        <f t="shared" ref="P410" si="328">$I$229</f>
        <v>0</v>
      </c>
      <c r="Q410" s="468"/>
      <c r="R410" s="468"/>
      <c r="S410" s="468"/>
      <c r="T410" s="469"/>
      <c r="U410" s="190"/>
      <c r="V410" s="190"/>
      <c r="W410" s="191"/>
      <c r="X410" s="197"/>
      <c r="Y410" s="198"/>
      <c r="Z410" s="199"/>
      <c r="AA410" s="204"/>
      <c r="AB410" s="190"/>
      <c r="AC410" s="191"/>
      <c r="AD410" s="209"/>
      <c r="AE410" s="210"/>
      <c r="AF410" s="210"/>
      <c r="AG410" s="211"/>
      <c r="AH410" s="232"/>
      <c r="AI410" s="233"/>
      <c r="AJ410" s="234"/>
      <c r="AK410" s="224"/>
      <c r="AL410" s="224"/>
      <c r="AM410" s="225"/>
      <c r="AN410" s="228"/>
      <c r="AO410" s="228"/>
      <c r="AP410" s="228"/>
      <c r="AQ410" s="228"/>
      <c r="AR410" s="229"/>
      <c r="AT410" s="31"/>
      <c r="AU410" s="157"/>
      <c r="AV410" s="157"/>
      <c r="AW410" s="148"/>
      <c r="AX410" s="31"/>
      <c r="AY410" s="31"/>
      <c r="AZ410" s="31"/>
      <c r="BA410" s="31"/>
    </row>
    <row r="411" spans="2:53" ht="14.1" customHeight="1" x14ac:dyDescent="0.15">
      <c r="B411" s="160"/>
      <c r="C411" s="163"/>
      <c r="D411" s="166"/>
      <c r="E411" s="166"/>
      <c r="F411" s="160"/>
      <c r="G411" s="166"/>
      <c r="H411" s="235"/>
      <c r="I411" s="236"/>
      <c r="J411" s="237"/>
      <c r="K411" s="477"/>
      <c r="L411" s="478"/>
      <c r="M411" s="478"/>
      <c r="N411" s="478"/>
      <c r="O411" s="466"/>
      <c r="P411" s="470"/>
      <c r="Q411" s="471"/>
      <c r="R411" s="471"/>
      <c r="S411" s="471"/>
      <c r="T411" s="472"/>
      <c r="U411" s="192"/>
      <c r="V411" s="192"/>
      <c r="W411" s="193"/>
      <c r="X411" s="200"/>
      <c r="Y411" s="201"/>
      <c r="Z411" s="202"/>
      <c r="AA411" s="205"/>
      <c r="AB411" s="192"/>
      <c r="AC411" s="193"/>
      <c r="AD411" s="212"/>
      <c r="AE411" s="213"/>
      <c r="AF411" s="213"/>
      <c r="AG411" s="214"/>
      <c r="AH411" s="235"/>
      <c r="AI411" s="236"/>
      <c r="AJ411" s="237"/>
      <c r="AK411" s="224"/>
      <c r="AL411" s="224"/>
      <c r="AM411" s="225"/>
      <c r="AN411" s="230"/>
      <c r="AO411" s="230"/>
      <c r="AP411" s="230"/>
      <c r="AQ411" s="230"/>
      <c r="AR411" s="231"/>
      <c r="AT411" s="31"/>
      <c r="AU411" s="157"/>
      <c r="AV411" s="157"/>
      <c r="AW411" s="148"/>
      <c r="AX411" s="31"/>
      <c r="AY411" s="31"/>
      <c r="AZ411" s="31"/>
      <c r="BA411" s="31"/>
    </row>
    <row r="412" spans="2:53" ht="14.1" customHeight="1" x14ac:dyDescent="0.15">
      <c r="B412" s="158">
        <v>9</v>
      </c>
      <c r="C412" s="161" t="s">
        <v>101</v>
      </c>
      <c r="D412" s="164">
        <v>12</v>
      </c>
      <c r="E412" s="164" t="s">
        <v>102</v>
      </c>
      <c r="F412" s="159" t="s">
        <v>138</v>
      </c>
      <c r="G412" s="165"/>
      <c r="H412" s="499"/>
      <c r="I412" s="500"/>
      <c r="J412" s="501"/>
      <c r="K412" s="473">
        <f>$I$224</f>
        <v>0</v>
      </c>
      <c r="L412" s="474"/>
      <c r="M412" s="474"/>
      <c r="N412" s="474"/>
      <c r="O412" s="479">
        <f t="shared" ref="O412" si="329">$I$227</f>
        <v>0</v>
      </c>
      <c r="P412" s="480"/>
      <c r="Q412" s="480"/>
      <c r="R412" s="480"/>
      <c r="S412" s="480"/>
      <c r="T412" s="481"/>
      <c r="U412" s="188">
        <f t="shared" ref="U412" si="330">IF(AND(H412="○",AV412="●"),IF(K412=0,20,20+ROUNDDOWN((K412-1000)/1000,0)*20),0)</f>
        <v>0</v>
      </c>
      <c r="V412" s="188"/>
      <c r="W412" s="189"/>
      <c r="X412" s="194">
        <f t="shared" ref="X412" si="331">IF(AND(H412="○",AV412="●"),IF(O412&gt;=10,O412*0.2,0),0)</f>
        <v>0</v>
      </c>
      <c r="Y412" s="195"/>
      <c r="Z412" s="196"/>
      <c r="AA412" s="203">
        <f t="shared" ref="AA412" si="332">IF(AND(H412="○",AV412="●"),P414*2,0)</f>
        <v>0</v>
      </c>
      <c r="AB412" s="188"/>
      <c r="AC412" s="189"/>
      <c r="AD412" s="206">
        <f t="shared" ref="AD412" si="333">U412+X412+AA412</f>
        <v>0</v>
      </c>
      <c r="AE412" s="207"/>
      <c r="AF412" s="207"/>
      <c r="AG412" s="208"/>
      <c r="AH412" s="232">
        <v>1</v>
      </c>
      <c r="AI412" s="233"/>
      <c r="AJ412" s="234"/>
      <c r="AK412" s="221">
        <f t="shared" ref="AK412" si="334">IF(AH412=1,$AL$36,IF(AH412=2,$AL$54,IF(AH412=3,$AL$73,IF(AH412=4,$AL$91,IF(AH412=5,$AL$109,IF(AH412=6,$AL$128,IF(AH412=7,$AL$146,IF(AH412=8,$AL$165,IF(AH412=9,$AL$183,IF(AH412=10,$AL$201,0))))))))))</f>
        <v>0</v>
      </c>
      <c r="AL412" s="222"/>
      <c r="AM412" s="223"/>
      <c r="AN412" s="226">
        <f t="shared" ref="AN412" si="335">IF(H412="○",ROUNDUP(AD412*AK412,1),0)</f>
        <v>0</v>
      </c>
      <c r="AO412" s="226"/>
      <c r="AP412" s="226"/>
      <c r="AQ412" s="226"/>
      <c r="AR412" s="227"/>
      <c r="AT412" s="31"/>
      <c r="AU412" s="157"/>
      <c r="AV412" s="157" t="str">
        <f t="shared" si="240"/>
        <v>●</v>
      </c>
      <c r="AW412" s="148">
        <f>IF(AV412="●",IF(H412="定","-",H412),"-")</f>
        <v>0</v>
      </c>
      <c r="AX412" s="31"/>
      <c r="AY412" s="31"/>
      <c r="AZ412" s="31"/>
      <c r="BA412" s="31"/>
    </row>
    <row r="413" spans="2:53" ht="14.1" customHeight="1" x14ac:dyDescent="0.15">
      <c r="B413" s="159"/>
      <c r="C413" s="162"/>
      <c r="D413" s="165"/>
      <c r="E413" s="165"/>
      <c r="F413" s="159"/>
      <c r="G413" s="165"/>
      <c r="H413" s="232"/>
      <c r="I413" s="233"/>
      <c r="J413" s="234"/>
      <c r="K413" s="475"/>
      <c r="L413" s="476"/>
      <c r="M413" s="476"/>
      <c r="N413" s="476"/>
      <c r="O413" s="482"/>
      <c r="P413" s="483"/>
      <c r="Q413" s="483"/>
      <c r="R413" s="483"/>
      <c r="S413" s="483"/>
      <c r="T413" s="484"/>
      <c r="U413" s="190"/>
      <c r="V413" s="190"/>
      <c r="W413" s="191"/>
      <c r="X413" s="197"/>
      <c r="Y413" s="198"/>
      <c r="Z413" s="199"/>
      <c r="AA413" s="204"/>
      <c r="AB413" s="190"/>
      <c r="AC413" s="191"/>
      <c r="AD413" s="209"/>
      <c r="AE413" s="210"/>
      <c r="AF413" s="210"/>
      <c r="AG413" s="211"/>
      <c r="AH413" s="232"/>
      <c r="AI413" s="233"/>
      <c r="AJ413" s="234"/>
      <c r="AK413" s="224"/>
      <c r="AL413" s="224"/>
      <c r="AM413" s="225"/>
      <c r="AN413" s="228"/>
      <c r="AO413" s="228"/>
      <c r="AP413" s="228"/>
      <c r="AQ413" s="228"/>
      <c r="AR413" s="229"/>
      <c r="AT413" s="31"/>
      <c r="AU413" s="157"/>
      <c r="AV413" s="157"/>
      <c r="AW413" s="148"/>
      <c r="AX413" s="31"/>
      <c r="AY413" s="31"/>
      <c r="AZ413" s="31"/>
      <c r="BA413" s="31"/>
    </row>
    <row r="414" spans="2:53" ht="14.1" customHeight="1" x14ac:dyDescent="0.15">
      <c r="B414" s="159"/>
      <c r="C414" s="162"/>
      <c r="D414" s="165"/>
      <c r="E414" s="165"/>
      <c r="F414" s="159"/>
      <c r="G414" s="165"/>
      <c r="H414" s="232"/>
      <c r="I414" s="233"/>
      <c r="J414" s="234"/>
      <c r="K414" s="475"/>
      <c r="L414" s="476"/>
      <c r="M414" s="476"/>
      <c r="N414" s="476"/>
      <c r="O414" s="465"/>
      <c r="P414" s="467">
        <f>$I$229</f>
        <v>0</v>
      </c>
      <c r="Q414" s="468"/>
      <c r="R414" s="468"/>
      <c r="S414" s="468"/>
      <c r="T414" s="469"/>
      <c r="U414" s="190"/>
      <c r="V414" s="190"/>
      <c r="W414" s="191"/>
      <c r="X414" s="197"/>
      <c r="Y414" s="198"/>
      <c r="Z414" s="199"/>
      <c r="AA414" s="204"/>
      <c r="AB414" s="190"/>
      <c r="AC414" s="191"/>
      <c r="AD414" s="209"/>
      <c r="AE414" s="210"/>
      <c r="AF414" s="210"/>
      <c r="AG414" s="211"/>
      <c r="AH414" s="232"/>
      <c r="AI414" s="233"/>
      <c r="AJ414" s="234"/>
      <c r="AK414" s="224"/>
      <c r="AL414" s="224"/>
      <c r="AM414" s="225"/>
      <c r="AN414" s="228"/>
      <c r="AO414" s="228"/>
      <c r="AP414" s="228"/>
      <c r="AQ414" s="228"/>
      <c r="AR414" s="229"/>
      <c r="AT414" s="31"/>
      <c r="AU414" s="157"/>
      <c r="AV414" s="157"/>
      <c r="AW414" s="148"/>
      <c r="AX414" s="31"/>
      <c r="AY414" s="31"/>
      <c r="AZ414" s="31"/>
      <c r="BA414" s="31"/>
    </row>
    <row r="415" spans="2:53" ht="14.1" customHeight="1" thickBot="1" x14ac:dyDescent="0.2">
      <c r="B415" s="160"/>
      <c r="C415" s="162"/>
      <c r="D415" s="166"/>
      <c r="E415" s="165"/>
      <c r="F415" s="160"/>
      <c r="G415" s="166"/>
      <c r="H415" s="232"/>
      <c r="I415" s="233"/>
      <c r="J415" s="234"/>
      <c r="K415" s="477"/>
      <c r="L415" s="478"/>
      <c r="M415" s="478"/>
      <c r="N415" s="478"/>
      <c r="O415" s="466"/>
      <c r="P415" s="470"/>
      <c r="Q415" s="471"/>
      <c r="R415" s="471"/>
      <c r="S415" s="471"/>
      <c r="T415" s="472"/>
      <c r="U415" s="192"/>
      <c r="V415" s="192"/>
      <c r="W415" s="193"/>
      <c r="X415" s="200"/>
      <c r="Y415" s="201"/>
      <c r="Z415" s="202"/>
      <c r="AA415" s="205"/>
      <c r="AB415" s="192"/>
      <c r="AC415" s="193"/>
      <c r="AD415" s="212"/>
      <c r="AE415" s="213"/>
      <c r="AF415" s="213"/>
      <c r="AG415" s="214"/>
      <c r="AH415" s="235"/>
      <c r="AI415" s="236"/>
      <c r="AJ415" s="237"/>
      <c r="AK415" s="224"/>
      <c r="AL415" s="224"/>
      <c r="AM415" s="225"/>
      <c r="AN415" s="230"/>
      <c r="AO415" s="230"/>
      <c r="AP415" s="230"/>
      <c r="AQ415" s="230"/>
      <c r="AR415" s="231"/>
      <c r="AT415" s="31"/>
      <c r="AU415" s="157"/>
      <c r="AV415" s="157"/>
      <c r="AW415" s="148"/>
      <c r="AX415" s="31"/>
      <c r="AY415" s="31"/>
      <c r="AZ415" s="31"/>
      <c r="BA415" s="31"/>
    </row>
    <row r="416" spans="2:53" ht="14.1" customHeight="1" thickTop="1" x14ac:dyDescent="0.15">
      <c r="B416" s="240" t="s">
        <v>151</v>
      </c>
      <c r="C416" s="241"/>
      <c r="D416" s="241"/>
      <c r="E416" s="241"/>
      <c r="F416" s="241"/>
      <c r="G416" s="241"/>
      <c r="H416" s="241"/>
      <c r="I416" s="241"/>
      <c r="J416" s="241"/>
      <c r="K416" s="241"/>
      <c r="L416" s="241"/>
      <c r="M416" s="241"/>
      <c r="N416" s="241"/>
      <c r="O416" s="241"/>
      <c r="P416" s="241"/>
      <c r="Q416" s="241"/>
      <c r="R416" s="241"/>
      <c r="S416" s="241"/>
      <c r="T416" s="241"/>
      <c r="U416" s="241"/>
      <c r="V416" s="241"/>
      <c r="W416" s="241"/>
      <c r="X416" s="241"/>
      <c r="Y416" s="241"/>
      <c r="Z416" s="241"/>
      <c r="AA416" s="241"/>
      <c r="AB416" s="241"/>
      <c r="AC416" s="241"/>
      <c r="AD416" s="241"/>
      <c r="AE416" s="241"/>
      <c r="AF416" s="241"/>
      <c r="AG416" s="241"/>
      <c r="AH416" s="241"/>
      <c r="AI416" s="241"/>
      <c r="AJ416" s="242"/>
      <c r="AK416" s="249">
        <f>IF(COUNTIF(C11:D13,"☑")=1,SUM(AN320:AR415),0)</f>
        <v>0</v>
      </c>
      <c r="AL416" s="250"/>
      <c r="AM416" s="250"/>
      <c r="AN416" s="250"/>
      <c r="AO416" s="250"/>
      <c r="AP416" s="255" t="s">
        <v>65</v>
      </c>
      <c r="AQ416" s="255"/>
      <c r="AR416" s="256"/>
      <c r="AT416" s="31"/>
      <c r="AU416" s="127"/>
      <c r="AV416" s="127"/>
      <c r="AW416" s="126"/>
      <c r="AX416" s="31"/>
      <c r="AY416" s="31"/>
      <c r="AZ416" s="31"/>
      <c r="BA416" s="31"/>
    </row>
    <row r="417" spans="2:53" ht="14.1" customHeight="1" x14ac:dyDescent="0.15">
      <c r="B417" s="243"/>
      <c r="C417" s="244"/>
      <c r="D417" s="244"/>
      <c r="E417" s="244"/>
      <c r="F417" s="244"/>
      <c r="G417" s="244"/>
      <c r="H417" s="244"/>
      <c r="I417" s="244"/>
      <c r="J417" s="244"/>
      <c r="K417" s="244"/>
      <c r="L417" s="244"/>
      <c r="M417" s="244"/>
      <c r="N417" s="244"/>
      <c r="O417" s="244"/>
      <c r="P417" s="244"/>
      <c r="Q417" s="244"/>
      <c r="R417" s="244"/>
      <c r="S417" s="244"/>
      <c r="T417" s="244"/>
      <c r="U417" s="244"/>
      <c r="V417" s="244"/>
      <c r="W417" s="244"/>
      <c r="X417" s="244"/>
      <c r="Y417" s="244"/>
      <c r="Z417" s="244"/>
      <c r="AA417" s="244"/>
      <c r="AB417" s="244"/>
      <c r="AC417" s="244"/>
      <c r="AD417" s="244"/>
      <c r="AE417" s="244"/>
      <c r="AF417" s="244"/>
      <c r="AG417" s="244"/>
      <c r="AH417" s="244"/>
      <c r="AI417" s="244"/>
      <c r="AJ417" s="245"/>
      <c r="AK417" s="251"/>
      <c r="AL417" s="252"/>
      <c r="AM417" s="252"/>
      <c r="AN417" s="252"/>
      <c r="AO417" s="252"/>
      <c r="AP417" s="257"/>
      <c r="AQ417" s="257"/>
      <c r="AR417" s="258"/>
      <c r="AT417" s="31"/>
      <c r="AU417" s="127"/>
      <c r="AV417" s="127"/>
      <c r="AW417" s="126"/>
      <c r="AX417" s="31"/>
      <c r="AY417" s="31"/>
      <c r="AZ417" s="31"/>
      <c r="BA417" s="31"/>
    </row>
    <row r="418" spans="2:53" ht="14.1" customHeight="1" x14ac:dyDescent="0.15">
      <c r="B418" s="243"/>
      <c r="C418" s="244"/>
      <c r="D418" s="244"/>
      <c r="E418" s="244"/>
      <c r="F418" s="244"/>
      <c r="G418" s="244"/>
      <c r="H418" s="244"/>
      <c r="I418" s="244"/>
      <c r="J418" s="244"/>
      <c r="K418" s="244"/>
      <c r="L418" s="244"/>
      <c r="M418" s="244"/>
      <c r="N418" s="244"/>
      <c r="O418" s="244"/>
      <c r="P418" s="244"/>
      <c r="Q418" s="244"/>
      <c r="R418" s="244"/>
      <c r="S418" s="244"/>
      <c r="T418" s="244"/>
      <c r="U418" s="244"/>
      <c r="V418" s="244"/>
      <c r="W418" s="244"/>
      <c r="X418" s="244"/>
      <c r="Y418" s="244"/>
      <c r="Z418" s="244"/>
      <c r="AA418" s="244"/>
      <c r="AB418" s="244"/>
      <c r="AC418" s="244"/>
      <c r="AD418" s="244"/>
      <c r="AE418" s="244"/>
      <c r="AF418" s="244"/>
      <c r="AG418" s="244"/>
      <c r="AH418" s="244"/>
      <c r="AI418" s="244"/>
      <c r="AJ418" s="245"/>
      <c r="AK418" s="251"/>
      <c r="AL418" s="252"/>
      <c r="AM418" s="252"/>
      <c r="AN418" s="252"/>
      <c r="AO418" s="252"/>
      <c r="AP418" s="257"/>
      <c r="AQ418" s="257"/>
      <c r="AR418" s="258"/>
      <c r="AT418" s="31"/>
      <c r="AU418" s="127"/>
      <c r="AV418" s="127"/>
      <c r="AW418" s="126"/>
      <c r="AX418" s="31"/>
      <c r="AY418" s="31"/>
      <c r="AZ418" s="31"/>
      <c r="BA418" s="31"/>
    </row>
    <row r="419" spans="2:53" ht="14.1" customHeight="1" thickBot="1" x14ac:dyDescent="0.2">
      <c r="B419" s="246"/>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247"/>
      <c r="AJ419" s="248"/>
      <c r="AK419" s="253"/>
      <c r="AL419" s="254"/>
      <c r="AM419" s="254"/>
      <c r="AN419" s="254"/>
      <c r="AO419" s="254"/>
      <c r="AP419" s="259"/>
      <c r="AQ419" s="259"/>
      <c r="AR419" s="260"/>
      <c r="AT419" s="31"/>
      <c r="AU419" s="127"/>
      <c r="AV419" s="127"/>
      <c r="AW419" s="126"/>
      <c r="AX419" s="31"/>
      <c r="AY419" s="31"/>
      <c r="AZ419" s="31"/>
      <c r="BA419" s="31"/>
    </row>
    <row r="420" spans="2:53" ht="14.1" customHeight="1" thickTop="1" x14ac:dyDescent="0.15">
      <c r="B420" s="485" t="s">
        <v>150</v>
      </c>
      <c r="C420" s="486"/>
      <c r="D420" s="486"/>
      <c r="E420" s="486"/>
      <c r="F420" s="486"/>
      <c r="G420" s="486"/>
      <c r="H420" s="486"/>
      <c r="I420" s="486"/>
      <c r="J420" s="486"/>
      <c r="K420" s="486"/>
      <c r="L420" s="486"/>
      <c r="M420" s="486"/>
      <c r="N420" s="486"/>
      <c r="O420" s="486"/>
      <c r="P420" s="486"/>
      <c r="Q420" s="486"/>
      <c r="R420" s="486"/>
      <c r="S420" s="486"/>
      <c r="T420" s="486"/>
      <c r="U420" s="486"/>
      <c r="V420" s="486"/>
      <c r="W420" s="486"/>
      <c r="X420" s="486"/>
      <c r="Y420" s="486"/>
      <c r="Z420" s="486"/>
      <c r="AA420" s="486"/>
      <c r="AB420" s="486"/>
      <c r="AC420" s="486"/>
      <c r="AD420" s="486"/>
      <c r="AE420" s="486"/>
      <c r="AF420" s="486"/>
      <c r="AG420" s="486"/>
      <c r="AH420" s="486"/>
      <c r="AI420" s="486"/>
      <c r="AJ420" s="486"/>
      <c r="AK420" s="491">
        <f>AK316+AK416</f>
        <v>0</v>
      </c>
      <c r="AL420" s="492"/>
      <c r="AM420" s="492"/>
      <c r="AN420" s="492"/>
      <c r="AO420" s="492"/>
      <c r="AP420" s="495" t="s">
        <v>65</v>
      </c>
      <c r="AQ420" s="495"/>
      <c r="AR420" s="496"/>
      <c r="AT420" s="31"/>
      <c r="AU420" s="144"/>
      <c r="AV420" s="144"/>
      <c r="AW420" s="145"/>
      <c r="AX420" s="31"/>
      <c r="AY420" s="31"/>
      <c r="AZ420" s="31"/>
      <c r="BA420" s="31"/>
    </row>
    <row r="421" spans="2:53" ht="14.1" customHeight="1" x14ac:dyDescent="0.15">
      <c r="B421" s="487"/>
      <c r="C421" s="488"/>
      <c r="D421" s="488"/>
      <c r="E421" s="488"/>
      <c r="F421" s="488"/>
      <c r="G421" s="488"/>
      <c r="H421" s="488"/>
      <c r="I421" s="488"/>
      <c r="J421" s="488"/>
      <c r="K421" s="488"/>
      <c r="L421" s="488"/>
      <c r="M421" s="488"/>
      <c r="N421" s="488"/>
      <c r="O421" s="488"/>
      <c r="P421" s="488"/>
      <c r="Q421" s="488"/>
      <c r="R421" s="488"/>
      <c r="S421" s="488"/>
      <c r="T421" s="488"/>
      <c r="U421" s="488"/>
      <c r="V421" s="488"/>
      <c r="W421" s="488"/>
      <c r="X421" s="488"/>
      <c r="Y421" s="488"/>
      <c r="Z421" s="488"/>
      <c r="AA421" s="488"/>
      <c r="AB421" s="488"/>
      <c r="AC421" s="488"/>
      <c r="AD421" s="488"/>
      <c r="AE421" s="488"/>
      <c r="AF421" s="488"/>
      <c r="AG421" s="488"/>
      <c r="AH421" s="488"/>
      <c r="AI421" s="488"/>
      <c r="AJ421" s="488"/>
      <c r="AK421" s="491"/>
      <c r="AL421" s="492"/>
      <c r="AM421" s="492"/>
      <c r="AN421" s="492"/>
      <c r="AO421" s="492"/>
      <c r="AP421" s="495"/>
      <c r="AQ421" s="495"/>
      <c r="AR421" s="496"/>
      <c r="AT421" s="31"/>
      <c r="AU421" s="144"/>
      <c r="AV421" s="144"/>
      <c r="AW421" s="145"/>
      <c r="AX421" s="31"/>
      <c r="AY421" s="31"/>
      <c r="AZ421" s="31"/>
      <c r="BA421" s="31"/>
    </row>
    <row r="422" spans="2:53" ht="14.1" customHeight="1" x14ac:dyDescent="0.15">
      <c r="B422" s="487"/>
      <c r="C422" s="488"/>
      <c r="D422" s="488"/>
      <c r="E422" s="488"/>
      <c r="F422" s="488"/>
      <c r="G422" s="488"/>
      <c r="H422" s="488"/>
      <c r="I422" s="488"/>
      <c r="J422" s="488"/>
      <c r="K422" s="488"/>
      <c r="L422" s="488"/>
      <c r="M422" s="488"/>
      <c r="N422" s="488"/>
      <c r="O422" s="488"/>
      <c r="P422" s="488"/>
      <c r="Q422" s="488"/>
      <c r="R422" s="488"/>
      <c r="S422" s="488"/>
      <c r="T422" s="488"/>
      <c r="U422" s="488"/>
      <c r="V422" s="488"/>
      <c r="W422" s="488"/>
      <c r="X422" s="488"/>
      <c r="Y422" s="488"/>
      <c r="Z422" s="488"/>
      <c r="AA422" s="488"/>
      <c r="AB422" s="488"/>
      <c r="AC422" s="488"/>
      <c r="AD422" s="488"/>
      <c r="AE422" s="488"/>
      <c r="AF422" s="488"/>
      <c r="AG422" s="488"/>
      <c r="AH422" s="488"/>
      <c r="AI422" s="488"/>
      <c r="AJ422" s="488"/>
      <c r="AK422" s="491"/>
      <c r="AL422" s="492"/>
      <c r="AM422" s="492"/>
      <c r="AN422" s="492"/>
      <c r="AO422" s="492"/>
      <c r="AP422" s="495"/>
      <c r="AQ422" s="495"/>
      <c r="AR422" s="496"/>
      <c r="AT422" s="31"/>
      <c r="AU422" s="144"/>
      <c r="AV422" s="144"/>
      <c r="AW422" s="145"/>
      <c r="AX422" s="31"/>
      <c r="AY422" s="31"/>
      <c r="AZ422" s="31"/>
      <c r="BA422" s="31"/>
    </row>
    <row r="423" spans="2:53" ht="14.1" customHeight="1" thickBot="1" x14ac:dyDescent="0.2">
      <c r="B423" s="489"/>
      <c r="C423" s="490"/>
      <c r="D423" s="490"/>
      <c r="E423" s="490"/>
      <c r="F423" s="490"/>
      <c r="G423" s="490"/>
      <c r="H423" s="490"/>
      <c r="I423" s="490"/>
      <c r="J423" s="490"/>
      <c r="K423" s="490"/>
      <c r="L423" s="490"/>
      <c r="M423" s="490"/>
      <c r="N423" s="490"/>
      <c r="O423" s="490"/>
      <c r="P423" s="490"/>
      <c r="Q423" s="490"/>
      <c r="R423" s="490"/>
      <c r="S423" s="490"/>
      <c r="T423" s="490"/>
      <c r="U423" s="490"/>
      <c r="V423" s="490"/>
      <c r="W423" s="490"/>
      <c r="X423" s="490"/>
      <c r="Y423" s="490"/>
      <c r="Z423" s="490"/>
      <c r="AA423" s="490"/>
      <c r="AB423" s="490"/>
      <c r="AC423" s="490"/>
      <c r="AD423" s="490"/>
      <c r="AE423" s="490"/>
      <c r="AF423" s="490"/>
      <c r="AG423" s="490"/>
      <c r="AH423" s="490"/>
      <c r="AI423" s="490"/>
      <c r="AJ423" s="490"/>
      <c r="AK423" s="493"/>
      <c r="AL423" s="494"/>
      <c r="AM423" s="494"/>
      <c r="AN423" s="494"/>
      <c r="AO423" s="494"/>
      <c r="AP423" s="497"/>
      <c r="AQ423" s="497"/>
      <c r="AR423" s="498"/>
      <c r="AT423" s="31"/>
      <c r="AU423" s="144"/>
      <c r="AV423" s="144"/>
      <c r="AW423" s="145"/>
      <c r="AX423" s="31"/>
      <c r="AY423" s="31"/>
      <c r="AZ423" s="31"/>
      <c r="BA423" s="31"/>
    </row>
    <row r="424" spans="2:53" ht="19.5" thickTop="1" x14ac:dyDescent="0.15"/>
  </sheetData>
  <sheetProtection algorithmName="SHA-512" hashValue="nqJX3Gqy6iKDHyOV+aFnZbD9bf4Il5plB1yTfFIb4He9ts3fmIPufkN6ik0dPH18FZsIAXcpcvwiOP+h3XDZlw==" saltValue="6Nqgd44vnhntgvgxB4apgg==" spinCount="100000" sheet="1" formatRows="0"/>
  <mergeCells count="1525">
    <mergeCell ref="C13:D13"/>
    <mergeCell ref="E13:AP13"/>
    <mergeCell ref="C224:H225"/>
    <mergeCell ref="S224:AO225"/>
    <mergeCell ref="S227:AO230"/>
    <mergeCell ref="B420:AJ423"/>
    <mergeCell ref="AK420:AO423"/>
    <mergeCell ref="AP420:AR423"/>
    <mergeCell ref="AW408:AW411"/>
    <mergeCell ref="O410:O411"/>
    <mergeCell ref="P410:T411"/>
    <mergeCell ref="AU410:AU411"/>
    <mergeCell ref="B412:B415"/>
    <mergeCell ref="C412:C415"/>
    <mergeCell ref="D412:D415"/>
    <mergeCell ref="E412:E415"/>
    <mergeCell ref="F412:G415"/>
    <mergeCell ref="H412:J415"/>
    <mergeCell ref="K412:N415"/>
    <mergeCell ref="O412:T413"/>
    <mergeCell ref="U412:W415"/>
    <mergeCell ref="X412:Z415"/>
    <mergeCell ref="AA412:AC415"/>
    <mergeCell ref="AD412:AG415"/>
    <mergeCell ref="AH412:AJ415"/>
    <mergeCell ref="AK412:AM415"/>
    <mergeCell ref="AN412:AR415"/>
    <mergeCell ref="AU412:AU413"/>
    <mergeCell ref="AV412:AV415"/>
    <mergeCell ref="AW412:AW415"/>
    <mergeCell ref="O414:O415"/>
    <mergeCell ref="P414:T415"/>
    <mergeCell ref="AU414:AU415"/>
    <mergeCell ref="B408:B411"/>
    <mergeCell ref="C408:C411"/>
    <mergeCell ref="D408:D411"/>
    <mergeCell ref="E408:E411"/>
    <mergeCell ref="F408:G411"/>
    <mergeCell ref="H408:J411"/>
    <mergeCell ref="K408:N411"/>
    <mergeCell ref="O408:T409"/>
    <mergeCell ref="U408:W411"/>
    <mergeCell ref="X408:Z411"/>
    <mergeCell ref="AA408:AC411"/>
    <mergeCell ref="AD408:AG411"/>
    <mergeCell ref="AH408:AJ411"/>
    <mergeCell ref="AK408:AM411"/>
    <mergeCell ref="AN408:AR411"/>
    <mergeCell ref="AU408:AU409"/>
    <mergeCell ref="AV408:AV411"/>
    <mergeCell ref="AW400:AW403"/>
    <mergeCell ref="O402:O403"/>
    <mergeCell ref="P402:T403"/>
    <mergeCell ref="AU402:AU403"/>
    <mergeCell ref="B404:B407"/>
    <mergeCell ref="C404:C407"/>
    <mergeCell ref="D404:D407"/>
    <mergeCell ref="E404:E407"/>
    <mergeCell ref="F404:G407"/>
    <mergeCell ref="H404:J407"/>
    <mergeCell ref="K404:N407"/>
    <mergeCell ref="O404:T405"/>
    <mergeCell ref="U404:W407"/>
    <mergeCell ref="X404:Z407"/>
    <mergeCell ref="AA404:AC407"/>
    <mergeCell ref="AD404:AG407"/>
    <mergeCell ref="AH404:AJ407"/>
    <mergeCell ref="AK404:AM407"/>
    <mergeCell ref="AN404:AR407"/>
    <mergeCell ref="AU404:AU405"/>
    <mergeCell ref="AV404:AV407"/>
    <mergeCell ref="AW404:AW407"/>
    <mergeCell ref="O406:O407"/>
    <mergeCell ref="P406:T407"/>
    <mergeCell ref="AU406:AU407"/>
    <mergeCell ref="B400:B403"/>
    <mergeCell ref="C400:C403"/>
    <mergeCell ref="D400:D403"/>
    <mergeCell ref="E400:E403"/>
    <mergeCell ref="F400:G403"/>
    <mergeCell ref="H400:J403"/>
    <mergeCell ref="K400:N403"/>
    <mergeCell ref="O400:T401"/>
    <mergeCell ref="U400:W403"/>
    <mergeCell ref="X400:Z403"/>
    <mergeCell ref="AA400:AC403"/>
    <mergeCell ref="AD400:AG403"/>
    <mergeCell ref="AH400:AJ403"/>
    <mergeCell ref="AK400:AM403"/>
    <mergeCell ref="AN400:AR403"/>
    <mergeCell ref="AU400:AU401"/>
    <mergeCell ref="AV400:AV403"/>
    <mergeCell ref="AW392:AW395"/>
    <mergeCell ref="O394:O395"/>
    <mergeCell ref="P394:T395"/>
    <mergeCell ref="AU394:AU395"/>
    <mergeCell ref="B396:B399"/>
    <mergeCell ref="C396:C399"/>
    <mergeCell ref="D396:D399"/>
    <mergeCell ref="E396:E399"/>
    <mergeCell ref="F396:G399"/>
    <mergeCell ref="H396:J399"/>
    <mergeCell ref="K396:N399"/>
    <mergeCell ref="O396:T397"/>
    <mergeCell ref="U396:W399"/>
    <mergeCell ref="X396:Z399"/>
    <mergeCell ref="AA396:AC399"/>
    <mergeCell ref="AD396:AG399"/>
    <mergeCell ref="AH396:AJ399"/>
    <mergeCell ref="AK396:AM399"/>
    <mergeCell ref="AN396:AR399"/>
    <mergeCell ref="AU396:AU397"/>
    <mergeCell ref="AV396:AV399"/>
    <mergeCell ref="AW396:AW399"/>
    <mergeCell ref="O398:O399"/>
    <mergeCell ref="P398:T399"/>
    <mergeCell ref="AU398:AU399"/>
    <mergeCell ref="B392:B395"/>
    <mergeCell ref="C392:C395"/>
    <mergeCell ref="D392:D395"/>
    <mergeCell ref="E392:E395"/>
    <mergeCell ref="F392:G395"/>
    <mergeCell ref="H392:J395"/>
    <mergeCell ref="K392:N395"/>
    <mergeCell ref="O392:T393"/>
    <mergeCell ref="U392:W395"/>
    <mergeCell ref="X392:Z395"/>
    <mergeCell ref="AA392:AC395"/>
    <mergeCell ref="AD392:AG395"/>
    <mergeCell ref="AH392:AJ395"/>
    <mergeCell ref="AK392:AM395"/>
    <mergeCell ref="AN392:AR395"/>
    <mergeCell ref="AU392:AU393"/>
    <mergeCell ref="AV392:AV395"/>
    <mergeCell ref="AW384:AW387"/>
    <mergeCell ref="O386:O387"/>
    <mergeCell ref="P386:T387"/>
    <mergeCell ref="AU386:AU387"/>
    <mergeCell ref="B388:B391"/>
    <mergeCell ref="C388:C391"/>
    <mergeCell ref="D388:D391"/>
    <mergeCell ref="E388:E391"/>
    <mergeCell ref="F388:G391"/>
    <mergeCell ref="H388:J391"/>
    <mergeCell ref="K388:N391"/>
    <mergeCell ref="O388:T389"/>
    <mergeCell ref="U388:W391"/>
    <mergeCell ref="X388:Z391"/>
    <mergeCell ref="AA388:AC391"/>
    <mergeCell ref="AD388:AG391"/>
    <mergeCell ref="AH388:AJ391"/>
    <mergeCell ref="AK388:AM391"/>
    <mergeCell ref="AN388:AR391"/>
    <mergeCell ref="AU388:AU389"/>
    <mergeCell ref="AV388:AV391"/>
    <mergeCell ref="AW388:AW391"/>
    <mergeCell ref="O390:O391"/>
    <mergeCell ref="P390:T391"/>
    <mergeCell ref="AU390:AU391"/>
    <mergeCell ref="B384:B387"/>
    <mergeCell ref="C384:C387"/>
    <mergeCell ref="D384:D387"/>
    <mergeCell ref="E384:E387"/>
    <mergeCell ref="F384:G387"/>
    <mergeCell ref="H384:J387"/>
    <mergeCell ref="K384:N387"/>
    <mergeCell ref="O384:T385"/>
    <mergeCell ref="U384:W387"/>
    <mergeCell ref="X384:Z387"/>
    <mergeCell ref="AA384:AC387"/>
    <mergeCell ref="AD384:AG387"/>
    <mergeCell ref="AH384:AJ387"/>
    <mergeCell ref="AK384:AM387"/>
    <mergeCell ref="AN384:AR387"/>
    <mergeCell ref="AU384:AU385"/>
    <mergeCell ref="AV384:AV387"/>
    <mergeCell ref="AW376:AW379"/>
    <mergeCell ref="O378:O379"/>
    <mergeCell ref="P378:T379"/>
    <mergeCell ref="AU378:AU379"/>
    <mergeCell ref="B380:B383"/>
    <mergeCell ref="C380:C383"/>
    <mergeCell ref="D380:D383"/>
    <mergeCell ref="E380:E383"/>
    <mergeCell ref="F380:G383"/>
    <mergeCell ref="H380:J383"/>
    <mergeCell ref="K380:N383"/>
    <mergeCell ref="O380:T381"/>
    <mergeCell ref="U380:W383"/>
    <mergeCell ref="X380:Z383"/>
    <mergeCell ref="AA380:AC383"/>
    <mergeCell ref="AD380:AG383"/>
    <mergeCell ref="AH380:AJ383"/>
    <mergeCell ref="AK380:AM383"/>
    <mergeCell ref="AN380:AR383"/>
    <mergeCell ref="AU380:AU381"/>
    <mergeCell ref="AV380:AV383"/>
    <mergeCell ref="AW380:AW383"/>
    <mergeCell ref="O382:O383"/>
    <mergeCell ref="P382:T383"/>
    <mergeCell ref="AU382:AU383"/>
    <mergeCell ref="B376:B379"/>
    <mergeCell ref="C376:C379"/>
    <mergeCell ref="D376:D379"/>
    <mergeCell ref="E376:E379"/>
    <mergeCell ref="F376:G379"/>
    <mergeCell ref="H376:J379"/>
    <mergeCell ref="K376:N379"/>
    <mergeCell ref="O376:T377"/>
    <mergeCell ref="U376:W379"/>
    <mergeCell ref="X376:Z379"/>
    <mergeCell ref="AA376:AC379"/>
    <mergeCell ref="AD376:AG379"/>
    <mergeCell ref="AH376:AJ379"/>
    <mergeCell ref="AK376:AM379"/>
    <mergeCell ref="AN376:AR379"/>
    <mergeCell ref="AU376:AU377"/>
    <mergeCell ref="AV376:AV379"/>
    <mergeCell ref="AV368:AV371"/>
    <mergeCell ref="AW368:AW371"/>
    <mergeCell ref="O370:O371"/>
    <mergeCell ref="P370:T371"/>
    <mergeCell ref="AU370:AU371"/>
    <mergeCell ref="B372:B375"/>
    <mergeCell ref="C372:C375"/>
    <mergeCell ref="D372:D375"/>
    <mergeCell ref="E372:E375"/>
    <mergeCell ref="F372:G375"/>
    <mergeCell ref="H372:J375"/>
    <mergeCell ref="K372:N375"/>
    <mergeCell ref="O372:T373"/>
    <mergeCell ref="U372:W375"/>
    <mergeCell ref="X372:Z375"/>
    <mergeCell ref="AA372:AC375"/>
    <mergeCell ref="AD372:AG375"/>
    <mergeCell ref="AH372:AJ375"/>
    <mergeCell ref="AK372:AM375"/>
    <mergeCell ref="AN372:AR375"/>
    <mergeCell ref="AU372:AU373"/>
    <mergeCell ref="AV372:AV375"/>
    <mergeCell ref="AW372:AW375"/>
    <mergeCell ref="O374:O375"/>
    <mergeCell ref="P374:T375"/>
    <mergeCell ref="AU374:AU375"/>
    <mergeCell ref="AP316:AR319"/>
    <mergeCell ref="B368:B371"/>
    <mergeCell ref="C368:C371"/>
    <mergeCell ref="D368:D371"/>
    <mergeCell ref="E368:E371"/>
    <mergeCell ref="F368:G371"/>
    <mergeCell ref="H368:J371"/>
    <mergeCell ref="K368:N371"/>
    <mergeCell ref="O368:T369"/>
    <mergeCell ref="U368:W371"/>
    <mergeCell ref="X368:Z371"/>
    <mergeCell ref="AA368:AC371"/>
    <mergeCell ref="AD368:AG371"/>
    <mergeCell ref="AH368:AJ371"/>
    <mergeCell ref="AK368:AM371"/>
    <mergeCell ref="AN368:AR371"/>
    <mergeCell ref="AU368:AU369"/>
    <mergeCell ref="D324:D327"/>
    <mergeCell ref="E324:E327"/>
    <mergeCell ref="F324:G327"/>
    <mergeCell ref="H324:J327"/>
    <mergeCell ref="K324:N327"/>
    <mergeCell ref="O324:T325"/>
    <mergeCell ref="U324:W327"/>
    <mergeCell ref="X324:Z327"/>
    <mergeCell ref="AA324:AC327"/>
    <mergeCell ref="AD324:AG327"/>
    <mergeCell ref="AH324:AJ327"/>
    <mergeCell ref="AK324:AM327"/>
    <mergeCell ref="AN324:AR327"/>
    <mergeCell ref="AU324:AU325"/>
    <mergeCell ref="E352:E355"/>
    <mergeCell ref="C10:AP10"/>
    <mergeCell ref="E11:AP11"/>
    <mergeCell ref="E12:AP12"/>
    <mergeCell ref="AW328:AW331"/>
    <mergeCell ref="O330:O331"/>
    <mergeCell ref="P330:T331"/>
    <mergeCell ref="AU330:AU331"/>
    <mergeCell ref="B328:B331"/>
    <mergeCell ref="C328:C331"/>
    <mergeCell ref="D328:D331"/>
    <mergeCell ref="E328:E331"/>
    <mergeCell ref="F328:G331"/>
    <mergeCell ref="H328:J331"/>
    <mergeCell ref="K328:N331"/>
    <mergeCell ref="O328:T329"/>
    <mergeCell ref="U328:W331"/>
    <mergeCell ref="X328:Z331"/>
    <mergeCell ref="AA328:AC331"/>
    <mergeCell ref="AD328:AG331"/>
    <mergeCell ref="AH328:AJ331"/>
    <mergeCell ref="AK328:AM331"/>
    <mergeCell ref="AN328:AR331"/>
    <mergeCell ref="AU328:AU329"/>
    <mergeCell ref="AV328:AV331"/>
    <mergeCell ref="AW320:AW323"/>
    <mergeCell ref="O322:O323"/>
    <mergeCell ref="P322:T323"/>
    <mergeCell ref="AU322:AU323"/>
    <mergeCell ref="B324:B327"/>
    <mergeCell ref="C324:C327"/>
    <mergeCell ref="B316:AJ319"/>
    <mergeCell ref="AK316:AO319"/>
    <mergeCell ref="AV324:AV327"/>
    <mergeCell ref="AW324:AW327"/>
    <mergeCell ref="O326:O327"/>
    <mergeCell ref="P326:T327"/>
    <mergeCell ref="AU326:AU327"/>
    <mergeCell ref="B320:B323"/>
    <mergeCell ref="C320:C323"/>
    <mergeCell ref="D320:D323"/>
    <mergeCell ref="E320:E323"/>
    <mergeCell ref="F320:G323"/>
    <mergeCell ref="H320:J323"/>
    <mergeCell ref="K320:N323"/>
    <mergeCell ref="O320:T321"/>
    <mergeCell ref="U320:W323"/>
    <mergeCell ref="X320:Z323"/>
    <mergeCell ref="AA320:AC323"/>
    <mergeCell ref="AD320:AG323"/>
    <mergeCell ref="AH320:AJ323"/>
    <mergeCell ref="AK320:AM323"/>
    <mergeCell ref="AN320:AR323"/>
    <mergeCell ref="AU320:AU321"/>
    <mergeCell ref="AV320:AV323"/>
    <mergeCell ref="AW308:AW311"/>
    <mergeCell ref="O310:O311"/>
    <mergeCell ref="P310:T311"/>
    <mergeCell ref="AU310:AU311"/>
    <mergeCell ref="B312:B315"/>
    <mergeCell ref="C312:C315"/>
    <mergeCell ref="D312:D315"/>
    <mergeCell ref="E312:E315"/>
    <mergeCell ref="F312:G315"/>
    <mergeCell ref="H312:J315"/>
    <mergeCell ref="K312:N315"/>
    <mergeCell ref="O312:T313"/>
    <mergeCell ref="U312:W315"/>
    <mergeCell ref="X312:Z315"/>
    <mergeCell ref="AA312:AC315"/>
    <mergeCell ref="AD312:AG315"/>
    <mergeCell ref="AH312:AJ315"/>
    <mergeCell ref="AK312:AM315"/>
    <mergeCell ref="AN312:AR315"/>
    <mergeCell ref="AU312:AU313"/>
    <mergeCell ref="AV312:AV315"/>
    <mergeCell ref="AW312:AW315"/>
    <mergeCell ref="O314:O315"/>
    <mergeCell ref="P314:T315"/>
    <mergeCell ref="AU314:AU315"/>
    <mergeCell ref="B308:B311"/>
    <mergeCell ref="C308:C311"/>
    <mergeCell ref="D308:D311"/>
    <mergeCell ref="E308:E311"/>
    <mergeCell ref="F308:G311"/>
    <mergeCell ref="H308:J311"/>
    <mergeCell ref="K308:N311"/>
    <mergeCell ref="O308:T309"/>
    <mergeCell ref="U308:W311"/>
    <mergeCell ref="X308:Z311"/>
    <mergeCell ref="AA308:AC311"/>
    <mergeCell ref="AD308:AG311"/>
    <mergeCell ref="AH308:AJ311"/>
    <mergeCell ref="AK308:AM311"/>
    <mergeCell ref="AN308:AR311"/>
    <mergeCell ref="AU308:AU309"/>
    <mergeCell ref="AV308:AV311"/>
    <mergeCell ref="AW300:AW303"/>
    <mergeCell ref="O302:O303"/>
    <mergeCell ref="P302:T303"/>
    <mergeCell ref="AU302:AU303"/>
    <mergeCell ref="B304:B307"/>
    <mergeCell ref="C304:C307"/>
    <mergeCell ref="D304:D307"/>
    <mergeCell ref="E304:E307"/>
    <mergeCell ref="F304:G307"/>
    <mergeCell ref="H304:J307"/>
    <mergeCell ref="K304:N307"/>
    <mergeCell ref="O304:T305"/>
    <mergeCell ref="U304:W307"/>
    <mergeCell ref="X304:Z307"/>
    <mergeCell ref="AA304:AC307"/>
    <mergeCell ref="AD304:AG307"/>
    <mergeCell ref="AH304:AJ307"/>
    <mergeCell ref="AK304:AM307"/>
    <mergeCell ref="AN304:AR307"/>
    <mergeCell ref="AU304:AU305"/>
    <mergeCell ref="AV304:AV307"/>
    <mergeCell ref="AW304:AW307"/>
    <mergeCell ref="O306:O307"/>
    <mergeCell ref="P306:T307"/>
    <mergeCell ref="AU306:AU307"/>
    <mergeCell ref="B300:B303"/>
    <mergeCell ref="C300:C303"/>
    <mergeCell ref="D300:D303"/>
    <mergeCell ref="E300:E303"/>
    <mergeCell ref="F300:G303"/>
    <mergeCell ref="H300:J303"/>
    <mergeCell ref="K300:N303"/>
    <mergeCell ref="O300:T301"/>
    <mergeCell ref="U300:W303"/>
    <mergeCell ref="X300:Z303"/>
    <mergeCell ref="AA300:AC303"/>
    <mergeCell ref="AD300:AG303"/>
    <mergeCell ref="AH300:AJ303"/>
    <mergeCell ref="AK300:AM303"/>
    <mergeCell ref="AN300:AR303"/>
    <mergeCell ref="AU300:AU301"/>
    <mergeCell ref="AV300:AV303"/>
    <mergeCell ref="AW292:AW295"/>
    <mergeCell ref="O294:O295"/>
    <mergeCell ref="P294:T295"/>
    <mergeCell ref="AU294:AU295"/>
    <mergeCell ref="B296:B299"/>
    <mergeCell ref="C296:C299"/>
    <mergeCell ref="D296:D299"/>
    <mergeCell ref="E296:E299"/>
    <mergeCell ref="F296:G299"/>
    <mergeCell ref="H296:J299"/>
    <mergeCell ref="K296:N299"/>
    <mergeCell ref="O296:T297"/>
    <mergeCell ref="U296:W299"/>
    <mergeCell ref="X296:Z299"/>
    <mergeCell ref="AA296:AC299"/>
    <mergeCell ref="AD296:AG299"/>
    <mergeCell ref="AH296:AJ299"/>
    <mergeCell ref="AK296:AM299"/>
    <mergeCell ref="AN296:AR299"/>
    <mergeCell ref="AU296:AU297"/>
    <mergeCell ref="AV296:AV299"/>
    <mergeCell ref="AW296:AW299"/>
    <mergeCell ref="O298:O299"/>
    <mergeCell ref="P298:T299"/>
    <mergeCell ref="AU298:AU299"/>
    <mergeCell ref="B292:B295"/>
    <mergeCell ref="C292:C295"/>
    <mergeCell ref="D292:D295"/>
    <mergeCell ref="E292:E295"/>
    <mergeCell ref="F292:G295"/>
    <mergeCell ref="H292:J295"/>
    <mergeCell ref="K292:N295"/>
    <mergeCell ref="O292:T293"/>
    <mergeCell ref="U292:W295"/>
    <mergeCell ref="X292:Z295"/>
    <mergeCell ref="AA292:AC295"/>
    <mergeCell ref="AD292:AG295"/>
    <mergeCell ref="AH292:AJ295"/>
    <mergeCell ref="AK292:AM295"/>
    <mergeCell ref="AN292:AR295"/>
    <mergeCell ref="AU292:AU293"/>
    <mergeCell ref="AV292:AV295"/>
    <mergeCell ref="B416:AJ419"/>
    <mergeCell ref="AK416:AO419"/>
    <mergeCell ref="AP416:AR419"/>
    <mergeCell ref="D236:AR236"/>
    <mergeCell ref="AH364:AJ367"/>
    <mergeCell ref="AK364:AM367"/>
    <mergeCell ref="AN364:AR367"/>
    <mergeCell ref="AU364:AU365"/>
    <mergeCell ref="AV364:AV367"/>
    <mergeCell ref="C360:C363"/>
    <mergeCell ref="D360:D363"/>
    <mergeCell ref="E360:E363"/>
    <mergeCell ref="F360:G363"/>
    <mergeCell ref="H360:J363"/>
    <mergeCell ref="AH356:AJ359"/>
    <mergeCell ref="AK356:AM359"/>
    <mergeCell ref="AN356:AR359"/>
    <mergeCell ref="AU356:AU357"/>
    <mergeCell ref="AV356:AV359"/>
    <mergeCell ref="C352:C355"/>
    <mergeCell ref="D352:D355"/>
    <mergeCell ref="AW364:AW367"/>
    <mergeCell ref="AU366:AU367"/>
    <mergeCell ref="K364:N367"/>
    <mergeCell ref="O364:T365"/>
    <mergeCell ref="U364:W367"/>
    <mergeCell ref="X364:Z367"/>
    <mergeCell ref="AA364:AC367"/>
    <mergeCell ref="AD364:AG367"/>
    <mergeCell ref="O366:O367"/>
    <mergeCell ref="P366:T367"/>
    <mergeCell ref="B364:B367"/>
    <mergeCell ref="C364:C367"/>
    <mergeCell ref="D364:D367"/>
    <mergeCell ref="E364:E367"/>
    <mergeCell ref="F364:G367"/>
    <mergeCell ref="H364:J367"/>
    <mergeCell ref="AH360:AJ363"/>
    <mergeCell ref="AK360:AM363"/>
    <mergeCell ref="AN360:AR363"/>
    <mergeCell ref="AU360:AU361"/>
    <mergeCell ref="AV360:AV363"/>
    <mergeCell ref="AW360:AW363"/>
    <mergeCell ref="AU362:AU363"/>
    <mergeCell ref="K360:N363"/>
    <mergeCell ref="O360:T361"/>
    <mergeCell ref="U360:W363"/>
    <mergeCell ref="X360:Z363"/>
    <mergeCell ref="AA360:AC363"/>
    <mergeCell ref="AD360:AG363"/>
    <mergeCell ref="O362:O363"/>
    <mergeCell ref="P362:T363"/>
    <mergeCell ref="B360:B363"/>
    <mergeCell ref="AW356:AW359"/>
    <mergeCell ref="AU358:AU359"/>
    <mergeCell ref="K356:N359"/>
    <mergeCell ref="O356:T357"/>
    <mergeCell ref="U356:W359"/>
    <mergeCell ref="X356:Z359"/>
    <mergeCell ref="AA356:AC359"/>
    <mergeCell ref="AD356:AG359"/>
    <mergeCell ref="O358:O359"/>
    <mergeCell ref="P358:T359"/>
    <mergeCell ref="B356:B359"/>
    <mergeCell ref="C356:C359"/>
    <mergeCell ref="D356:D359"/>
    <mergeCell ref="E356:E359"/>
    <mergeCell ref="F356:G359"/>
    <mergeCell ref="H356:J359"/>
    <mergeCell ref="AH352:AJ355"/>
    <mergeCell ref="AK352:AM355"/>
    <mergeCell ref="AN352:AR355"/>
    <mergeCell ref="AU352:AU353"/>
    <mergeCell ref="AV352:AV355"/>
    <mergeCell ref="AW352:AW355"/>
    <mergeCell ref="AU354:AU355"/>
    <mergeCell ref="K352:N355"/>
    <mergeCell ref="O352:T353"/>
    <mergeCell ref="U352:W355"/>
    <mergeCell ref="X352:Z355"/>
    <mergeCell ref="AA352:AC355"/>
    <mergeCell ref="AD352:AG355"/>
    <mergeCell ref="O354:O355"/>
    <mergeCell ref="P354:T355"/>
    <mergeCell ref="B352:B355"/>
    <mergeCell ref="F352:G355"/>
    <mergeCell ref="H352:J355"/>
    <mergeCell ref="AH348:AJ351"/>
    <mergeCell ref="AK348:AM351"/>
    <mergeCell ref="AN348:AR351"/>
    <mergeCell ref="AU348:AU349"/>
    <mergeCell ref="AV348:AV351"/>
    <mergeCell ref="AW348:AW351"/>
    <mergeCell ref="AU350:AU351"/>
    <mergeCell ref="K348:N351"/>
    <mergeCell ref="O348:T349"/>
    <mergeCell ref="U348:W351"/>
    <mergeCell ref="X348:Z351"/>
    <mergeCell ref="AA348:AC351"/>
    <mergeCell ref="AD348:AG351"/>
    <mergeCell ref="O350:O351"/>
    <mergeCell ref="P350:T351"/>
    <mergeCell ref="B348:B351"/>
    <mergeCell ref="C348:C351"/>
    <mergeCell ref="D348:D351"/>
    <mergeCell ref="E348:E351"/>
    <mergeCell ref="F348:G351"/>
    <mergeCell ref="H348:J351"/>
    <mergeCell ref="AH288:AJ291"/>
    <mergeCell ref="AK288:AM291"/>
    <mergeCell ref="AN288:AR291"/>
    <mergeCell ref="AU288:AU289"/>
    <mergeCell ref="AV288:AV291"/>
    <mergeCell ref="AW288:AW291"/>
    <mergeCell ref="AU290:AU291"/>
    <mergeCell ref="K288:N291"/>
    <mergeCell ref="O288:T289"/>
    <mergeCell ref="U288:W291"/>
    <mergeCell ref="X288:Z291"/>
    <mergeCell ref="AA288:AC291"/>
    <mergeCell ref="AD288:AG291"/>
    <mergeCell ref="O290:O291"/>
    <mergeCell ref="P290:T291"/>
    <mergeCell ref="B288:B291"/>
    <mergeCell ref="C288:C291"/>
    <mergeCell ref="D288:D291"/>
    <mergeCell ref="E288:E291"/>
    <mergeCell ref="F288:G291"/>
    <mergeCell ref="H288:J291"/>
    <mergeCell ref="AV332:AV335"/>
    <mergeCell ref="O338:O339"/>
    <mergeCell ref="P338:T339"/>
    <mergeCell ref="AU338:AU339"/>
    <mergeCell ref="B332:B335"/>
    <mergeCell ref="AH284:AJ287"/>
    <mergeCell ref="AK284:AM287"/>
    <mergeCell ref="AN284:AR287"/>
    <mergeCell ref="AU284:AU285"/>
    <mergeCell ref="AV284:AV287"/>
    <mergeCell ref="AW284:AW287"/>
    <mergeCell ref="AU286:AU287"/>
    <mergeCell ref="K284:N287"/>
    <mergeCell ref="O284:T285"/>
    <mergeCell ref="U284:W287"/>
    <mergeCell ref="X284:Z287"/>
    <mergeCell ref="AA284:AC287"/>
    <mergeCell ref="AD284:AG287"/>
    <mergeCell ref="O286:O287"/>
    <mergeCell ref="P286:T287"/>
    <mergeCell ref="B284:B287"/>
    <mergeCell ref="C284:C287"/>
    <mergeCell ref="D284:D287"/>
    <mergeCell ref="E284:E287"/>
    <mergeCell ref="F284:G287"/>
    <mergeCell ref="H284:J287"/>
    <mergeCell ref="AH280:AJ283"/>
    <mergeCell ref="AK280:AM283"/>
    <mergeCell ref="AN280:AR283"/>
    <mergeCell ref="AU280:AU281"/>
    <mergeCell ref="AV280:AV283"/>
    <mergeCell ref="AW280:AW283"/>
    <mergeCell ref="AU282:AU283"/>
    <mergeCell ref="K280:N283"/>
    <mergeCell ref="O280:T281"/>
    <mergeCell ref="U280:W283"/>
    <mergeCell ref="X280:Z283"/>
    <mergeCell ref="AA280:AC283"/>
    <mergeCell ref="AD280:AG283"/>
    <mergeCell ref="O282:O283"/>
    <mergeCell ref="P282:T283"/>
    <mergeCell ref="B280:B283"/>
    <mergeCell ref="C280:C283"/>
    <mergeCell ref="D280:D283"/>
    <mergeCell ref="E280:E283"/>
    <mergeCell ref="F280:G283"/>
    <mergeCell ref="H280:J283"/>
    <mergeCell ref="AH276:AJ279"/>
    <mergeCell ref="AK276:AM279"/>
    <mergeCell ref="AN276:AR279"/>
    <mergeCell ref="AU276:AU277"/>
    <mergeCell ref="AV276:AV279"/>
    <mergeCell ref="AW276:AW279"/>
    <mergeCell ref="AU278:AU279"/>
    <mergeCell ref="K276:N279"/>
    <mergeCell ref="O276:T277"/>
    <mergeCell ref="U276:W279"/>
    <mergeCell ref="X276:Z279"/>
    <mergeCell ref="AA276:AC279"/>
    <mergeCell ref="AD276:AG279"/>
    <mergeCell ref="O278:O279"/>
    <mergeCell ref="P278:T279"/>
    <mergeCell ref="B276:B279"/>
    <mergeCell ref="C276:C279"/>
    <mergeCell ref="D276:D279"/>
    <mergeCell ref="E276:E279"/>
    <mergeCell ref="F276:G279"/>
    <mergeCell ref="H276:J279"/>
    <mergeCell ref="AH272:AJ275"/>
    <mergeCell ref="AK272:AM275"/>
    <mergeCell ref="AN272:AR275"/>
    <mergeCell ref="AU272:AU273"/>
    <mergeCell ref="AV272:AV275"/>
    <mergeCell ref="AW272:AW275"/>
    <mergeCell ref="AU274:AU275"/>
    <mergeCell ref="K272:N275"/>
    <mergeCell ref="O272:T273"/>
    <mergeCell ref="U272:W275"/>
    <mergeCell ref="X272:Z275"/>
    <mergeCell ref="AA272:AC275"/>
    <mergeCell ref="AD272:AG275"/>
    <mergeCell ref="O274:O275"/>
    <mergeCell ref="P274:T275"/>
    <mergeCell ref="B272:B275"/>
    <mergeCell ref="C272:C275"/>
    <mergeCell ref="D272:D275"/>
    <mergeCell ref="E272:E275"/>
    <mergeCell ref="F272:G275"/>
    <mergeCell ref="H272:J275"/>
    <mergeCell ref="AH268:AJ271"/>
    <mergeCell ref="AK268:AM271"/>
    <mergeCell ref="AN268:AR271"/>
    <mergeCell ref="AU268:AU269"/>
    <mergeCell ref="AV268:AV271"/>
    <mergeCell ref="AW268:AW271"/>
    <mergeCell ref="AU270:AU271"/>
    <mergeCell ref="K268:N271"/>
    <mergeCell ref="O268:T269"/>
    <mergeCell ref="U268:W271"/>
    <mergeCell ref="X268:Z271"/>
    <mergeCell ref="AA268:AC271"/>
    <mergeCell ref="AD268:AG271"/>
    <mergeCell ref="O270:O271"/>
    <mergeCell ref="P270:T271"/>
    <mergeCell ref="B268:B271"/>
    <mergeCell ref="C268:C271"/>
    <mergeCell ref="D268:D271"/>
    <mergeCell ref="E268:E271"/>
    <mergeCell ref="F268:G271"/>
    <mergeCell ref="H268:J271"/>
    <mergeCell ref="AH264:AJ267"/>
    <mergeCell ref="AK264:AM267"/>
    <mergeCell ref="AN264:AR267"/>
    <mergeCell ref="AU264:AU265"/>
    <mergeCell ref="AV264:AV267"/>
    <mergeCell ref="AW264:AW267"/>
    <mergeCell ref="AU266:AU267"/>
    <mergeCell ref="K264:N267"/>
    <mergeCell ref="O264:T265"/>
    <mergeCell ref="U264:W267"/>
    <mergeCell ref="X264:Z267"/>
    <mergeCell ref="AA264:AC267"/>
    <mergeCell ref="AD264:AG267"/>
    <mergeCell ref="O266:O267"/>
    <mergeCell ref="P266:T267"/>
    <mergeCell ref="B264:B267"/>
    <mergeCell ref="C264:C267"/>
    <mergeCell ref="D264:D267"/>
    <mergeCell ref="E264:E267"/>
    <mergeCell ref="F264:G267"/>
    <mergeCell ref="H264:J267"/>
    <mergeCell ref="AH260:AJ263"/>
    <mergeCell ref="AK260:AM263"/>
    <mergeCell ref="AN260:AR263"/>
    <mergeCell ref="AU260:AU261"/>
    <mergeCell ref="AV260:AV263"/>
    <mergeCell ref="AW260:AW263"/>
    <mergeCell ref="AU262:AU263"/>
    <mergeCell ref="K260:N263"/>
    <mergeCell ref="O260:T261"/>
    <mergeCell ref="U260:W263"/>
    <mergeCell ref="X260:Z263"/>
    <mergeCell ref="AA260:AC263"/>
    <mergeCell ref="AD260:AG263"/>
    <mergeCell ref="O262:O263"/>
    <mergeCell ref="P262:T263"/>
    <mergeCell ref="B260:B263"/>
    <mergeCell ref="C260:C263"/>
    <mergeCell ref="D260:D263"/>
    <mergeCell ref="E260:E263"/>
    <mergeCell ref="F260:G263"/>
    <mergeCell ref="H260:J263"/>
    <mergeCell ref="AH256:AJ259"/>
    <mergeCell ref="AK256:AM259"/>
    <mergeCell ref="AN256:AR259"/>
    <mergeCell ref="AU256:AU257"/>
    <mergeCell ref="AV256:AV259"/>
    <mergeCell ref="AW256:AW259"/>
    <mergeCell ref="AU258:AU259"/>
    <mergeCell ref="K256:N259"/>
    <mergeCell ref="O256:T257"/>
    <mergeCell ref="U256:W259"/>
    <mergeCell ref="X256:Z259"/>
    <mergeCell ref="AA256:AC259"/>
    <mergeCell ref="AD256:AG259"/>
    <mergeCell ref="O258:O259"/>
    <mergeCell ref="P258:T259"/>
    <mergeCell ref="B256:B259"/>
    <mergeCell ref="C256:C259"/>
    <mergeCell ref="D256:D259"/>
    <mergeCell ref="E256:E259"/>
    <mergeCell ref="F256:G259"/>
    <mergeCell ref="H256:J259"/>
    <mergeCell ref="AH252:AJ255"/>
    <mergeCell ref="AK252:AM255"/>
    <mergeCell ref="AN252:AR255"/>
    <mergeCell ref="AU252:AU253"/>
    <mergeCell ref="AV252:AV255"/>
    <mergeCell ref="AW252:AW255"/>
    <mergeCell ref="AU254:AU255"/>
    <mergeCell ref="K252:N255"/>
    <mergeCell ref="O252:T253"/>
    <mergeCell ref="U252:W255"/>
    <mergeCell ref="X252:Z255"/>
    <mergeCell ref="AA252:AC255"/>
    <mergeCell ref="AD252:AG255"/>
    <mergeCell ref="O254:O255"/>
    <mergeCell ref="P254:T255"/>
    <mergeCell ref="B252:B255"/>
    <mergeCell ref="C252:C255"/>
    <mergeCell ref="D252:D255"/>
    <mergeCell ref="E252:E255"/>
    <mergeCell ref="F252:G255"/>
    <mergeCell ref="H252:J255"/>
    <mergeCell ref="AH248:AJ251"/>
    <mergeCell ref="AK248:AM251"/>
    <mergeCell ref="AN248:AR251"/>
    <mergeCell ref="AU248:AU249"/>
    <mergeCell ref="AV248:AV251"/>
    <mergeCell ref="AW248:AW251"/>
    <mergeCell ref="AU250:AU251"/>
    <mergeCell ref="K248:N251"/>
    <mergeCell ref="O248:T249"/>
    <mergeCell ref="U248:W251"/>
    <mergeCell ref="X248:Z251"/>
    <mergeCell ref="AA248:AC251"/>
    <mergeCell ref="AD248:AG251"/>
    <mergeCell ref="O250:O251"/>
    <mergeCell ref="P250:T251"/>
    <mergeCell ref="B248:B251"/>
    <mergeCell ref="C248:C251"/>
    <mergeCell ref="D248:D251"/>
    <mergeCell ref="E248:E251"/>
    <mergeCell ref="F248:G251"/>
    <mergeCell ref="H248:J251"/>
    <mergeCell ref="AH244:AJ247"/>
    <mergeCell ref="AK244:AM247"/>
    <mergeCell ref="AN244:AR247"/>
    <mergeCell ref="AU244:AU245"/>
    <mergeCell ref="AV244:AV247"/>
    <mergeCell ref="AW244:AW247"/>
    <mergeCell ref="AU246:AU247"/>
    <mergeCell ref="K244:N247"/>
    <mergeCell ref="O244:T245"/>
    <mergeCell ref="U244:W247"/>
    <mergeCell ref="X244:Z247"/>
    <mergeCell ref="AA244:AC247"/>
    <mergeCell ref="AD244:AG247"/>
    <mergeCell ref="O246:O247"/>
    <mergeCell ref="P246:T247"/>
    <mergeCell ref="B244:B247"/>
    <mergeCell ref="C244:C247"/>
    <mergeCell ref="D244:D247"/>
    <mergeCell ref="E244:E247"/>
    <mergeCell ref="F244:G247"/>
    <mergeCell ref="H244:J247"/>
    <mergeCell ref="C227:H228"/>
    <mergeCell ref="I227:O228"/>
    <mergeCell ref="P227:R228"/>
    <mergeCell ref="C218:I221"/>
    <mergeCell ref="R219:T219"/>
    <mergeCell ref="X219:Z219"/>
    <mergeCell ref="AG219:AO221"/>
    <mergeCell ref="I224:O225"/>
    <mergeCell ref="P224:R225"/>
    <mergeCell ref="D234:AR234"/>
    <mergeCell ref="AN240:AR243"/>
    <mergeCell ref="AV240:AV243"/>
    <mergeCell ref="AW240:AW243"/>
    <mergeCell ref="U241:W243"/>
    <mergeCell ref="X241:Z243"/>
    <mergeCell ref="AA241:AC243"/>
    <mergeCell ref="AD241:AG243"/>
    <mergeCell ref="AH241:AJ243"/>
    <mergeCell ref="AK241:AM243"/>
    <mergeCell ref="B240:G243"/>
    <mergeCell ref="H240:J243"/>
    <mergeCell ref="K240:N243"/>
    <mergeCell ref="O240:T241"/>
    <mergeCell ref="U240:AG240"/>
    <mergeCell ref="AH240:AM240"/>
    <mergeCell ref="P242:T243"/>
    <mergeCell ref="D229:H230"/>
    <mergeCell ref="I229:O230"/>
    <mergeCell ref="P229:R230"/>
    <mergeCell ref="C214:I216"/>
    <mergeCell ref="AG214:AL217"/>
    <mergeCell ref="AM214:AO217"/>
    <mergeCell ref="R215:T215"/>
    <mergeCell ref="X215:Z215"/>
    <mergeCell ref="C217:I217"/>
    <mergeCell ref="B205:AP205"/>
    <mergeCell ref="C208:I209"/>
    <mergeCell ref="J208:AF209"/>
    <mergeCell ref="AG208:AO209"/>
    <mergeCell ref="C210:I213"/>
    <mergeCell ref="P210:R210"/>
    <mergeCell ref="V210:X210"/>
    <mergeCell ref="K212:L212"/>
    <mergeCell ref="U212:V212"/>
    <mergeCell ref="Z212:AB212"/>
    <mergeCell ref="BB196:BB197"/>
    <mergeCell ref="C204:D204"/>
    <mergeCell ref="E204:AB204"/>
    <mergeCell ref="BC196:BC197"/>
    <mergeCell ref="AE201:AK202"/>
    <mergeCell ref="AL201:AQ202"/>
    <mergeCell ref="AV201:AV202"/>
    <mergeCell ref="AW201:AW202"/>
    <mergeCell ref="AX201:AY202"/>
    <mergeCell ref="AU202:AU203"/>
    <mergeCell ref="AV196:AV197"/>
    <mergeCell ref="AW196:AW197"/>
    <mergeCell ref="AX196:AX197"/>
    <mergeCell ref="AY196:AY197"/>
    <mergeCell ref="AZ196:AZ197"/>
    <mergeCell ref="BA196:BA197"/>
    <mergeCell ref="Z196:AA197"/>
    <mergeCell ref="AE196:AI197"/>
    <mergeCell ref="AJ196:AK197"/>
    <mergeCell ref="AL196:AM197"/>
    <mergeCell ref="AN196:AO197"/>
    <mergeCell ref="AP196:AQ197"/>
    <mergeCell ref="AV191:AV192"/>
    <mergeCell ref="AW191:AW192"/>
    <mergeCell ref="AY191:AY192"/>
    <mergeCell ref="AZ191:AZ192"/>
    <mergeCell ref="B196:E197"/>
    <mergeCell ref="F196:G197"/>
    <mergeCell ref="H196:I197"/>
    <mergeCell ref="J196:K197"/>
    <mergeCell ref="L196:M197"/>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N196:O197"/>
    <mergeCell ref="P196:Q197"/>
    <mergeCell ref="R196:S197"/>
    <mergeCell ref="T196:U197"/>
    <mergeCell ref="V196:W197"/>
    <mergeCell ref="X196:Y197"/>
    <mergeCell ref="A188:I189"/>
    <mergeCell ref="B191:E192"/>
    <mergeCell ref="F191:G192"/>
    <mergeCell ref="H191:I192"/>
    <mergeCell ref="J191:K192"/>
    <mergeCell ref="L191:M192"/>
    <mergeCell ref="BB178:BB179"/>
    <mergeCell ref="BC178:BC179"/>
    <mergeCell ref="AE183:AK184"/>
    <mergeCell ref="AL183:AQ184"/>
    <mergeCell ref="AV183:AV184"/>
    <mergeCell ref="AW183:AW184"/>
    <mergeCell ref="AX183:AY184"/>
    <mergeCell ref="AU184:AU185"/>
    <mergeCell ref="AV178:AV179"/>
    <mergeCell ref="AW178:AW179"/>
    <mergeCell ref="AX178:AX179"/>
    <mergeCell ref="AY178:AY179"/>
    <mergeCell ref="AZ178:AZ179"/>
    <mergeCell ref="BA178:BA179"/>
    <mergeCell ref="Z178:AA179"/>
    <mergeCell ref="AE178:AI179"/>
    <mergeCell ref="AJ178:AK179"/>
    <mergeCell ref="AL178:AM179"/>
    <mergeCell ref="AN178:AO179"/>
    <mergeCell ref="AP178:AQ179"/>
    <mergeCell ref="N178:O179"/>
    <mergeCell ref="P178:Q179"/>
    <mergeCell ref="R178:S179"/>
    <mergeCell ref="T178:U179"/>
    <mergeCell ref="V178:W179"/>
    <mergeCell ref="AU191:AU192"/>
    <mergeCell ref="X178:Y179"/>
    <mergeCell ref="AU173:AU174"/>
    <mergeCell ref="AV173:AV174"/>
    <mergeCell ref="AW173:AW174"/>
    <mergeCell ref="AY173:AY174"/>
    <mergeCell ref="AZ173:AZ174"/>
    <mergeCell ref="B178:E179"/>
    <mergeCell ref="F178:G179"/>
    <mergeCell ref="H178:I179"/>
    <mergeCell ref="J178:K179"/>
    <mergeCell ref="L178:M179"/>
    <mergeCell ref="Z173:AA174"/>
    <mergeCell ref="AE173:AI174"/>
    <mergeCell ref="AJ173:AK174"/>
    <mergeCell ref="AL173:AM174"/>
    <mergeCell ref="AN173:AO174"/>
    <mergeCell ref="AP173:AQ174"/>
    <mergeCell ref="N173:O174"/>
    <mergeCell ref="P173:Q174"/>
    <mergeCell ref="R173:S174"/>
    <mergeCell ref="T173:U174"/>
    <mergeCell ref="V173:W174"/>
    <mergeCell ref="X173:Y174"/>
    <mergeCell ref="A170:I171"/>
    <mergeCell ref="B173:E174"/>
    <mergeCell ref="F173:G174"/>
    <mergeCell ref="H173:I174"/>
    <mergeCell ref="J173:K174"/>
    <mergeCell ref="L173:M174"/>
    <mergeCell ref="BB160:BB161"/>
    <mergeCell ref="BC160:BC161"/>
    <mergeCell ref="AE165:AK166"/>
    <mergeCell ref="AL165:AQ166"/>
    <mergeCell ref="AV165:AV166"/>
    <mergeCell ref="AW165:AW166"/>
    <mergeCell ref="AX165:AY166"/>
    <mergeCell ref="AU166:AU167"/>
    <mergeCell ref="AV160:AV161"/>
    <mergeCell ref="AW160:AW161"/>
    <mergeCell ref="AX160:AX161"/>
    <mergeCell ref="AY160:AY161"/>
    <mergeCell ref="AZ160:AZ161"/>
    <mergeCell ref="BA160:BA161"/>
    <mergeCell ref="Z160:AA161"/>
    <mergeCell ref="AE160:AI161"/>
    <mergeCell ref="AJ160:AK161"/>
    <mergeCell ref="AL160:AM161"/>
    <mergeCell ref="AN160:AO161"/>
    <mergeCell ref="AP160:AQ161"/>
    <mergeCell ref="N160:O161"/>
    <mergeCell ref="P160:Q161"/>
    <mergeCell ref="R160:S161"/>
    <mergeCell ref="T160:U161"/>
    <mergeCell ref="V160:W161"/>
    <mergeCell ref="X160:Y161"/>
    <mergeCell ref="AU155:AU156"/>
    <mergeCell ref="AV155:AV156"/>
    <mergeCell ref="AW155:AW156"/>
    <mergeCell ref="AY155:AY156"/>
    <mergeCell ref="AZ155:AZ156"/>
    <mergeCell ref="B160:E161"/>
    <mergeCell ref="F160:G161"/>
    <mergeCell ref="H160:I161"/>
    <mergeCell ref="J160:K161"/>
    <mergeCell ref="L160:M161"/>
    <mergeCell ref="Z155:AA156"/>
    <mergeCell ref="AE155:AI156"/>
    <mergeCell ref="AJ155:AK156"/>
    <mergeCell ref="AL155:AM156"/>
    <mergeCell ref="AN155:AO156"/>
    <mergeCell ref="AP155:AQ156"/>
    <mergeCell ref="N155:O156"/>
    <mergeCell ref="P155:Q156"/>
    <mergeCell ref="R155:S156"/>
    <mergeCell ref="T155:U156"/>
    <mergeCell ref="V155:W156"/>
    <mergeCell ref="X155:Y156"/>
    <mergeCell ref="A152:I153"/>
    <mergeCell ref="B155:E156"/>
    <mergeCell ref="F155:G156"/>
    <mergeCell ref="H155:I156"/>
    <mergeCell ref="J155:K156"/>
    <mergeCell ref="L155:M156"/>
    <mergeCell ref="BB141:BB142"/>
    <mergeCell ref="BC141:BC142"/>
    <mergeCell ref="AE146:AK147"/>
    <mergeCell ref="AL146:AQ147"/>
    <mergeCell ref="AV146:AV147"/>
    <mergeCell ref="AW146:AW147"/>
    <mergeCell ref="AX146:AY147"/>
    <mergeCell ref="AU147:AU148"/>
    <mergeCell ref="AV141:AV142"/>
    <mergeCell ref="AW141:AW142"/>
    <mergeCell ref="AX141:AX142"/>
    <mergeCell ref="AY141:AY142"/>
    <mergeCell ref="AZ141:AZ142"/>
    <mergeCell ref="BA141:BA142"/>
    <mergeCell ref="Z141:AA142"/>
    <mergeCell ref="AE141:AI142"/>
    <mergeCell ref="AJ141:AK142"/>
    <mergeCell ref="AL141:AM142"/>
    <mergeCell ref="AN141:AO142"/>
    <mergeCell ref="AP141:AQ142"/>
    <mergeCell ref="N141:O142"/>
    <mergeCell ref="P141:Q142"/>
    <mergeCell ref="R141:S142"/>
    <mergeCell ref="T141:U142"/>
    <mergeCell ref="V141:W142"/>
    <mergeCell ref="X141:Y142"/>
    <mergeCell ref="B141:E142"/>
    <mergeCell ref="F141:G142"/>
    <mergeCell ref="H141:I142"/>
    <mergeCell ref="J141:K142"/>
    <mergeCell ref="L141:M142"/>
    <mergeCell ref="Z136:AA137"/>
    <mergeCell ref="AE136:AI137"/>
    <mergeCell ref="AJ136:AK137"/>
    <mergeCell ref="AL136:AM137"/>
    <mergeCell ref="AN136:AO137"/>
    <mergeCell ref="AP136:AQ137"/>
    <mergeCell ref="N136:O137"/>
    <mergeCell ref="P136:Q137"/>
    <mergeCell ref="R136:S137"/>
    <mergeCell ref="T136:U137"/>
    <mergeCell ref="V136:W137"/>
    <mergeCell ref="X136:Y137"/>
    <mergeCell ref="J136:K137"/>
    <mergeCell ref="L136:M137"/>
    <mergeCell ref="H136:I137"/>
    <mergeCell ref="BB123:BB124"/>
    <mergeCell ref="BC123:BC124"/>
    <mergeCell ref="AE128:AK129"/>
    <mergeCell ref="AL128:AQ129"/>
    <mergeCell ref="AV128:AV129"/>
    <mergeCell ref="AW128:AW129"/>
    <mergeCell ref="AX128:AY129"/>
    <mergeCell ref="AU129:AU130"/>
    <mergeCell ref="AV123:AV124"/>
    <mergeCell ref="AW123:AW124"/>
    <mergeCell ref="AX123:AX124"/>
    <mergeCell ref="AY123:AY124"/>
    <mergeCell ref="AZ123:AZ124"/>
    <mergeCell ref="BA123:BA124"/>
    <mergeCell ref="Z123:AA124"/>
    <mergeCell ref="AE123:AI124"/>
    <mergeCell ref="AJ123:AK124"/>
    <mergeCell ref="AL123:AM124"/>
    <mergeCell ref="AN123:AO124"/>
    <mergeCell ref="AP123:AQ124"/>
    <mergeCell ref="C126:AB130"/>
    <mergeCell ref="N123:O124"/>
    <mergeCell ref="P123:Q124"/>
    <mergeCell ref="R123:S124"/>
    <mergeCell ref="T123:U124"/>
    <mergeCell ref="V123:W124"/>
    <mergeCell ref="X123:Y124"/>
    <mergeCell ref="AU136:AU137"/>
    <mergeCell ref="AV136:AV137"/>
    <mergeCell ref="AW136:AW137"/>
    <mergeCell ref="AY136:AY137"/>
    <mergeCell ref="AU118:AU119"/>
    <mergeCell ref="AV118:AV119"/>
    <mergeCell ref="AW118:AW119"/>
    <mergeCell ref="AY118:AY119"/>
    <mergeCell ref="AZ118:AZ119"/>
    <mergeCell ref="B123:E124"/>
    <mergeCell ref="F123:G124"/>
    <mergeCell ref="H123:I124"/>
    <mergeCell ref="J123:K124"/>
    <mergeCell ref="L123:M124"/>
    <mergeCell ref="Z118:AA119"/>
    <mergeCell ref="AE118:AI119"/>
    <mergeCell ref="AJ118:AK119"/>
    <mergeCell ref="AL118:AM119"/>
    <mergeCell ref="AN118:AO119"/>
    <mergeCell ref="AP118:AQ119"/>
    <mergeCell ref="N118:O119"/>
    <mergeCell ref="P118:Q119"/>
    <mergeCell ref="R118:S119"/>
    <mergeCell ref="T118:U119"/>
    <mergeCell ref="V118:W119"/>
    <mergeCell ref="X118:Y119"/>
    <mergeCell ref="AZ136:AZ137"/>
    <mergeCell ref="BB104:BB105"/>
    <mergeCell ref="BC104:BC105"/>
    <mergeCell ref="AE109:AK110"/>
    <mergeCell ref="AL109:AQ110"/>
    <mergeCell ref="AV109:AV110"/>
    <mergeCell ref="AW109:AW110"/>
    <mergeCell ref="AX109:AY110"/>
    <mergeCell ref="AU110:AU111"/>
    <mergeCell ref="AV104:AV105"/>
    <mergeCell ref="AW104:AW105"/>
    <mergeCell ref="AX104:AX105"/>
    <mergeCell ref="AY104:AY105"/>
    <mergeCell ref="AZ104:AZ105"/>
    <mergeCell ref="BA104:BA105"/>
    <mergeCell ref="Z104:AA105"/>
    <mergeCell ref="AE104:AI105"/>
    <mergeCell ref="AJ104:AK105"/>
    <mergeCell ref="AL104:AM105"/>
    <mergeCell ref="AN104:AO105"/>
    <mergeCell ref="AP104:AQ105"/>
    <mergeCell ref="AP99:AQ100"/>
    <mergeCell ref="N99:O100"/>
    <mergeCell ref="P99:Q100"/>
    <mergeCell ref="R99:S100"/>
    <mergeCell ref="T99:U100"/>
    <mergeCell ref="V99:W100"/>
    <mergeCell ref="X99:Y100"/>
    <mergeCell ref="F99:G100"/>
    <mergeCell ref="H99:I100"/>
    <mergeCell ref="J99:K100"/>
    <mergeCell ref="L99:M100"/>
    <mergeCell ref="A115:I116"/>
    <mergeCell ref="B118:E119"/>
    <mergeCell ref="F118:G119"/>
    <mergeCell ref="H118:I119"/>
    <mergeCell ref="J118:K119"/>
    <mergeCell ref="L118:M119"/>
    <mergeCell ref="N104:O105"/>
    <mergeCell ref="P104:Q105"/>
    <mergeCell ref="R104:S105"/>
    <mergeCell ref="T104:U105"/>
    <mergeCell ref="V104:W105"/>
    <mergeCell ref="X104:Y105"/>
    <mergeCell ref="C107:AB111"/>
    <mergeCell ref="BB86:BB87"/>
    <mergeCell ref="BC86:BC87"/>
    <mergeCell ref="AE91:AK92"/>
    <mergeCell ref="AL91:AQ92"/>
    <mergeCell ref="AV91:AV92"/>
    <mergeCell ref="AW91:AW92"/>
    <mergeCell ref="AX91:AY92"/>
    <mergeCell ref="AU92:AU93"/>
    <mergeCell ref="AV86:AV87"/>
    <mergeCell ref="AW86:AW87"/>
    <mergeCell ref="AX86:AX87"/>
    <mergeCell ref="AY86:AY87"/>
    <mergeCell ref="AZ86:AZ87"/>
    <mergeCell ref="BA86:BA87"/>
    <mergeCell ref="Z86:AA87"/>
    <mergeCell ref="AE86:AI87"/>
    <mergeCell ref="AJ86:AK87"/>
    <mergeCell ref="AL86:AM87"/>
    <mergeCell ref="AN86:AO87"/>
    <mergeCell ref="AP86:AQ87"/>
    <mergeCell ref="C89:AB93"/>
    <mergeCell ref="AU99:AU100"/>
    <mergeCell ref="AV99:AV100"/>
    <mergeCell ref="AU81:AU82"/>
    <mergeCell ref="AV81:AV82"/>
    <mergeCell ref="AW81:AW82"/>
    <mergeCell ref="AY81:AY82"/>
    <mergeCell ref="AZ81:AZ82"/>
    <mergeCell ref="B86:E87"/>
    <mergeCell ref="F86:G87"/>
    <mergeCell ref="H86:I87"/>
    <mergeCell ref="J86:K87"/>
    <mergeCell ref="L86:M87"/>
    <mergeCell ref="Z81:AA82"/>
    <mergeCell ref="AE81:AI82"/>
    <mergeCell ref="AJ81:AK82"/>
    <mergeCell ref="AL81:AM82"/>
    <mergeCell ref="AN81:AO82"/>
    <mergeCell ref="AP81:AQ82"/>
    <mergeCell ref="N81:O82"/>
    <mergeCell ref="P81:Q82"/>
    <mergeCell ref="R81:S82"/>
    <mergeCell ref="T81:U82"/>
    <mergeCell ref="V81:W82"/>
    <mergeCell ref="X81:Y82"/>
    <mergeCell ref="AW99:AW100"/>
    <mergeCell ref="AY99:AY100"/>
    <mergeCell ref="AZ99:AZ100"/>
    <mergeCell ref="Z99:AA100"/>
    <mergeCell ref="AE99:AI100"/>
    <mergeCell ref="AJ99:AK100"/>
    <mergeCell ref="AL99:AM100"/>
    <mergeCell ref="AN99:AO100"/>
    <mergeCell ref="BB68:BB69"/>
    <mergeCell ref="BC68:BC69"/>
    <mergeCell ref="AE73:AK74"/>
    <mergeCell ref="AL73:AQ74"/>
    <mergeCell ref="AV73:AV74"/>
    <mergeCell ref="AW73:AW74"/>
    <mergeCell ref="AX73:AY74"/>
    <mergeCell ref="AU74:AU75"/>
    <mergeCell ref="AV68:AV69"/>
    <mergeCell ref="AW68:AW69"/>
    <mergeCell ref="AX68:AX69"/>
    <mergeCell ref="AY68:AY69"/>
    <mergeCell ref="AZ68:AZ69"/>
    <mergeCell ref="BA68:BA69"/>
    <mergeCell ref="Z68:AA69"/>
    <mergeCell ref="AE68:AI69"/>
    <mergeCell ref="AJ68:AK69"/>
    <mergeCell ref="AL68:AM69"/>
    <mergeCell ref="AN68:AO69"/>
    <mergeCell ref="AP68:AQ69"/>
    <mergeCell ref="C71:AB75"/>
    <mergeCell ref="AU63:AU64"/>
    <mergeCell ref="AV63:AV64"/>
    <mergeCell ref="AW63:AW64"/>
    <mergeCell ref="AY63:AY64"/>
    <mergeCell ref="AZ63:AZ64"/>
    <mergeCell ref="B68:E69"/>
    <mergeCell ref="F68:G69"/>
    <mergeCell ref="H68:I69"/>
    <mergeCell ref="J68:K69"/>
    <mergeCell ref="L68:M69"/>
    <mergeCell ref="Z63:AA64"/>
    <mergeCell ref="AE63:AI64"/>
    <mergeCell ref="AJ63:AK64"/>
    <mergeCell ref="AL63:AM64"/>
    <mergeCell ref="AN63:AO64"/>
    <mergeCell ref="AP63:AQ64"/>
    <mergeCell ref="N63:O64"/>
    <mergeCell ref="P63:Q64"/>
    <mergeCell ref="R63:S64"/>
    <mergeCell ref="T63:U64"/>
    <mergeCell ref="V63:W64"/>
    <mergeCell ref="X63:Y64"/>
    <mergeCell ref="N68:O69"/>
    <mergeCell ref="P68:Q69"/>
    <mergeCell ref="R68:S69"/>
    <mergeCell ref="T68:U69"/>
    <mergeCell ref="V68:W69"/>
    <mergeCell ref="X68:Y69"/>
    <mergeCell ref="BB49:BB50"/>
    <mergeCell ref="BC49:BC50"/>
    <mergeCell ref="AE54:AK55"/>
    <mergeCell ref="AL54:AQ55"/>
    <mergeCell ref="AV54:AV55"/>
    <mergeCell ref="AW54:AW55"/>
    <mergeCell ref="AX54:AY55"/>
    <mergeCell ref="AU55:AU56"/>
    <mergeCell ref="AV49:AV50"/>
    <mergeCell ref="AW49:AW50"/>
    <mergeCell ref="AX49:AX50"/>
    <mergeCell ref="AY49:AY50"/>
    <mergeCell ref="AZ49:AZ50"/>
    <mergeCell ref="BA49:BA50"/>
    <mergeCell ref="Z49:AA50"/>
    <mergeCell ref="AE49:AI50"/>
    <mergeCell ref="AJ49:AK50"/>
    <mergeCell ref="AL49:AM50"/>
    <mergeCell ref="AN49:AO50"/>
    <mergeCell ref="AP49:AQ50"/>
    <mergeCell ref="C52:AB56"/>
    <mergeCell ref="AW44:AW45"/>
    <mergeCell ref="AY44:AY45"/>
    <mergeCell ref="AZ44:AZ45"/>
    <mergeCell ref="B49:E50"/>
    <mergeCell ref="F49:G50"/>
    <mergeCell ref="H49:I50"/>
    <mergeCell ref="J49:K50"/>
    <mergeCell ref="L49:M50"/>
    <mergeCell ref="Z44:AA45"/>
    <mergeCell ref="AE44:AI45"/>
    <mergeCell ref="AJ44:AK45"/>
    <mergeCell ref="AL44:AM45"/>
    <mergeCell ref="AN44:AO45"/>
    <mergeCell ref="AP44:AQ45"/>
    <mergeCell ref="N44:O45"/>
    <mergeCell ref="P44:Q45"/>
    <mergeCell ref="R44:S45"/>
    <mergeCell ref="T44:U45"/>
    <mergeCell ref="V44:W45"/>
    <mergeCell ref="X44:Y45"/>
    <mergeCell ref="B44:E45"/>
    <mergeCell ref="F44:G45"/>
    <mergeCell ref="H44:I45"/>
    <mergeCell ref="J44:K45"/>
    <mergeCell ref="L44:M45"/>
    <mergeCell ref="N49:O50"/>
    <mergeCell ref="P49:Q50"/>
    <mergeCell ref="R49:S50"/>
    <mergeCell ref="T49:U50"/>
    <mergeCell ref="V49:W50"/>
    <mergeCell ref="AU44:AU45"/>
    <mergeCell ref="AV44:AV45"/>
    <mergeCell ref="AW26:AW27"/>
    <mergeCell ref="AY26:AY27"/>
    <mergeCell ref="AZ26:AZ27"/>
    <mergeCell ref="B31:E32"/>
    <mergeCell ref="F31:G32"/>
    <mergeCell ref="H31:I32"/>
    <mergeCell ref="Z26:AA27"/>
    <mergeCell ref="AE26:AI27"/>
    <mergeCell ref="AJ26:AK27"/>
    <mergeCell ref="AL26:AM27"/>
    <mergeCell ref="BB31:BB32"/>
    <mergeCell ref="BC31:BC32"/>
    <mergeCell ref="AE36:AK37"/>
    <mergeCell ref="AL36:AQ37"/>
    <mergeCell ref="AV36:AV37"/>
    <mergeCell ref="AW36:AW37"/>
    <mergeCell ref="AX36:AY37"/>
    <mergeCell ref="AU37:AU38"/>
    <mergeCell ref="AV31:AV32"/>
    <mergeCell ref="AW31:AW32"/>
    <mergeCell ref="AX31:AX32"/>
    <mergeCell ref="AY31:AY32"/>
    <mergeCell ref="AZ31:AZ32"/>
    <mergeCell ref="BA31:BA32"/>
    <mergeCell ref="Z31:AA32"/>
    <mergeCell ref="AE31:AI32"/>
    <mergeCell ref="AJ31:AK32"/>
    <mergeCell ref="AL31:AM32"/>
    <mergeCell ref="AN31:AO32"/>
    <mergeCell ref="AP31:AQ32"/>
    <mergeCell ref="AU26:AU27"/>
    <mergeCell ref="AV26:AV27"/>
    <mergeCell ref="AK2:AR2"/>
    <mergeCell ref="A2:H2"/>
    <mergeCell ref="I2:AJ2"/>
    <mergeCell ref="A3:AR3"/>
    <mergeCell ref="AN26:AO27"/>
    <mergeCell ref="AP26:AQ27"/>
    <mergeCell ref="N26:O27"/>
    <mergeCell ref="P26:Q27"/>
    <mergeCell ref="R26:S27"/>
    <mergeCell ref="T26:U27"/>
    <mergeCell ref="V26:W27"/>
    <mergeCell ref="X26:Y27"/>
    <mergeCell ref="A41:I42"/>
    <mergeCell ref="L31:M32"/>
    <mergeCell ref="C34:AB38"/>
    <mergeCell ref="N31:O32"/>
    <mergeCell ref="P31:Q32"/>
    <mergeCell ref="R31:S32"/>
    <mergeCell ref="T31:U32"/>
    <mergeCell ref="V31:W32"/>
    <mergeCell ref="J31:K32"/>
    <mergeCell ref="A23:I24"/>
    <mergeCell ref="B26:E27"/>
    <mergeCell ref="F26:G27"/>
    <mergeCell ref="H26:I27"/>
    <mergeCell ref="J26:K27"/>
    <mergeCell ref="L26:M27"/>
    <mergeCell ref="X31:Y32"/>
    <mergeCell ref="C39:D39"/>
    <mergeCell ref="E39:AB39"/>
    <mergeCell ref="C11:D11"/>
    <mergeCell ref="C12:D12"/>
    <mergeCell ref="C144:AB148"/>
    <mergeCell ref="C163:AB167"/>
    <mergeCell ref="C181:AB185"/>
    <mergeCell ref="C199:AB203"/>
    <mergeCell ref="C5:K6"/>
    <mergeCell ref="C7:K8"/>
    <mergeCell ref="L5:AP6"/>
    <mergeCell ref="L7:AP8"/>
    <mergeCell ref="X49:Y50"/>
    <mergeCell ref="A60:I61"/>
    <mergeCell ref="B63:E64"/>
    <mergeCell ref="F63:G64"/>
    <mergeCell ref="H63:I64"/>
    <mergeCell ref="J63:K64"/>
    <mergeCell ref="L63:M64"/>
    <mergeCell ref="A78:I79"/>
    <mergeCell ref="B81:E82"/>
    <mergeCell ref="F81:G82"/>
    <mergeCell ref="H81:I82"/>
    <mergeCell ref="J81:K82"/>
    <mergeCell ref="L81:M82"/>
    <mergeCell ref="A96:I97"/>
    <mergeCell ref="B99:E100"/>
    <mergeCell ref="X86:Y87"/>
    <mergeCell ref="B104:E105"/>
    <mergeCell ref="F104:G105"/>
    <mergeCell ref="H104:I105"/>
    <mergeCell ref="J104:K105"/>
    <mergeCell ref="L104:M105"/>
    <mergeCell ref="A133:I134"/>
    <mergeCell ref="B136:E137"/>
    <mergeCell ref="F136:G137"/>
    <mergeCell ref="K332:N335"/>
    <mergeCell ref="O332:T333"/>
    <mergeCell ref="U332:W335"/>
    <mergeCell ref="X332:Z335"/>
    <mergeCell ref="AA332:AC335"/>
    <mergeCell ref="AD332:AG335"/>
    <mergeCell ref="AH332:AJ335"/>
    <mergeCell ref="AK332:AM335"/>
    <mergeCell ref="AN332:AR335"/>
    <mergeCell ref="AU332:AU333"/>
    <mergeCell ref="O340:T341"/>
    <mergeCell ref="U340:W343"/>
    <mergeCell ref="X340:Z343"/>
    <mergeCell ref="AA340:AC343"/>
    <mergeCell ref="AD340:AG343"/>
    <mergeCell ref="AH340:AJ343"/>
    <mergeCell ref="AK340:AM343"/>
    <mergeCell ref="AN340:AR343"/>
    <mergeCell ref="AU340:AU341"/>
    <mergeCell ref="AV340:AV343"/>
    <mergeCell ref="AW332:AW335"/>
    <mergeCell ref="O334:O335"/>
    <mergeCell ref="P334:T335"/>
    <mergeCell ref="AU334:AU335"/>
    <mergeCell ref="B336:B339"/>
    <mergeCell ref="C336:C339"/>
    <mergeCell ref="D336:D339"/>
    <mergeCell ref="E336:E339"/>
    <mergeCell ref="F336:G339"/>
    <mergeCell ref="H336:J339"/>
    <mergeCell ref="K336:N339"/>
    <mergeCell ref="O336:T337"/>
    <mergeCell ref="U336:W339"/>
    <mergeCell ref="X336:Z339"/>
    <mergeCell ref="AA336:AC339"/>
    <mergeCell ref="AD336:AG339"/>
    <mergeCell ref="AH336:AJ339"/>
    <mergeCell ref="AK336:AM339"/>
    <mergeCell ref="AN336:AR339"/>
    <mergeCell ref="AU336:AU337"/>
    <mergeCell ref="AV336:AV339"/>
    <mergeCell ref="AW336:AW339"/>
    <mergeCell ref="AW340:AW343"/>
    <mergeCell ref="O342:O343"/>
    <mergeCell ref="P342:T343"/>
    <mergeCell ref="AU342:AU343"/>
    <mergeCell ref="C332:C335"/>
    <mergeCell ref="D332:D335"/>
    <mergeCell ref="E332:E335"/>
    <mergeCell ref="F332:G335"/>
    <mergeCell ref="H332:J335"/>
    <mergeCell ref="B344:B347"/>
    <mergeCell ref="C344:C347"/>
    <mergeCell ref="D344:D347"/>
    <mergeCell ref="E344:E347"/>
    <mergeCell ref="F344:G347"/>
    <mergeCell ref="H344:J347"/>
    <mergeCell ref="K344:N347"/>
    <mergeCell ref="O344:T345"/>
    <mergeCell ref="U344:W347"/>
    <mergeCell ref="X344:Z347"/>
    <mergeCell ref="AA344:AC347"/>
    <mergeCell ref="AD344:AG347"/>
    <mergeCell ref="AH344:AJ347"/>
    <mergeCell ref="AK344:AM347"/>
    <mergeCell ref="AN344:AR347"/>
    <mergeCell ref="AU344:AU345"/>
    <mergeCell ref="AV344:AV347"/>
    <mergeCell ref="AW344:AW347"/>
    <mergeCell ref="O346:O347"/>
    <mergeCell ref="P346:T347"/>
    <mergeCell ref="AU346:AU347"/>
    <mergeCell ref="B340:B343"/>
    <mergeCell ref="C340:C343"/>
    <mergeCell ref="D340:D343"/>
    <mergeCell ref="E340:E343"/>
    <mergeCell ref="F340:G343"/>
    <mergeCell ref="H340:J343"/>
    <mergeCell ref="K340:N343"/>
    <mergeCell ref="C57:D57"/>
    <mergeCell ref="E57:AB57"/>
    <mergeCell ref="C76:D76"/>
    <mergeCell ref="E76:AB76"/>
    <mergeCell ref="C94:D94"/>
    <mergeCell ref="E94:AB94"/>
    <mergeCell ref="C112:D112"/>
    <mergeCell ref="E112:AB112"/>
    <mergeCell ref="C131:D131"/>
    <mergeCell ref="E131:AB131"/>
    <mergeCell ref="C149:D149"/>
    <mergeCell ref="E149:AB149"/>
    <mergeCell ref="C168:D168"/>
    <mergeCell ref="E168:AB168"/>
    <mergeCell ref="C186:D186"/>
    <mergeCell ref="E186:AB186"/>
    <mergeCell ref="N86:O87"/>
    <mergeCell ref="P86:Q87"/>
    <mergeCell ref="R86:S87"/>
    <mergeCell ref="T86:U87"/>
    <mergeCell ref="V86:W87"/>
  </mergeCells>
  <phoneticPr fontId="3"/>
  <conditionalFormatting sqref="AN244:AR247">
    <cfRule type="expression" dxfId="46" priority="114">
      <formula>IF(AN244="定",TRUE)</formula>
    </cfRule>
    <cfRule type="expression" dxfId="45" priority="115">
      <formula>IF(CA244="×",TRUE)</formula>
    </cfRule>
    <cfRule type="expression" dxfId="44" priority="116">
      <formula>IF(AN244=0,TRUE)</formula>
    </cfRule>
  </conditionalFormatting>
  <conditionalFormatting sqref="AA248 AA252 AA256 AA260 AA264 AA268 AA272 AA276 AA280 AA284 AA288 AA332 AA336 AA340 AA344 AA348 AA352 AA356 AA360 AA364">
    <cfRule type="expression" dxfId="43" priority="33">
      <formula>IF(AA248="定",TRUE)</formula>
    </cfRule>
    <cfRule type="expression" dxfId="42" priority="34">
      <formula>IF(BO248="×",TRUE)</formula>
    </cfRule>
    <cfRule type="expression" dxfId="41" priority="35">
      <formula>IF(AA248=0,TRUE)</formula>
    </cfRule>
  </conditionalFormatting>
  <conditionalFormatting sqref="AD244 X244 U244">
    <cfRule type="expression" dxfId="40" priority="42">
      <formula>IF(U244="定",TRUE)</formula>
    </cfRule>
    <cfRule type="expression" dxfId="39" priority="43">
      <formula>IF(BI244="×",TRUE)</formula>
    </cfRule>
    <cfRule type="expression" dxfId="38" priority="44">
      <formula>IF(U244=0,TRUE)</formula>
    </cfRule>
  </conditionalFormatting>
  <conditionalFormatting sqref="AA244">
    <cfRule type="expression" dxfId="37" priority="39">
      <formula>IF(AA244="定",TRUE)</formula>
    </cfRule>
    <cfRule type="expression" dxfId="36" priority="40">
      <formula>IF(BO244="×",TRUE)</formula>
    </cfRule>
    <cfRule type="expression" dxfId="35" priority="41">
      <formula>IF(AA244=0,TRUE)</formula>
    </cfRule>
  </conditionalFormatting>
  <conditionalFormatting sqref="AD248 AD252 AD256 AD260 AD264 AD268 AD272 AD276 AD280 AD284 AD288 AD332 AD336 AD340 AD344 AD348 AD352 AD356 AD360 AD364 X248 X252 X256 X260 X264 X268 X272 X276 X280 X284 X288 X332 X336 X340 X344 X348 X352 X356 X360 X364 U248 U252 U256 U260 U264 U268 U272 U276 U280 U284 U288 U332 U336 U340 U344 U348 U352 U356 U360 U364">
    <cfRule type="expression" dxfId="34" priority="36">
      <formula>IF(U248="定",TRUE)</formula>
    </cfRule>
    <cfRule type="expression" dxfId="33" priority="37">
      <formula>IF(BI248="×",TRUE)</formula>
    </cfRule>
    <cfRule type="expression" dxfId="32" priority="38">
      <formula>IF(U248=0,TRUE)</formula>
    </cfRule>
  </conditionalFormatting>
  <conditionalFormatting sqref="AN248:AR291 AN332:AR367">
    <cfRule type="expression" dxfId="31" priority="30">
      <formula>IF(AN248="定",TRUE)</formula>
    </cfRule>
    <cfRule type="expression" dxfId="30" priority="31">
      <formula>IF(CA248="×",TRUE)</formula>
    </cfRule>
    <cfRule type="expression" dxfId="29" priority="32">
      <formula>IF(AN248=0,TRUE)</formula>
    </cfRule>
  </conditionalFormatting>
  <conditionalFormatting sqref="AA292 AA296 AA300 AA304 AA308 AA312 AA320 AA324 AA328">
    <cfRule type="expression" dxfId="28" priority="24">
      <formula>IF(AA292="定",TRUE)</formula>
    </cfRule>
    <cfRule type="expression" dxfId="27" priority="25">
      <formula>IF(BO292="×",TRUE)</formula>
    </cfRule>
    <cfRule type="expression" dxfId="26" priority="26">
      <formula>IF(AA292=0,TRUE)</formula>
    </cfRule>
  </conditionalFormatting>
  <conditionalFormatting sqref="AD292 AD296 AD300 AD304 AD308 AD312 AD320 AD324 AD328 X292 X296 X300 X304 X308 X312 X320 X324 X328 U292 U296 U300 U304 U308 U312 U320 U324 U328">
    <cfRule type="expression" dxfId="25" priority="27">
      <formula>IF(U292="定",TRUE)</formula>
    </cfRule>
    <cfRule type="expression" dxfId="24" priority="28">
      <formula>IF(BI292="×",TRUE)</formula>
    </cfRule>
    <cfRule type="expression" dxfId="23" priority="29">
      <formula>IF(U292=0,TRUE)</formula>
    </cfRule>
  </conditionalFormatting>
  <conditionalFormatting sqref="AN292:AR315 AN320:AR331">
    <cfRule type="expression" dxfId="22" priority="21">
      <formula>IF(AN292="定",TRUE)</formula>
    </cfRule>
    <cfRule type="expression" dxfId="21" priority="22">
      <formula>IF(CA292="×",TRUE)</formula>
    </cfRule>
    <cfRule type="expression" dxfId="20" priority="23">
      <formula>IF(AN292=0,TRUE)</formula>
    </cfRule>
  </conditionalFormatting>
  <conditionalFormatting sqref="B244:AR303">
    <cfRule type="expression" dxfId="19" priority="20">
      <formula>IF($C$12="☑",TRUE)</formula>
    </cfRule>
  </conditionalFormatting>
  <conditionalFormatting sqref="AA380 AA384 AA388 AA392 AA396 AA400 AA404 AA408 AA412">
    <cfRule type="expression" dxfId="18" priority="14">
      <formula>IF(AA380="定",TRUE)</formula>
    </cfRule>
    <cfRule type="expression" dxfId="17" priority="15">
      <formula>IF(BO380="×",TRUE)</formula>
    </cfRule>
    <cfRule type="expression" dxfId="16" priority="16">
      <formula>IF(AA380=0,TRUE)</formula>
    </cfRule>
  </conditionalFormatting>
  <conditionalFormatting sqref="AD380 AD384 AD388 AD392 AD396 AD400 AD404 AD408 AD412 X380 X384 X388 X392 X396 X400 X404 X408 X412 U380 U384 U388 U392 U396 U400 U404 U408 U412">
    <cfRule type="expression" dxfId="15" priority="17">
      <formula>IF(U380="定",TRUE)</formula>
    </cfRule>
    <cfRule type="expression" dxfId="14" priority="18">
      <formula>IF(BI380="×",TRUE)</formula>
    </cfRule>
    <cfRule type="expression" dxfId="13" priority="19">
      <formula>IF(U380=0,TRUE)</formula>
    </cfRule>
  </conditionalFormatting>
  <conditionalFormatting sqref="AN380:AR415">
    <cfRule type="expression" dxfId="12" priority="11">
      <formula>IF(AN380="定",TRUE)</formula>
    </cfRule>
    <cfRule type="expression" dxfId="11" priority="12">
      <formula>IF(CA380="×",TRUE)</formula>
    </cfRule>
    <cfRule type="expression" dxfId="10" priority="13">
      <formula>IF(AN380=0,TRUE)</formula>
    </cfRule>
  </conditionalFormatting>
  <conditionalFormatting sqref="AA368 AA372 AA376">
    <cfRule type="expression" dxfId="9" priority="5">
      <formula>IF(AA368="定",TRUE)</formula>
    </cfRule>
    <cfRule type="expression" dxfId="8" priority="6">
      <formula>IF(BO368="×",TRUE)</formula>
    </cfRule>
    <cfRule type="expression" dxfId="7" priority="7">
      <formula>IF(AA368=0,TRUE)</formula>
    </cfRule>
  </conditionalFormatting>
  <conditionalFormatting sqref="AD368 AD372 AD376 X368 X372 X376 U368 U372 U376">
    <cfRule type="expression" dxfId="6" priority="8">
      <formula>IF(U368="定",TRUE)</formula>
    </cfRule>
    <cfRule type="expression" dxfId="5" priority="9">
      <formula>IF(BI368="×",TRUE)</formula>
    </cfRule>
    <cfRule type="expression" dxfId="4" priority="10">
      <formula>IF(U368=0,TRUE)</formula>
    </cfRule>
  </conditionalFormatting>
  <conditionalFormatting sqref="AN368:AR379">
    <cfRule type="expression" dxfId="3" priority="2">
      <formula>IF(AN368="定",TRUE)</formula>
    </cfRule>
    <cfRule type="expression" dxfId="2" priority="3">
      <formula>IF(CA368="×",TRUE)</formula>
    </cfRule>
    <cfRule type="expression" dxfId="1" priority="4">
      <formula>IF(AN368=0,TRUE)</formula>
    </cfRule>
  </conditionalFormatting>
  <conditionalFormatting sqref="B244:AR319">
    <cfRule type="expression" dxfId="0" priority="1">
      <formula>IF($C$13="☑",TRUE)</formula>
    </cfRule>
  </conditionalFormatting>
  <dataValidations disablePrompts="1" count="5">
    <dataValidation type="whole" allowBlank="1" showInputMessage="1" showErrorMessage="1" sqref="AH244:AJ315 AH320:AJ415" xr:uid="{D5FDC338-FD15-47C6-AF8B-941148489FC7}">
      <formula1>1</formula1>
      <formula2>10</formula2>
    </dataValidation>
    <dataValidation type="list" allowBlank="1" showInputMessage="1" showErrorMessage="1" sqref="H244:J315 H320:J415" xr:uid="{3325613A-D324-4232-A289-2CBD7B3B9E11}">
      <formula1>"○,定,×,－"</formula1>
    </dataValidation>
    <dataValidation type="whole" allowBlank="1" showInputMessage="1" showErrorMessage="1" sqref="L173:M174 X173:Y174 L178:M179 X178:Y179 AN178:AO179 AN173:AO174 L26:M27 X26:Y27 L31:M32 X31:Y32 AN31:AO32 AN26:AO27 L44:M45 X44:Y45 L49:M50 X49:Y50 AN49:AO50 AN44:AO45 L63:M64 X63:Y64 L68:M69 X68:Y69 AN68:AO69 AN63:AO64 L81:M82 X81:Y82 L86:M87 X86:Y87 AN86:AO87 AN81:AO82 L99:M100 X99:Y100 L104:M105 X104:Y105 AN104:AO105 AN99:AO100 L118:M119 X118:Y119 L123:M124 X123:Y124 AN123:AO124 AN118:AO119 L136:M137 X136:Y137 L141:M142 X141:Y142 AN141:AO142 AN136:AO137 L155:M156 X155:Y156 L160:M161 X160:Y161 AN160:AO161 AN155:AO156 L191:M192 X191:Y192 L196:M197 X196:Y197 AN196:AO197 AN191:AO192" xr:uid="{2E26D76B-3FB2-48AB-A038-BCCDB7A7E704}">
      <formula1>0</formula1>
      <formula2>59</formula2>
    </dataValidation>
    <dataValidation type="whole" allowBlank="1" showInputMessage="1" showErrorMessage="1" sqref="H173:I174 H178:I179 H26:I27 H31:I32 H44:I45 H49:I50 H63:I64 H68:I69 H81:I82 H86:I87 H99:I100 H104:I105 H118:I119 H123:I124 H136:I137 H141:I142 H155:I156 H160:I161 H191:I192 H196:I197" xr:uid="{62600423-D76D-4DFA-B218-5DA71E92B196}">
      <formula1>5</formula1>
      <formula2>28</formula2>
    </dataValidation>
    <dataValidation type="list" allowBlank="1" showInputMessage="1" showErrorMessage="1" sqref="C39:D39 C57:D57 C76:D76 C94:D94 C112:D112 C131:D131 C149:D149 C168:D168 C186:D186 C204:D204 C11:D13" xr:uid="{A8FD2956-1AA7-4224-A204-0C65F6B61D4C}">
      <formula1>"☑,□"</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rowBreaks count="3" manualBreakCount="3">
    <brk id="58" max="43" man="1"/>
    <brk id="238" max="43" man="1"/>
    <brk id="319"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支給額計算書</vt:lpstr>
      <vt:lpstr>記載例!Print_Area</vt:lpstr>
      <vt:lpstr>支給額計算書!Print_Area</vt:lpstr>
      <vt:lpstr>記載例!Print_Titles</vt:lpstr>
      <vt:lpstr>支給額計算書!Print_Titles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2021-07-07T02:08:52Z</cp:lastPrinted>
  <dcterms:created xsi:type="dcterms:W3CDTF">2021-06-17T05:36:58Z</dcterms:created>
  <dcterms:modified xsi:type="dcterms:W3CDTF">2021-09-10T09:58:26Z</dcterms:modified>
</cp:coreProperties>
</file>