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4期）\04 要項（大規模）\HP掲載用\"/>
    </mc:Choice>
  </mc:AlternateContent>
  <xr:revisionPtr revIDLastSave="0" documentId="13_ncr:1_{6A667712-520E-42E1-ABFA-7A39D832EEA6}" xr6:coauthVersionLast="36" xr6:coauthVersionMax="36" xr10:uidLastSave="{00000000-0000-0000-0000-000000000000}"/>
  <bookViews>
    <workbookView xWindow="0" yWindow="0" windowWidth="20490" windowHeight="7455" xr2:uid="{9E9006BF-A5C4-471D-8335-76565F35B1F7}"/>
  </bookViews>
  <sheets>
    <sheet name="記載例(計算書)" sheetId="47" r:id="rId1"/>
    <sheet name="記載例(ｽｸﾘｰﾝ)" sheetId="48" r:id="rId2"/>
    <sheet name="支給額計算書" sheetId="25" r:id="rId3"/>
    <sheet name="スクリーン(1)" sheetId="1" r:id="rId4"/>
    <sheet name="スクリーン(2)" sheetId="68" r:id="rId5"/>
    <sheet name="スクリーン(3)" sheetId="69" r:id="rId6"/>
    <sheet name="スクリーン(4)" sheetId="70" r:id="rId7"/>
    <sheet name="スクリーン(5)" sheetId="71" r:id="rId8"/>
    <sheet name="スクリーン(6)" sheetId="72" r:id="rId9"/>
    <sheet name="スクリーン(7)" sheetId="73" r:id="rId10"/>
    <sheet name="スクリーン(8)" sheetId="74" r:id="rId11"/>
    <sheet name="スクリーン(9)" sheetId="75" r:id="rId12"/>
    <sheet name="スクリーン(10)" sheetId="76" r:id="rId13"/>
    <sheet name="スクリーン(11)" sheetId="77" r:id="rId14"/>
    <sheet name="スクリーン(12)" sheetId="78" r:id="rId15"/>
    <sheet name="スクリーン(13)" sheetId="79" r:id="rId16"/>
    <sheet name="スクリーン(14)" sheetId="80" r:id="rId17"/>
    <sheet name="スクリーン(15)" sheetId="81" r:id="rId18"/>
    <sheet name="スクリーン(16)" sheetId="82" r:id="rId19"/>
    <sheet name="スクリーン(17)" sheetId="83" r:id="rId20"/>
    <sheet name="スクリーン(18)" sheetId="84" r:id="rId21"/>
    <sheet name="スクリーン(19)" sheetId="85" r:id="rId22"/>
    <sheet name="スクリーン(20)" sheetId="86" r:id="rId23"/>
  </sheets>
  <definedNames>
    <definedName name="_xlnm.Print_Area" localSheetId="3">'スクリーン(1)'!$A$2:$AR$180</definedName>
    <definedName name="_xlnm.Print_Area" localSheetId="12">'スクリーン(10)'!$A$2:$AR$180</definedName>
    <definedName name="_xlnm.Print_Area" localSheetId="13">'スクリーン(11)'!$A$2:$AR$180</definedName>
    <definedName name="_xlnm.Print_Area" localSheetId="14">'スクリーン(12)'!$A$2:$AR$180</definedName>
    <definedName name="_xlnm.Print_Area" localSheetId="15">'スクリーン(13)'!$A$2:$AR$180</definedName>
    <definedName name="_xlnm.Print_Area" localSheetId="16">'スクリーン(14)'!$A$2:$AR$180</definedName>
    <definedName name="_xlnm.Print_Area" localSheetId="17">'スクリーン(15)'!$A$2:$AR$180</definedName>
    <definedName name="_xlnm.Print_Area" localSheetId="18">'スクリーン(16)'!$A$2:$AR$180</definedName>
    <definedName name="_xlnm.Print_Area" localSheetId="19">'スクリーン(17)'!$A$2:$AR$180</definedName>
    <definedName name="_xlnm.Print_Area" localSheetId="20">'スクリーン(18)'!$A$2:$AR$180</definedName>
    <definedName name="_xlnm.Print_Area" localSheetId="21">'スクリーン(19)'!$A$2:$AR$180</definedName>
    <definedName name="_xlnm.Print_Area" localSheetId="4">'スクリーン(2)'!$A$2:$AR$180</definedName>
    <definedName name="_xlnm.Print_Area" localSheetId="22">'スクリーン(20)'!$A$2:$AR$180</definedName>
    <definedName name="_xlnm.Print_Area" localSheetId="5">'スクリーン(3)'!$A$2:$AR$180</definedName>
    <definedName name="_xlnm.Print_Area" localSheetId="6">'スクリーン(4)'!$A$2:$AR$180</definedName>
    <definedName name="_xlnm.Print_Area" localSheetId="7">'スクリーン(5)'!$A$2:$AR$180</definedName>
    <definedName name="_xlnm.Print_Area" localSheetId="8">'スクリーン(6)'!$A$2:$AR$180</definedName>
    <definedName name="_xlnm.Print_Area" localSheetId="9">'スクリーン(7)'!$A$2:$AR$180</definedName>
    <definedName name="_xlnm.Print_Area" localSheetId="10">'スクリーン(8)'!$A$2:$AR$180</definedName>
    <definedName name="_xlnm.Print_Area" localSheetId="11">'スクリーン(9)'!$A$2:$AR$180</definedName>
    <definedName name="_xlnm.Print_Area" localSheetId="1">'記載例(ｽｸﾘｰﾝ)'!$A$2:$AR$179</definedName>
    <definedName name="_xlnm.Print_Area" localSheetId="0">'記載例(計算書)'!$A$2:$AS$414</definedName>
    <definedName name="_xlnm.Print_Area" localSheetId="2">支給額計算書!$A$2:$AS$414</definedName>
    <definedName name="_xlnm.Print_Titles" localSheetId="0">'記載例(計算書)'!$5:$9</definedName>
    <definedName name="_xlnm.Print_Titles" localSheetId="2">支給額計算書!$5:$9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75" i="86" l="1"/>
  <c r="I175" i="86"/>
  <c r="X171" i="86"/>
  <c r="I171" i="86"/>
  <c r="AD171" i="86" s="1"/>
  <c r="X167" i="86"/>
  <c r="I167" i="86"/>
  <c r="AD167" i="86" s="1"/>
  <c r="X163" i="86"/>
  <c r="I163" i="86"/>
  <c r="AD163" i="86" s="1"/>
  <c r="X159" i="86"/>
  <c r="I159" i="86"/>
  <c r="AD159" i="86" s="1"/>
  <c r="X155" i="86"/>
  <c r="I155" i="86"/>
  <c r="AD155" i="86" s="1"/>
  <c r="X151" i="86"/>
  <c r="I151" i="86"/>
  <c r="AD151" i="86" s="1"/>
  <c r="X147" i="86"/>
  <c r="I147" i="86"/>
  <c r="AD147" i="86" s="1"/>
  <c r="X143" i="86"/>
  <c r="I143" i="86"/>
  <c r="AD143" i="86" s="1"/>
  <c r="X139" i="86"/>
  <c r="I139" i="86"/>
  <c r="AD139" i="86" s="1"/>
  <c r="X135" i="86"/>
  <c r="I135" i="86"/>
  <c r="AD135" i="86" s="1"/>
  <c r="X131" i="86"/>
  <c r="I131" i="86"/>
  <c r="AD131" i="86" s="1"/>
  <c r="X127" i="86"/>
  <c r="I127" i="86"/>
  <c r="AD127" i="86" s="1"/>
  <c r="X123" i="86"/>
  <c r="I123" i="86"/>
  <c r="AD123" i="86" s="1"/>
  <c r="X119" i="86"/>
  <c r="I119" i="86"/>
  <c r="AD119" i="86" s="1"/>
  <c r="X115" i="86"/>
  <c r="I115" i="86"/>
  <c r="AD115" i="86" s="1"/>
  <c r="X111" i="86"/>
  <c r="I111" i="86"/>
  <c r="AD111" i="86" s="1"/>
  <c r="X107" i="86"/>
  <c r="I107" i="86"/>
  <c r="AD107" i="86" s="1"/>
  <c r="X103" i="86"/>
  <c r="I103" i="86"/>
  <c r="AD103" i="86" s="1"/>
  <c r="X99" i="86"/>
  <c r="I99" i="86"/>
  <c r="AD99" i="86" s="1"/>
  <c r="X95" i="86"/>
  <c r="I95" i="86"/>
  <c r="AD95" i="86" s="1"/>
  <c r="X91" i="86"/>
  <c r="I91" i="86"/>
  <c r="AD91" i="86" s="1"/>
  <c r="X87" i="86"/>
  <c r="I87" i="86"/>
  <c r="AD87" i="86" s="1"/>
  <c r="I83" i="86"/>
  <c r="X79" i="86"/>
  <c r="I79" i="86"/>
  <c r="AD79" i="86" s="1"/>
  <c r="X75" i="86"/>
  <c r="I75" i="86"/>
  <c r="AD75" i="86" s="1"/>
  <c r="X71" i="86"/>
  <c r="I71" i="86"/>
  <c r="AD71" i="86" s="1"/>
  <c r="X67" i="86"/>
  <c r="I67" i="86"/>
  <c r="AD67" i="86" s="1"/>
  <c r="X63" i="86"/>
  <c r="I63" i="86"/>
  <c r="AD63" i="86" s="1"/>
  <c r="X59" i="86"/>
  <c r="I59" i="86"/>
  <c r="AD59" i="86" s="1"/>
  <c r="X55" i="86"/>
  <c r="I55" i="86"/>
  <c r="AD55" i="86" s="1"/>
  <c r="X51" i="86"/>
  <c r="I51" i="86"/>
  <c r="AD51" i="86" s="1"/>
  <c r="X47" i="86"/>
  <c r="I47" i="86"/>
  <c r="AD47" i="86" s="1"/>
  <c r="X43" i="86"/>
  <c r="I43" i="86"/>
  <c r="AD43" i="86" s="1"/>
  <c r="X39" i="86"/>
  <c r="I39" i="86"/>
  <c r="AD39" i="86" s="1"/>
  <c r="X35" i="86"/>
  <c r="I35" i="86"/>
  <c r="AD35" i="86" s="1"/>
  <c r="X31" i="86"/>
  <c r="I31" i="86"/>
  <c r="AD31" i="86" s="1"/>
  <c r="X27" i="86"/>
  <c r="I27" i="86"/>
  <c r="AD27" i="86" s="1"/>
  <c r="X23" i="86"/>
  <c r="I23" i="86"/>
  <c r="AD23" i="86" s="1"/>
  <c r="X19" i="86"/>
  <c r="I19" i="86"/>
  <c r="AD19" i="86" s="1"/>
  <c r="X15" i="86"/>
  <c r="I15" i="86"/>
  <c r="AD15" i="86" s="1"/>
  <c r="X11" i="86"/>
  <c r="I11" i="86"/>
  <c r="AI2" i="86"/>
  <c r="U2" i="86"/>
  <c r="X175" i="85"/>
  <c r="I175" i="85"/>
  <c r="AD175" i="85" s="1"/>
  <c r="X171" i="85"/>
  <c r="I171" i="85"/>
  <c r="AD171" i="85" s="1"/>
  <c r="X167" i="85"/>
  <c r="I167" i="85"/>
  <c r="AD167" i="85" s="1"/>
  <c r="X163" i="85"/>
  <c r="I163" i="85"/>
  <c r="AD163" i="85" s="1"/>
  <c r="X159" i="85"/>
  <c r="I159" i="85"/>
  <c r="AD159" i="85" s="1"/>
  <c r="X155" i="85"/>
  <c r="I155" i="85"/>
  <c r="AD155" i="85" s="1"/>
  <c r="X151" i="85"/>
  <c r="I151" i="85"/>
  <c r="AD151" i="85" s="1"/>
  <c r="X147" i="85"/>
  <c r="I147" i="85"/>
  <c r="AD147" i="85" s="1"/>
  <c r="X143" i="85"/>
  <c r="I143" i="85"/>
  <c r="AD143" i="85" s="1"/>
  <c r="X139" i="85"/>
  <c r="I139" i="85"/>
  <c r="AD139" i="85" s="1"/>
  <c r="X135" i="85"/>
  <c r="I135" i="85"/>
  <c r="AD135" i="85" s="1"/>
  <c r="X131" i="85"/>
  <c r="I131" i="85"/>
  <c r="AD131" i="85" s="1"/>
  <c r="X127" i="85"/>
  <c r="I127" i="85"/>
  <c r="AD127" i="85" s="1"/>
  <c r="X123" i="85"/>
  <c r="I123" i="85"/>
  <c r="AD123" i="85" s="1"/>
  <c r="X119" i="85"/>
  <c r="I119" i="85"/>
  <c r="AD119" i="85" s="1"/>
  <c r="X115" i="85"/>
  <c r="I115" i="85"/>
  <c r="AD115" i="85" s="1"/>
  <c r="X111" i="85"/>
  <c r="I111" i="85"/>
  <c r="AD111" i="85" s="1"/>
  <c r="X107" i="85"/>
  <c r="I107" i="85"/>
  <c r="AD107" i="85" s="1"/>
  <c r="X103" i="85"/>
  <c r="I103" i="85"/>
  <c r="AD103" i="85" s="1"/>
  <c r="X99" i="85"/>
  <c r="I99" i="85"/>
  <c r="AD99" i="85" s="1"/>
  <c r="X95" i="85"/>
  <c r="I95" i="85"/>
  <c r="AD95" i="85" s="1"/>
  <c r="X91" i="85"/>
  <c r="I91" i="85"/>
  <c r="AD91" i="85" s="1"/>
  <c r="X87" i="85"/>
  <c r="I87" i="85"/>
  <c r="AD87" i="85" s="1"/>
  <c r="X83" i="85"/>
  <c r="I83" i="85"/>
  <c r="AD83" i="85" s="1"/>
  <c r="X79" i="85"/>
  <c r="I79" i="85"/>
  <c r="AD79" i="85" s="1"/>
  <c r="X75" i="85"/>
  <c r="I75" i="85"/>
  <c r="AD75" i="85" s="1"/>
  <c r="X71" i="85"/>
  <c r="I71" i="85"/>
  <c r="AD71" i="85" s="1"/>
  <c r="X67" i="85"/>
  <c r="I67" i="85"/>
  <c r="AD67" i="85" s="1"/>
  <c r="X63" i="85"/>
  <c r="I63" i="85"/>
  <c r="AD63" i="85" s="1"/>
  <c r="X59" i="85"/>
  <c r="I59" i="85"/>
  <c r="AD59" i="85" s="1"/>
  <c r="X55" i="85"/>
  <c r="I55" i="85"/>
  <c r="AD55" i="85" s="1"/>
  <c r="X51" i="85"/>
  <c r="I51" i="85"/>
  <c r="AD51" i="85" s="1"/>
  <c r="X47" i="85"/>
  <c r="I47" i="85"/>
  <c r="AD47" i="85" s="1"/>
  <c r="X43" i="85"/>
  <c r="I43" i="85"/>
  <c r="AD43" i="85" s="1"/>
  <c r="X39" i="85"/>
  <c r="I39" i="85"/>
  <c r="AD39" i="85" s="1"/>
  <c r="X35" i="85"/>
  <c r="I35" i="85"/>
  <c r="AD35" i="85" s="1"/>
  <c r="X31" i="85"/>
  <c r="I31" i="85"/>
  <c r="AD31" i="85" s="1"/>
  <c r="X27" i="85"/>
  <c r="I27" i="85"/>
  <c r="AD27" i="85" s="1"/>
  <c r="X23" i="85"/>
  <c r="I23" i="85"/>
  <c r="AD23" i="85" s="1"/>
  <c r="X19" i="85"/>
  <c r="I19" i="85"/>
  <c r="AD19" i="85" s="1"/>
  <c r="X15" i="85"/>
  <c r="I15" i="85"/>
  <c r="AD15" i="85" s="1"/>
  <c r="X11" i="85"/>
  <c r="I11" i="85"/>
  <c r="AI2" i="85"/>
  <c r="U2" i="85"/>
  <c r="X175" i="84"/>
  <c r="I175" i="84"/>
  <c r="AD175" i="84" s="1"/>
  <c r="X171" i="84"/>
  <c r="I171" i="84"/>
  <c r="AD171" i="84" s="1"/>
  <c r="X167" i="84"/>
  <c r="I167" i="84"/>
  <c r="AD167" i="84" s="1"/>
  <c r="X163" i="84"/>
  <c r="I163" i="84"/>
  <c r="AD163" i="84" s="1"/>
  <c r="X159" i="84"/>
  <c r="I159" i="84"/>
  <c r="AD159" i="84" s="1"/>
  <c r="X155" i="84"/>
  <c r="I155" i="84"/>
  <c r="AD155" i="84" s="1"/>
  <c r="X151" i="84"/>
  <c r="I151" i="84"/>
  <c r="AD151" i="84" s="1"/>
  <c r="X147" i="84"/>
  <c r="I147" i="84"/>
  <c r="AD147" i="84" s="1"/>
  <c r="X143" i="84"/>
  <c r="I143" i="84"/>
  <c r="AD143" i="84" s="1"/>
  <c r="X139" i="84"/>
  <c r="I139" i="84"/>
  <c r="AD139" i="84" s="1"/>
  <c r="X135" i="84"/>
  <c r="I135" i="84"/>
  <c r="AD135" i="84" s="1"/>
  <c r="X131" i="84"/>
  <c r="I131" i="84"/>
  <c r="AD131" i="84" s="1"/>
  <c r="X127" i="84"/>
  <c r="I127" i="84"/>
  <c r="AD127" i="84" s="1"/>
  <c r="X123" i="84"/>
  <c r="I123" i="84"/>
  <c r="AD123" i="84" s="1"/>
  <c r="X119" i="84"/>
  <c r="I119" i="84"/>
  <c r="AD119" i="84" s="1"/>
  <c r="X115" i="84"/>
  <c r="I115" i="84"/>
  <c r="AD115" i="84" s="1"/>
  <c r="X111" i="84"/>
  <c r="I111" i="84"/>
  <c r="AD111" i="84" s="1"/>
  <c r="X107" i="84"/>
  <c r="I107" i="84"/>
  <c r="AD107" i="84" s="1"/>
  <c r="X103" i="84"/>
  <c r="I103" i="84"/>
  <c r="AD103" i="84" s="1"/>
  <c r="X99" i="84"/>
  <c r="I99" i="84"/>
  <c r="AD99" i="84" s="1"/>
  <c r="X95" i="84"/>
  <c r="I95" i="84"/>
  <c r="AD95" i="84" s="1"/>
  <c r="X91" i="84"/>
  <c r="I91" i="84"/>
  <c r="AD91" i="84" s="1"/>
  <c r="X87" i="84"/>
  <c r="I87" i="84"/>
  <c r="AD87" i="84" s="1"/>
  <c r="X83" i="84"/>
  <c r="I83" i="84"/>
  <c r="AD83" i="84" s="1"/>
  <c r="X79" i="84"/>
  <c r="I79" i="84"/>
  <c r="AD79" i="84" s="1"/>
  <c r="X75" i="84"/>
  <c r="I75" i="84"/>
  <c r="AD75" i="84" s="1"/>
  <c r="X71" i="84"/>
  <c r="I71" i="84"/>
  <c r="AD71" i="84" s="1"/>
  <c r="X67" i="84"/>
  <c r="I67" i="84"/>
  <c r="AD67" i="84" s="1"/>
  <c r="X63" i="84"/>
  <c r="I63" i="84"/>
  <c r="AD63" i="84" s="1"/>
  <c r="X59" i="84"/>
  <c r="I59" i="84"/>
  <c r="AD59" i="84" s="1"/>
  <c r="X55" i="84"/>
  <c r="I55" i="84"/>
  <c r="AD55" i="84" s="1"/>
  <c r="X51" i="84"/>
  <c r="I51" i="84"/>
  <c r="AD51" i="84" s="1"/>
  <c r="X47" i="84"/>
  <c r="I47" i="84"/>
  <c r="AD47" i="84" s="1"/>
  <c r="X43" i="84"/>
  <c r="I43" i="84"/>
  <c r="AD43" i="84" s="1"/>
  <c r="X39" i="84"/>
  <c r="I39" i="84"/>
  <c r="AD39" i="84" s="1"/>
  <c r="X35" i="84"/>
  <c r="I35" i="84"/>
  <c r="AD35" i="84" s="1"/>
  <c r="X31" i="84"/>
  <c r="I31" i="84"/>
  <c r="AD31" i="84" s="1"/>
  <c r="X27" i="84"/>
  <c r="I27" i="84"/>
  <c r="AD27" i="84" s="1"/>
  <c r="X23" i="84"/>
  <c r="I23" i="84"/>
  <c r="AD23" i="84" s="1"/>
  <c r="X19" i="84"/>
  <c r="I19" i="84"/>
  <c r="AD19" i="84" s="1"/>
  <c r="X15" i="84"/>
  <c r="I15" i="84"/>
  <c r="AD15" i="84" s="1"/>
  <c r="X11" i="84"/>
  <c r="I11" i="84"/>
  <c r="AI2" i="84"/>
  <c r="U2" i="84"/>
  <c r="X175" i="83"/>
  <c r="I175" i="83"/>
  <c r="AD175" i="83" s="1"/>
  <c r="X171" i="83"/>
  <c r="I171" i="83"/>
  <c r="AD171" i="83" s="1"/>
  <c r="X167" i="83"/>
  <c r="I167" i="83"/>
  <c r="AD167" i="83" s="1"/>
  <c r="X163" i="83"/>
  <c r="I163" i="83"/>
  <c r="AD163" i="83" s="1"/>
  <c r="X159" i="83"/>
  <c r="I159" i="83"/>
  <c r="AD159" i="83" s="1"/>
  <c r="X155" i="83"/>
  <c r="I155" i="83"/>
  <c r="AD155" i="83" s="1"/>
  <c r="X151" i="83"/>
  <c r="I151" i="83"/>
  <c r="AD151" i="83" s="1"/>
  <c r="X147" i="83"/>
  <c r="I147" i="83"/>
  <c r="AD147" i="83" s="1"/>
  <c r="X143" i="83"/>
  <c r="I143" i="83"/>
  <c r="AD143" i="83" s="1"/>
  <c r="X139" i="83"/>
  <c r="I139" i="83"/>
  <c r="AD139" i="83" s="1"/>
  <c r="X135" i="83"/>
  <c r="I135" i="83"/>
  <c r="AD135" i="83" s="1"/>
  <c r="X131" i="83"/>
  <c r="I131" i="83"/>
  <c r="AD131" i="83" s="1"/>
  <c r="X127" i="83"/>
  <c r="I127" i="83"/>
  <c r="AD127" i="83" s="1"/>
  <c r="X123" i="83"/>
  <c r="I123" i="83"/>
  <c r="AD123" i="83" s="1"/>
  <c r="X119" i="83"/>
  <c r="I119" i="83"/>
  <c r="AD119" i="83" s="1"/>
  <c r="X115" i="83"/>
  <c r="I115" i="83"/>
  <c r="AD115" i="83" s="1"/>
  <c r="X111" i="83"/>
  <c r="I111" i="83"/>
  <c r="AD111" i="83" s="1"/>
  <c r="X107" i="83"/>
  <c r="I107" i="83"/>
  <c r="AD107" i="83" s="1"/>
  <c r="X103" i="83"/>
  <c r="I103" i="83"/>
  <c r="AD103" i="83" s="1"/>
  <c r="X99" i="83"/>
  <c r="I99" i="83"/>
  <c r="AD99" i="83" s="1"/>
  <c r="X95" i="83"/>
  <c r="I95" i="83"/>
  <c r="AD95" i="83" s="1"/>
  <c r="X91" i="83"/>
  <c r="I91" i="83"/>
  <c r="AD91" i="83" s="1"/>
  <c r="X87" i="83"/>
  <c r="I87" i="83"/>
  <c r="AD87" i="83" s="1"/>
  <c r="X83" i="83"/>
  <c r="I83" i="83"/>
  <c r="AD83" i="83" s="1"/>
  <c r="X79" i="83"/>
  <c r="I79" i="83"/>
  <c r="AD79" i="83" s="1"/>
  <c r="X75" i="83"/>
  <c r="I75" i="83"/>
  <c r="AD75" i="83" s="1"/>
  <c r="X71" i="83"/>
  <c r="I71" i="83"/>
  <c r="AD71" i="83" s="1"/>
  <c r="X67" i="83"/>
  <c r="I67" i="83"/>
  <c r="AD67" i="83" s="1"/>
  <c r="X63" i="83"/>
  <c r="I63" i="83"/>
  <c r="AD63" i="83" s="1"/>
  <c r="X59" i="83"/>
  <c r="I59" i="83"/>
  <c r="AD59" i="83" s="1"/>
  <c r="X55" i="83"/>
  <c r="I55" i="83"/>
  <c r="AD55" i="83" s="1"/>
  <c r="X51" i="83"/>
  <c r="I51" i="83"/>
  <c r="AD51" i="83" s="1"/>
  <c r="X47" i="83"/>
  <c r="I47" i="83"/>
  <c r="AD47" i="83" s="1"/>
  <c r="X43" i="83"/>
  <c r="I43" i="83"/>
  <c r="AD43" i="83" s="1"/>
  <c r="X39" i="83"/>
  <c r="I39" i="83"/>
  <c r="AD39" i="83" s="1"/>
  <c r="X35" i="83"/>
  <c r="I35" i="83"/>
  <c r="AD35" i="83" s="1"/>
  <c r="X31" i="83"/>
  <c r="I31" i="83"/>
  <c r="AD31" i="83" s="1"/>
  <c r="X27" i="83"/>
  <c r="I27" i="83"/>
  <c r="AD27" i="83" s="1"/>
  <c r="X23" i="83"/>
  <c r="I23" i="83"/>
  <c r="AD23" i="83" s="1"/>
  <c r="X19" i="83"/>
  <c r="I19" i="83"/>
  <c r="AD19" i="83" s="1"/>
  <c r="X15" i="83"/>
  <c r="I15" i="83"/>
  <c r="AD15" i="83" s="1"/>
  <c r="X11" i="83"/>
  <c r="I11" i="83"/>
  <c r="AI2" i="83"/>
  <c r="U2" i="83"/>
  <c r="X175" i="82"/>
  <c r="I175" i="82"/>
  <c r="AD175" i="82" s="1"/>
  <c r="X171" i="82"/>
  <c r="I171" i="82"/>
  <c r="AD171" i="82" s="1"/>
  <c r="X167" i="82"/>
  <c r="I167" i="82"/>
  <c r="AD167" i="82" s="1"/>
  <c r="X163" i="82"/>
  <c r="I163" i="82"/>
  <c r="AD163" i="82" s="1"/>
  <c r="X159" i="82"/>
  <c r="I159" i="82"/>
  <c r="AD159" i="82" s="1"/>
  <c r="X155" i="82"/>
  <c r="I155" i="82"/>
  <c r="AD155" i="82" s="1"/>
  <c r="X151" i="82"/>
  <c r="I151" i="82"/>
  <c r="AD151" i="82" s="1"/>
  <c r="X147" i="82"/>
  <c r="I147" i="82"/>
  <c r="AD147" i="82" s="1"/>
  <c r="X143" i="82"/>
  <c r="I143" i="82"/>
  <c r="AD143" i="82" s="1"/>
  <c r="X139" i="82"/>
  <c r="I139" i="82"/>
  <c r="AD139" i="82" s="1"/>
  <c r="X135" i="82"/>
  <c r="I135" i="82"/>
  <c r="AD135" i="82" s="1"/>
  <c r="X131" i="82"/>
  <c r="I131" i="82"/>
  <c r="AD131" i="82" s="1"/>
  <c r="X127" i="82"/>
  <c r="I127" i="82"/>
  <c r="AD127" i="82" s="1"/>
  <c r="X123" i="82"/>
  <c r="I123" i="82"/>
  <c r="AD123" i="82" s="1"/>
  <c r="X119" i="82"/>
  <c r="I119" i="82"/>
  <c r="AD119" i="82" s="1"/>
  <c r="X115" i="82"/>
  <c r="I115" i="82"/>
  <c r="AD115" i="82" s="1"/>
  <c r="X111" i="82"/>
  <c r="I111" i="82"/>
  <c r="AD111" i="82" s="1"/>
  <c r="X107" i="82"/>
  <c r="I107" i="82"/>
  <c r="AD107" i="82" s="1"/>
  <c r="X103" i="82"/>
  <c r="I103" i="82"/>
  <c r="AD103" i="82" s="1"/>
  <c r="X99" i="82"/>
  <c r="I99" i="82"/>
  <c r="AD99" i="82" s="1"/>
  <c r="X95" i="82"/>
  <c r="I95" i="82"/>
  <c r="AD95" i="82" s="1"/>
  <c r="X91" i="82"/>
  <c r="I91" i="82"/>
  <c r="AD91" i="82" s="1"/>
  <c r="X87" i="82"/>
  <c r="I87" i="82"/>
  <c r="AD87" i="82" s="1"/>
  <c r="X83" i="82"/>
  <c r="I83" i="82"/>
  <c r="AD83" i="82" s="1"/>
  <c r="X79" i="82"/>
  <c r="I79" i="82"/>
  <c r="AD79" i="82" s="1"/>
  <c r="X75" i="82"/>
  <c r="I75" i="82"/>
  <c r="AD75" i="82" s="1"/>
  <c r="X71" i="82"/>
  <c r="I71" i="82"/>
  <c r="AD71" i="82" s="1"/>
  <c r="X67" i="82"/>
  <c r="I67" i="82"/>
  <c r="AD67" i="82" s="1"/>
  <c r="X63" i="82"/>
  <c r="I63" i="82"/>
  <c r="AD63" i="82" s="1"/>
  <c r="X59" i="82"/>
  <c r="I59" i="82"/>
  <c r="AD59" i="82" s="1"/>
  <c r="X55" i="82"/>
  <c r="I55" i="82"/>
  <c r="AD55" i="82" s="1"/>
  <c r="X51" i="82"/>
  <c r="I51" i="82"/>
  <c r="AD51" i="82" s="1"/>
  <c r="X47" i="82"/>
  <c r="I47" i="82"/>
  <c r="AD47" i="82" s="1"/>
  <c r="X43" i="82"/>
  <c r="I43" i="82"/>
  <c r="AD43" i="82" s="1"/>
  <c r="X39" i="82"/>
  <c r="I39" i="82"/>
  <c r="AD39" i="82" s="1"/>
  <c r="X35" i="82"/>
  <c r="I35" i="82"/>
  <c r="AD35" i="82" s="1"/>
  <c r="X31" i="82"/>
  <c r="I31" i="82"/>
  <c r="AD31" i="82" s="1"/>
  <c r="X27" i="82"/>
  <c r="I27" i="82"/>
  <c r="AD27" i="82" s="1"/>
  <c r="X23" i="82"/>
  <c r="I23" i="82"/>
  <c r="AD23" i="82" s="1"/>
  <c r="X19" i="82"/>
  <c r="I19" i="82"/>
  <c r="AD19" i="82" s="1"/>
  <c r="X15" i="82"/>
  <c r="I15" i="82"/>
  <c r="AD15" i="82" s="1"/>
  <c r="X11" i="82"/>
  <c r="I11" i="82"/>
  <c r="AI2" i="82"/>
  <c r="U2" i="82"/>
  <c r="X175" i="81"/>
  <c r="I175" i="81"/>
  <c r="AD175" i="81" s="1"/>
  <c r="X171" i="81"/>
  <c r="I171" i="81"/>
  <c r="AD171" i="81" s="1"/>
  <c r="X167" i="81"/>
  <c r="I167" i="81"/>
  <c r="AD167" i="81" s="1"/>
  <c r="X163" i="81"/>
  <c r="I163" i="81"/>
  <c r="AD163" i="81" s="1"/>
  <c r="X159" i="81"/>
  <c r="I159" i="81"/>
  <c r="AD159" i="81" s="1"/>
  <c r="X155" i="81"/>
  <c r="I155" i="81"/>
  <c r="AD155" i="81" s="1"/>
  <c r="X151" i="81"/>
  <c r="I151" i="81"/>
  <c r="AD151" i="81" s="1"/>
  <c r="X147" i="81"/>
  <c r="I147" i="81"/>
  <c r="AD147" i="81" s="1"/>
  <c r="X143" i="81"/>
  <c r="I143" i="81"/>
  <c r="AD143" i="81" s="1"/>
  <c r="X139" i="81"/>
  <c r="I139" i="81"/>
  <c r="AD139" i="81" s="1"/>
  <c r="X135" i="81"/>
  <c r="I135" i="81"/>
  <c r="AD135" i="81" s="1"/>
  <c r="X131" i="81"/>
  <c r="I131" i="81"/>
  <c r="AD131" i="81" s="1"/>
  <c r="X127" i="81"/>
  <c r="I127" i="81"/>
  <c r="AD127" i="81" s="1"/>
  <c r="X123" i="81"/>
  <c r="I123" i="81"/>
  <c r="AD123" i="81" s="1"/>
  <c r="X119" i="81"/>
  <c r="I119" i="81"/>
  <c r="AD119" i="81" s="1"/>
  <c r="X115" i="81"/>
  <c r="I115" i="81"/>
  <c r="AD115" i="81" s="1"/>
  <c r="X111" i="81"/>
  <c r="I111" i="81"/>
  <c r="AD111" i="81" s="1"/>
  <c r="X107" i="81"/>
  <c r="I107" i="81"/>
  <c r="AD107" i="81" s="1"/>
  <c r="X103" i="81"/>
  <c r="I103" i="81"/>
  <c r="AD103" i="81" s="1"/>
  <c r="X99" i="81"/>
  <c r="I99" i="81"/>
  <c r="AD99" i="81" s="1"/>
  <c r="X95" i="81"/>
  <c r="I95" i="81"/>
  <c r="AD95" i="81" s="1"/>
  <c r="X91" i="81"/>
  <c r="I91" i="81"/>
  <c r="AD91" i="81" s="1"/>
  <c r="X87" i="81"/>
  <c r="I87" i="81"/>
  <c r="AD87" i="81" s="1"/>
  <c r="X83" i="81"/>
  <c r="I83" i="81"/>
  <c r="AD83" i="81" s="1"/>
  <c r="X79" i="81"/>
  <c r="I79" i="81"/>
  <c r="AD79" i="81" s="1"/>
  <c r="X75" i="81"/>
  <c r="I75" i="81"/>
  <c r="AD75" i="81" s="1"/>
  <c r="X71" i="81"/>
  <c r="I71" i="81"/>
  <c r="AD71" i="81" s="1"/>
  <c r="X67" i="81"/>
  <c r="I67" i="81"/>
  <c r="AD67" i="81" s="1"/>
  <c r="X63" i="81"/>
  <c r="I63" i="81"/>
  <c r="AD63" i="81" s="1"/>
  <c r="X59" i="81"/>
  <c r="I59" i="81"/>
  <c r="AD59" i="81" s="1"/>
  <c r="X55" i="81"/>
  <c r="I55" i="81"/>
  <c r="AD55" i="81" s="1"/>
  <c r="X51" i="81"/>
  <c r="I51" i="81"/>
  <c r="AD51" i="81" s="1"/>
  <c r="X47" i="81"/>
  <c r="I47" i="81"/>
  <c r="AD47" i="81" s="1"/>
  <c r="X43" i="81"/>
  <c r="I43" i="81"/>
  <c r="AD43" i="81" s="1"/>
  <c r="X39" i="81"/>
  <c r="I39" i="81"/>
  <c r="AD39" i="81" s="1"/>
  <c r="X35" i="81"/>
  <c r="I35" i="81"/>
  <c r="AD35" i="81" s="1"/>
  <c r="X31" i="81"/>
  <c r="I31" i="81"/>
  <c r="AD31" i="81" s="1"/>
  <c r="X27" i="81"/>
  <c r="I27" i="81"/>
  <c r="AD27" i="81" s="1"/>
  <c r="X23" i="81"/>
  <c r="I23" i="81"/>
  <c r="AD23" i="81" s="1"/>
  <c r="X19" i="81"/>
  <c r="I19" i="81"/>
  <c r="AD19" i="81" s="1"/>
  <c r="X15" i="81"/>
  <c r="I15" i="81"/>
  <c r="AD15" i="81" s="1"/>
  <c r="X11" i="81"/>
  <c r="I11" i="81"/>
  <c r="AI2" i="81"/>
  <c r="U2" i="81"/>
  <c r="X175" i="80"/>
  <c r="I175" i="80"/>
  <c r="AD175" i="80" s="1"/>
  <c r="X171" i="80"/>
  <c r="I171" i="80"/>
  <c r="AD171" i="80" s="1"/>
  <c r="X167" i="80"/>
  <c r="I167" i="80"/>
  <c r="AD167" i="80" s="1"/>
  <c r="X163" i="80"/>
  <c r="I163" i="80"/>
  <c r="AD163" i="80" s="1"/>
  <c r="X159" i="80"/>
  <c r="I159" i="80"/>
  <c r="AD159" i="80" s="1"/>
  <c r="X155" i="80"/>
  <c r="I155" i="80"/>
  <c r="AD155" i="80" s="1"/>
  <c r="X151" i="80"/>
  <c r="I151" i="80"/>
  <c r="AD151" i="80" s="1"/>
  <c r="X147" i="80"/>
  <c r="I147" i="80"/>
  <c r="AD147" i="80" s="1"/>
  <c r="X143" i="80"/>
  <c r="I143" i="80"/>
  <c r="AD143" i="80" s="1"/>
  <c r="X139" i="80"/>
  <c r="I139" i="80"/>
  <c r="AD139" i="80" s="1"/>
  <c r="X135" i="80"/>
  <c r="I135" i="80"/>
  <c r="AD135" i="80" s="1"/>
  <c r="X131" i="80"/>
  <c r="I131" i="80"/>
  <c r="AD131" i="80" s="1"/>
  <c r="X127" i="80"/>
  <c r="I127" i="80"/>
  <c r="AD127" i="80" s="1"/>
  <c r="X123" i="80"/>
  <c r="I123" i="80"/>
  <c r="AD123" i="80" s="1"/>
  <c r="X119" i="80"/>
  <c r="I119" i="80"/>
  <c r="AD119" i="80" s="1"/>
  <c r="X115" i="80"/>
  <c r="I115" i="80"/>
  <c r="AD115" i="80" s="1"/>
  <c r="X111" i="80"/>
  <c r="I111" i="80"/>
  <c r="AD111" i="80" s="1"/>
  <c r="X107" i="80"/>
  <c r="I107" i="80"/>
  <c r="AD107" i="80" s="1"/>
  <c r="X103" i="80"/>
  <c r="I103" i="80"/>
  <c r="AD103" i="80" s="1"/>
  <c r="X99" i="80"/>
  <c r="I99" i="80"/>
  <c r="AD99" i="80" s="1"/>
  <c r="X95" i="80"/>
  <c r="I95" i="80"/>
  <c r="AD95" i="80" s="1"/>
  <c r="X91" i="80"/>
  <c r="I91" i="80"/>
  <c r="AD91" i="80" s="1"/>
  <c r="X87" i="80"/>
  <c r="I87" i="80"/>
  <c r="AD87" i="80" s="1"/>
  <c r="X83" i="80"/>
  <c r="I83" i="80"/>
  <c r="AD83" i="80" s="1"/>
  <c r="X79" i="80"/>
  <c r="I79" i="80"/>
  <c r="AD79" i="80" s="1"/>
  <c r="X75" i="80"/>
  <c r="I75" i="80"/>
  <c r="AD75" i="80" s="1"/>
  <c r="X71" i="80"/>
  <c r="I71" i="80"/>
  <c r="AD71" i="80" s="1"/>
  <c r="X67" i="80"/>
  <c r="I67" i="80"/>
  <c r="AD67" i="80" s="1"/>
  <c r="X63" i="80"/>
  <c r="I63" i="80"/>
  <c r="AD63" i="80" s="1"/>
  <c r="X59" i="80"/>
  <c r="I59" i="80"/>
  <c r="AD59" i="80" s="1"/>
  <c r="X55" i="80"/>
  <c r="I55" i="80"/>
  <c r="AD55" i="80" s="1"/>
  <c r="X51" i="80"/>
  <c r="I51" i="80"/>
  <c r="AD51" i="80" s="1"/>
  <c r="X47" i="80"/>
  <c r="I47" i="80"/>
  <c r="AD47" i="80" s="1"/>
  <c r="X43" i="80"/>
  <c r="I43" i="80"/>
  <c r="AD43" i="80" s="1"/>
  <c r="X39" i="80"/>
  <c r="I39" i="80"/>
  <c r="AD39" i="80" s="1"/>
  <c r="X35" i="80"/>
  <c r="I35" i="80"/>
  <c r="AD35" i="80" s="1"/>
  <c r="X31" i="80"/>
  <c r="I31" i="80"/>
  <c r="AD31" i="80" s="1"/>
  <c r="X27" i="80"/>
  <c r="I27" i="80"/>
  <c r="AD27" i="80" s="1"/>
  <c r="X23" i="80"/>
  <c r="I23" i="80"/>
  <c r="AD23" i="80" s="1"/>
  <c r="X19" i="80"/>
  <c r="I19" i="80"/>
  <c r="AD19" i="80" s="1"/>
  <c r="X15" i="80"/>
  <c r="I15" i="80"/>
  <c r="AD15" i="80" s="1"/>
  <c r="X11" i="80"/>
  <c r="I11" i="80"/>
  <c r="AI2" i="80"/>
  <c r="U2" i="80"/>
  <c r="X175" i="79"/>
  <c r="I175" i="79"/>
  <c r="AD175" i="79" s="1"/>
  <c r="X171" i="79"/>
  <c r="I171" i="79"/>
  <c r="AD171" i="79" s="1"/>
  <c r="X167" i="79"/>
  <c r="I167" i="79"/>
  <c r="AD167" i="79" s="1"/>
  <c r="X163" i="79"/>
  <c r="I163" i="79"/>
  <c r="AD163" i="79" s="1"/>
  <c r="X159" i="79"/>
  <c r="I159" i="79"/>
  <c r="AD159" i="79" s="1"/>
  <c r="X155" i="79"/>
  <c r="I155" i="79"/>
  <c r="AD155" i="79" s="1"/>
  <c r="X151" i="79"/>
  <c r="I151" i="79"/>
  <c r="AD151" i="79" s="1"/>
  <c r="X147" i="79"/>
  <c r="I147" i="79"/>
  <c r="AD147" i="79" s="1"/>
  <c r="X143" i="79"/>
  <c r="I143" i="79"/>
  <c r="AD143" i="79" s="1"/>
  <c r="X139" i="79"/>
  <c r="I139" i="79"/>
  <c r="AD139" i="79" s="1"/>
  <c r="X135" i="79"/>
  <c r="I135" i="79"/>
  <c r="AD135" i="79" s="1"/>
  <c r="X131" i="79"/>
  <c r="I131" i="79"/>
  <c r="AD131" i="79" s="1"/>
  <c r="X127" i="79"/>
  <c r="I127" i="79"/>
  <c r="AD127" i="79" s="1"/>
  <c r="X123" i="79"/>
  <c r="I123" i="79"/>
  <c r="AD123" i="79" s="1"/>
  <c r="X119" i="79"/>
  <c r="I119" i="79"/>
  <c r="AD119" i="79" s="1"/>
  <c r="X115" i="79"/>
  <c r="I115" i="79"/>
  <c r="AD115" i="79" s="1"/>
  <c r="X111" i="79"/>
  <c r="I111" i="79"/>
  <c r="AD111" i="79" s="1"/>
  <c r="X107" i="79"/>
  <c r="I107" i="79"/>
  <c r="AD107" i="79" s="1"/>
  <c r="X103" i="79"/>
  <c r="I103" i="79"/>
  <c r="AD103" i="79" s="1"/>
  <c r="X99" i="79"/>
  <c r="I99" i="79"/>
  <c r="AD99" i="79" s="1"/>
  <c r="X95" i="79"/>
  <c r="I95" i="79"/>
  <c r="AD95" i="79" s="1"/>
  <c r="X91" i="79"/>
  <c r="I91" i="79"/>
  <c r="AD91" i="79" s="1"/>
  <c r="X87" i="79"/>
  <c r="I87" i="79"/>
  <c r="AD87" i="79" s="1"/>
  <c r="X83" i="79"/>
  <c r="I83" i="79"/>
  <c r="AD83" i="79" s="1"/>
  <c r="X79" i="79"/>
  <c r="I79" i="79"/>
  <c r="AD79" i="79" s="1"/>
  <c r="X75" i="79"/>
  <c r="I75" i="79"/>
  <c r="AD75" i="79" s="1"/>
  <c r="X71" i="79"/>
  <c r="I71" i="79"/>
  <c r="AD71" i="79" s="1"/>
  <c r="X67" i="79"/>
  <c r="I67" i="79"/>
  <c r="AD67" i="79" s="1"/>
  <c r="X63" i="79"/>
  <c r="I63" i="79"/>
  <c r="AD63" i="79" s="1"/>
  <c r="X59" i="79"/>
  <c r="I59" i="79"/>
  <c r="AD59" i="79" s="1"/>
  <c r="X55" i="79"/>
  <c r="I55" i="79"/>
  <c r="AD55" i="79" s="1"/>
  <c r="X51" i="79"/>
  <c r="I51" i="79"/>
  <c r="AD51" i="79" s="1"/>
  <c r="X47" i="79"/>
  <c r="I47" i="79"/>
  <c r="AD47" i="79" s="1"/>
  <c r="X43" i="79"/>
  <c r="I43" i="79"/>
  <c r="AD43" i="79" s="1"/>
  <c r="X39" i="79"/>
  <c r="I39" i="79"/>
  <c r="AD39" i="79" s="1"/>
  <c r="X35" i="79"/>
  <c r="I35" i="79"/>
  <c r="AD35" i="79" s="1"/>
  <c r="X31" i="79"/>
  <c r="I31" i="79"/>
  <c r="AD31" i="79" s="1"/>
  <c r="X27" i="79"/>
  <c r="I27" i="79"/>
  <c r="AD27" i="79" s="1"/>
  <c r="X23" i="79"/>
  <c r="I23" i="79"/>
  <c r="AD23" i="79" s="1"/>
  <c r="X19" i="79"/>
  <c r="I19" i="79"/>
  <c r="AD19" i="79" s="1"/>
  <c r="X15" i="79"/>
  <c r="I15" i="79"/>
  <c r="AD15" i="79" s="1"/>
  <c r="X11" i="79"/>
  <c r="I11" i="79"/>
  <c r="AI2" i="79"/>
  <c r="U2" i="79"/>
  <c r="X175" i="78"/>
  <c r="I175" i="78"/>
  <c r="AD175" i="78" s="1"/>
  <c r="X171" i="78"/>
  <c r="I171" i="78"/>
  <c r="AD171" i="78" s="1"/>
  <c r="X167" i="78"/>
  <c r="I167" i="78"/>
  <c r="AD167" i="78" s="1"/>
  <c r="X163" i="78"/>
  <c r="I163" i="78"/>
  <c r="AD163" i="78" s="1"/>
  <c r="X159" i="78"/>
  <c r="I159" i="78"/>
  <c r="AD159" i="78" s="1"/>
  <c r="X155" i="78"/>
  <c r="I155" i="78"/>
  <c r="AD155" i="78" s="1"/>
  <c r="X151" i="78"/>
  <c r="I151" i="78"/>
  <c r="AD151" i="78" s="1"/>
  <c r="X147" i="78"/>
  <c r="I147" i="78"/>
  <c r="AD147" i="78" s="1"/>
  <c r="X143" i="78"/>
  <c r="I143" i="78"/>
  <c r="AD143" i="78" s="1"/>
  <c r="X139" i="78"/>
  <c r="I139" i="78"/>
  <c r="AD139" i="78" s="1"/>
  <c r="X135" i="78"/>
  <c r="I135" i="78"/>
  <c r="AD135" i="78" s="1"/>
  <c r="X131" i="78"/>
  <c r="I131" i="78"/>
  <c r="AD131" i="78" s="1"/>
  <c r="X127" i="78"/>
  <c r="I127" i="78"/>
  <c r="AD127" i="78" s="1"/>
  <c r="X123" i="78"/>
  <c r="I123" i="78"/>
  <c r="AD123" i="78" s="1"/>
  <c r="X119" i="78"/>
  <c r="I119" i="78"/>
  <c r="AD119" i="78" s="1"/>
  <c r="X115" i="78"/>
  <c r="I115" i="78"/>
  <c r="AD115" i="78" s="1"/>
  <c r="X111" i="78"/>
  <c r="I111" i="78"/>
  <c r="AD111" i="78" s="1"/>
  <c r="X107" i="78"/>
  <c r="I107" i="78"/>
  <c r="AD107" i="78" s="1"/>
  <c r="X103" i="78"/>
  <c r="I103" i="78"/>
  <c r="AD103" i="78" s="1"/>
  <c r="X99" i="78"/>
  <c r="I99" i="78"/>
  <c r="AD99" i="78" s="1"/>
  <c r="X95" i="78"/>
  <c r="I95" i="78"/>
  <c r="AD95" i="78" s="1"/>
  <c r="X91" i="78"/>
  <c r="I91" i="78"/>
  <c r="AD91" i="78" s="1"/>
  <c r="X87" i="78"/>
  <c r="I87" i="78"/>
  <c r="AD87" i="78" s="1"/>
  <c r="X83" i="78"/>
  <c r="I83" i="78"/>
  <c r="AD83" i="78" s="1"/>
  <c r="X79" i="78"/>
  <c r="I79" i="78"/>
  <c r="AD79" i="78" s="1"/>
  <c r="X75" i="78"/>
  <c r="I75" i="78"/>
  <c r="AD75" i="78" s="1"/>
  <c r="X71" i="78"/>
  <c r="I71" i="78"/>
  <c r="AD71" i="78" s="1"/>
  <c r="X67" i="78"/>
  <c r="I67" i="78"/>
  <c r="AD67" i="78" s="1"/>
  <c r="X63" i="78"/>
  <c r="I63" i="78"/>
  <c r="AD63" i="78" s="1"/>
  <c r="X59" i="78"/>
  <c r="I59" i="78"/>
  <c r="AD59" i="78" s="1"/>
  <c r="X55" i="78"/>
  <c r="I55" i="78"/>
  <c r="AD55" i="78" s="1"/>
  <c r="X51" i="78"/>
  <c r="I51" i="78"/>
  <c r="AD51" i="78" s="1"/>
  <c r="X47" i="78"/>
  <c r="I47" i="78"/>
  <c r="AD47" i="78" s="1"/>
  <c r="X43" i="78"/>
  <c r="I43" i="78"/>
  <c r="AD43" i="78" s="1"/>
  <c r="X39" i="78"/>
  <c r="I39" i="78"/>
  <c r="AD39" i="78" s="1"/>
  <c r="X35" i="78"/>
  <c r="I35" i="78"/>
  <c r="AD35" i="78" s="1"/>
  <c r="X31" i="78"/>
  <c r="I31" i="78"/>
  <c r="AD31" i="78" s="1"/>
  <c r="X27" i="78"/>
  <c r="I27" i="78"/>
  <c r="AD27" i="78" s="1"/>
  <c r="X23" i="78"/>
  <c r="I23" i="78"/>
  <c r="AD23" i="78" s="1"/>
  <c r="X19" i="78"/>
  <c r="I19" i="78"/>
  <c r="AD19" i="78" s="1"/>
  <c r="X15" i="78"/>
  <c r="I15" i="78"/>
  <c r="AD15" i="78" s="1"/>
  <c r="X11" i="78"/>
  <c r="I11" i="78"/>
  <c r="AI2" i="78"/>
  <c r="U2" i="78"/>
  <c r="X175" i="77"/>
  <c r="I175" i="77"/>
  <c r="AD175" i="77" s="1"/>
  <c r="X171" i="77"/>
  <c r="I171" i="77"/>
  <c r="AD171" i="77" s="1"/>
  <c r="X167" i="77"/>
  <c r="I167" i="77"/>
  <c r="AD167" i="77" s="1"/>
  <c r="X163" i="77"/>
  <c r="I163" i="77"/>
  <c r="AD163" i="77" s="1"/>
  <c r="X159" i="77"/>
  <c r="I159" i="77"/>
  <c r="AD159" i="77" s="1"/>
  <c r="X155" i="77"/>
  <c r="I155" i="77"/>
  <c r="AD155" i="77" s="1"/>
  <c r="X151" i="77"/>
  <c r="I151" i="77"/>
  <c r="AD151" i="77" s="1"/>
  <c r="X147" i="77"/>
  <c r="I147" i="77"/>
  <c r="AD147" i="77" s="1"/>
  <c r="X143" i="77"/>
  <c r="I143" i="77"/>
  <c r="AD143" i="77" s="1"/>
  <c r="X139" i="77"/>
  <c r="I139" i="77"/>
  <c r="AD139" i="77" s="1"/>
  <c r="X135" i="77"/>
  <c r="I135" i="77"/>
  <c r="AD135" i="77" s="1"/>
  <c r="X131" i="77"/>
  <c r="I131" i="77"/>
  <c r="AD131" i="77" s="1"/>
  <c r="X127" i="77"/>
  <c r="I127" i="77"/>
  <c r="AD127" i="77" s="1"/>
  <c r="X123" i="77"/>
  <c r="I123" i="77"/>
  <c r="AD123" i="77" s="1"/>
  <c r="X119" i="77"/>
  <c r="I119" i="77"/>
  <c r="AD119" i="77" s="1"/>
  <c r="X115" i="77"/>
  <c r="I115" i="77"/>
  <c r="AD115" i="77" s="1"/>
  <c r="X111" i="77"/>
  <c r="I111" i="77"/>
  <c r="AD111" i="77" s="1"/>
  <c r="X107" i="77"/>
  <c r="I107" i="77"/>
  <c r="AD107" i="77" s="1"/>
  <c r="X103" i="77"/>
  <c r="I103" i="77"/>
  <c r="AD103" i="77" s="1"/>
  <c r="X99" i="77"/>
  <c r="I99" i="77"/>
  <c r="AD99" i="77" s="1"/>
  <c r="X95" i="77"/>
  <c r="I95" i="77"/>
  <c r="AD95" i="77" s="1"/>
  <c r="X91" i="77"/>
  <c r="I91" i="77"/>
  <c r="AD91" i="77" s="1"/>
  <c r="X87" i="77"/>
  <c r="I87" i="77"/>
  <c r="AD87" i="77" s="1"/>
  <c r="X83" i="77"/>
  <c r="I83" i="77"/>
  <c r="AD83" i="77" s="1"/>
  <c r="X79" i="77"/>
  <c r="I79" i="77"/>
  <c r="AD79" i="77" s="1"/>
  <c r="X75" i="77"/>
  <c r="I75" i="77"/>
  <c r="AD75" i="77" s="1"/>
  <c r="X71" i="77"/>
  <c r="I71" i="77"/>
  <c r="AD71" i="77" s="1"/>
  <c r="X67" i="77"/>
  <c r="I67" i="77"/>
  <c r="AD67" i="77" s="1"/>
  <c r="X63" i="77"/>
  <c r="I63" i="77"/>
  <c r="AD63" i="77" s="1"/>
  <c r="X59" i="77"/>
  <c r="I59" i="77"/>
  <c r="AD59" i="77" s="1"/>
  <c r="X55" i="77"/>
  <c r="I55" i="77"/>
  <c r="AD55" i="77" s="1"/>
  <c r="X51" i="77"/>
  <c r="I51" i="77"/>
  <c r="AD51" i="77" s="1"/>
  <c r="X47" i="77"/>
  <c r="I47" i="77"/>
  <c r="AD47" i="77" s="1"/>
  <c r="X43" i="77"/>
  <c r="I43" i="77"/>
  <c r="AD43" i="77" s="1"/>
  <c r="X39" i="77"/>
  <c r="I39" i="77"/>
  <c r="AD39" i="77" s="1"/>
  <c r="X35" i="77"/>
  <c r="I35" i="77"/>
  <c r="AD35" i="77" s="1"/>
  <c r="X31" i="77"/>
  <c r="I31" i="77"/>
  <c r="AD31" i="77" s="1"/>
  <c r="X27" i="77"/>
  <c r="I27" i="77"/>
  <c r="AD27" i="77" s="1"/>
  <c r="X23" i="77"/>
  <c r="I23" i="77"/>
  <c r="AD23" i="77" s="1"/>
  <c r="X19" i="77"/>
  <c r="I19" i="77"/>
  <c r="AD19" i="77" s="1"/>
  <c r="X15" i="77"/>
  <c r="I15" i="77"/>
  <c r="AD15" i="77" s="1"/>
  <c r="X11" i="77"/>
  <c r="I11" i="77"/>
  <c r="AI2" i="77"/>
  <c r="U2" i="77"/>
  <c r="X175" i="76"/>
  <c r="I175" i="76"/>
  <c r="AD175" i="76" s="1"/>
  <c r="X171" i="76"/>
  <c r="I171" i="76"/>
  <c r="AD171" i="76" s="1"/>
  <c r="X167" i="76"/>
  <c r="I167" i="76"/>
  <c r="AD167" i="76" s="1"/>
  <c r="X163" i="76"/>
  <c r="I163" i="76"/>
  <c r="AD163" i="76" s="1"/>
  <c r="X159" i="76"/>
  <c r="I159" i="76"/>
  <c r="AD159" i="76" s="1"/>
  <c r="X155" i="76"/>
  <c r="I155" i="76"/>
  <c r="AD155" i="76" s="1"/>
  <c r="X151" i="76"/>
  <c r="I151" i="76"/>
  <c r="AD151" i="76" s="1"/>
  <c r="X147" i="76"/>
  <c r="I147" i="76"/>
  <c r="AD147" i="76" s="1"/>
  <c r="X143" i="76"/>
  <c r="I143" i="76"/>
  <c r="AD143" i="76" s="1"/>
  <c r="X139" i="76"/>
  <c r="I139" i="76"/>
  <c r="AD139" i="76" s="1"/>
  <c r="X135" i="76"/>
  <c r="I135" i="76"/>
  <c r="AD135" i="76" s="1"/>
  <c r="X131" i="76"/>
  <c r="I131" i="76"/>
  <c r="AD131" i="76" s="1"/>
  <c r="X127" i="76"/>
  <c r="I127" i="76"/>
  <c r="AD127" i="76" s="1"/>
  <c r="X123" i="76"/>
  <c r="I123" i="76"/>
  <c r="AD123" i="76" s="1"/>
  <c r="X119" i="76"/>
  <c r="I119" i="76"/>
  <c r="AD119" i="76" s="1"/>
  <c r="X115" i="76"/>
  <c r="I115" i="76"/>
  <c r="AD115" i="76" s="1"/>
  <c r="X111" i="76"/>
  <c r="I111" i="76"/>
  <c r="AD111" i="76" s="1"/>
  <c r="X107" i="76"/>
  <c r="I107" i="76"/>
  <c r="AD107" i="76" s="1"/>
  <c r="X103" i="76"/>
  <c r="I103" i="76"/>
  <c r="AD103" i="76" s="1"/>
  <c r="X99" i="76"/>
  <c r="I99" i="76"/>
  <c r="AD99" i="76" s="1"/>
  <c r="X95" i="76"/>
  <c r="I95" i="76"/>
  <c r="AD95" i="76" s="1"/>
  <c r="X91" i="76"/>
  <c r="I91" i="76"/>
  <c r="AD91" i="76" s="1"/>
  <c r="X87" i="76"/>
  <c r="I87" i="76"/>
  <c r="AD87" i="76" s="1"/>
  <c r="X83" i="76"/>
  <c r="I83" i="76"/>
  <c r="AD83" i="76" s="1"/>
  <c r="X79" i="76"/>
  <c r="I79" i="76"/>
  <c r="AD79" i="76" s="1"/>
  <c r="X75" i="76"/>
  <c r="I75" i="76"/>
  <c r="AD75" i="76" s="1"/>
  <c r="X71" i="76"/>
  <c r="I71" i="76"/>
  <c r="AD71" i="76" s="1"/>
  <c r="X67" i="76"/>
  <c r="I67" i="76"/>
  <c r="AD67" i="76" s="1"/>
  <c r="X63" i="76"/>
  <c r="I63" i="76"/>
  <c r="AD63" i="76" s="1"/>
  <c r="X59" i="76"/>
  <c r="I59" i="76"/>
  <c r="AD59" i="76" s="1"/>
  <c r="X55" i="76"/>
  <c r="I55" i="76"/>
  <c r="AD55" i="76" s="1"/>
  <c r="X51" i="76"/>
  <c r="I51" i="76"/>
  <c r="AD51" i="76" s="1"/>
  <c r="X47" i="76"/>
  <c r="I47" i="76"/>
  <c r="AD47" i="76" s="1"/>
  <c r="X43" i="76"/>
  <c r="I43" i="76"/>
  <c r="AD43" i="76" s="1"/>
  <c r="X39" i="76"/>
  <c r="I39" i="76"/>
  <c r="AD39" i="76" s="1"/>
  <c r="X35" i="76"/>
  <c r="I35" i="76"/>
  <c r="AD35" i="76" s="1"/>
  <c r="X31" i="76"/>
  <c r="I31" i="76"/>
  <c r="AD31" i="76" s="1"/>
  <c r="X27" i="76"/>
  <c r="I27" i="76"/>
  <c r="AD27" i="76" s="1"/>
  <c r="X23" i="76"/>
  <c r="I23" i="76"/>
  <c r="AD23" i="76" s="1"/>
  <c r="X19" i="76"/>
  <c r="I19" i="76"/>
  <c r="AD19" i="76" s="1"/>
  <c r="X15" i="76"/>
  <c r="I15" i="76"/>
  <c r="AD15" i="76" s="1"/>
  <c r="X11" i="76"/>
  <c r="I11" i="76"/>
  <c r="AI2" i="76"/>
  <c r="U2" i="76"/>
  <c r="X175" i="75"/>
  <c r="I175" i="75"/>
  <c r="AD175" i="75" s="1"/>
  <c r="X171" i="75"/>
  <c r="I171" i="75"/>
  <c r="AD171" i="75" s="1"/>
  <c r="X167" i="75"/>
  <c r="I167" i="75"/>
  <c r="AD167" i="75" s="1"/>
  <c r="X163" i="75"/>
  <c r="I163" i="75"/>
  <c r="AD163" i="75" s="1"/>
  <c r="X159" i="75"/>
  <c r="I159" i="75"/>
  <c r="AD159" i="75" s="1"/>
  <c r="X155" i="75"/>
  <c r="I155" i="75"/>
  <c r="AD155" i="75" s="1"/>
  <c r="X151" i="75"/>
  <c r="I151" i="75"/>
  <c r="AD151" i="75" s="1"/>
  <c r="X147" i="75"/>
  <c r="I147" i="75"/>
  <c r="AD147" i="75" s="1"/>
  <c r="X143" i="75"/>
  <c r="I143" i="75"/>
  <c r="AD143" i="75" s="1"/>
  <c r="X139" i="75"/>
  <c r="I139" i="75"/>
  <c r="AD139" i="75" s="1"/>
  <c r="X135" i="75"/>
  <c r="I135" i="75"/>
  <c r="AD135" i="75" s="1"/>
  <c r="X131" i="75"/>
  <c r="I131" i="75"/>
  <c r="AD131" i="75" s="1"/>
  <c r="X127" i="75"/>
  <c r="I127" i="75"/>
  <c r="AD127" i="75" s="1"/>
  <c r="X123" i="75"/>
  <c r="I123" i="75"/>
  <c r="AD123" i="75" s="1"/>
  <c r="X119" i="75"/>
  <c r="I119" i="75"/>
  <c r="AD119" i="75" s="1"/>
  <c r="X115" i="75"/>
  <c r="I115" i="75"/>
  <c r="AD115" i="75" s="1"/>
  <c r="X111" i="75"/>
  <c r="I111" i="75"/>
  <c r="AD111" i="75" s="1"/>
  <c r="X107" i="75"/>
  <c r="I107" i="75"/>
  <c r="AD107" i="75" s="1"/>
  <c r="X103" i="75"/>
  <c r="I103" i="75"/>
  <c r="AD103" i="75" s="1"/>
  <c r="X99" i="75"/>
  <c r="I99" i="75"/>
  <c r="AD99" i="75" s="1"/>
  <c r="X95" i="75"/>
  <c r="I95" i="75"/>
  <c r="AD95" i="75" s="1"/>
  <c r="X91" i="75"/>
  <c r="I91" i="75"/>
  <c r="AD91" i="75" s="1"/>
  <c r="X87" i="75"/>
  <c r="I87" i="75"/>
  <c r="AD87" i="75" s="1"/>
  <c r="X83" i="75"/>
  <c r="I83" i="75"/>
  <c r="AD83" i="75" s="1"/>
  <c r="X79" i="75"/>
  <c r="I79" i="75"/>
  <c r="AD79" i="75" s="1"/>
  <c r="X75" i="75"/>
  <c r="I75" i="75"/>
  <c r="AD75" i="75" s="1"/>
  <c r="X71" i="75"/>
  <c r="I71" i="75"/>
  <c r="AD71" i="75" s="1"/>
  <c r="X67" i="75"/>
  <c r="I67" i="75"/>
  <c r="AD67" i="75" s="1"/>
  <c r="X63" i="75"/>
  <c r="I63" i="75"/>
  <c r="AD63" i="75" s="1"/>
  <c r="X59" i="75"/>
  <c r="I59" i="75"/>
  <c r="AD59" i="75" s="1"/>
  <c r="X55" i="75"/>
  <c r="I55" i="75"/>
  <c r="AD55" i="75" s="1"/>
  <c r="X51" i="75"/>
  <c r="I51" i="75"/>
  <c r="AD51" i="75" s="1"/>
  <c r="X47" i="75"/>
  <c r="I47" i="75"/>
  <c r="AD47" i="75" s="1"/>
  <c r="X43" i="75"/>
  <c r="I43" i="75"/>
  <c r="AD43" i="75" s="1"/>
  <c r="X39" i="75"/>
  <c r="I39" i="75"/>
  <c r="AD39" i="75" s="1"/>
  <c r="X35" i="75"/>
  <c r="I35" i="75"/>
  <c r="AD35" i="75" s="1"/>
  <c r="X31" i="75"/>
  <c r="I31" i="75"/>
  <c r="AD31" i="75" s="1"/>
  <c r="X27" i="75"/>
  <c r="I27" i="75"/>
  <c r="AD27" i="75" s="1"/>
  <c r="X23" i="75"/>
  <c r="I23" i="75"/>
  <c r="AD23" i="75" s="1"/>
  <c r="X19" i="75"/>
  <c r="I19" i="75"/>
  <c r="AD19" i="75" s="1"/>
  <c r="X15" i="75"/>
  <c r="I15" i="75"/>
  <c r="AD15" i="75" s="1"/>
  <c r="X11" i="75"/>
  <c r="I11" i="75"/>
  <c r="AI2" i="75"/>
  <c r="U2" i="75"/>
  <c r="X175" i="74"/>
  <c r="I175" i="74"/>
  <c r="AD175" i="74" s="1"/>
  <c r="X171" i="74"/>
  <c r="I171" i="74"/>
  <c r="AD171" i="74" s="1"/>
  <c r="X167" i="74"/>
  <c r="I167" i="74"/>
  <c r="AD167" i="74" s="1"/>
  <c r="X163" i="74"/>
  <c r="I163" i="74"/>
  <c r="AD163" i="74" s="1"/>
  <c r="X159" i="74"/>
  <c r="I159" i="74"/>
  <c r="AD159" i="74" s="1"/>
  <c r="X155" i="74"/>
  <c r="I155" i="74"/>
  <c r="AD155" i="74" s="1"/>
  <c r="X151" i="74"/>
  <c r="I151" i="74"/>
  <c r="AD151" i="74" s="1"/>
  <c r="X147" i="74"/>
  <c r="I147" i="74"/>
  <c r="AD147" i="74" s="1"/>
  <c r="X143" i="74"/>
  <c r="I143" i="74"/>
  <c r="AD143" i="74" s="1"/>
  <c r="X139" i="74"/>
  <c r="I139" i="74"/>
  <c r="AD139" i="74" s="1"/>
  <c r="X135" i="74"/>
  <c r="I135" i="74"/>
  <c r="AD135" i="74" s="1"/>
  <c r="X131" i="74"/>
  <c r="I131" i="74"/>
  <c r="AD131" i="74" s="1"/>
  <c r="X127" i="74"/>
  <c r="I127" i="74"/>
  <c r="AD127" i="74" s="1"/>
  <c r="X123" i="74"/>
  <c r="I123" i="74"/>
  <c r="AD123" i="74" s="1"/>
  <c r="X119" i="74"/>
  <c r="I119" i="74"/>
  <c r="AD119" i="74" s="1"/>
  <c r="X115" i="74"/>
  <c r="I115" i="74"/>
  <c r="AD115" i="74" s="1"/>
  <c r="X111" i="74"/>
  <c r="I111" i="74"/>
  <c r="AD111" i="74" s="1"/>
  <c r="X107" i="74"/>
  <c r="I107" i="74"/>
  <c r="AD107" i="74" s="1"/>
  <c r="X103" i="74"/>
  <c r="I103" i="74"/>
  <c r="AD103" i="74" s="1"/>
  <c r="X99" i="74"/>
  <c r="I99" i="74"/>
  <c r="AD99" i="74" s="1"/>
  <c r="X95" i="74"/>
  <c r="I95" i="74"/>
  <c r="AD95" i="74" s="1"/>
  <c r="X91" i="74"/>
  <c r="I91" i="74"/>
  <c r="AD91" i="74" s="1"/>
  <c r="X87" i="74"/>
  <c r="I87" i="74"/>
  <c r="AD87" i="74" s="1"/>
  <c r="X83" i="74"/>
  <c r="I83" i="74"/>
  <c r="AD83" i="74" s="1"/>
  <c r="X79" i="74"/>
  <c r="I79" i="74"/>
  <c r="AD79" i="74" s="1"/>
  <c r="X75" i="74"/>
  <c r="I75" i="74"/>
  <c r="AD75" i="74" s="1"/>
  <c r="X71" i="74"/>
  <c r="I71" i="74"/>
  <c r="AD71" i="74" s="1"/>
  <c r="X67" i="74"/>
  <c r="I67" i="74"/>
  <c r="AD67" i="74" s="1"/>
  <c r="X63" i="74"/>
  <c r="I63" i="74"/>
  <c r="AD63" i="74" s="1"/>
  <c r="X59" i="74"/>
  <c r="I59" i="74"/>
  <c r="AD59" i="74" s="1"/>
  <c r="X55" i="74"/>
  <c r="I55" i="74"/>
  <c r="AD55" i="74" s="1"/>
  <c r="X51" i="74"/>
  <c r="I51" i="74"/>
  <c r="AD51" i="74" s="1"/>
  <c r="X47" i="74"/>
  <c r="I47" i="74"/>
  <c r="AD47" i="74" s="1"/>
  <c r="X43" i="74"/>
  <c r="I43" i="74"/>
  <c r="AD43" i="74" s="1"/>
  <c r="X39" i="74"/>
  <c r="I39" i="74"/>
  <c r="AD39" i="74" s="1"/>
  <c r="X35" i="74"/>
  <c r="I35" i="74"/>
  <c r="AD35" i="74" s="1"/>
  <c r="X31" i="74"/>
  <c r="I31" i="74"/>
  <c r="AD31" i="74" s="1"/>
  <c r="X27" i="74"/>
  <c r="I27" i="74"/>
  <c r="AD27" i="74" s="1"/>
  <c r="X23" i="74"/>
  <c r="I23" i="74"/>
  <c r="AD23" i="74" s="1"/>
  <c r="X19" i="74"/>
  <c r="I19" i="74"/>
  <c r="AD19" i="74" s="1"/>
  <c r="X15" i="74"/>
  <c r="I15" i="74"/>
  <c r="AD15" i="74" s="1"/>
  <c r="X11" i="74"/>
  <c r="I11" i="74"/>
  <c r="AI2" i="74"/>
  <c r="U2" i="74"/>
  <c r="X175" i="73"/>
  <c r="I175" i="73"/>
  <c r="AD175" i="73" s="1"/>
  <c r="X171" i="73"/>
  <c r="I171" i="73"/>
  <c r="AD171" i="73" s="1"/>
  <c r="X167" i="73"/>
  <c r="I167" i="73"/>
  <c r="AD167" i="73" s="1"/>
  <c r="X163" i="73"/>
  <c r="I163" i="73"/>
  <c r="AD163" i="73" s="1"/>
  <c r="X159" i="73"/>
  <c r="I159" i="73"/>
  <c r="AD159" i="73" s="1"/>
  <c r="X155" i="73"/>
  <c r="I155" i="73"/>
  <c r="AD155" i="73" s="1"/>
  <c r="X151" i="73"/>
  <c r="I151" i="73"/>
  <c r="AD151" i="73" s="1"/>
  <c r="X147" i="73"/>
  <c r="I147" i="73"/>
  <c r="AD147" i="73" s="1"/>
  <c r="X143" i="73"/>
  <c r="I143" i="73"/>
  <c r="AD143" i="73" s="1"/>
  <c r="X139" i="73"/>
  <c r="I139" i="73"/>
  <c r="AD139" i="73" s="1"/>
  <c r="X135" i="73"/>
  <c r="I135" i="73"/>
  <c r="AD135" i="73" s="1"/>
  <c r="X131" i="73"/>
  <c r="I131" i="73"/>
  <c r="AD131" i="73" s="1"/>
  <c r="X127" i="73"/>
  <c r="I127" i="73"/>
  <c r="AD127" i="73" s="1"/>
  <c r="X123" i="73"/>
  <c r="I123" i="73"/>
  <c r="AD123" i="73" s="1"/>
  <c r="X119" i="73"/>
  <c r="I119" i="73"/>
  <c r="AD119" i="73" s="1"/>
  <c r="X115" i="73"/>
  <c r="I115" i="73"/>
  <c r="AD115" i="73" s="1"/>
  <c r="X111" i="73"/>
  <c r="I111" i="73"/>
  <c r="AD111" i="73" s="1"/>
  <c r="X107" i="73"/>
  <c r="I107" i="73"/>
  <c r="AD107" i="73" s="1"/>
  <c r="X103" i="73"/>
  <c r="I103" i="73"/>
  <c r="AD103" i="73" s="1"/>
  <c r="X99" i="73"/>
  <c r="I99" i="73"/>
  <c r="AD99" i="73" s="1"/>
  <c r="X95" i="73"/>
  <c r="I95" i="73"/>
  <c r="AD95" i="73" s="1"/>
  <c r="X91" i="73"/>
  <c r="I91" i="73"/>
  <c r="AD91" i="73" s="1"/>
  <c r="X87" i="73"/>
  <c r="I87" i="73"/>
  <c r="AD87" i="73" s="1"/>
  <c r="X83" i="73"/>
  <c r="I83" i="73"/>
  <c r="AD83" i="73" s="1"/>
  <c r="X79" i="73"/>
  <c r="I79" i="73"/>
  <c r="AD79" i="73" s="1"/>
  <c r="X75" i="73"/>
  <c r="I75" i="73"/>
  <c r="AD75" i="73" s="1"/>
  <c r="X71" i="73"/>
  <c r="I71" i="73"/>
  <c r="AD71" i="73" s="1"/>
  <c r="X67" i="73"/>
  <c r="I67" i="73"/>
  <c r="AD67" i="73" s="1"/>
  <c r="X63" i="73"/>
  <c r="I63" i="73"/>
  <c r="AD63" i="73" s="1"/>
  <c r="X59" i="73"/>
  <c r="I59" i="73"/>
  <c r="AD59" i="73" s="1"/>
  <c r="X55" i="73"/>
  <c r="I55" i="73"/>
  <c r="AD55" i="73" s="1"/>
  <c r="X51" i="73"/>
  <c r="I51" i="73"/>
  <c r="AD51" i="73" s="1"/>
  <c r="X47" i="73"/>
  <c r="I47" i="73"/>
  <c r="AD47" i="73" s="1"/>
  <c r="X43" i="73"/>
  <c r="I43" i="73"/>
  <c r="AD43" i="73" s="1"/>
  <c r="X39" i="73"/>
  <c r="I39" i="73"/>
  <c r="AD39" i="73" s="1"/>
  <c r="X35" i="73"/>
  <c r="I35" i="73"/>
  <c r="AD35" i="73" s="1"/>
  <c r="X31" i="73"/>
  <c r="I31" i="73"/>
  <c r="AD31" i="73" s="1"/>
  <c r="X27" i="73"/>
  <c r="I27" i="73"/>
  <c r="AD27" i="73" s="1"/>
  <c r="X23" i="73"/>
  <c r="I23" i="73"/>
  <c r="AD23" i="73" s="1"/>
  <c r="X19" i="73"/>
  <c r="I19" i="73"/>
  <c r="AD19" i="73" s="1"/>
  <c r="X15" i="73"/>
  <c r="I15" i="73"/>
  <c r="AD15" i="73" s="1"/>
  <c r="X11" i="73"/>
  <c r="I11" i="73"/>
  <c r="AI2" i="73"/>
  <c r="U2" i="73"/>
  <c r="X175" i="72"/>
  <c r="I175" i="72"/>
  <c r="AD175" i="72" s="1"/>
  <c r="X171" i="72"/>
  <c r="I171" i="72"/>
  <c r="AD171" i="72" s="1"/>
  <c r="X167" i="72"/>
  <c r="I167" i="72"/>
  <c r="AD167" i="72" s="1"/>
  <c r="X163" i="72"/>
  <c r="I163" i="72"/>
  <c r="AD163" i="72" s="1"/>
  <c r="X159" i="72"/>
  <c r="I159" i="72"/>
  <c r="AD159" i="72" s="1"/>
  <c r="X155" i="72"/>
  <c r="I155" i="72"/>
  <c r="AD155" i="72" s="1"/>
  <c r="X151" i="72"/>
  <c r="I151" i="72"/>
  <c r="AD151" i="72" s="1"/>
  <c r="X147" i="72"/>
  <c r="I147" i="72"/>
  <c r="AD147" i="72" s="1"/>
  <c r="X143" i="72"/>
  <c r="I143" i="72"/>
  <c r="AD143" i="72" s="1"/>
  <c r="X139" i="72"/>
  <c r="I139" i="72"/>
  <c r="AD139" i="72" s="1"/>
  <c r="X135" i="72"/>
  <c r="I135" i="72"/>
  <c r="AD135" i="72" s="1"/>
  <c r="X131" i="72"/>
  <c r="I131" i="72"/>
  <c r="AD131" i="72" s="1"/>
  <c r="X127" i="72"/>
  <c r="I127" i="72"/>
  <c r="AD127" i="72" s="1"/>
  <c r="X123" i="72"/>
  <c r="I123" i="72"/>
  <c r="AD123" i="72" s="1"/>
  <c r="X119" i="72"/>
  <c r="I119" i="72"/>
  <c r="AD119" i="72" s="1"/>
  <c r="X115" i="72"/>
  <c r="I115" i="72"/>
  <c r="AD115" i="72" s="1"/>
  <c r="X111" i="72"/>
  <c r="I111" i="72"/>
  <c r="AD111" i="72" s="1"/>
  <c r="X107" i="72"/>
  <c r="I107" i="72"/>
  <c r="AD107" i="72" s="1"/>
  <c r="X103" i="72"/>
  <c r="I103" i="72"/>
  <c r="AD103" i="72" s="1"/>
  <c r="X99" i="72"/>
  <c r="I99" i="72"/>
  <c r="AD99" i="72" s="1"/>
  <c r="X95" i="72"/>
  <c r="I95" i="72"/>
  <c r="AD95" i="72" s="1"/>
  <c r="X91" i="72"/>
  <c r="I91" i="72"/>
  <c r="AD91" i="72" s="1"/>
  <c r="X87" i="72"/>
  <c r="I87" i="72"/>
  <c r="AD87" i="72" s="1"/>
  <c r="X83" i="72"/>
  <c r="I83" i="72"/>
  <c r="AD83" i="72" s="1"/>
  <c r="X79" i="72"/>
  <c r="I79" i="72"/>
  <c r="AD79" i="72" s="1"/>
  <c r="X75" i="72"/>
  <c r="I75" i="72"/>
  <c r="AD75" i="72" s="1"/>
  <c r="X71" i="72"/>
  <c r="I71" i="72"/>
  <c r="AD71" i="72" s="1"/>
  <c r="X67" i="72"/>
  <c r="I67" i="72"/>
  <c r="AD67" i="72" s="1"/>
  <c r="X63" i="72"/>
  <c r="I63" i="72"/>
  <c r="AD63" i="72" s="1"/>
  <c r="X59" i="72"/>
  <c r="I59" i="72"/>
  <c r="AD59" i="72" s="1"/>
  <c r="X55" i="72"/>
  <c r="I55" i="72"/>
  <c r="AD55" i="72" s="1"/>
  <c r="X51" i="72"/>
  <c r="I51" i="72"/>
  <c r="AD51" i="72" s="1"/>
  <c r="X47" i="72"/>
  <c r="I47" i="72"/>
  <c r="AD47" i="72" s="1"/>
  <c r="X43" i="72"/>
  <c r="I43" i="72"/>
  <c r="AD43" i="72" s="1"/>
  <c r="X39" i="72"/>
  <c r="I39" i="72"/>
  <c r="AD39" i="72" s="1"/>
  <c r="X35" i="72"/>
  <c r="I35" i="72"/>
  <c r="AD35" i="72" s="1"/>
  <c r="X31" i="72"/>
  <c r="I31" i="72"/>
  <c r="AD31" i="72" s="1"/>
  <c r="X27" i="72"/>
  <c r="I27" i="72"/>
  <c r="AD27" i="72" s="1"/>
  <c r="X23" i="72"/>
  <c r="I23" i="72"/>
  <c r="AD23" i="72" s="1"/>
  <c r="X19" i="72"/>
  <c r="I19" i="72"/>
  <c r="AD19" i="72" s="1"/>
  <c r="X15" i="72"/>
  <c r="I15" i="72"/>
  <c r="AD15" i="72" s="1"/>
  <c r="X11" i="72"/>
  <c r="I11" i="72"/>
  <c r="AI2" i="72"/>
  <c r="U2" i="72"/>
  <c r="X175" i="71"/>
  <c r="I175" i="71"/>
  <c r="AD175" i="71" s="1"/>
  <c r="X171" i="71"/>
  <c r="I171" i="71"/>
  <c r="AD171" i="71" s="1"/>
  <c r="X167" i="71"/>
  <c r="I167" i="71"/>
  <c r="AD167" i="71" s="1"/>
  <c r="X163" i="71"/>
  <c r="I163" i="71"/>
  <c r="AD163" i="71" s="1"/>
  <c r="X159" i="71"/>
  <c r="I159" i="71"/>
  <c r="AD159" i="71" s="1"/>
  <c r="X155" i="71"/>
  <c r="I155" i="71"/>
  <c r="AD155" i="71" s="1"/>
  <c r="X151" i="71"/>
  <c r="I151" i="71"/>
  <c r="AD151" i="71" s="1"/>
  <c r="X147" i="71"/>
  <c r="I147" i="71"/>
  <c r="AD147" i="71" s="1"/>
  <c r="X143" i="71"/>
  <c r="I143" i="71"/>
  <c r="AD143" i="71" s="1"/>
  <c r="X139" i="71"/>
  <c r="I139" i="71"/>
  <c r="AD139" i="71" s="1"/>
  <c r="X135" i="71"/>
  <c r="I135" i="71"/>
  <c r="AD135" i="71" s="1"/>
  <c r="X131" i="71"/>
  <c r="I131" i="71"/>
  <c r="AD131" i="71" s="1"/>
  <c r="X127" i="71"/>
  <c r="I127" i="71"/>
  <c r="AD127" i="71" s="1"/>
  <c r="X123" i="71"/>
  <c r="I123" i="71"/>
  <c r="AD123" i="71" s="1"/>
  <c r="X119" i="71"/>
  <c r="I119" i="71"/>
  <c r="AD119" i="71" s="1"/>
  <c r="X115" i="71"/>
  <c r="I115" i="71"/>
  <c r="AD115" i="71" s="1"/>
  <c r="X111" i="71"/>
  <c r="I111" i="71"/>
  <c r="AD111" i="71" s="1"/>
  <c r="X107" i="71"/>
  <c r="I107" i="71"/>
  <c r="AD107" i="71" s="1"/>
  <c r="X103" i="71"/>
  <c r="I103" i="71"/>
  <c r="AD103" i="71" s="1"/>
  <c r="X99" i="71"/>
  <c r="I99" i="71"/>
  <c r="AD99" i="71" s="1"/>
  <c r="X95" i="71"/>
  <c r="I95" i="71"/>
  <c r="AD95" i="71" s="1"/>
  <c r="X91" i="71"/>
  <c r="I91" i="71"/>
  <c r="AD91" i="71" s="1"/>
  <c r="X87" i="71"/>
  <c r="I87" i="71"/>
  <c r="AD87" i="71" s="1"/>
  <c r="X83" i="71"/>
  <c r="I83" i="71"/>
  <c r="AD83" i="71" s="1"/>
  <c r="X79" i="71"/>
  <c r="I79" i="71"/>
  <c r="AD79" i="71" s="1"/>
  <c r="X75" i="71"/>
  <c r="I75" i="71"/>
  <c r="AD75" i="71" s="1"/>
  <c r="X71" i="71"/>
  <c r="I71" i="71"/>
  <c r="AD71" i="71" s="1"/>
  <c r="X67" i="71"/>
  <c r="I67" i="71"/>
  <c r="AD67" i="71" s="1"/>
  <c r="X63" i="71"/>
  <c r="I63" i="71"/>
  <c r="AD63" i="71" s="1"/>
  <c r="X59" i="71"/>
  <c r="I59" i="71"/>
  <c r="AD59" i="71" s="1"/>
  <c r="X55" i="71"/>
  <c r="I55" i="71"/>
  <c r="AD55" i="71" s="1"/>
  <c r="X51" i="71"/>
  <c r="I51" i="71"/>
  <c r="AD51" i="71" s="1"/>
  <c r="X47" i="71"/>
  <c r="I47" i="71"/>
  <c r="AD47" i="71" s="1"/>
  <c r="X43" i="71"/>
  <c r="I43" i="71"/>
  <c r="AD43" i="71" s="1"/>
  <c r="X39" i="71"/>
  <c r="I39" i="71"/>
  <c r="AD39" i="71" s="1"/>
  <c r="X35" i="71"/>
  <c r="I35" i="71"/>
  <c r="AD35" i="71" s="1"/>
  <c r="X31" i="71"/>
  <c r="I31" i="71"/>
  <c r="AD31" i="71" s="1"/>
  <c r="X27" i="71"/>
  <c r="I27" i="71"/>
  <c r="AD27" i="71" s="1"/>
  <c r="X23" i="71"/>
  <c r="I23" i="71"/>
  <c r="AD23" i="71" s="1"/>
  <c r="X19" i="71"/>
  <c r="I19" i="71"/>
  <c r="AD19" i="71" s="1"/>
  <c r="X15" i="71"/>
  <c r="I15" i="71"/>
  <c r="AD15" i="71" s="1"/>
  <c r="X11" i="71"/>
  <c r="I11" i="71"/>
  <c r="AI2" i="71"/>
  <c r="U2" i="71"/>
  <c r="X175" i="70"/>
  <c r="I175" i="70"/>
  <c r="AD175" i="70" s="1"/>
  <c r="X171" i="70"/>
  <c r="I171" i="70"/>
  <c r="AD171" i="70" s="1"/>
  <c r="X167" i="70"/>
  <c r="I167" i="70"/>
  <c r="AD167" i="70" s="1"/>
  <c r="X163" i="70"/>
  <c r="I163" i="70"/>
  <c r="AD163" i="70" s="1"/>
  <c r="X159" i="70"/>
  <c r="I159" i="70"/>
  <c r="AD159" i="70" s="1"/>
  <c r="X155" i="70"/>
  <c r="I155" i="70"/>
  <c r="AD155" i="70" s="1"/>
  <c r="X151" i="70"/>
  <c r="I151" i="70"/>
  <c r="AD151" i="70" s="1"/>
  <c r="X147" i="70"/>
  <c r="I147" i="70"/>
  <c r="AD147" i="70" s="1"/>
  <c r="X143" i="70"/>
  <c r="I143" i="70"/>
  <c r="AD143" i="70" s="1"/>
  <c r="X139" i="70"/>
  <c r="I139" i="70"/>
  <c r="AD139" i="70" s="1"/>
  <c r="X135" i="70"/>
  <c r="I135" i="70"/>
  <c r="AD135" i="70" s="1"/>
  <c r="X131" i="70"/>
  <c r="I131" i="70"/>
  <c r="AD131" i="70" s="1"/>
  <c r="X127" i="70"/>
  <c r="I127" i="70"/>
  <c r="AD127" i="70" s="1"/>
  <c r="X123" i="70"/>
  <c r="I123" i="70"/>
  <c r="AD123" i="70" s="1"/>
  <c r="X119" i="70"/>
  <c r="I119" i="70"/>
  <c r="AD119" i="70" s="1"/>
  <c r="X115" i="70"/>
  <c r="I115" i="70"/>
  <c r="AD115" i="70" s="1"/>
  <c r="X111" i="70"/>
  <c r="I111" i="70"/>
  <c r="AD111" i="70" s="1"/>
  <c r="X107" i="70"/>
  <c r="I107" i="70"/>
  <c r="AD107" i="70" s="1"/>
  <c r="X103" i="70"/>
  <c r="I103" i="70"/>
  <c r="AD103" i="70" s="1"/>
  <c r="X99" i="70"/>
  <c r="I99" i="70"/>
  <c r="AD99" i="70" s="1"/>
  <c r="X95" i="70"/>
  <c r="I95" i="70"/>
  <c r="AD95" i="70" s="1"/>
  <c r="X91" i="70"/>
  <c r="I91" i="70"/>
  <c r="AD91" i="70" s="1"/>
  <c r="X87" i="70"/>
  <c r="I87" i="70"/>
  <c r="AD87" i="70" s="1"/>
  <c r="X83" i="70"/>
  <c r="I83" i="70"/>
  <c r="AD83" i="70" s="1"/>
  <c r="X79" i="70"/>
  <c r="I79" i="70"/>
  <c r="AD79" i="70" s="1"/>
  <c r="X75" i="70"/>
  <c r="I75" i="70"/>
  <c r="AD75" i="70" s="1"/>
  <c r="X71" i="70"/>
  <c r="I71" i="70"/>
  <c r="AD71" i="70" s="1"/>
  <c r="X67" i="70"/>
  <c r="I67" i="70"/>
  <c r="AD67" i="70" s="1"/>
  <c r="X63" i="70"/>
  <c r="I63" i="70"/>
  <c r="AD63" i="70" s="1"/>
  <c r="X59" i="70"/>
  <c r="I59" i="70"/>
  <c r="AD59" i="70" s="1"/>
  <c r="X55" i="70"/>
  <c r="I55" i="70"/>
  <c r="AD55" i="70" s="1"/>
  <c r="X51" i="70"/>
  <c r="I51" i="70"/>
  <c r="AD51" i="70" s="1"/>
  <c r="X47" i="70"/>
  <c r="I47" i="70"/>
  <c r="AD47" i="70" s="1"/>
  <c r="X43" i="70"/>
  <c r="I43" i="70"/>
  <c r="AD43" i="70" s="1"/>
  <c r="X39" i="70"/>
  <c r="I39" i="70"/>
  <c r="AD39" i="70" s="1"/>
  <c r="X35" i="70"/>
  <c r="I35" i="70"/>
  <c r="AD35" i="70" s="1"/>
  <c r="X31" i="70"/>
  <c r="I31" i="70"/>
  <c r="AD31" i="70" s="1"/>
  <c r="X27" i="70"/>
  <c r="I27" i="70"/>
  <c r="AD27" i="70" s="1"/>
  <c r="X23" i="70"/>
  <c r="I23" i="70"/>
  <c r="AD23" i="70" s="1"/>
  <c r="X19" i="70"/>
  <c r="I19" i="70"/>
  <c r="AD19" i="70" s="1"/>
  <c r="X15" i="70"/>
  <c r="I15" i="70"/>
  <c r="AD15" i="70" s="1"/>
  <c r="X11" i="70"/>
  <c r="I11" i="70"/>
  <c r="AI2" i="70"/>
  <c r="U2" i="70"/>
  <c r="X175" i="69"/>
  <c r="I175" i="69"/>
  <c r="AD175" i="69" s="1"/>
  <c r="X171" i="69"/>
  <c r="I171" i="69"/>
  <c r="AD171" i="69" s="1"/>
  <c r="X167" i="69"/>
  <c r="I167" i="69"/>
  <c r="AD167" i="69" s="1"/>
  <c r="X163" i="69"/>
  <c r="I163" i="69"/>
  <c r="AD163" i="69" s="1"/>
  <c r="X159" i="69"/>
  <c r="I159" i="69"/>
  <c r="AD159" i="69" s="1"/>
  <c r="X155" i="69"/>
  <c r="I155" i="69"/>
  <c r="AD155" i="69" s="1"/>
  <c r="X151" i="69"/>
  <c r="I151" i="69"/>
  <c r="AD151" i="69" s="1"/>
  <c r="X147" i="69"/>
  <c r="I147" i="69"/>
  <c r="AD147" i="69" s="1"/>
  <c r="X143" i="69"/>
  <c r="I143" i="69"/>
  <c r="AD143" i="69" s="1"/>
  <c r="X139" i="69"/>
  <c r="I139" i="69"/>
  <c r="AD139" i="69" s="1"/>
  <c r="X135" i="69"/>
  <c r="I135" i="69"/>
  <c r="AD135" i="69" s="1"/>
  <c r="X131" i="69"/>
  <c r="I131" i="69"/>
  <c r="AD131" i="69" s="1"/>
  <c r="X127" i="69"/>
  <c r="I127" i="69"/>
  <c r="AD127" i="69" s="1"/>
  <c r="X123" i="69"/>
  <c r="I123" i="69"/>
  <c r="AD123" i="69" s="1"/>
  <c r="X119" i="69"/>
  <c r="I119" i="69"/>
  <c r="AD119" i="69" s="1"/>
  <c r="X115" i="69"/>
  <c r="I115" i="69"/>
  <c r="AD115" i="69" s="1"/>
  <c r="X111" i="69"/>
  <c r="I111" i="69"/>
  <c r="AD111" i="69" s="1"/>
  <c r="X107" i="69"/>
  <c r="I107" i="69"/>
  <c r="AD107" i="69" s="1"/>
  <c r="X103" i="69"/>
  <c r="I103" i="69"/>
  <c r="AD103" i="69" s="1"/>
  <c r="X99" i="69"/>
  <c r="I99" i="69"/>
  <c r="AD99" i="69" s="1"/>
  <c r="X95" i="69"/>
  <c r="I95" i="69"/>
  <c r="AD95" i="69" s="1"/>
  <c r="X91" i="69"/>
  <c r="I91" i="69"/>
  <c r="AD91" i="69" s="1"/>
  <c r="X87" i="69"/>
  <c r="I87" i="69"/>
  <c r="AD87" i="69" s="1"/>
  <c r="X83" i="69"/>
  <c r="I83" i="69"/>
  <c r="AD83" i="69" s="1"/>
  <c r="X79" i="69"/>
  <c r="I79" i="69"/>
  <c r="AD79" i="69" s="1"/>
  <c r="X75" i="69"/>
  <c r="I75" i="69"/>
  <c r="AD75" i="69" s="1"/>
  <c r="X71" i="69"/>
  <c r="I71" i="69"/>
  <c r="AD71" i="69" s="1"/>
  <c r="X67" i="69"/>
  <c r="I67" i="69"/>
  <c r="AD67" i="69" s="1"/>
  <c r="X63" i="69"/>
  <c r="I63" i="69"/>
  <c r="AD63" i="69" s="1"/>
  <c r="X59" i="69"/>
  <c r="I59" i="69"/>
  <c r="AD59" i="69" s="1"/>
  <c r="X55" i="69"/>
  <c r="I55" i="69"/>
  <c r="AD55" i="69" s="1"/>
  <c r="X51" i="69"/>
  <c r="I51" i="69"/>
  <c r="AD51" i="69" s="1"/>
  <c r="X47" i="69"/>
  <c r="I47" i="69"/>
  <c r="AD47" i="69" s="1"/>
  <c r="X43" i="69"/>
  <c r="I43" i="69"/>
  <c r="AD43" i="69" s="1"/>
  <c r="X39" i="69"/>
  <c r="I39" i="69"/>
  <c r="AD39" i="69" s="1"/>
  <c r="X35" i="69"/>
  <c r="I35" i="69"/>
  <c r="AD35" i="69" s="1"/>
  <c r="X31" i="69"/>
  <c r="I31" i="69"/>
  <c r="AD31" i="69" s="1"/>
  <c r="X27" i="69"/>
  <c r="I27" i="69"/>
  <c r="AD27" i="69" s="1"/>
  <c r="X23" i="69"/>
  <c r="I23" i="69"/>
  <c r="AD23" i="69" s="1"/>
  <c r="X19" i="69"/>
  <c r="I19" i="69"/>
  <c r="AD19" i="69" s="1"/>
  <c r="X15" i="69"/>
  <c r="I15" i="69"/>
  <c r="AD15" i="69" s="1"/>
  <c r="X11" i="69"/>
  <c r="I11" i="69"/>
  <c r="AI2" i="69"/>
  <c r="U2" i="69"/>
  <c r="I175" i="68"/>
  <c r="X171" i="68"/>
  <c r="I171" i="68"/>
  <c r="AD171" i="68" s="1"/>
  <c r="X167" i="68"/>
  <c r="I167" i="68"/>
  <c r="AD167" i="68" s="1"/>
  <c r="X163" i="68"/>
  <c r="I163" i="68"/>
  <c r="AD163" i="68" s="1"/>
  <c r="X159" i="68"/>
  <c r="I159" i="68"/>
  <c r="AD159" i="68" s="1"/>
  <c r="X155" i="68"/>
  <c r="I155" i="68"/>
  <c r="AD155" i="68" s="1"/>
  <c r="X151" i="68"/>
  <c r="I151" i="68"/>
  <c r="AD151" i="68" s="1"/>
  <c r="X147" i="68"/>
  <c r="I147" i="68"/>
  <c r="AD147" i="68" s="1"/>
  <c r="X143" i="68"/>
  <c r="I143" i="68"/>
  <c r="AD143" i="68" s="1"/>
  <c r="X139" i="68"/>
  <c r="I139" i="68"/>
  <c r="AD139" i="68" s="1"/>
  <c r="X135" i="68"/>
  <c r="I135" i="68"/>
  <c r="AD135" i="68" s="1"/>
  <c r="X131" i="68"/>
  <c r="I131" i="68"/>
  <c r="AD131" i="68" s="1"/>
  <c r="X127" i="68"/>
  <c r="I127" i="68"/>
  <c r="AD127" i="68" s="1"/>
  <c r="X123" i="68"/>
  <c r="I123" i="68"/>
  <c r="AD123" i="68" s="1"/>
  <c r="X119" i="68"/>
  <c r="I119" i="68"/>
  <c r="AD119" i="68" s="1"/>
  <c r="X115" i="68"/>
  <c r="I115" i="68"/>
  <c r="AD115" i="68" s="1"/>
  <c r="X111" i="68"/>
  <c r="I111" i="68"/>
  <c r="AD111" i="68" s="1"/>
  <c r="X107" i="68"/>
  <c r="I107" i="68"/>
  <c r="AD107" i="68" s="1"/>
  <c r="X103" i="68"/>
  <c r="I103" i="68"/>
  <c r="AD103" i="68" s="1"/>
  <c r="X99" i="68"/>
  <c r="I99" i="68"/>
  <c r="AD99" i="68" s="1"/>
  <c r="X95" i="68"/>
  <c r="I95" i="68"/>
  <c r="AD95" i="68" s="1"/>
  <c r="X91" i="68"/>
  <c r="I91" i="68"/>
  <c r="AD91" i="68" s="1"/>
  <c r="X87" i="68"/>
  <c r="I87" i="68"/>
  <c r="AD87" i="68" s="1"/>
  <c r="X83" i="68"/>
  <c r="I83" i="68"/>
  <c r="AD83" i="68" s="1"/>
  <c r="X79" i="68"/>
  <c r="I79" i="68"/>
  <c r="AD79" i="68" s="1"/>
  <c r="X75" i="68"/>
  <c r="I75" i="68"/>
  <c r="AD75" i="68" s="1"/>
  <c r="X71" i="68"/>
  <c r="I71" i="68"/>
  <c r="AD71" i="68" s="1"/>
  <c r="X67" i="68"/>
  <c r="I67" i="68"/>
  <c r="AD67" i="68" s="1"/>
  <c r="X63" i="68"/>
  <c r="I63" i="68"/>
  <c r="AD63" i="68" s="1"/>
  <c r="X59" i="68"/>
  <c r="I59" i="68"/>
  <c r="AD59" i="68" s="1"/>
  <c r="X55" i="68"/>
  <c r="I55" i="68"/>
  <c r="AD55" i="68" s="1"/>
  <c r="X51" i="68"/>
  <c r="I51" i="68"/>
  <c r="AD51" i="68" s="1"/>
  <c r="X47" i="68"/>
  <c r="I47" i="68"/>
  <c r="AD47" i="68" s="1"/>
  <c r="X43" i="68"/>
  <c r="I43" i="68"/>
  <c r="AD43" i="68" s="1"/>
  <c r="X39" i="68"/>
  <c r="I39" i="68"/>
  <c r="AD39" i="68" s="1"/>
  <c r="X35" i="68"/>
  <c r="I35" i="68"/>
  <c r="AD35" i="68" s="1"/>
  <c r="X31" i="68"/>
  <c r="I31" i="68"/>
  <c r="AD31" i="68" s="1"/>
  <c r="X27" i="68"/>
  <c r="I27" i="68"/>
  <c r="AD27" i="68" s="1"/>
  <c r="X23" i="68"/>
  <c r="I23" i="68"/>
  <c r="AD23" i="68" s="1"/>
  <c r="X19" i="68"/>
  <c r="I19" i="68"/>
  <c r="AD19" i="68" s="1"/>
  <c r="X15" i="68"/>
  <c r="I15" i="68"/>
  <c r="AD15" i="68" s="1"/>
  <c r="X11" i="68"/>
  <c r="I11" i="68"/>
  <c r="AI2" i="68"/>
  <c r="U2" i="68"/>
  <c r="I175" i="48"/>
  <c r="I171" i="48"/>
  <c r="I167" i="48"/>
  <c r="I163" i="48"/>
  <c r="I159" i="48"/>
  <c r="I155" i="48"/>
  <c r="I151" i="48"/>
  <c r="I147" i="48"/>
  <c r="I143" i="48"/>
  <c r="I139" i="48"/>
  <c r="I135" i="48"/>
  <c r="I131" i="48"/>
  <c r="X167" i="48"/>
  <c r="X159" i="48"/>
  <c r="X151" i="48"/>
  <c r="X143" i="48"/>
  <c r="X135" i="48"/>
  <c r="X131" i="48"/>
  <c r="AX411" i="47"/>
  <c r="AX411" i="25"/>
  <c r="AU399" i="47"/>
  <c r="AU395" i="47" s="1"/>
  <c r="AX399" i="47"/>
  <c r="AX395" i="47"/>
  <c r="AX391" i="47"/>
  <c r="AX387" i="47"/>
  <c r="AX383" i="47"/>
  <c r="AX379" i="47"/>
  <c r="AX375" i="47"/>
  <c r="AX371" i="47"/>
  <c r="AX367" i="47"/>
  <c r="AX363" i="47"/>
  <c r="AX359" i="47"/>
  <c r="AX355" i="47"/>
  <c r="AU295" i="47"/>
  <c r="AX303" i="47"/>
  <c r="X175" i="1"/>
  <c r="I175" i="1"/>
  <c r="X171" i="1"/>
  <c r="I171" i="1"/>
  <c r="AD171" i="1" s="1"/>
  <c r="X167" i="1"/>
  <c r="I167" i="1"/>
  <c r="AD167" i="1" s="1"/>
  <c r="X163" i="1"/>
  <c r="I163" i="1"/>
  <c r="AD163" i="1" s="1"/>
  <c r="X159" i="1"/>
  <c r="I159" i="1"/>
  <c r="AD159" i="1" s="1"/>
  <c r="X155" i="1"/>
  <c r="I155" i="1"/>
  <c r="AD155" i="1" s="1"/>
  <c r="X151" i="1"/>
  <c r="I151" i="1"/>
  <c r="AD151" i="1" s="1"/>
  <c r="X147" i="1"/>
  <c r="I147" i="1"/>
  <c r="AD147" i="1" s="1"/>
  <c r="X143" i="1"/>
  <c r="I143" i="1"/>
  <c r="AD143" i="1" s="1"/>
  <c r="X139" i="1"/>
  <c r="I139" i="1"/>
  <c r="AD139" i="1" s="1"/>
  <c r="X135" i="1"/>
  <c r="I135" i="1"/>
  <c r="AD135" i="1" s="1"/>
  <c r="X131" i="1"/>
  <c r="I131" i="1"/>
  <c r="AD131" i="1" s="1"/>
  <c r="X407" i="25"/>
  <c r="AU399" i="25"/>
  <c r="AU395" i="25" s="1"/>
  <c r="AU391" i="25" s="1"/>
  <c r="AU387" i="25" s="1"/>
  <c r="AU383" i="25" s="1"/>
  <c r="AU379" i="25" s="1"/>
  <c r="AU375" i="25" s="1"/>
  <c r="AU371" i="25" s="1"/>
  <c r="AU367" i="25" s="1"/>
  <c r="AU363" i="25" s="1"/>
  <c r="AU359" i="25" s="1"/>
  <c r="AU355" i="25" s="1"/>
  <c r="AU351" i="25" s="1"/>
  <c r="X351" i="25" s="1"/>
  <c r="AD131" i="48" l="1"/>
  <c r="AD147" i="48"/>
  <c r="AD163" i="48"/>
  <c r="AD135" i="48"/>
  <c r="AD143" i="48"/>
  <c r="AD151" i="48"/>
  <c r="AD159" i="48"/>
  <c r="AD167" i="48"/>
  <c r="X139" i="48"/>
  <c r="AD139" i="48" s="1"/>
  <c r="X163" i="48"/>
  <c r="X171" i="48"/>
  <c r="X147" i="48"/>
  <c r="X155" i="48"/>
  <c r="AD155" i="48" s="1"/>
  <c r="X175" i="48"/>
  <c r="AD175" i="1"/>
  <c r="X395" i="25"/>
  <c r="X387" i="25"/>
  <c r="X379" i="25"/>
  <c r="X371" i="25"/>
  <c r="X363" i="25"/>
  <c r="X355" i="25"/>
  <c r="X175" i="68"/>
  <c r="AD175" i="68" s="1"/>
  <c r="X399" i="25" s="1"/>
  <c r="AD399" i="25" s="1"/>
  <c r="AD175" i="86"/>
  <c r="X391" i="25"/>
  <c r="X383" i="25"/>
  <c r="X375" i="25"/>
  <c r="X367" i="25"/>
  <c r="X359" i="25"/>
  <c r="X83" i="86"/>
  <c r="AD83" i="86" s="1"/>
  <c r="AD11" i="68"/>
  <c r="AD11" i="69"/>
  <c r="AD11" i="70"/>
  <c r="AD11" i="71"/>
  <c r="AD11" i="72"/>
  <c r="AD11" i="73"/>
  <c r="AD11" i="74"/>
  <c r="AD11" i="75"/>
  <c r="AD11" i="76"/>
  <c r="AD11" i="77"/>
  <c r="AD11" i="78"/>
  <c r="AD11" i="79"/>
  <c r="AD11" i="80"/>
  <c r="AD11" i="81"/>
  <c r="AD11" i="82"/>
  <c r="AD11" i="83"/>
  <c r="AD11" i="84"/>
  <c r="AD11" i="85"/>
  <c r="AD11" i="86"/>
  <c r="AV399" i="47"/>
  <c r="AU391" i="47"/>
  <c r="AV395" i="47"/>
  <c r="AX399" i="25"/>
  <c r="AV399" i="25"/>
  <c r="R399" i="25"/>
  <c r="AX395" i="25"/>
  <c r="AV395" i="25"/>
  <c r="AD395" i="25"/>
  <c r="AX391" i="25"/>
  <c r="AD391" i="25"/>
  <c r="AX387" i="25"/>
  <c r="AD387" i="25"/>
  <c r="AX383" i="25"/>
  <c r="AD383" i="25"/>
  <c r="AX379" i="25"/>
  <c r="AD379" i="25"/>
  <c r="AX375" i="25"/>
  <c r="AD375" i="25"/>
  <c r="AX371" i="25"/>
  <c r="AD371" i="25"/>
  <c r="AX367" i="25"/>
  <c r="AD367" i="25"/>
  <c r="AX363" i="25"/>
  <c r="AD363" i="25"/>
  <c r="AX359" i="25"/>
  <c r="AD359" i="25"/>
  <c r="AX355" i="25"/>
  <c r="AD355" i="25"/>
  <c r="X395" i="47" l="1"/>
  <c r="AD175" i="48"/>
  <c r="X399" i="47" s="1"/>
  <c r="AD171" i="48"/>
  <c r="AU387" i="47"/>
  <c r="X391" i="47"/>
  <c r="AV391" i="47"/>
  <c r="R395" i="25"/>
  <c r="AU295" i="25"/>
  <c r="X295" i="25" s="1"/>
  <c r="AU383" i="47" l="1"/>
  <c r="X387" i="47"/>
  <c r="AV387" i="47"/>
  <c r="AV391" i="25"/>
  <c r="R391" i="25"/>
  <c r="AX303" i="25"/>
  <c r="AU379" i="47" l="1"/>
  <c r="X383" i="47"/>
  <c r="AV383" i="47"/>
  <c r="AV387" i="25"/>
  <c r="R387" i="25"/>
  <c r="AU375" i="47" l="1"/>
  <c r="X379" i="47"/>
  <c r="AV379" i="47"/>
  <c r="AV383" i="25"/>
  <c r="R383" i="25"/>
  <c r="AU371" i="47" l="1"/>
  <c r="X375" i="47"/>
  <c r="AV375" i="47"/>
  <c r="AV379" i="25"/>
  <c r="R379" i="25"/>
  <c r="AU367" i="47" l="1"/>
  <c r="X371" i="47"/>
  <c r="AV371" i="47"/>
  <c r="AV375" i="25"/>
  <c r="R375" i="25"/>
  <c r="AU363" i="47" l="1"/>
  <c r="X367" i="47"/>
  <c r="AV367" i="47"/>
  <c r="AV371" i="25"/>
  <c r="R371" i="25"/>
  <c r="AU359" i="47" l="1"/>
  <c r="X363" i="47"/>
  <c r="AV363" i="47"/>
  <c r="AV367" i="25"/>
  <c r="R367" i="25"/>
  <c r="AU355" i="47" l="1"/>
  <c r="X359" i="47"/>
  <c r="AV359" i="47"/>
  <c r="AV363" i="25"/>
  <c r="R363" i="25"/>
  <c r="AU351" i="47" l="1"/>
  <c r="X355" i="47"/>
  <c r="AV355" i="47"/>
  <c r="AV359" i="25"/>
  <c r="R359" i="25"/>
  <c r="AV355" i="25" l="1"/>
  <c r="R355" i="25"/>
  <c r="I91" i="48" l="1"/>
  <c r="I87" i="48"/>
  <c r="I83" i="48"/>
  <c r="I79" i="48"/>
  <c r="I75" i="48"/>
  <c r="I71" i="48"/>
  <c r="I67" i="48"/>
  <c r="I63" i="48"/>
  <c r="I59" i="48"/>
  <c r="AU347" i="47"/>
  <c r="AU343" i="47" s="1"/>
  <c r="AU339" i="47" s="1"/>
  <c r="AU335" i="47" s="1"/>
  <c r="AU331" i="47" s="1"/>
  <c r="AU327" i="47" s="1"/>
  <c r="AU323" i="47" s="1"/>
  <c r="AU319" i="47" s="1"/>
  <c r="AU315" i="47" s="1"/>
  <c r="AX315" i="47"/>
  <c r="AX311" i="47"/>
  <c r="AX307" i="47"/>
  <c r="AX295" i="47"/>
  <c r="AX291" i="47"/>
  <c r="AX287" i="47"/>
  <c r="AX283" i="47"/>
  <c r="AX279" i="47"/>
  <c r="AX275" i="47"/>
  <c r="I15" i="1"/>
  <c r="AD15" i="1" s="1"/>
  <c r="I19" i="1"/>
  <c r="I23" i="1"/>
  <c r="AD23" i="1" s="1"/>
  <c r="I27" i="1"/>
  <c r="AD27" i="1" s="1"/>
  <c r="I31" i="1"/>
  <c r="AD31" i="1" s="1"/>
  <c r="I35" i="1"/>
  <c r="AD35" i="1" s="1"/>
  <c r="I39" i="1"/>
  <c r="AD39" i="1" s="1"/>
  <c r="I43" i="1"/>
  <c r="AD43" i="1" s="1"/>
  <c r="I47" i="1"/>
  <c r="AD47" i="1" s="1"/>
  <c r="I51" i="1"/>
  <c r="AD51" i="1" s="1"/>
  <c r="I55" i="1"/>
  <c r="AD55" i="1" s="1"/>
  <c r="I59" i="1"/>
  <c r="AD59" i="1" s="1"/>
  <c r="I63" i="1"/>
  <c r="AD63" i="1" s="1"/>
  <c r="I67" i="1"/>
  <c r="AD67" i="1" s="1"/>
  <c r="I71" i="1"/>
  <c r="AD71" i="1" s="1"/>
  <c r="I75" i="1"/>
  <c r="I79" i="1"/>
  <c r="AD79" i="1" s="1"/>
  <c r="I83" i="1"/>
  <c r="I87" i="1"/>
  <c r="AD87" i="1" s="1"/>
  <c r="I91" i="1"/>
  <c r="AD91" i="1" s="1"/>
  <c r="I95" i="1"/>
  <c r="AD95" i="1" s="1"/>
  <c r="I99" i="1"/>
  <c r="AD99" i="1" s="1"/>
  <c r="I103" i="1"/>
  <c r="AD103" i="1" s="1"/>
  <c r="I107" i="1"/>
  <c r="AD107" i="1" s="1"/>
  <c r="I111" i="1"/>
  <c r="AD111" i="1" s="1"/>
  <c r="I115" i="1"/>
  <c r="AD115" i="1" s="1"/>
  <c r="I119" i="1"/>
  <c r="AD119" i="1" s="1"/>
  <c r="I123" i="1"/>
  <c r="AD123" i="1" s="1"/>
  <c r="I127" i="1"/>
  <c r="AD127" i="1" s="1"/>
  <c r="X91" i="1"/>
  <c r="X87" i="1"/>
  <c r="X83" i="1"/>
  <c r="X79" i="1"/>
  <c r="X75" i="1"/>
  <c r="X71" i="1"/>
  <c r="X67" i="1"/>
  <c r="X63" i="1"/>
  <c r="X59" i="1"/>
  <c r="AU347" i="25"/>
  <c r="X347" i="25" s="1"/>
  <c r="AX315" i="25"/>
  <c r="AX311" i="25"/>
  <c r="AX307" i="25"/>
  <c r="AX295" i="25"/>
  <c r="AX291" i="25"/>
  <c r="AX287" i="25"/>
  <c r="AX283" i="25"/>
  <c r="AX279" i="25"/>
  <c r="AX275" i="25"/>
  <c r="AD59" i="48" l="1"/>
  <c r="AD75" i="48"/>
  <c r="AD91" i="48"/>
  <c r="X67" i="48"/>
  <c r="AD67" i="48" s="1"/>
  <c r="X83" i="48"/>
  <c r="AD83" i="48" s="1"/>
  <c r="AD83" i="1"/>
  <c r="AD75" i="1"/>
  <c r="X63" i="48"/>
  <c r="AD63" i="48" s="1"/>
  <c r="X79" i="48"/>
  <c r="AD79" i="48" s="1"/>
  <c r="X59" i="48"/>
  <c r="X71" i="48"/>
  <c r="AD71" i="48" s="1"/>
  <c r="X75" i="48"/>
  <c r="X87" i="48"/>
  <c r="AD87" i="48" s="1"/>
  <c r="X91" i="48"/>
  <c r="AU311" i="47"/>
  <c r="AV315" i="47"/>
  <c r="AU343" i="25"/>
  <c r="X343" i="25" s="1"/>
  <c r="AV311" i="47" l="1"/>
  <c r="AU307" i="47"/>
  <c r="AU339" i="25"/>
  <c r="X339" i="25" s="1"/>
  <c r="I15" i="48"/>
  <c r="I19" i="48"/>
  <c r="I23" i="48"/>
  <c r="I27" i="48"/>
  <c r="I31" i="48"/>
  <c r="I35" i="48"/>
  <c r="I39" i="48"/>
  <c r="I43" i="48"/>
  <c r="I47" i="48"/>
  <c r="I51" i="48"/>
  <c r="I55" i="48"/>
  <c r="I95" i="48"/>
  <c r="I99" i="48"/>
  <c r="I103" i="48"/>
  <c r="I107" i="48"/>
  <c r="I111" i="48"/>
  <c r="I115" i="48"/>
  <c r="I119" i="48"/>
  <c r="I123" i="48"/>
  <c r="I127" i="48"/>
  <c r="I11" i="48"/>
  <c r="AI2" i="48"/>
  <c r="U2" i="48"/>
  <c r="AX407" i="47"/>
  <c r="AX351" i="47"/>
  <c r="AV351" i="47"/>
  <c r="AX347" i="47"/>
  <c r="AX343" i="47"/>
  <c r="AX339" i="47"/>
  <c r="AX335" i="47"/>
  <c r="AX331" i="47"/>
  <c r="AX327" i="47"/>
  <c r="AX323" i="47"/>
  <c r="AX319" i="47"/>
  <c r="AX271" i="47"/>
  <c r="AX267" i="47"/>
  <c r="AX263" i="47"/>
  <c r="AX259" i="47"/>
  <c r="AX255" i="47"/>
  <c r="AX251" i="47"/>
  <c r="AX247" i="47"/>
  <c r="AX243" i="47"/>
  <c r="AX239" i="47"/>
  <c r="AX235" i="47"/>
  <c r="AX231" i="47"/>
  <c r="AX227" i="47"/>
  <c r="BB196" i="47"/>
  <c r="AY196" i="47"/>
  <c r="AY191" i="47"/>
  <c r="AJ191" i="47" s="1"/>
  <c r="AV191" i="47"/>
  <c r="AN191" i="47"/>
  <c r="BB177" i="47"/>
  <c r="AY177" i="47"/>
  <c r="AY172" i="47"/>
  <c r="AL182" i="47" s="1"/>
  <c r="AV172" i="47"/>
  <c r="AJ172" i="47"/>
  <c r="AN172" i="47" s="1"/>
  <c r="BB159" i="47"/>
  <c r="AY159" i="47"/>
  <c r="AY154" i="47"/>
  <c r="AJ154" i="47" s="1"/>
  <c r="AV154" i="47"/>
  <c r="AN154" i="47"/>
  <c r="BB141" i="47"/>
  <c r="AY141" i="47"/>
  <c r="AY136" i="47"/>
  <c r="AL146" i="47" s="1"/>
  <c r="AV136" i="47"/>
  <c r="AJ136" i="47"/>
  <c r="AN136" i="47" s="1"/>
  <c r="BB122" i="47"/>
  <c r="AY122" i="47"/>
  <c r="AY117" i="47"/>
  <c r="AJ117" i="47" s="1"/>
  <c r="AV117" i="47"/>
  <c r="AN117" i="47"/>
  <c r="BB104" i="47"/>
  <c r="AY104" i="47"/>
  <c r="AY99" i="47"/>
  <c r="AL109" i="47" s="1"/>
  <c r="AV99" i="47"/>
  <c r="AJ99" i="47"/>
  <c r="AN99" i="47" s="1"/>
  <c r="BB86" i="47"/>
  <c r="AY86" i="47"/>
  <c r="AY81" i="47"/>
  <c r="AJ81" i="47" s="1"/>
  <c r="AV81" i="47"/>
  <c r="AN81" i="47"/>
  <c r="BB67" i="47"/>
  <c r="AY67" i="47"/>
  <c r="AY62" i="47"/>
  <c r="AL72" i="47" s="1"/>
  <c r="AV62" i="47"/>
  <c r="BB49" i="47"/>
  <c r="AY49" i="47"/>
  <c r="AY44" i="47"/>
  <c r="AJ44" i="47" s="1"/>
  <c r="AN44" i="47" s="1"/>
  <c r="AV44" i="47"/>
  <c r="BB30" i="47"/>
  <c r="AY30" i="47"/>
  <c r="AY25" i="47"/>
  <c r="AV25" i="47"/>
  <c r="AJ62" i="47" l="1"/>
  <c r="AN62" i="47" s="1"/>
  <c r="X11" i="48"/>
  <c r="AD11" i="48" s="1"/>
  <c r="X123" i="48"/>
  <c r="X115" i="48"/>
  <c r="AD115" i="48" s="1"/>
  <c r="X107" i="48"/>
  <c r="AD107" i="48" s="1"/>
  <c r="X99" i="48"/>
  <c r="AD99" i="48" s="1"/>
  <c r="X55" i="48"/>
  <c r="X47" i="48"/>
  <c r="X39" i="48"/>
  <c r="AD39" i="48" s="1"/>
  <c r="X31" i="48"/>
  <c r="AD31" i="48" s="1"/>
  <c r="X23" i="48"/>
  <c r="AD23" i="48" s="1"/>
  <c r="X15" i="48"/>
  <c r="AD15" i="48" s="1"/>
  <c r="AY411" i="47"/>
  <c r="AY303" i="47"/>
  <c r="AU291" i="47"/>
  <c r="AU287" i="47" s="1"/>
  <c r="AU283" i="47" s="1"/>
  <c r="AU279" i="47" s="1"/>
  <c r="AU275" i="47" s="1"/>
  <c r="AU271" i="47" s="1"/>
  <c r="AU267" i="47" s="1"/>
  <c r="AU263" i="47" s="1"/>
  <c r="AU259" i="47" s="1"/>
  <c r="AV67" i="47"/>
  <c r="AV177" i="47"/>
  <c r="AV182" i="47" s="1"/>
  <c r="AJ177" i="47" s="1"/>
  <c r="AN177" i="47" s="1"/>
  <c r="AV30" i="47"/>
  <c r="AV72" i="47"/>
  <c r="AJ67" i="47" s="1"/>
  <c r="AN67" i="47" s="1"/>
  <c r="AV86" i="47"/>
  <c r="AV91" i="47" s="1"/>
  <c r="AV122" i="47"/>
  <c r="AV159" i="47"/>
  <c r="AV164" i="47" s="1"/>
  <c r="AJ159" i="47" s="1"/>
  <c r="AV35" i="47"/>
  <c r="AL35" i="47" s="1"/>
  <c r="AV49" i="47"/>
  <c r="AV104" i="47"/>
  <c r="AV109" i="47" s="1"/>
  <c r="AJ104" i="47" s="1"/>
  <c r="AN104" i="47" s="1"/>
  <c r="AV141" i="47"/>
  <c r="AV146" i="47" s="1"/>
  <c r="AJ141" i="47" s="1"/>
  <c r="AN141" i="47" s="1"/>
  <c r="AV196" i="47"/>
  <c r="X127" i="48"/>
  <c r="AD127" i="48" s="1"/>
  <c r="X119" i="48"/>
  <c r="AD119" i="48" s="1"/>
  <c r="X111" i="48"/>
  <c r="AD111" i="48" s="1"/>
  <c r="X103" i="48"/>
  <c r="AD103" i="48" s="1"/>
  <c r="X95" i="48"/>
  <c r="AD95" i="48" s="1"/>
  <c r="X51" i="48"/>
  <c r="AD51" i="48" s="1"/>
  <c r="X43" i="48"/>
  <c r="AD43" i="48" s="1"/>
  <c r="X35" i="48"/>
  <c r="AD35" i="48" s="1"/>
  <c r="X27" i="48"/>
  <c r="AD27" i="48" s="1"/>
  <c r="X19" i="48"/>
  <c r="AD19" i="48" s="1"/>
  <c r="AV307" i="47"/>
  <c r="AV295" i="47"/>
  <c r="AU335" i="25"/>
  <c r="X335" i="25" s="1"/>
  <c r="AY407" i="47"/>
  <c r="AJ30" i="47"/>
  <c r="AN30" i="47" s="1"/>
  <c r="AV347" i="47"/>
  <c r="AL127" i="47"/>
  <c r="AL201" i="47"/>
  <c r="AJ25" i="47"/>
  <c r="AN25" i="47" s="1"/>
  <c r="AV54" i="47"/>
  <c r="AL54" i="47" s="1"/>
  <c r="AL91" i="47"/>
  <c r="AV127" i="47"/>
  <c r="AL164" i="47"/>
  <c r="AV201" i="47"/>
  <c r="AD55" i="48" l="1"/>
  <c r="X315" i="47" s="1"/>
  <c r="AD123" i="48"/>
  <c r="X347" i="47" s="1"/>
  <c r="X307" i="47"/>
  <c r="AD47" i="48"/>
  <c r="O391" i="47"/>
  <c r="R391" i="47" s="1"/>
  <c r="AD391" i="47" s="1"/>
  <c r="O367" i="47"/>
  <c r="R367" i="47" s="1"/>
  <c r="AD367" i="47" s="1"/>
  <c r="O395" i="47"/>
  <c r="R395" i="47" s="1"/>
  <c r="AD395" i="47" s="1"/>
  <c r="O363" i="47"/>
  <c r="R363" i="47" s="1"/>
  <c r="AD363" i="47" s="1"/>
  <c r="X295" i="47"/>
  <c r="X351" i="47"/>
  <c r="O399" i="47"/>
  <c r="R399" i="47" s="1"/>
  <c r="AD399" i="47" s="1"/>
  <c r="O383" i="47"/>
  <c r="R383" i="47" s="1"/>
  <c r="AD383" i="47" s="1"/>
  <c r="O375" i="47"/>
  <c r="R375" i="47" s="1"/>
  <c r="AD375" i="47" s="1"/>
  <c r="O359" i="47"/>
  <c r="R359" i="47" s="1"/>
  <c r="AD359" i="47" s="1"/>
  <c r="O387" i="47"/>
  <c r="R387" i="47" s="1"/>
  <c r="AD387" i="47" s="1"/>
  <c r="O379" i="47"/>
  <c r="R379" i="47" s="1"/>
  <c r="AD379" i="47" s="1"/>
  <c r="O371" i="47"/>
  <c r="R371" i="47" s="1"/>
  <c r="AD371" i="47" s="1"/>
  <c r="O355" i="47"/>
  <c r="R355" i="47" s="1"/>
  <c r="AD355" i="47" s="1"/>
  <c r="X311" i="47"/>
  <c r="O263" i="47"/>
  <c r="O343" i="47"/>
  <c r="O319" i="47"/>
  <c r="O259" i="47"/>
  <c r="O235" i="47"/>
  <c r="O231" i="47"/>
  <c r="O255" i="47"/>
  <c r="O347" i="47"/>
  <c r="O323" i="47"/>
  <c r="O351" i="47"/>
  <c r="R351" i="47" s="1"/>
  <c r="O327" i="47"/>
  <c r="O267" i="47"/>
  <c r="O251" i="47"/>
  <c r="O227" i="47"/>
  <c r="O239" i="47"/>
  <c r="O331" i="47"/>
  <c r="AJ86" i="47"/>
  <c r="AN86" i="47" s="1"/>
  <c r="AN159" i="47"/>
  <c r="O311" i="47"/>
  <c r="R311" i="47" s="1"/>
  <c r="O307" i="47"/>
  <c r="R307" i="47" s="1"/>
  <c r="AD307" i="47" s="1"/>
  <c r="O275" i="47"/>
  <c r="O271" i="47"/>
  <c r="O243" i="47"/>
  <c r="O335" i="47"/>
  <c r="O247" i="47"/>
  <c r="O339" i="47"/>
  <c r="O315" i="47"/>
  <c r="R315" i="47" s="1"/>
  <c r="O295" i="47"/>
  <c r="R295" i="47" s="1"/>
  <c r="AD295" i="47" s="1"/>
  <c r="O291" i="47"/>
  <c r="R291" i="47" s="1"/>
  <c r="O287" i="47"/>
  <c r="O283" i="47"/>
  <c r="O279" i="47"/>
  <c r="X291" i="47"/>
  <c r="AV291" i="47"/>
  <c r="AU331" i="25"/>
  <c r="X331" i="25" s="1"/>
  <c r="X343" i="47"/>
  <c r="R347" i="47"/>
  <c r="AV343" i="47"/>
  <c r="X339" i="47"/>
  <c r="AJ196" i="47"/>
  <c r="AN196" i="47" s="1"/>
  <c r="AJ122" i="47"/>
  <c r="AN122" i="47" s="1"/>
  <c r="AJ49" i="47"/>
  <c r="AN49" i="47" s="1"/>
  <c r="AD347" i="47" l="1"/>
  <c r="AD315" i="47"/>
  <c r="AD351" i="47"/>
  <c r="AD311" i="47"/>
  <c r="AD291" i="47"/>
  <c r="AV287" i="47"/>
  <c r="R287" i="47"/>
  <c r="X287" i="47"/>
  <c r="AU327" i="25"/>
  <c r="X327" i="25" s="1"/>
  <c r="R343" i="47"/>
  <c r="AD343" i="47" s="1"/>
  <c r="AV339" i="47"/>
  <c r="R339" i="47"/>
  <c r="X335" i="47"/>
  <c r="AD287" i="47" l="1"/>
  <c r="X283" i="47"/>
  <c r="AV283" i="47"/>
  <c r="R283" i="47"/>
  <c r="AU323" i="25"/>
  <c r="X323" i="25" s="1"/>
  <c r="AD339" i="47"/>
  <c r="AV335" i="47"/>
  <c r="R335" i="47"/>
  <c r="AD335" i="47" s="1"/>
  <c r="X331" i="47"/>
  <c r="AD283" i="47" l="1"/>
  <c r="AV279" i="47"/>
  <c r="R279" i="47"/>
  <c r="X279" i="47"/>
  <c r="AU319" i="25"/>
  <c r="X319" i="25" s="1"/>
  <c r="AV331" i="47"/>
  <c r="R331" i="47"/>
  <c r="X327" i="47"/>
  <c r="X267" i="47"/>
  <c r="AD279" i="47" l="1"/>
  <c r="X275" i="47"/>
  <c r="AV275" i="47"/>
  <c r="R275" i="47"/>
  <c r="AU315" i="25"/>
  <c r="X315" i="25" s="1"/>
  <c r="AD331" i="47"/>
  <c r="AV267" i="47"/>
  <c r="R267" i="47"/>
  <c r="AD267" i="47" s="1"/>
  <c r="X263" i="47"/>
  <c r="AV327" i="47"/>
  <c r="R327" i="47"/>
  <c r="AD327" i="47" s="1"/>
  <c r="X323" i="47"/>
  <c r="AD275" i="47" l="1"/>
  <c r="AU311" i="25"/>
  <c r="X311" i="25" s="1"/>
  <c r="AV315" i="25"/>
  <c r="AV323" i="47"/>
  <c r="R323" i="47"/>
  <c r="X319" i="47"/>
  <c r="X403" i="47" s="1"/>
  <c r="AV263" i="47"/>
  <c r="R263" i="47"/>
  <c r="X259" i="47"/>
  <c r="AU307" i="25" l="1"/>
  <c r="X307" i="25" s="1"/>
  <c r="AV311" i="25"/>
  <c r="AD263" i="47"/>
  <c r="AD323" i="47"/>
  <c r="AV259" i="47"/>
  <c r="R259" i="47"/>
  <c r="AD259" i="47" s="1"/>
  <c r="AU255" i="47"/>
  <c r="X255" i="47" s="1"/>
  <c r="AV319" i="47"/>
  <c r="R319" i="47"/>
  <c r="AD319" i="47" s="1"/>
  <c r="X407" i="47" s="1"/>
  <c r="X271" i="47"/>
  <c r="AV307" i="25" l="1"/>
  <c r="AV255" i="47"/>
  <c r="R255" i="47"/>
  <c r="AU251" i="47"/>
  <c r="X251" i="47" s="1"/>
  <c r="AV271" i="47"/>
  <c r="R271" i="47"/>
  <c r="AU291" i="25" l="1"/>
  <c r="X291" i="25" s="1"/>
  <c r="AV295" i="25"/>
  <c r="AD271" i="47"/>
  <c r="AD255" i="47"/>
  <c r="AV251" i="47"/>
  <c r="R251" i="47"/>
  <c r="AD251" i="47" s="1"/>
  <c r="AU247" i="47"/>
  <c r="X247" i="47" s="1"/>
  <c r="AU287" i="25" l="1"/>
  <c r="X287" i="25" s="1"/>
  <c r="AV291" i="25"/>
  <c r="AV247" i="47"/>
  <c r="R247" i="47"/>
  <c r="AU243" i="47"/>
  <c r="X243" i="47" s="1"/>
  <c r="AU283" i="25" l="1"/>
  <c r="X283" i="25" s="1"/>
  <c r="AV287" i="25"/>
  <c r="AD247" i="47"/>
  <c r="AV243" i="47"/>
  <c r="R243" i="47"/>
  <c r="AD243" i="47" s="1"/>
  <c r="AU239" i="47"/>
  <c r="X239" i="47" s="1"/>
  <c r="AU279" i="25" l="1"/>
  <c r="X279" i="25" s="1"/>
  <c r="AV283" i="25"/>
  <c r="AV239" i="47"/>
  <c r="R239" i="47"/>
  <c r="AU235" i="47"/>
  <c r="X235" i="47" s="1"/>
  <c r="AU275" i="25" l="1"/>
  <c r="X275" i="25" s="1"/>
  <c r="AV279" i="25"/>
  <c r="AD239" i="47"/>
  <c r="AV235" i="47"/>
  <c r="R235" i="47"/>
  <c r="AD235" i="47" s="1"/>
  <c r="AU231" i="47"/>
  <c r="X231" i="47" s="1"/>
  <c r="AU271" i="25" l="1"/>
  <c r="X271" i="25" s="1"/>
  <c r="AV275" i="25"/>
  <c r="AV231" i="47"/>
  <c r="R231" i="47"/>
  <c r="AU227" i="47"/>
  <c r="X227" i="47" s="1"/>
  <c r="X299" i="47" s="1"/>
  <c r="AU267" i="25" l="1"/>
  <c r="X267" i="25" s="1"/>
  <c r="AD231" i="47"/>
  <c r="AV227" i="47"/>
  <c r="R227" i="47"/>
  <c r="AD227" i="47" l="1"/>
  <c r="X303" i="47" s="1"/>
  <c r="X411" i="47" l="1"/>
  <c r="X19" i="1" l="1"/>
  <c r="AD19" i="1" s="1"/>
  <c r="X23" i="1"/>
  <c r="X27" i="1"/>
  <c r="X31" i="1"/>
  <c r="X39" i="1"/>
  <c r="X43" i="1"/>
  <c r="X47" i="1"/>
  <c r="X55" i="1"/>
  <c r="X95" i="1"/>
  <c r="X107" i="1"/>
  <c r="X111" i="1"/>
  <c r="X115" i="1"/>
  <c r="X119" i="1"/>
  <c r="X123" i="1"/>
  <c r="X15" i="1"/>
  <c r="X51" i="1"/>
  <c r="X99" i="1"/>
  <c r="X127" i="1"/>
  <c r="I11" i="1"/>
  <c r="AX327" i="25"/>
  <c r="AX323" i="25"/>
  <c r="AX319" i="25"/>
  <c r="AX271" i="25"/>
  <c r="AX231" i="25"/>
  <c r="AX235" i="25"/>
  <c r="AX239" i="25"/>
  <c r="AX243" i="25"/>
  <c r="AX247" i="25"/>
  <c r="AX251" i="25"/>
  <c r="AX255" i="25"/>
  <c r="AX259" i="25"/>
  <c r="AX263" i="25"/>
  <c r="AX267" i="25"/>
  <c r="AX331" i="25"/>
  <c r="AX335" i="25"/>
  <c r="AX339" i="25"/>
  <c r="AX343" i="25"/>
  <c r="AX347" i="25"/>
  <c r="AX351" i="25"/>
  <c r="AX407" i="25"/>
  <c r="AX227" i="25"/>
  <c r="AY411" i="25" l="1"/>
  <c r="AY303" i="25"/>
  <c r="X11" i="1"/>
  <c r="AD11" i="1" s="1"/>
  <c r="X103" i="1"/>
  <c r="X35" i="1"/>
  <c r="X403" i="25"/>
  <c r="AI2" i="1" l="1"/>
  <c r="U2" i="1"/>
  <c r="BB196" i="25" l="1"/>
  <c r="AY196" i="25"/>
  <c r="AY191" i="25"/>
  <c r="AL201" i="25" s="1"/>
  <c r="AV191" i="25"/>
  <c r="AJ191" i="25"/>
  <c r="AN191" i="25" s="1"/>
  <c r="BB177" i="25"/>
  <c r="AY177" i="25"/>
  <c r="AY172" i="25"/>
  <c r="AJ172" i="25" s="1"/>
  <c r="AV172" i="25"/>
  <c r="AN172" i="25"/>
  <c r="BB159" i="25"/>
  <c r="AY159" i="25"/>
  <c r="AY154" i="25"/>
  <c r="AL164" i="25" s="1"/>
  <c r="AV154" i="25"/>
  <c r="AJ154" i="25"/>
  <c r="AN154" i="25" s="1"/>
  <c r="BB141" i="25"/>
  <c r="AY141" i="25"/>
  <c r="AY136" i="25"/>
  <c r="AJ136" i="25" s="1"/>
  <c r="AV136" i="25"/>
  <c r="AN136" i="25"/>
  <c r="BB122" i="25"/>
  <c r="AY122" i="25"/>
  <c r="AY117" i="25"/>
  <c r="AL127" i="25" s="1"/>
  <c r="AV117" i="25"/>
  <c r="BB104" i="25"/>
  <c r="AY104" i="25"/>
  <c r="AY99" i="25"/>
  <c r="AJ99" i="25" s="1"/>
  <c r="AV99" i="25"/>
  <c r="AN99" i="25"/>
  <c r="BB86" i="25"/>
  <c r="AY86" i="25"/>
  <c r="AY81" i="25"/>
  <c r="AL91" i="25" s="1"/>
  <c r="AV81" i="25"/>
  <c r="BB67" i="25"/>
  <c r="AY67" i="25"/>
  <c r="AY62" i="25"/>
  <c r="AJ62" i="25" s="1"/>
  <c r="AV62" i="25"/>
  <c r="AN62" i="25"/>
  <c r="BB49" i="25"/>
  <c r="AY49" i="25"/>
  <c r="AY44" i="25"/>
  <c r="AL54" i="25" s="1"/>
  <c r="AV44" i="25"/>
  <c r="AJ44" i="25"/>
  <c r="AN44" i="25" s="1"/>
  <c r="BB30" i="25"/>
  <c r="AY30" i="25"/>
  <c r="AY25" i="25"/>
  <c r="AJ25" i="25" s="1"/>
  <c r="AN25" i="25" s="1"/>
  <c r="AV25" i="25"/>
  <c r="AJ117" i="25" l="1"/>
  <c r="AN117" i="25" s="1"/>
  <c r="AV351" i="25"/>
  <c r="AJ81" i="25"/>
  <c r="AN81" i="25" s="1"/>
  <c r="AV196" i="25"/>
  <c r="AV201" i="25" s="1"/>
  <c r="AJ196" i="25" s="1"/>
  <c r="AN196" i="25" s="1"/>
  <c r="AV49" i="25"/>
  <c r="AV122" i="25"/>
  <c r="AV159" i="25"/>
  <c r="AV67" i="25"/>
  <c r="AV72" i="25" s="1"/>
  <c r="AV86" i="25"/>
  <c r="AV141" i="25"/>
  <c r="AV146" i="25" s="1"/>
  <c r="AV30" i="25"/>
  <c r="AV104" i="25"/>
  <c r="AV109" i="25" s="1"/>
  <c r="AV177" i="25"/>
  <c r="AV182" i="25" s="1"/>
  <c r="AL72" i="25"/>
  <c r="AL146" i="25"/>
  <c r="AL109" i="25"/>
  <c r="AL182" i="25"/>
  <c r="AV54" i="25" l="1"/>
  <c r="AJ49" i="25" s="1"/>
  <c r="AN49" i="25" s="1"/>
  <c r="AV164" i="25"/>
  <c r="AJ159" i="25" s="1"/>
  <c r="AN159" i="25" s="1"/>
  <c r="AJ104" i="25"/>
  <c r="AN104" i="25" s="1"/>
  <c r="AV127" i="25"/>
  <c r="AJ122" i="25" s="1"/>
  <c r="AN122" i="25" s="1"/>
  <c r="AV91" i="25"/>
  <c r="AJ86" i="25" s="1"/>
  <c r="AN86" i="25" s="1"/>
  <c r="AV35" i="25"/>
  <c r="AL35" i="25" s="1"/>
  <c r="AV347" i="25"/>
  <c r="AY407" i="25"/>
  <c r="AJ177" i="25"/>
  <c r="AN177" i="25" s="1"/>
  <c r="AJ141" i="25"/>
  <c r="AN141" i="25" s="1"/>
  <c r="AJ67" i="25"/>
  <c r="AN67" i="25" s="1"/>
  <c r="AJ30" i="25" l="1"/>
  <c r="AN30" i="25" s="1"/>
  <c r="O399" i="25"/>
  <c r="O391" i="25"/>
  <c r="O383" i="25"/>
  <c r="O375" i="25"/>
  <c r="O367" i="25"/>
  <c r="O359" i="25"/>
  <c r="O395" i="25"/>
  <c r="O387" i="25"/>
  <c r="O379" i="25"/>
  <c r="O371" i="25"/>
  <c r="O363" i="25"/>
  <c r="O355" i="25"/>
  <c r="O315" i="25"/>
  <c r="R315" i="25" s="1"/>
  <c r="AD315" i="25" s="1"/>
  <c r="O311" i="25"/>
  <c r="R311" i="25" s="1"/>
  <c r="AD311" i="25" s="1"/>
  <c r="O307" i="25"/>
  <c r="R307" i="25" s="1"/>
  <c r="AD307" i="25" s="1"/>
  <c r="O295" i="25"/>
  <c r="R295" i="25" s="1"/>
  <c r="AD295" i="25" s="1"/>
  <c r="O291" i="25"/>
  <c r="R291" i="25" s="1"/>
  <c r="AD291" i="25" s="1"/>
  <c r="O287" i="25"/>
  <c r="R287" i="25" s="1"/>
  <c r="AD287" i="25" s="1"/>
  <c r="O283" i="25"/>
  <c r="R283" i="25" s="1"/>
  <c r="AD283" i="25" s="1"/>
  <c r="O279" i="25"/>
  <c r="R279" i="25" s="1"/>
  <c r="AD279" i="25" s="1"/>
  <c r="O275" i="25"/>
  <c r="R275" i="25" s="1"/>
  <c r="AD275" i="25" s="1"/>
  <c r="O323" i="25"/>
  <c r="O327" i="25"/>
  <c r="O339" i="25"/>
  <c r="O263" i="25"/>
  <c r="O247" i="25"/>
  <c r="O319" i="25"/>
  <c r="O347" i="25"/>
  <c r="R347" i="25" s="1"/>
  <c r="AD347" i="25" s="1"/>
  <c r="O331" i="25"/>
  <c r="O259" i="25"/>
  <c r="O251" i="25"/>
  <c r="O243" i="25"/>
  <c r="O235" i="25"/>
  <c r="O227" i="25"/>
  <c r="O255" i="25"/>
  <c r="O239" i="25"/>
  <c r="O231" i="25"/>
  <c r="O267" i="25"/>
  <c r="O335" i="25"/>
  <c r="O343" i="25"/>
  <c r="O351" i="25"/>
  <c r="R351" i="25" s="1"/>
  <c r="AD351" i="25" s="1"/>
  <c r="O271" i="25"/>
  <c r="R343" i="25"/>
  <c r="AD343" i="25" s="1"/>
  <c r="AV343" i="25"/>
  <c r="AV339" i="25" l="1"/>
  <c r="R339" i="25"/>
  <c r="AD339" i="25" s="1"/>
  <c r="R335" i="25" l="1"/>
  <c r="AD335" i="25" s="1"/>
  <c r="AV335" i="25"/>
  <c r="R267" i="25" l="1"/>
  <c r="R331" i="25"/>
  <c r="AD331" i="25" s="1"/>
  <c r="AV331" i="25"/>
  <c r="AV267" i="25"/>
  <c r="AU263" i="25"/>
  <c r="X263" i="25" s="1"/>
  <c r="AD267" i="25" l="1"/>
  <c r="R263" i="25"/>
  <c r="AD263" i="25" s="1"/>
  <c r="R327" i="25"/>
  <c r="AD327" i="25" s="1"/>
  <c r="AV327" i="25"/>
  <c r="AV263" i="25"/>
  <c r="AU259" i="25"/>
  <c r="X259" i="25" s="1"/>
  <c r="R259" i="25" l="1"/>
  <c r="AD259" i="25" s="1"/>
  <c r="AV323" i="25"/>
  <c r="R323" i="25"/>
  <c r="AV259" i="25"/>
  <c r="AU255" i="25"/>
  <c r="X255" i="25" s="1"/>
  <c r="AD323" i="25" l="1"/>
  <c r="R319" i="25"/>
  <c r="AD319" i="25" s="1"/>
  <c r="AV319" i="25"/>
  <c r="R255" i="25"/>
  <c r="AD255" i="25" s="1"/>
  <c r="AV255" i="25"/>
  <c r="AU251" i="25"/>
  <c r="X251" i="25" s="1"/>
  <c r="R251" i="25" l="1"/>
  <c r="R271" i="25"/>
  <c r="AD271" i="25" s="1"/>
  <c r="AV271" i="25"/>
  <c r="AV251" i="25"/>
  <c r="AU247" i="25"/>
  <c r="X247" i="25" s="1"/>
  <c r="AD251" i="25" l="1"/>
  <c r="R247" i="25"/>
  <c r="AD247" i="25" s="1"/>
  <c r="AV247" i="25"/>
  <c r="AU243" i="25"/>
  <c r="X243" i="25" s="1"/>
  <c r="R243" i="25" l="1"/>
  <c r="AD243" i="25" s="1"/>
  <c r="AV243" i="25"/>
  <c r="AU239" i="25"/>
  <c r="X239" i="25" s="1"/>
  <c r="R239" i="25" l="1"/>
  <c r="AD239" i="25" s="1"/>
  <c r="AV239" i="25"/>
  <c r="AU235" i="25"/>
  <c r="X235" i="25" s="1"/>
  <c r="R235" i="25" l="1"/>
  <c r="AD235" i="25" s="1"/>
  <c r="AV235" i="25"/>
  <c r="AU231" i="25"/>
  <c r="X231" i="25" s="1"/>
  <c r="R231" i="25" l="1"/>
  <c r="AV231" i="25"/>
  <c r="AU227" i="25"/>
  <c r="X227" i="25" l="1"/>
  <c r="X299" i="25" s="1"/>
  <c r="AD231" i="25"/>
  <c r="R227" i="25"/>
  <c r="AV227" i="25"/>
  <c r="AD227" i="25" l="1"/>
  <c r="X303" i="25" s="1"/>
  <c r="X411" i="25" s="1"/>
</calcChain>
</file>

<file path=xl/sharedStrings.xml><?xml version="1.0" encoding="utf-8"?>
<sst xmlns="http://schemas.openxmlformats.org/spreadsheetml/2006/main" count="4347" uniqueCount="127">
  <si>
    <t>日</t>
  </si>
  <si>
    <t>日</t>
    <rPh sb="0" eb="1">
      <t>ニチ</t>
    </rPh>
    <phoneticPr fontId="2"/>
  </si>
  <si>
    <t>月</t>
    <rPh sb="0" eb="1">
      <t>ガツ</t>
    </rPh>
    <phoneticPr fontId="2"/>
  </si>
  <si>
    <t>土</t>
  </si>
  <si>
    <t>金</t>
  </si>
  <si>
    <t>木</t>
  </si>
  <si>
    <t>水</t>
  </si>
  <si>
    <t>火</t>
  </si>
  <si>
    <t>月</t>
  </si>
  <si>
    <t>火</t>
    <rPh sb="0" eb="1">
      <t>カ</t>
    </rPh>
    <phoneticPr fontId="2"/>
  </si>
  <si>
    <t>月</t>
    <rPh sb="0" eb="1">
      <t>ゲツ</t>
    </rPh>
    <phoneticPr fontId="2"/>
  </si>
  <si>
    <t>比率
（γ/β）</t>
    <rPh sb="0" eb="2">
      <t>ヒリツ</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</si>
  <si>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</si>
  <si>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</si>
  <si>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</si>
  <si>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</si>
  <si>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</si>
  <si>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</si>
  <si>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</si>
  <si>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r>
      <t>・通常時及び時短要請期間</t>
    </r>
    <r>
      <rPr>
        <sz val="16"/>
        <rFont val="ＭＳ ゴシック"/>
        <family val="3"/>
        <charset val="128"/>
      </rPr>
      <t>中の営業時間を記入してください。</t>
    </r>
    <rPh sb="1" eb="3">
      <t>ツウジョウ</t>
    </rPh>
    <rPh sb="3" eb="4">
      <t>ジ</t>
    </rPh>
    <rPh sb="4" eb="5">
      <t>オヨ</t>
    </rPh>
    <rPh sb="6" eb="8">
      <t>ジタン</t>
    </rPh>
    <rPh sb="8" eb="10">
      <t>ヨウセイ</t>
    </rPh>
    <rPh sb="10" eb="12">
      <t>キカン</t>
    </rPh>
    <rPh sb="14" eb="16">
      <t>エイギョウ</t>
    </rPh>
    <rPh sb="16" eb="18">
      <t>ジカン</t>
    </rPh>
    <rPh sb="19" eb="21">
      <t>キニュウ</t>
    </rPh>
    <phoneticPr fontId="2"/>
  </si>
  <si>
    <r>
      <t>・期間中に営業時間のパターンが複数ある場合は、</t>
    </r>
    <r>
      <rPr>
        <u/>
        <sz val="16"/>
        <rFont val="ＭＳ ゴシック"/>
        <family val="3"/>
        <charset val="128"/>
      </rPr>
      <t>パターンごとに</t>
    </r>
    <r>
      <rPr>
        <sz val="16"/>
        <rFont val="ＭＳ ゴシック"/>
        <family val="3"/>
        <charset val="128"/>
      </rPr>
      <t>記入してください。</t>
    </r>
    <rPh sb="1" eb="4">
      <t>キカンチュウ</t>
    </rPh>
    <rPh sb="5" eb="7">
      <t>エイギョウ</t>
    </rPh>
    <rPh sb="7" eb="9">
      <t>ジカン</t>
    </rPh>
    <rPh sb="15" eb="17">
      <t>フクスウ</t>
    </rPh>
    <rPh sb="19" eb="21">
      <t>バアイ</t>
    </rPh>
    <rPh sb="30" eb="32">
      <t>キニュウ</t>
    </rPh>
    <phoneticPr fontId="2"/>
  </si>
  <si>
    <r>
      <t>・時短要請期間中に休業した場合は、</t>
    </r>
    <r>
      <rPr>
        <u/>
        <sz val="16"/>
        <rFont val="ＭＳ ゴシック"/>
        <family val="3"/>
        <charset val="128"/>
      </rPr>
      <t>通常時の営業時間のみ</t>
    </r>
    <r>
      <rPr>
        <sz val="16"/>
        <rFont val="ＭＳ ゴシック"/>
        <family val="3"/>
        <charset val="128"/>
      </rPr>
      <t>記入してください。</t>
    </r>
    <rPh sb="1" eb="3">
      <t>ジタン</t>
    </rPh>
    <rPh sb="3" eb="5">
      <t>ヨウセイ</t>
    </rPh>
    <rPh sb="5" eb="8">
      <t>キカンチュウ</t>
    </rPh>
    <rPh sb="9" eb="11">
      <t>キュウギョウ</t>
    </rPh>
    <rPh sb="13" eb="15">
      <t>バアイ</t>
    </rPh>
    <rPh sb="17" eb="19">
      <t>ツウジョウ</t>
    </rPh>
    <rPh sb="19" eb="20">
      <t>ジ</t>
    </rPh>
    <rPh sb="21" eb="23">
      <t>エイギョウ</t>
    </rPh>
    <rPh sb="23" eb="25">
      <t>ジカン</t>
    </rPh>
    <rPh sb="27" eb="29">
      <t>キニュウ</t>
    </rPh>
    <phoneticPr fontId="2"/>
  </si>
  <si>
    <t>パターン1</t>
    <phoneticPr fontId="2"/>
  </si>
  <si>
    <t>＜計算用分数換算＞※入力しないでください</t>
    <rPh sb="1" eb="4">
      <t>ケイサンヨウ</t>
    </rPh>
    <rPh sb="10" eb="12">
      <t>ニュウリョク</t>
    </rPh>
    <phoneticPr fontId="2"/>
  </si>
  <si>
    <t>[通常時]　</t>
    <rPh sb="1" eb="3">
      <t>ツウジョウ</t>
    </rPh>
    <rPh sb="3" eb="4">
      <t>ジ</t>
    </rPh>
    <phoneticPr fontId="2"/>
  </si>
  <si>
    <t>[通常時の営業時間数]　</t>
    <rPh sb="1" eb="3">
      <t>ツウジョウ</t>
    </rPh>
    <rPh sb="3" eb="4">
      <t>ジ</t>
    </rPh>
    <rPh sb="5" eb="7">
      <t>エイギョウ</t>
    </rPh>
    <rPh sb="7" eb="10">
      <t>ジカンスウ</t>
    </rPh>
    <phoneticPr fontId="2"/>
  </si>
  <si>
    <t>営業終了時間</t>
    <rPh sb="0" eb="2">
      <t>エイギョウ</t>
    </rPh>
    <rPh sb="2" eb="4">
      <t>シュウリョウ</t>
    </rPh>
    <rPh sb="4" eb="6">
      <t>ジカン</t>
    </rPh>
    <phoneticPr fontId="2"/>
  </si>
  <si>
    <t>営業時間</t>
    <rPh sb="0" eb="2">
      <t>エイギョウ</t>
    </rPh>
    <rPh sb="2" eb="4">
      <t>ジカン</t>
    </rPh>
    <phoneticPr fontId="2"/>
  </si>
  <si>
    <t>営業時間
（*1）</t>
    <rPh sb="0" eb="2">
      <t>エイギョウ</t>
    </rPh>
    <rPh sb="2" eb="4">
      <t>ジカン</t>
    </rPh>
    <phoneticPr fontId="2"/>
  </si>
  <si>
    <t>開始</t>
    <rPh sb="0" eb="2">
      <t>カイシ</t>
    </rPh>
    <phoneticPr fontId="2"/>
  </si>
  <si>
    <t>時</t>
    <rPh sb="0" eb="1">
      <t>ジ</t>
    </rPh>
    <phoneticPr fontId="2"/>
  </si>
  <si>
    <t>分</t>
    <rPh sb="0" eb="1">
      <t>フン</t>
    </rPh>
    <phoneticPr fontId="2"/>
  </si>
  <si>
    <t>～</t>
    <phoneticPr fontId="2"/>
  </si>
  <si>
    <t>終了</t>
    <rPh sb="0" eb="2">
      <t>シュウリョウ</t>
    </rPh>
    <phoneticPr fontId="2"/>
  </si>
  <si>
    <t>営業時間数
Ｘⅰ</t>
    <rPh sb="0" eb="2">
      <t>エイギョウ</t>
    </rPh>
    <rPh sb="2" eb="4">
      <t>ジカン</t>
    </rPh>
    <rPh sb="4" eb="5">
      <t>カズ</t>
    </rPh>
    <phoneticPr fontId="2"/>
  </si>
  <si>
    <t>時間</t>
    <rPh sb="0" eb="1">
      <t>ジ</t>
    </rPh>
    <rPh sb="1" eb="2">
      <t>アイダ</t>
    </rPh>
    <phoneticPr fontId="2"/>
  </si>
  <si>
    <t>①</t>
    <phoneticPr fontId="2"/>
  </si>
  <si>
    <t>Ａ</t>
    <phoneticPr fontId="2"/>
  </si>
  <si>
    <t>※自動入力</t>
    <rPh sb="1" eb="3">
      <t>ジドウ</t>
    </rPh>
    <rPh sb="3" eb="5">
      <t>ニュウリョク</t>
    </rPh>
    <phoneticPr fontId="2"/>
  </si>
  <si>
    <t>計算上の</t>
    <rPh sb="0" eb="3">
      <t>ケイサンジョウ</t>
    </rPh>
    <phoneticPr fontId="2"/>
  </si>
  <si>
    <t>実際の</t>
    <phoneticPr fontId="2"/>
  </si>
  <si>
    <t>21時まで</t>
    <phoneticPr fontId="2"/>
  </si>
  <si>
    <t>[終了時間の短縮]　</t>
    <rPh sb="1" eb="3">
      <t>シュウリョウ</t>
    </rPh>
    <rPh sb="3" eb="5">
      <t>ジカン</t>
    </rPh>
    <rPh sb="6" eb="8">
      <t>タンシュク</t>
    </rPh>
    <phoneticPr fontId="2"/>
  </si>
  <si>
    <t>終了時間</t>
    <phoneticPr fontId="2"/>
  </si>
  <si>
    <t>終了時間</t>
    <rPh sb="0" eb="2">
      <t>シュウリョウ</t>
    </rPh>
    <rPh sb="2" eb="4">
      <t>ジカン</t>
    </rPh>
    <phoneticPr fontId="2"/>
  </si>
  <si>
    <t>短縮時間
Ｙⅰ（*2）</t>
    <rPh sb="0" eb="2">
      <t>タンシュク</t>
    </rPh>
    <rPh sb="2" eb="4">
      <t>ジカン</t>
    </rPh>
    <phoneticPr fontId="2"/>
  </si>
  <si>
    <t>②</t>
    <phoneticPr fontId="2"/>
  </si>
  <si>
    <t>②'</t>
    <phoneticPr fontId="2"/>
  </si>
  <si>
    <t>②"</t>
    <phoneticPr fontId="2"/>
  </si>
  <si>
    <t>※②'と②"いずれか大きい方</t>
    <rPh sb="10" eb="11">
      <t>オオ</t>
    </rPh>
    <rPh sb="13" eb="14">
      <t>ホウ</t>
    </rPh>
    <phoneticPr fontId="2"/>
  </si>
  <si>
    <t>[時短比率]　</t>
    <rPh sb="1" eb="3">
      <t>ジタン</t>
    </rPh>
    <rPh sb="3" eb="5">
      <t>ヒリツ</t>
    </rPh>
    <phoneticPr fontId="2"/>
  </si>
  <si>
    <t>短縮時間</t>
    <rPh sb="0" eb="2">
      <t>タンシュク</t>
    </rPh>
    <rPh sb="2" eb="4">
      <t>ジカン</t>
    </rPh>
    <phoneticPr fontId="2"/>
  </si>
  <si>
    <t>　短縮時間なし</t>
    <rPh sb="1" eb="3">
      <t>タンシュク</t>
    </rPh>
    <rPh sb="3" eb="5">
      <t>ジカン</t>
    </rPh>
    <phoneticPr fontId="2"/>
  </si>
  <si>
    <t>時短比率
Ｚⅰ＝Ｙⅰ/Ｘⅰ</t>
    <rPh sb="0" eb="2">
      <t>ジタン</t>
    </rPh>
    <rPh sb="2" eb="4">
      <t>ヒリツ</t>
    </rPh>
    <phoneticPr fontId="2"/>
  </si>
  <si>
    <t>Ｂ</t>
    <phoneticPr fontId="2"/>
  </si>
  <si>
    <t>①－②</t>
    <phoneticPr fontId="2"/>
  </si>
  <si>
    <t>※少数点第４位切上</t>
    <rPh sb="1" eb="3">
      <t>ショウスウ</t>
    </rPh>
    <rPh sb="3" eb="4">
      <t>テン</t>
    </rPh>
    <rPh sb="4" eb="5">
      <t>ダイ</t>
    </rPh>
    <rPh sb="6" eb="7">
      <t>イ</t>
    </rPh>
    <rPh sb="7" eb="8">
      <t>キ</t>
    </rPh>
    <rPh sb="8" eb="9">
      <t>ア</t>
    </rPh>
    <phoneticPr fontId="2"/>
  </si>
  <si>
    <t>パターン2</t>
    <phoneticPr fontId="2"/>
  </si>
  <si>
    <t>※対象期間内の営業時間のパターンがひとつしかない場合は記入不要です。</t>
    <rPh sb="1" eb="3">
      <t>タイショウ</t>
    </rPh>
    <rPh sb="3" eb="5">
      <t>キカン</t>
    </rPh>
    <rPh sb="5" eb="6">
      <t>ナイ</t>
    </rPh>
    <rPh sb="7" eb="9">
      <t>エイギョウ</t>
    </rPh>
    <rPh sb="9" eb="11">
      <t>ジカン</t>
    </rPh>
    <rPh sb="24" eb="26">
      <t>バアイ</t>
    </rPh>
    <rPh sb="27" eb="29">
      <t>キニュウ</t>
    </rPh>
    <rPh sb="29" eb="31">
      <t>フヨウ</t>
    </rPh>
    <phoneticPr fontId="2"/>
  </si>
  <si>
    <t>時短比率
Ｚⅱ＝Ｙⅱ/Ｘⅱ</t>
    <rPh sb="0" eb="2">
      <t>ジタン</t>
    </rPh>
    <rPh sb="2" eb="4">
      <t>ヒリツ</t>
    </rPh>
    <phoneticPr fontId="2"/>
  </si>
  <si>
    <t>パターン3</t>
    <phoneticPr fontId="2"/>
  </si>
  <si>
    <t>※対象期間内の営業時間のパターンがない場合は記入不要です。</t>
    <rPh sb="1" eb="3">
      <t>タイショウ</t>
    </rPh>
    <rPh sb="3" eb="5">
      <t>キカン</t>
    </rPh>
    <rPh sb="5" eb="6">
      <t>ナイ</t>
    </rPh>
    <rPh sb="7" eb="9">
      <t>エイギョウ</t>
    </rPh>
    <rPh sb="9" eb="11">
      <t>ジカン</t>
    </rPh>
    <rPh sb="19" eb="21">
      <t>バアイ</t>
    </rPh>
    <rPh sb="22" eb="24">
      <t>キニュウ</t>
    </rPh>
    <rPh sb="24" eb="26">
      <t>フヨウ</t>
    </rPh>
    <phoneticPr fontId="2"/>
  </si>
  <si>
    <t>パターン4</t>
    <phoneticPr fontId="2"/>
  </si>
  <si>
    <t>パターン5</t>
    <phoneticPr fontId="2"/>
  </si>
  <si>
    <t>パターン6</t>
    <phoneticPr fontId="2"/>
  </si>
  <si>
    <t>パターン7</t>
    <phoneticPr fontId="2"/>
  </si>
  <si>
    <t>パターン8</t>
    <phoneticPr fontId="2"/>
  </si>
  <si>
    <t>パターン9</t>
    <phoneticPr fontId="2"/>
  </si>
  <si>
    <t>パターン10</t>
    <phoneticPr fontId="2"/>
  </si>
  <si>
    <t>※パターン4～パターン10の入力欄は非表示にしています。パターンが足りない場合は、「再表示」させてください。</t>
    <rPh sb="14" eb="17">
      <t>ニュウリョクラン</t>
    </rPh>
    <rPh sb="18" eb="21">
      <t>ヒヒョウジ</t>
    </rPh>
    <rPh sb="33" eb="34">
      <t>タ</t>
    </rPh>
    <rPh sb="37" eb="39">
      <t>バアイ</t>
    </rPh>
    <rPh sb="42" eb="43">
      <t>サイ</t>
    </rPh>
    <rPh sb="43" eb="45">
      <t>ヒョウジ</t>
    </rPh>
    <phoneticPr fontId="2"/>
  </si>
  <si>
    <t>万円</t>
    <rPh sb="0" eb="2">
      <t>マンエン</t>
    </rPh>
    <phoneticPr fontId="2"/>
  </si>
  <si>
    <t>スクリーン数</t>
    <rPh sb="5" eb="6">
      <t>スウ</t>
    </rPh>
    <phoneticPr fontId="2"/>
  </si>
  <si>
    <t>〔計算変数入力項目〕</t>
    <rPh sb="1" eb="3">
      <t>ケイサン</t>
    </rPh>
    <rPh sb="3" eb="5">
      <t>ヘンスウ</t>
    </rPh>
    <rPh sb="5" eb="7">
      <t>ニュウリョク</t>
    </rPh>
    <rPh sb="7" eb="9">
      <t>コウモク</t>
    </rPh>
    <phoneticPr fontId="2"/>
  </si>
  <si>
    <t>　㎡</t>
    <phoneticPr fontId="2"/>
  </si>
  <si>
    <t>大規模施設である映画館において映画を上映することとしている常設のスクリーン数</t>
    <rPh sb="0" eb="3">
      <t>ダイキボ</t>
    </rPh>
    <rPh sb="3" eb="5">
      <t>シセツ</t>
    </rPh>
    <rPh sb="8" eb="11">
      <t>エイガカン</t>
    </rPh>
    <rPh sb="15" eb="17">
      <t>エイガ</t>
    </rPh>
    <rPh sb="18" eb="20">
      <t>ジョウエイ</t>
    </rPh>
    <rPh sb="29" eb="31">
      <t>ジョウセツ</t>
    </rPh>
    <rPh sb="37" eb="38">
      <t>スウ</t>
    </rPh>
    <phoneticPr fontId="2"/>
  </si>
  <si>
    <t>日によって営業時間が異なる場合は、時短状況欄にパターン番号を記入してください。</t>
    <rPh sb="0" eb="1">
      <t>ヒ</t>
    </rPh>
    <rPh sb="5" eb="9">
      <t>エイギョウジカン</t>
    </rPh>
    <rPh sb="10" eb="11">
      <t>コト</t>
    </rPh>
    <rPh sb="13" eb="15">
      <t>バアイ</t>
    </rPh>
    <rPh sb="17" eb="19">
      <t>ジタン</t>
    </rPh>
    <rPh sb="19" eb="21">
      <t>ジョウキョウ</t>
    </rPh>
    <rPh sb="21" eb="22">
      <t>ラン</t>
    </rPh>
    <rPh sb="27" eb="29">
      <t>バンゴウ</t>
    </rPh>
    <rPh sb="30" eb="32">
      <t>キニュウ</t>
    </rPh>
    <phoneticPr fontId="2"/>
  </si>
  <si>
    <t>区分別支給額</t>
    <rPh sb="0" eb="2">
      <t>クブン</t>
    </rPh>
    <rPh sb="2" eb="3">
      <t>ベツ</t>
    </rPh>
    <rPh sb="3" eb="6">
      <t>シキュウガク</t>
    </rPh>
    <phoneticPr fontId="2"/>
  </si>
  <si>
    <r>
      <t xml:space="preserve">時短状況
</t>
    </r>
    <r>
      <rPr>
        <sz val="16"/>
        <rFont val="ＭＳ ゴシック"/>
        <family val="3"/>
        <charset val="128"/>
      </rPr>
      <t>(営業時間)</t>
    </r>
    <rPh sb="0" eb="2">
      <t>ジタン</t>
    </rPh>
    <rPh sb="2" eb="4">
      <t>ジョウキョウ</t>
    </rPh>
    <rPh sb="6" eb="8">
      <t>エイギョウ</t>
    </rPh>
    <rPh sb="8" eb="10">
      <t>ジカン</t>
    </rPh>
    <phoneticPr fontId="2"/>
  </si>
  <si>
    <t>パターン</t>
    <phoneticPr fontId="2"/>
  </si>
  <si>
    <t>継続性
ﾁｪｯｸ</t>
    <rPh sb="0" eb="3">
      <t>ケイゾクセイ</t>
    </rPh>
    <phoneticPr fontId="2"/>
  </si>
  <si>
    <t>計算対象ﾁｪｯｸ</t>
    <rPh sb="0" eb="2">
      <t>ケイサン</t>
    </rPh>
    <rPh sb="2" eb="4">
      <t>タイショウ</t>
    </rPh>
    <phoneticPr fontId="2"/>
  </si>
  <si>
    <t>休業面積
協力金
チェック</t>
    <rPh sb="0" eb="2">
      <t>キュウギョウ</t>
    </rPh>
    <rPh sb="2" eb="4">
      <t>メンセキ</t>
    </rPh>
    <rPh sb="5" eb="8">
      <t>キョウリョクキン</t>
    </rPh>
    <phoneticPr fontId="2"/>
  </si>
  <si>
    <t>　通常時及び時短要請期間中の営業時間等</t>
    <rPh sb="1" eb="3">
      <t>ツウジョウ</t>
    </rPh>
    <rPh sb="3" eb="4">
      <t>ジ</t>
    </rPh>
    <rPh sb="4" eb="5">
      <t>オヨ</t>
    </rPh>
    <rPh sb="6" eb="8">
      <t>ジタン</t>
    </rPh>
    <rPh sb="8" eb="10">
      <t>ヨウセイ</t>
    </rPh>
    <rPh sb="10" eb="13">
      <t>キカンチュウ</t>
    </rPh>
    <rPh sb="14" eb="16">
      <t>エイギョウ</t>
    </rPh>
    <rPh sb="16" eb="18">
      <t>ジカン</t>
    </rPh>
    <rPh sb="18" eb="19">
      <t>トウ</t>
    </rPh>
    <phoneticPr fontId="2"/>
  </si>
  <si>
    <t>　協力金額</t>
    <rPh sb="1" eb="3">
      <t>キョウリョク</t>
    </rPh>
    <rPh sb="3" eb="5">
      <t>キンガク</t>
    </rPh>
    <phoneticPr fontId="2"/>
  </si>
  <si>
    <t>支給額計算書</t>
    <rPh sb="0" eb="3">
      <t>シキュウガク</t>
    </rPh>
    <rPh sb="3" eb="6">
      <t>ケイサンショ</t>
    </rPh>
    <phoneticPr fontId="2"/>
  </si>
  <si>
    <t>営業時間の短縮により上映できなくなった回数
（γ）</t>
    <rPh sb="0" eb="4">
      <t>エイギョウジカン</t>
    </rPh>
    <rPh sb="5" eb="7">
      <t>タンシュク</t>
    </rPh>
    <rPh sb="10" eb="12">
      <t>ジョウエイ</t>
    </rPh>
    <rPh sb="19" eb="21">
      <t>カイスウ</t>
    </rPh>
    <phoneticPr fontId="2"/>
  </si>
  <si>
    <t>(1)営業時間</t>
    <rPh sb="3" eb="5">
      <t>エイギョウ</t>
    </rPh>
    <rPh sb="5" eb="7">
      <t>ジカン</t>
    </rPh>
    <phoneticPr fontId="2"/>
  </si>
  <si>
    <r>
      <rPr>
        <b/>
        <sz val="28"/>
        <rFont val="ＭＳ Ｐゴシック"/>
        <family val="3"/>
        <charset val="128"/>
      </rPr>
      <t>申請者名</t>
    </r>
    <r>
      <rPr>
        <sz val="28"/>
        <rFont val="ＭＳ Ｐゴシック"/>
        <family val="3"/>
        <charset val="128"/>
      </rPr>
      <t xml:space="preserve">
</t>
    </r>
    <r>
      <rPr>
        <sz val="14"/>
        <rFont val="ＭＳ Ｐゴシック"/>
        <family val="3"/>
        <charset val="128"/>
      </rPr>
      <t>法人名又は個人事業主氏名</t>
    </r>
    <rPh sb="0" eb="3">
      <t>シンセイシャ</t>
    </rPh>
    <rPh sb="3" eb="4">
      <t>メイ</t>
    </rPh>
    <rPh sb="5" eb="8">
      <t>ホウジンメイ</t>
    </rPh>
    <rPh sb="8" eb="9">
      <t>マタ</t>
    </rPh>
    <rPh sb="10" eb="12">
      <t>コジン</t>
    </rPh>
    <rPh sb="12" eb="15">
      <t>ジギョウヌシ</t>
    </rPh>
    <rPh sb="15" eb="17">
      <t>シメイ</t>
    </rPh>
    <phoneticPr fontId="2"/>
  </si>
  <si>
    <t>施設名称</t>
    <rPh sb="0" eb="4">
      <t>シセツメイショウ</t>
    </rPh>
    <phoneticPr fontId="2"/>
  </si>
  <si>
    <r>
      <t>※</t>
    </r>
    <r>
      <rPr>
        <sz val="16"/>
        <rFont val="ＭＳ ゴシック"/>
        <family val="3"/>
        <charset val="128"/>
      </rPr>
      <t>21時</t>
    </r>
    <r>
      <rPr>
        <sz val="16"/>
        <rFont val="ＭＳ ゴシック"/>
        <family val="2"/>
        <charset val="128"/>
      </rPr>
      <t>を超える場合は</t>
    </r>
    <rPh sb="3" eb="4">
      <t>ジ</t>
    </rPh>
    <rPh sb="5" eb="6">
      <t>コ</t>
    </rPh>
    <rPh sb="8" eb="10">
      <t>バアイ</t>
    </rPh>
    <phoneticPr fontId="2"/>
  </si>
  <si>
    <t>申請者名</t>
    <rPh sb="0" eb="4">
      <t>シンセイシャメイ</t>
    </rPh>
    <phoneticPr fontId="2"/>
  </si>
  <si>
    <t>施設名称</t>
    <rPh sb="0" eb="2">
      <t>シセツ</t>
    </rPh>
    <rPh sb="2" eb="4">
      <t>メイショウ</t>
    </rPh>
    <phoneticPr fontId="2"/>
  </si>
  <si>
    <t>対応</t>
    <rPh sb="0" eb="2">
      <t>タイオウ</t>
    </rPh>
    <phoneticPr fontId="2"/>
  </si>
  <si>
    <t>「対応」欄には、時短要請に応じた日に「○」を、通常時の定休日及び不定休による店休日には</t>
    <rPh sb="1" eb="3">
      <t>タイオウ</t>
    </rPh>
    <rPh sb="4" eb="5">
      <t>ラン</t>
    </rPh>
    <rPh sb="8" eb="10">
      <t>ジタン</t>
    </rPh>
    <rPh sb="10" eb="12">
      <t>ヨウセイ</t>
    </rPh>
    <rPh sb="13" eb="14">
      <t>オウ</t>
    </rPh>
    <rPh sb="16" eb="17">
      <t>ヒ</t>
    </rPh>
    <phoneticPr fontId="2"/>
  </si>
  <si>
    <t>「定」を、要請に応じなかった日に「×」を記入してください。</t>
    <rPh sb="5" eb="7">
      <t>ヨウセイ</t>
    </rPh>
    <rPh sb="8" eb="9">
      <t>オウ</t>
    </rPh>
    <phoneticPr fontId="2"/>
  </si>
  <si>
    <t>記入してください。</t>
    <phoneticPr fontId="2"/>
  </si>
  <si>
    <t>時短
比率</t>
    <rPh sb="0" eb="2">
      <t>ジタン</t>
    </rPh>
    <rPh sb="3" eb="5">
      <t>ヒリツ</t>
    </rPh>
    <phoneticPr fontId="2"/>
  </si>
  <si>
    <r>
      <t xml:space="preserve">スクリーン数
</t>
    </r>
    <r>
      <rPr>
        <sz val="16"/>
        <rFont val="ＭＳ ゴシック"/>
        <family val="3"/>
        <charset val="128"/>
      </rPr>
      <t>（β）</t>
    </r>
    <rPh sb="5" eb="6">
      <t>スウ</t>
    </rPh>
    <phoneticPr fontId="2"/>
  </si>
  <si>
    <r>
      <t xml:space="preserve">一日あたり
支給額
</t>
    </r>
    <r>
      <rPr>
        <sz val="16"/>
        <rFont val="ＭＳ ゴシック"/>
        <family val="3"/>
        <charset val="128"/>
      </rPr>
      <t xml:space="preserve">(α＋β)
</t>
    </r>
    <r>
      <rPr>
        <sz val="16"/>
        <rFont val="ＭＳ ゴシック"/>
        <family val="2"/>
        <charset val="128"/>
      </rPr>
      <t xml:space="preserve">
</t>
    </r>
    <r>
      <rPr>
        <sz val="14"/>
        <rFont val="ＭＳ ゴシック"/>
        <family val="3"/>
        <charset val="128"/>
      </rPr>
      <t>※千円未満切上</t>
    </r>
    <rPh sb="0" eb="2">
      <t>イチニチ</t>
    </rPh>
    <rPh sb="6" eb="9">
      <t>シキュウガク</t>
    </rPh>
    <phoneticPr fontId="2"/>
  </si>
  <si>
    <t>要請の対象とならない日（通常の営業終了時間が21時以前の場合など）がある場合は「－」を</t>
    <rPh sb="0" eb="2">
      <t>ヨウセイ</t>
    </rPh>
    <rPh sb="3" eb="5">
      <t>タイショウ</t>
    </rPh>
    <rPh sb="10" eb="11">
      <t>ヒ</t>
    </rPh>
    <rPh sb="12" eb="14">
      <t>ツウジョウ</t>
    </rPh>
    <rPh sb="15" eb="21">
      <t>エイギョウシュウリョウジカン</t>
    </rPh>
    <rPh sb="24" eb="25">
      <t>ジ</t>
    </rPh>
    <rPh sb="25" eb="27">
      <t>イゼン</t>
    </rPh>
    <rPh sb="28" eb="30">
      <t>バアイ</t>
    </rPh>
    <phoneticPr fontId="2"/>
  </si>
  <si>
    <t>※　24時間表記で記入してください。
※　特措法に基づく要請分(21時までの時短)が協力金の対象のため、
　21時以前に営業を終了した場合でも、通常の営業終了時間から21時
　までに短縮した時間となります。
※　24時間営業の場合は「5時00分～29時00分」と記入してください。</t>
    <rPh sb="21" eb="24">
      <t>トクソホウ</t>
    </rPh>
    <rPh sb="25" eb="26">
      <t>モト</t>
    </rPh>
    <phoneticPr fontId="2"/>
  </si>
  <si>
    <t>[時短要請期間中]　</t>
    <rPh sb="1" eb="3">
      <t>ジタン</t>
    </rPh>
    <rPh sb="3" eb="5">
      <t>ヨウセイ</t>
    </rPh>
    <rPh sb="5" eb="7">
      <t>キカン</t>
    </rPh>
    <rPh sb="7" eb="8">
      <t>チュウ</t>
    </rPh>
    <phoneticPr fontId="2"/>
  </si>
  <si>
    <t>株式会社△△</t>
    <rPh sb="0" eb="4">
      <t>カブシキガイシャ</t>
    </rPh>
    <phoneticPr fontId="2"/>
  </si>
  <si>
    <t>シネマ〇〇京都</t>
    <rPh sb="5" eb="7">
      <t>キョウト</t>
    </rPh>
    <phoneticPr fontId="2"/>
  </si>
  <si>
    <t>○</t>
  </si>
  <si>
    <t>スクリーン１</t>
    <phoneticPr fontId="2"/>
  </si>
  <si>
    <t>月</t>
    <phoneticPr fontId="2"/>
  </si>
  <si>
    <t>火</t>
    <rPh sb="0" eb="1">
      <t>カ</t>
    </rPh>
    <phoneticPr fontId="2"/>
  </si>
  <si>
    <t>（様式Ｂー２）</t>
    <rPh sb="1" eb="3">
      <t>ヨウシキ</t>
    </rPh>
    <phoneticPr fontId="2"/>
  </si>
  <si>
    <t>映画館運営事業者（映画配給事業者からの委任がある場合）</t>
    <rPh sb="9" eb="11">
      <t>エイガ</t>
    </rPh>
    <rPh sb="11" eb="16">
      <t>ハイキュウジギョウシャ</t>
    </rPh>
    <rPh sb="19" eb="21">
      <t>イニン</t>
    </rPh>
    <rPh sb="24" eb="26">
      <t>バアイ</t>
    </rPh>
    <phoneticPr fontId="2"/>
  </si>
  <si>
    <t>営業時間数</t>
    <rPh sb="0" eb="2">
      <t>エイギョウ</t>
    </rPh>
    <rPh sb="2" eb="4">
      <t>ジカン</t>
    </rPh>
    <rPh sb="4" eb="5">
      <t>カズ</t>
    </rPh>
    <phoneticPr fontId="2"/>
  </si>
  <si>
    <t>時短比率</t>
    <rPh sb="0" eb="2">
      <t>ジタン</t>
    </rPh>
    <rPh sb="2" eb="4">
      <t>ヒリツ</t>
    </rPh>
    <phoneticPr fontId="2"/>
  </si>
  <si>
    <t>短縮時間</t>
    <rPh sb="0" eb="1">
      <t>タン</t>
    </rPh>
    <phoneticPr fontId="2"/>
  </si>
  <si>
    <t>映画配給事業者分</t>
    <rPh sb="0" eb="7">
      <t>エイガハイキュウジギョウシャ</t>
    </rPh>
    <rPh sb="7" eb="8">
      <t>ブン</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</si>
  <si>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</si>
  <si>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施設の所在地（いずれかを選択してください）</t>
    <rPh sb="0" eb="2">
      <t>シセツ</t>
    </rPh>
    <rPh sb="3" eb="6">
      <t>ショザイチ</t>
    </rPh>
    <rPh sb="12" eb="14">
      <t>センタク</t>
    </rPh>
    <phoneticPr fontId="2"/>
  </si>
  <si>
    <t>□</t>
  </si>
  <si>
    <t>京都市</t>
    <rPh sb="0" eb="3">
      <t>キョウトシ</t>
    </rPh>
    <phoneticPr fontId="2"/>
  </si>
  <si>
    <t>宇治市、城陽市、向日市、長岡京市、八幡市、京田辺市、木津川市</t>
    <rPh sb="0" eb="3">
      <t>ウジシ</t>
    </rPh>
    <rPh sb="4" eb="7">
      <t>ジョウヨウシ</t>
    </rPh>
    <rPh sb="8" eb="11">
      <t>ムコウシ</t>
    </rPh>
    <rPh sb="12" eb="16">
      <t>ナガオカキョウシ</t>
    </rPh>
    <rPh sb="17" eb="20">
      <t>ヤハタシ</t>
    </rPh>
    <rPh sb="21" eb="25">
      <t>キョウタナベシ</t>
    </rPh>
    <rPh sb="26" eb="30">
      <t>キヅガワシ</t>
    </rPh>
    <phoneticPr fontId="2"/>
  </si>
  <si>
    <t>☑</t>
  </si>
  <si>
    <t>その他の市町村</t>
    <rPh sb="2" eb="3">
      <t>タ</t>
    </rPh>
    <rPh sb="4" eb="7">
      <t>シチョウソン</t>
    </rPh>
    <phoneticPr fontId="2"/>
  </si>
  <si>
    <t>小計（8/2～8/19）</t>
    <rPh sb="0" eb="2">
      <t>ショウケイ</t>
    </rPh>
    <phoneticPr fontId="2"/>
  </si>
  <si>
    <t>小計（8/20～9/12）</t>
    <rPh sb="0" eb="2">
      <t>ショウケイ</t>
    </rPh>
    <phoneticPr fontId="2"/>
  </si>
  <si>
    <t>合　　　　　計</t>
    <rPh sb="0" eb="1">
      <t>ゴウ</t>
    </rPh>
    <rPh sb="6" eb="7">
      <t>ケイ</t>
    </rPh>
    <phoneticPr fontId="2"/>
  </si>
  <si>
    <t>自己利用部分の
協力面積</t>
    <rPh sb="0" eb="2">
      <t>ジコ</t>
    </rPh>
    <rPh sb="2" eb="4">
      <t>リヨウ</t>
    </rPh>
    <rPh sb="4" eb="6">
      <t>ブブン</t>
    </rPh>
    <rPh sb="8" eb="10">
      <t>キョウリョク</t>
    </rPh>
    <rPh sb="10" eb="12">
      <t>メンセキ</t>
    </rPh>
    <phoneticPr fontId="2"/>
  </si>
  <si>
    <t>施設運営事業者自らが一般消費者向けに直接サービスを提供している部分のうち、要請に応じて時短営業を行っている部分の面積（テナント、生活必需品の販売事業の区画面積は除く。）</t>
    <rPh sb="0" eb="2">
      <t>シセツ</t>
    </rPh>
    <rPh sb="2" eb="4">
      <t>ウンエイ</t>
    </rPh>
    <rPh sb="4" eb="7">
      <t>ジギョウシャ</t>
    </rPh>
    <rPh sb="7" eb="8">
      <t>ミズカ</t>
    </rPh>
    <rPh sb="10" eb="12">
      <t>イッパン</t>
    </rPh>
    <rPh sb="12" eb="15">
      <t>ショウヒシャ</t>
    </rPh>
    <rPh sb="15" eb="16">
      <t>ム</t>
    </rPh>
    <rPh sb="18" eb="20">
      <t>チョクセツ</t>
    </rPh>
    <rPh sb="25" eb="27">
      <t>テイキョウ</t>
    </rPh>
    <rPh sb="26" eb="27">
      <t>キョウ</t>
    </rPh>
    <rPh sb="31" eb="33">
      <t>ブブン</t>
    </rPh>
    <rPh sb="37" eb="39">
      <t>ヨウセイ</t>
    </rPh>
    <rPh sb="64" eb="66">
      <t>セイカツ</t>
    </rPh>
    <phoneticPr fontId="2"/>
  </si>
  <si>
    <t>協力面積
（α）</t>
    <rPh sb="0" eb="2">
      <t>キョウリョク</t>
    </rPh>
    <rPh sb="2" eb="4">
      <t>メンセキ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</si>
</sst>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quot;万&quot;&quot;円&quot;"/>
    <numFmt numFmtId="178" formatCode="0&quot;回&quot;"/>
    <numFmt numFmtId="179" formatCode="#,##0;[Red]\-#,##0;0"/>
    <numFmt numFmtId="180" formatCode="00;\-00;00"/>
    <numFmt numFmtId="181" formatCode="#,##0.000;[Red]\-#,##0.000;0.000"/>
    <numFmt numFmtId="182" formatCode="General;;0"/>
    <numFmt numFmtId="183" formatCode="0.000;;"/>
    <numFmt numFmtId="184" formatCode="0.00&quot;万&quot;&quot;円&quot;"/>
    <numFmt numFmtId="185" formatCode="0.000_);[Red]\(0.000\)"/>
  </numFmts>
  <fonts count="41"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24"/>
      <name val="ＭＳ ゴシック"/>
      <family val="2"/>
      <charset val="128"/>
    </font>
    <font>
      <sz val="24"/>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28"/>
      <name val="HGS創英角ｺﾞｼｯｸUB"/>
      <family val="3"/>
      <charset val="128"/>
    </font>
    <font>
      <b/>
      <sz val="20"/>
      <name val="HGS創英角ｺﾞｼｯｸUB"/>
      <family val="3"/>
      <charset val="128"/>
    </font>
    <font>
      <b/>
      <sz val="18"/>
      <name val="ＭＳ ゴシック"/>
      <family val="3"/>
      <charset val="128"/>
    </font>
    <font>
      <u/>
      <sz val="16"/>
      <name val="ＭＳ ゴシック"/>
      <family val="3"/>
      <charset val="128"/>
    </font>
    <font>
      <u/>
      <sz val="16"/>
      <name val="ＭＳ ゴシック"/>
      <family val="2"/>
      <charset val="128"/>
    </font>
    <font>
      <sz val="12"/>
      <name val="ＭＳ ゴシック"/>
      <family val="3"/>
      <charset val="128"/>
    </font>
    <font>
      <u/>
      <sz val="18"/>
      <name val="ＭＳ ゴシック"/>
      <family val="2"/>
      <charset val="128"/>
    </font>
    <font>
      <sz val="28"/>
      <name val="ＭＳ Ｐゴシック"/>
      <family val="3"/>
      <charset val="128"/>
    </font>
    <font>
      <b/>
      <sz val="28"/>
      <name val="ＭＳ Ｐゴシック"/>
      <family val="3"/>
      <charset val="128"/>
    </font>
    <font>
      <sz val="14"/>
      <name val="ＭＳ Ｐゴシック"/>
      <family val="3"/>
      <charset val="128"/>
    </font>
    <font>
      <b/>
      <sz val="28"/>
      <name val="ＭＳ ゴシック"/>
      <family val="3"/>
      <charset val="128"/>
    </font>
    <font>
      <b/>
      <sz val="26"/>
      <name val="ＭＳ ゴシック"/>
      <family val="3"/>
      <charset val="128"/>
    </font>
    <font>
      <b/>
      <sz val="28"/>
      <color theme="4" tint="-0.249977111117893"/>
      <name val="ＭＳ ゴシック"/>
      <family val="3"/>
      <charset val="128"/>
    </font>
    <font>
      <b/>
      <sz val="24"/>
      <color theme="4" tint="-0.249977111117893"/>
      <name val="ＭＳ ゴシック"/>
      <family val="3"/>
      <charset val="128"/>
    </font>
    <font>
      <b/>
      <sz val="24"/>
      <color rgb="FF305496"/>
      <name val="ＭＳ ゴシック"/>
      <family val="3"/>
      <charset val="128"/>
    </font>
    <font>
      <b/>
      <sz val="16"/>
      <color rgb="FF305496"/>
      <name val="ＭＳ ゴシック"/>
      <family val="3"/>
      <charset val="128"/>
    </font>
    <font>
      <b/>
      <sz val="22"/>
      <name val="ＭＳ ゴシック"/>
      <family val="3"/>
      <charset val="128"/>
    </font>
    <font>
      <sz val="36"/>
      <name val="ＭＳ Ｐゴシック"/>
      <family val="3"/>
      <charset val="128"/>
    </font>
    <font>
      <sz val="36"/>
      <name val="ＭＳ ゴシック"/>
      <family val="3"/>
      <charset val="128"/>
    </font>
    <font>
      <sz val="16"/>
      <color rgb="FFFF0000"/>
      <name val="ＭＳ ゴシック"/>
      <family val="2"/>
      <charset val="128"/>
    </font>
    <font>
      <sz val="36"/>
      <color theme="4" tint="-0.249977111117893"/>
      <name val="ＭＳ ゴシック"/>
      <family val="3"/>
      <charset val="128"/>
    </font>
    <font>
      <sz val="16"/>
      <color rgb="FF0070C0"/>
      <name val="ＭＳ ゴシック"/>
      <family val="2"/>
      <charset val="128"/>
    </font>
  </fonts>
  <fills count="9">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66CCFF"/>
        <bgColor indexed="64"/>
      </patternFill>
    </fill>
    <fill>
      <patternFill patternType="solid">
        <fgColor theme="0"/>
        <bgColor indexed="64"/>
      </patternFill>
    </fill>
    <fill>
      <patternFill patternType="solid">
        <fgColor rgb="FFF8CBAD"/>
        <bgColor indexed="64"/>
      </patternFill>
    </fill>
    <fill>
      <patternFill patternType="solid">
        <fgColor theme="7" tint="0.79998168889431442"/>
        <bgColor indexed="64"/>
      </patternFill>
    </fill>
  </fills>
  <borders count="75">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auto="1"/>
      </top>
      <bottom/>
      <diagonal/>
    </border>
    <border>
      <left style="hair">
        <color auto="1"/>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auto="1"/>
      </left>
      <right/>
      <top/>
      <bottom style="hair">
        <color auto="1"/>
      </bottom>
      <diagonal/>
    </border>
    <border>
      <left/>
      <right/>
      <top/>
      <bottom style="hair">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rgb="FFFF0000"/>
      </top>
      <bottom/>
      <diagonal/>
    </border>
    <border>
      <left/>
      <right style="thin">
        <color indexed="64"/>
      </right>
      <top style="medium">
        <color rgb="FFFF0000"/>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6">
    <xf numFmtId="0" fontId="0" fillId="0" borderId="0" xfId="0">
      <alignment vertical="center"/>
    </xf>
    <xf numFmtId="0" fontId="3" fillId="0" borderId="0" xfId="0" applyFont="1" applyProtection="1">
      <alignment vertical="center"/>
      <protection hidden="1"/>
    </xf>
    <xf numFmtId="0" fontId="5" fillId="0" borderId="0" xfId="0" applyFont="1" applyAlignment="1" applyProtection="1">
      <alignment horizontal="right" vertical="center" shrinkToFit="1"/>
      <protection hidden="1"/>
    </xf>
    <xf numFmtId="0" fontId="3" fillId="0" borderId="0" xfId="0" applyFont="1" applyFill="1" applyProtection="1">
      <alignment vertical="center"/>
      <protection hidden="1"/>
    </xf>
    <xf numFmtId="0" fontId="20" fillId="5" borderId="0" xfId="0" applyFont="1" applyFill="1" applyProtection="1">
      <alignment vertical="center"/>
      <protection hidden="1"/>
    </xf>
    <xf numFmtId="0" fontId="13" fillId="5" borderId="0" xfId="0" applyFont="1" applyFill="1" applyProtection="1">
      <alignment vertical="center"/>
      <protection hidden="1"/>
    </xf>
    <xf numFmtId="0" fontId="13" fillId="5" borderId="0" xfId="0" applyFont="1" applyFill="1" applyAlignment="1" applyProtection="1">
      <alignment vertical="center" shrinkToFit="1"/>
      <protection hidden="1"/>
    </xf>
    <xf numFmtId="0" fontId="9" fillId="5" borderId="0" xfId="0" applyFont="1" applyFill="1" applyBorder="1" applyAlignment="1" applyProtection="1">
      <alignment vertical="center"/>
      <protection hidden="1"/>
    </xf>
    <xf numFmtId="0" fontId="13" fillId="0" borderId="0" xfId="0" applyFont="1" applyFill="1" applyProtection="1">
      <alignment vertical="center"/>
      <protection hidden="1"/>
    </xf>
    <xf numFmtId="0" fontId="13" fillId="0" borderId="0" xfId="0" applyFont="1" applyProtection="1">
      <alignment vertical="center"/>
      <protection hidden="1"/>
    </xf>
    <xf numFmtId="0" fontId="10" fillId="0" borderId="0" xfId="0" applyFont="1" applyProtection="1">
      <alignment vertical="center"/>
      <protection hidden="1"/>
    </xf>
    <xf numFmtId="0" fontId="10" fillId="0" borderId="0" xfId="0" applyFont="1" applyBorder="1" applyProtection="1">
      <alignment vertical="center"/>
      <protection hidden="1"/>
    </xf>
    <xf numFmtId="0" fontId="10" fillId="0" borderId="0" xfId="0" applyFont="1" applyBorder="1" applyAlignment="1" applyProtection="1">
      <alignment vertical="center" shrinkToFit="1"/>
      <protection hidden="1"/>
    </xf>
    <xf numFmtId="0" fontId="21" fillId="0" borderId="0" xfId="0" applyFont="1" applyProtection="1">
      <alignment vertical="center"/>
      <protection hidden="1"/>
    </xf>
    <xf numFmtId="0" fontId="16" fillId="0" borderId="0" xfId="0" applyFont="1" applyProtection="1">
      <alignment vertical="center"/>
      <protection hidden="1"/>
    </xf>
    <xf numFmtId="0" fontId="5" fillId="0" borderId="0" xfId="0" applyFont="1" applyBorder="1" applyAlignment="1" applyProtection="1">
      <alignment vertical="center"/>
      <protection hidden="1"/>
    </xf>
    <xf numFmtId="0" fontId="21" fillId="0" borderId="0" xfId="0" applyFont="1" applyAlignment="1" applyProtection="1">
      <alignment vertical="center" shrinkToFit="1"/>
      <protection hidden="1"/>
    </xf>
    <xf numFmtId="0" fontId="9" fillId="0" borderId="0" xfId="0" applyFont="1" applyBorder="1" applyAlignment="1" applyProtection="1">
      <alignment vertical="center"/>
      <protection hidden="1"/>
    </xf>
    <xf numFmtId="0" fontId="21" fillId="0" borderId="0" xfId="0" applyFont="1" applyFill="1" applyProtection="1">
      <alignment vertical="center"/>
      <protection hidden="1"/>
    </xf>
    <xf numFmtId="0" fontId="5" fillId="0" borderId="0" xfId="0" applyFont="1" applyProtection="1">
      <alignment vertical="center"/>
      <protection hidden="1"/>
    </xf>
    <xf numFmtId="0" fontId="10"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hidden="1"/>
    </xf>
    <xf numFmtId="0" fontId="10" fillId="0" borderId="0" xfId="0" applyFont="1" applyBorder="1" applyAlignment="1" applyProtection="1">
      <alignment horizontal="left" vertical="center"/>
      <protection hidden="1"/>
    </xf>
    <xf numFmtId="0" fontId="3" fillId="0" borderId="39" xfId="0" applyFont="1" applyBorder="1" applyAlignment="1" applyProtection="1">
      <alignment vertical="center" wrapText="1" shrinkToFit="1"/>
      <protection hidden="1"/>
    </xf>
    <xf numFmtId="0" fontId="13" fillId="0" borderId="39" xfId="0" applyFont="1" applyBorder="1" applyProtection="1">
      <alignment vertical="center"/>
      <protection hidden="1"/>
    </xf>
    <xf numFmtId="0" fontId="7" fillId="0" borderId="39" xfId="0" applyFont="1" applyBorder="1" applyProtection="1">
      <alignment vertical="center"/>
      <protection hidden="1"/>
    </xf>
    <xf numFmtId="0" fontId="3" fillId="0" borderId="39" xfId="0" applyFont="1" applyBorder="1" applyProtection="1">
      <alignment vertical="center"/>
      <protection hidden="1"/>
    </xf>
    <xf numFmtId="0" fontId="3" fillId="0" borderId="0" xfId="0" applyFont="1" applyBorder="1" applyProtection="1">
      <alignment vertical="center"/>
      <protection hidden="1"/>
    </xf>
    <xf numFmtId="0" fontId="3" fillId="0" borderId="40" xfId="0" applyFont="1" applyBorder="1" applyProtection="1">
      <alignment vertical="center"/>
      <protection hidden="1"/>
    </xf>
    <xf numFmtId="0" fontId="6" fillId="0" borderId="0" xfId="0" applyFont="1" applyBorder="1" applyProtection="1">
      <alignment vertical="center"/>
      <protection hidden="1"/>
    </xf>
    <xf numFmtId="0" fontId="5"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center" vertical="center"/>
      <protection hidden="1"/>
    </xf>
    <xf numFmtId="0" fontId="13" fillId="0" borderId="0" xfId="0" applyFont="1" applyBorder="1" applyProtection="1">
      <alignment vertical="center"/>
      <protection hidden="1"/>
    </xf>
    <xf numFmtId="0" fontId="3" fillId="0" borderId="15" xfId="0" applyFont="1" applyBorder="1" applyAlignment="1" applyProtection="1">
      <alignment vertical="center" wrapText="1" shrinkToFit="1"/>
      <protection hidden="1"/>
    </xf>
    <xf numFmtId="0" fontId="3" fillId="0" borderId="0" xfId="0" applyFont="1" applyBorder="1" applyAlignment="1" applyProtection="1">
      <alignment vertical="center" wrapText="1" shrinkToFit="1"/>
      <protection hidden="1"/>
    </xf>
    <xf numFmtId="0" fontId="5" fillId="0" borderId="0" xfId="0" applyFont="1" applyFill="1" applyBorder="1" applyAlignment="1" applyProtection="1">
      <alignment horizontal="left" vertical="center"/>
      <protection hidden="1"/>
    </xf>
    <xf numFmtId="0" fontId="13"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11" fillId="6" borderId="40" xfId="0" applyFont="1" applyFill="1" applyBorder="1" applyProtection="1">
      <alignment vertical="center"/>
      <protection hidden="1"/>
    </xf>
    <xf numFmtId="0" fontId="6" fillId="6" borderId="0" xfId="0" applyFont="1" applyFill="1" applyBorder="1" applyAlignment="1" applyProtection="1">
      <alignment vertical="center"/>
      <protection hidden="1"/>
    </xf>
    <xf numFmtId="0" fontId="11" fillId="6" borderId="0" xfId="0" applyFont="1" applyFill="1" applyBorder="1" applyProtection="1">
      <alignment vertical="center"/>
      <protection hidden="1"/>
    </xf>
    <xf numFmtId="0" fontId="6" fillId="0" borderId="0" xfId="0" applyFont="1" applyFill="1" applyBorder="1" applyProtection="1">
      <alignment vertical="center"/>
      <protection hidden="1"/>
    </xf>
    <xf numFmtId="0" fontId="11" fillId="0" borderId="0" xfId="0" applyFont="1" applyFill="1" applyBorder="1" applyProtection="1">
      <alignment vertical="center"/>
      <protection hidden="1"/>
    </xf>
    <xf numFmtId="0" fontId="3" fillId="0" borderId="0" xfId="0" applyFont="1" applyFill="1" applyBorder="1" applyAlignment="1" applyProtection="1">
      <alignment vertical="center" wrapText="1" shrinkToFit="1"/>
      <protection hidden="1"/>
    </xf>
    <xf numFmtId="0" fontId="3" fillId="0" borderId="0" xfId="0" applyFont="1" applyFill="1" applyBorder="1" applyProtection="1">
      <alignment vertical="center"/>
      <protection hidden="1"/>
    </xf>
    <xf numFmtId="0" fontId="11" fillId="6" borderId="0" xfId="0" applyFont="1" applyFill="1" applyProtection="1">
      <alignment vertical="center"/>
      <protection hidden="1"/>
    </xf>
    <xf numFmtId="0" fontId="7" fillId="0" borderId="0" xfId="0" applyFont="1" applyBorder="1" applyAlignment="1" applyProtection="1">
      <alignment vertical="center" wrapText="1"/>
      <protection hidden="1"/>
    </xf>
    <xf numFmtId="0" fontId="3" fillId="0" borderId="40" xfId="0" applyFont="1" applyBorder="1" applyAlignment="1" applyProtection="1">
      <alignment vertical="center" wrapText="1" shrinkToFit="1"/>
      <protection hidden="1"/>
    </xf>
    <xf numFmtId="0" fontId="3" fillId="0" borderId="15" xfId="0" applyFont="1" applyBorder="1" applyAlignment="1" applyProtection="1">
      <alignment vertical="center"/>
      <protection hidden="1"/>
    </xf>
    <xf numFmtId="0" fontId="3" fillId="0" borderId="42" xfId="0" applyFont="1" applyBorder="1" applyProtection="1">
      <alignment vertical="center"/>
      <protection hidden="1"/>
    </xf>
    <xf numFmtId="0" fontId="7" fillId="0" borderId="0" xfId="0" applyFont="1" applyBorder="1" applyProtection="1">
      <alignment vertical="center"/>
      <protection hidden="1"/>
    </xf>
    <xf numFmtId="0" fontId="5" fillId="0" borderId="42" xfId="0" applyFont="1" applyFill="1" applyBorder="1" applyAlignment="1" applyProtection="1">
      <alignment vertical="top" wrapText="1"/>
      <protection hidden="1"/>
    </xf>
    <xf numFmtId="0" fontId="4" fillId="0" borderId="0" xfId="0" applyFont="1" applyBorder="1" applyAlignment="1" applyProtection="1">
      <alignment vertical="top"/>
      <protection hidden="1"/>
    </xf>
    <xf numFmtId="0" fontId="3" fillId="0" borderId="48" xfId="0" applyFont="1" applyBorder="1" applyAlignment="1" applyProtection="1">
      <alignment vertical="center" wrapText="1" shrinkToFit="1"/>
      <protection hidden="1"/>
    </xf>
    <xf numFmtId="0" fontId="3" fillId="0" borderId="49" xfId="0" applyFont="1" applyBorder="1" applyAlignment="1" applyProtection="1">
      <alignment vertical="center" wrapText="1" shrinkToFit="1"/>
      <protection hidden="1"/>
    </xf>
    <xf numFmtId="0" fontId="3" fillId="0" borderId="49" xfId="0" applyFont="1" applyBorder="1" applyAlignment="1" applyProtection="1">
      <alignment vertical="center"/>
      <protection hidden="1"/>
    </xf>
    <xf numFmtId="0" fontId="3" fillId="0" borderId="49" xfId="0" applyFont="1" applyBorder="1" applyProtection="1">
      <alignment vertical="center"/>
      <protection hidden="1"/>
    </xf>
    <xf numFmtId="0" fontId="4" fillId="0" borderId="49" xfId="0" applyFont="1" applyBorder="1" applyAlignment="1" applyProtection="1">
      <alignment vertical="top"/>
      <protection hidden="1"/>
    </xf>
    <xf numFmtId="0" fontId="13" fillId="0" borderId="49" xfId="0" applyFont="1" applyBorder="1" applyProtection="1">
      <alignment vertical="center"/>
      <protection hidden="1"/>
    </xf>
    <xf numFmtId="0" fontId="3" fillId="0" borderId="0" xfId="0" applyFont="1" applyBorder="1" applyAlignment="1" applyProtection="1">
      <alignment vertical="center"/>
      <protection hidden="1"/>
    </xf>
    <xf numFmtId="0" fontId="4" fillId="0" borderId="0" xfId="0" applyFont="1" applyAlignment="1" applyProtection="1">
      <alignment vertical="top"/>
      <protection hidden="1"/>
    </xf>
    <xf numFmtId="0" fontId="10" fillId="4" borderId="0" xfId="0" applyFont="1" applyFill="1" applyBorder="1" applyAlignment="1" applyProtection="1">
      <alignment horizontal="left" vertical="center"/>
      <protection hidden="1"/>
    </xf>
    <xf numFmtId="0" fontId="6" fillId="0" borderId="40" xfId="0" applyFont="1" applyBorder="1" applyProtection="1">
      <alignment vertical="center"/>
      <protection hidden="1"/>
    </xf>
    <xf numFmtId="0" fontId="24" fillId="5" borderId="0" xfId="0" applyFont="1" applyFill="1" applyBorder="1" applyAlignment="1" applyProtection="1">
      <alignment horizontal="left" vertical="center"/>
      <protection hidden="1"/>
    </xf>
    <xf numFmtId="0" fontId="3" fillId="5" borderId="0" xfId="0" applyFont="1" applyFill="1"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Alignment="1" applyProtection="1">
      <alignment vertical="center" shrinkToFit="1"/>
      <protection hidden="1"/>
    </xf>
    <xf numFmtId="0" fontId="5" fillId="0" borderId="0" xfId="0" applyFont="1" applyFill="1" applyBorder="1" applyAlignment="1" applyProtection="1">
      <alignment horizontal="center" vertical="center" wrapText="1"/>
      <protection hidden="1"/>
    </xf>
    <xf numFmtId="38" fontId="15" fillId="0" borderId="0" xfId="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vertical="center" shrinkToFit="1"/>
      <protection hidden="1"/>
    </xf>
    <xf numFmtId="0" fontId="12"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right" vertical="center"/>
      <protection hidden="1"/>
    </xf>
    <xf numFmtId="0" fontId="9" fillId="0" borderId="0" xfId="0" applyFont="1" applyFill="1" applyBorder="1" applyAlignment="1" applyProtection="1">
      <alignment vertical="center" shrinkToFit="1"/>
      <protection hidden="1"/>
    </xf>
    <xf numFmtId="0" fontId="3" fillId="0" borderId="0" xfId="0" applyFont="1" applyAlignment="1" applyProtection="1">
      <alignment horizontal="left" vertical="center" shrinkToFit="1"/>
      <protection hidden="1"/>
    </xf>
    <xf numFmtId="0" fontId="25" fillId="0" borderId="0" xfId="0" applyFont="1" applyProtection="1">
      <alignment vertical="center"/>
      <protection hidden="1"/>
    </xf>
    <xf numFmtId="0" fontId="5" fillId="0" borderId="0" xfId="0" applyFont="1" applyAlignment="1" applyProtection="1">
      <alignment vertical="top"/>
      <protection hidden="1"/>
    </xf>
    <xf numFmtId="0" fontId="6" fillId="0" borderId="0" xfId="0" applyFont="1" applyFill="1" applyProtection="1">
      <alignment vertical="center"/>
      <protection hidden="1"/>
    </xf>
    <xf numFmtId="0" fontId="5" fillId="0" borderId="0" xfId="0" applyFont="1" applyBorder="1" applyAlignment="1" applyProtection="1">
      <alignment horizontal="center" vertical="center" wrapText="1"/>
      <protection hidden="1"/>
    </xf>
    <xf numFmtId="177" fontId="3" fillId="0" borderId="0" xfId="0" applyNumberFormat="1" applyFont="1" applyBorder="1" applyAlignment="1" applyProtection="1">
      <alignment horizontal="right" vertical="center"/>
      <protection hidden="1"/>
    </xf>
    <xf numFmtId="38" fontId="3" fillId="0" borderId="0" xfId="1" applyFont="1" applyFill="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7" fillId="0" borderId="0" xfId="0" applyFont="1" applyProtection="1">
      <alignment vertical="center"/>
      <protection hidden="1"/>
    </xf>
    <xf numFmtId="0" fontId="0" fillId="0" borderId="0" xfId="0" applyProtection="1">
      <alignment vertical="center"/>
      <protection hidden="1"/>
    </xf>
    <xf numFmtId="0" fontId="0" fillId="0" borderId="0" xfId="0" applyBorder="1" applyProtection="1">
      <alignment vertical="center"/>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vertical="center" shrinkToFit="1"/>
      <protection hidden="1"/>
    </xf>
    <xf numFmtId="0" fontId="3" fillId="0" borderId="0" xfId="0" applyFont="1" applyAlignment="1" applyProtection="1">
      <alignment vertical="center" shrinkToFit="1"/>
      <protection hidden="1"/>
    </xf>
    <xf numFmtId="0" fontId="19" fillId="0" borderId="0" xfId="0" applyFont="1" applyAlignment="1" applyProtection="1">
      <alignment horizontal="center" vertical="center" shrinkToFit="1"/>
      <protection hidden="1"/>
    </xf>
    <xf numFmtId="0" fontId="10" fillId="0" borderId="0" xfId="0" applyFont="1" applyFill="1" applyBorder="1" applyProtection="1">
      <alignment vertical="center"/>
      <protection hidden="1"/>
    </xf>
    <xf numFmtId="0" fontId="21" fillId="0" borderId="0" xfId="0" applyFont="1" applyBorder="1" applyProtection="1">
      <alignment vertical="center"/>
      <protection hidden="1"/>
    </xf>
    <xf numFmtId="0" fontId="21" fillId="0" borderId="0" xfId="0" applyFont="1" applyFill="1" applyBorder="1" applyProtection="1">
      <alignment vertical="center"/>
      <protection hidden="1"/>
    </xf>
    <xf numFmtId="0" fontId="3" fillId="0" borderId="0" xfId="0" applyFont="1" applyBorder="1" applyAlignment="1" applyProtection="1">
      <protection hidden="1"/>
    </xf>
    <xf numFmtId="0" fontId="3" fillId="0" borderId="0" xfId="0" applyFont="1" applyBorder="1" applyAlignment="1" applyProtection="1">
      <alignment vertical="center" wrapText="1"/>
      <protection hidden="1"/>
    </xf>
    <xf numFmtId="0" fontId="5" fillId="0" borderId="0" xfId="0" applyFont="1" applyBorder="1" applyProtection="1">
      <alignment vertical="center"/>
      <protection hidden="1"/>
    </xf>
    <xf numFmtId="177" fontId="3" fillId="0" borderId="0" xfId="0" applyNumberFormat="1" applyFont="1" applyBorder="1" applyAlignment="1" applyProtection="1">
      <alignment horizontal="right" vertical="center"/>
      <protection hidden="1"/>
    </xf>
    <xf numFmtId="0" fontId="11" fillId="0" borderId="0" xfId="0" applyFont="1" applyAlignment="1" applyProtection="1">
      <alignment vertical="center"/>
      <protection hidden="1"/>
    </xf>
    <xf numFmtId="0" fontId="19" fillId="0" borderId="0" xfId="0" applyFont="1" applyAlignment="1" applyProtection="1">
      <alignment horizontal="center" vertical="center" shrinkToFit="1"/>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177" fontId="3"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19" fillId="0" borderId="0" xfId="0" applyFont="1" applyAlignment="1" applyProtection="1">
      <alignment horizontal="center" vertical="center" shrinkToFit="1"/>
      <protection hidden="1"/>
    </xf>
    <xf numFmtId="0" fontId="5"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9" fillId="0" borderId="0" xfId="0" applyFont="1" applyAlignment="1" applyProtection="1">
      <alignment horizontal="center" vertical="center" shrinkToFit="1"/>
      <protection hidden="1"/>
    </xf>
    <xf numFmtId="0" fontId="3" fillId="0" borderId="16"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177" fontId="9" fillId="0" borderId="15" xfId="0" applyNumberFormat="1" applyFont="1" applyBorder="1" applyAlignment="1" applyProtection="1">
      <alignment horizontal="right" vertical="center"/>
      <protection hidden="1"/>
    </xf>
    <xf numFmtId="177" fontId="9" fillId="0" borderId="18" xfId="0" applyNumberFormat="1" applyFont="1" applyBorder="1" applyAlignment="1" applyProtection="1">
      <alignment horizontal="right" vertical="center"/>
      <protection hidden="1"/>
    </xf>
    <xf numFmtId="177" fontId="9" fillId="0" borderId="0" xfId="0" applyNumberFormat="1" applyFont="1" applyBorder="1" applyAlignment="1" applyProtection="1">
      <alignment horizontal="right" vertical="center"/>
      <protection hidden="1"/>
    </xf>
    <xf numFmtId="177" fontId="9" fillId="0" borderId="13"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177" fontId="9" fillId="0" borderId="19"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184" fontId="3" fillId="0" borderId="22" xfId="0" applyNumberFormat="1" applyFont="1" applyBorder="1" applyAlignment="1" applyProtection="1">
      <alignment horizontal="right" vertical="center"/>
      <protection hidden="1"/>
    </xf>
    <xf numFmtId="0" fontId="3" fillId="0" borderId="0" xfId="0" applyFont="1" applyBorder="1" applyAlignment="1" applyProtection="1">
      <alignment horizontal="center" vertical="center"/>
      <protection hidden="1"/>
    </xf>
    <xf numFmtId="182" fontId="5" fillId="0" borderId="0" xfId="0" applyNumberFormat="1" applyFont="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protection locked="0" hidden="1"/>
    </xf>
    <xf numFmtId="0" fontId="34" fillId="2" borderId="15" xfId="0" applyFont="1" applyFill="1" applyBorder="1" applyAlignment="1" applyProtection="1">
      <alignment horizontal="center" vertical="center"/>
      <protection locked="0" hidden="1"/>
    </xf>
    <xf numFmtId="0" fontId="34" fillId="2" borderId="14" xfId="0" applyFont="1" applyFill="1" applyBorder="1" applyAlignment="1" applyProtection="1">
      <alignment horizontal="center" vertical="center"/>
      <protection locked="0" hidden="1"/>
    </xf>
    <xf numFmtId="0" fontId="34" fillId="2" borderId="12" xfId="0" applyFont="1" applyFill="1" applyBorder="1" applyAlignment="1" applyProtection="1">
      <alignment horizontal="center" vertical="center"/>
      <protection locked="0" hidden="1"/>
    </xf>
    <xf numFmtId="0" fontId="34" fillId="2" borderId="0" xfId="0" applyFont="1" applyFill="1" applyBorder="1" applyAlignment="1" applyProtection="1">
      <alignment horizontal="center" vertical="center"/>
      <protection locked="0" hidden="1"/>
    </xf>
    <xf numFmtId="0" fontId="34" fillId="2" borderId="11" xfId="0" applyFont="1" applyFill="1" applyBorder="1" applyAlignment="1" applyProtection="1">
      <alignment horizontal="center" vertical="center"/>
      <protection locked="0" hidden="1"/>
    </xf>
    <xf numFmtId="0" fontId="34" fillId="2" borderId="10" xfId="0" applyFont="1" applyFill="1" applyBorder="1" applyAlignment="1" applyProtection="1">
      <alignment horizontal="center" vertical="center"/>
      <protection locked="0" hidden="1"/>
    </xf>
    <xf numFmtId="0" fontId="34" fillId="2" borderId="2" xfId="0" applyFont="1" applyFill="1" applyBorder="1" applyAlignment="1" applyProtection="1">
      <alignment horizontal="center" vertical="center"/>
      <protection locked="0" hidden="1"/>
    </xf>
    <xf numFmtId="0" fontId="34" fillId="2" borderId="9" xfId="0" applyFont="1" applyFill="1" applyBorder="1" applyAlignment="1" applyProtection="1">
      <alignment horizontal="center" vertical="center"/>
      <protection locked="0" hidden="1"/>
    </xf>
    <xf numFmtId="0" fontId="3" fillId="2" borderId="12" xfId="0" applyFont="1" applyFill="1" applyBorder="1" applyAlignment="1" applyProtection="1">
      <alignment horizontal="center" vertical="center"/>
      <protection locked="0" hidden="1"/>
    </xf>
    <xf numFmtId="0" fontId="3" fillId="2" borderId="0" xfId="0" applyFont="1" applyFill="1" applyBorder="1" applyAlignment="1" applyProtection="1">
      <alignment horizontal="center" vertical="center"/>
      <protection locked="0" hidden="1"/>
    </xf>
    <xf numFmtId="0" fontId="3" fillId="2" borderId="13" xfId="0" applyFont="1" applyFill="1" applyBorder="1" applyAlignment="1" applyProtection="1">
      <alignment horizontal="center" vertical="center"/>
      <protection locked="0" hidden="1"/>
    </xf>
    <xf numFmtId="0" fontId="3" fillId="2" borderId="10"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9" xfId="0" applyFont="1" applyFill="1" applyBorder="1" applyAlignment="1" applyProtection="1">
      <alignment horizontal="center" vertical="center"/>
      <protection locked="0" hidden="1"/>
    </xf>
    <xf numFmtId="183" fontId="3" fillId="0" borderId="1" xfId="0" applyNumberFormat="1" applyFont="1" applyFill="1" applyBorder="1" applyAlignment="1" applyProtection="1">
      <alignment horizontal="center" vertical="center" wrapText="1"/>
      <protection hidden="1"/>
    </xf>
    <xf numFmtId="183" fontId="3" fillId="0" borderId="1" xfId="0" applyNumberFormat="1" applyFont="1" applyFill="1" applyBorder="1" applyAlignment="1" applyProtection="1">
      <alignment horizontal="center" vertical="center"/>
      <protection hidden="1"/>
    </xf>
    <xf numFmtId="183" fontId="3" fillId="0" borderId="21" xfId="0" applyNumberFormat="1" applyFont="1" applyFill="1" applyBorder="1" applyAlignment="1" applyProtection="1">
      <alignment horizontal="center" vertical="center"/>
      <protection hidden="1"/>
    </xf>
    <xf numFmtId="183" fontId="3" fillId="0" borderId="22" xfId="0" applyNumberFormat="1" applyFont="1" applyFill="1" applyBorder="1" applyAlignment="1" applyProtection="1">
      <alignment horizontal="center" vertical="center"/>
      <protection hidden="1"/>
    </xf>
    <xf numFmtId="183" fontId="3" fillId="0" borderId="36" xfId="0" applyNumberFormat="1" applyFont="1" applyFill="1" applyBorder="1" applyAlignment="1" applyProtection="1">
      <alignment horizontal="center" vertical="center"/>
      <protection hidden="1"/>
    </xf>
    <xf numFmtId="184" fontId="3" fillId="0" borderId="16" xfId="0" applyNumberFormat="1" applyFont="1" applyBorder="1" applyAlignment="1" applyProtection="1">
      <alignment horizontal="right" vertical="center"/>
      <protection hidden="1"/>
    </xf>
    <xf numFmtId="184" fontId="3" fillId="0" borderId="15" xfId="0" applyNumberFormat="1" applyFont="1" applyBorder="1" applyAlignment="1" applyProtection="1">
      <alignment horizontal="right" vertical="center"/>
      <protection hidden="1"/>
    </xf>
    <xf numFmtId="184" fontId="3" fillId="0" borderId="12" xfId="0" applyNumberFormat="1" applyFont="1" applyBorder="1" applyAlignment="1" applyProtection="1">
      <alignment horizontal="right" vertical="center"/>
      <protection hidden="1"/>
    </xf>
    <xf numFmtId="184" fontId="3" fillId="0" borderId="0" xfId="0" applyNumberFormat="1" applyFont="1" applyBorder="1" applyAlignment="1" applyProtection="1">
      <alignment horizontal="right" vertical="center"/>
      <protection hidden="1"/>
    </xf>
    <xf numFmtId="184" fontId="3" fillId="0" borderId="10" xfId="0" applyNumberFormat="1" applyFont="1" applyBorder="1" applyAlignment="1" applyProtection="1">
      <alignment horizontal="right" vertical="center"/>
      <protection hidden="1"/>
    </xf>
    <xf numFmtId="184" fontId="3" fillId="0" borderId="2" xfId="0" applyNumberFormat="1" applyFont="1" applyBorder="1" applyAlignment="1" applyProtection="1">
      <alignment horizontal="right" vertical="center"/>
      <protection hidden="1"/>
    </xf>
    <xf numFmtId="0" fontId="5" fillId="3" borderId="2" xfId="0" applyFont="1" applyFill="1" applyBorder="1" applyAlignment="1" applyProtection="1">
      <alignment horizontal="center" vertical="center" shrinkToFit="1"/>
      <protection hidden="1"/>
    </xf>
    <xf numFmtId="0" fontId="34" fillId="2" borderId="13" xfId="0" applyFont="1" applyFill="1" applyBorder="1" applyAlignment="1" applyProtection="1">
      <alignment horizontal="center" vertical="center"/>
      <protection locked="0" hidden="1"/>
    </xf>
    <xf numFmtId="0" fontId="34" fillId="2" borderId="19" xfId="0" applyFont="1" applyFill="1" applyBorder="1" applyAlignment="1" applyProtection="1">
      <alignment horizontal="center" vertical="center"/>
      <protection locked="0" hidden="1"/>
    </xf>
    <xf numFmtId="0" fontId="40" fillId="0" borderId="0"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 fillId="0" borderId="22" xfId="0" applyFont="1" applyFill="1" applyBorder="1" applyAlignment="1" applyProtection="1">
      <alignment horizontal="center" vertical="center" textRotation="255"/>
      <protection hidden="1"/>
    </xf>
    <xf numFmtId="0" fontId="3" fillId="0" borderId="0" xfId="0" applyFont="1" applyBorder="1" applyAlignment="1" applyProtection="1">
      <alignment horizontal="right" vertical="center"/>
      <protection hidden="1"/>
    </xf>
    <xf numFmtId="0" fontId="20" fillId="0" borderId="0" xfId="0" applyFont="1" applyAlignment="1" applyProtection="1">
      <alignment horizontal="center" vertical="center" shrinkToFit="1"/>
      <protection hidden="1"/>
    </xf>
    <xf numFmtId="0" fontId="19" fillId="0" borderId="0" xfId="0" applyFont="1" applyAlignment="1" applyProtection="1">
      <alignment horizontal="center" vertical="center" shrinkToFit="1"/>
      <protection hidden="1"/>
    </xf>
    <xf numFmtId="0" fontId="19" fillId="0" borderId="0" xfId="0" applyFont="1" applyAlignment="1" applyProtection="1">
      <alignment horizontal="right" vertical="center" shrinkToFit="1"/>
      <protection hidden="1"/>
    </xf>
    <xf numFmtId="0" fontId="26" fillId="0" borderId="53" xfId="0" applyFont="1" applyBorder="1" applyAlignment="1" applyProtection="1">
      <alignment horizontal="center" vertical="center" wrapText="1" shrinkToFit="1"/>
      <protection hidden="1"/>
    </xf>
    <xf numFmtId="0" fontId="26" fillId="0" borderId="34" xfId="0" applyFont="1" applyBorder="1" applyAlignment="1" applyProtection="1">
      <alignment horizontal="center" vertical="center" shrinkToFit="1"/>
      <protection hidden="1"/>
    </xf>
    <xf numFmtId="0" fontId="26" fillId="0" borderId="54" xfId="0" applyFont="1" applyBorder="1" applyAlignment="1" applyProtection="1">
      <alignment horizontal="center" vertical="center" shrinkToFit="1"/>
      <protection hidden="1"/>
    </xf>
    <xf numFmtId="0" fontId="26" fillId="0" borderId="22" xfId="0" applyFont="1" applyBorder="1" applyAlignment="1" applyProtection="1">
      <alignment horizontal="center" vertical="center" shrinkToFit="1"/>
      <protection hidden="1"/>
    </xf>
    <xf numFmtId="0" fontId="31" fillId="7" borderId="34" xfId="0" applyFont="1" applyFill="1" applyBorder="1" applyAlignment="1" applyProtection="1">
      <alignment horizontal="center" vertical="center" shrinkToFit="1"/>
      <protection locked="0"/>
    </xf>
    <xf numFmtId="0" fontId="31" fillId="7" borderId="35" xfId="0" applyFont="1" applyFill="1" applyBorder="1" applyAlignment="1" applyProtection="1">
      <alignment horizontal="center" vertical="center" shrinkToFit="1"/>
      <protection locked="0"/>
    </xf>
    <xf numFmtId="0" fontId="31" fillId="7" borderId="22" xfId="0" applyFont="1" applyFill="1" applyBorder="1" applyAlignment="1" applyProtection="1">
      <alignment horizontal="center" vertical="center" shrinkToFit="1"/>
      <protection locked="0"/>
    </xf>
    <xf numFmtId="0" fontId="31" fillId="7" borderId="36" xfId="0" applyFont="1" applyFill="1" applyBorder="1" applyAlignment="1" applyProtection="1">
      <alignment horizontal="center" vertical="center" shrinkToFit="1"/>
      <protection locked="0"/>
    </xf>
    <xf numFmtId="0" fontId="27" fillId="0" borderId="54" xfId="0" applyFont="1" applyBorder="1" applyAlignment="1" applyProtection="1">
      <alignment horizontal="center" vertical="center" shrinkToFit="1"/>
      <protection hidden="1"/>
    </xf>
    <xf numFmtId="0" fontId="26" fillId="0" borderId="55" xfId="0" applyFont="1" applyBorder="1" applyAlignment="1" applyProtection="1">
      <alignment horizontal="center" vertical="center" shrinkToFit="1"/>
      <protection hidden="1"/>
    </xf>
    <xf numFmtId="0" fontId="26" fillId="0" borderId="37" xfId="0" applyFont="1" applyBorder="1" applyAlignment="1" applyProtection="1">
      <alignment horizontal="center" vertical="center" shrinkToFit="1"/>
      <protection hidden="1"/>
    </xf>
    <xf numFmtId="0" fontId="31" fillId="7" borderId="37" xfId="0" applyFont="1" applyFill="1" applyBorder="1" applyAlignment="1" applyProtection="1">
      <alignment horizontal="center" vertical="center" shrinkToFit="1"/>
      <protection locked="0"/>
    </xf>
    <xf numFmtId="0" fontId="31" fillId="7" borderId="38" xfId="0" applyFont="1" applyFill="1" applyBorder="1" applyAlignment="1" applyProtection="1">
      <alignment horizontal="center" vertical="center" shrinkToFit="1"/>
      <protection locked="0"/>
    </xf>
    <xf numFmtId="0" fontId="13" fillId="6" borderId="0" xfId="0" applyFont="1" applyFill="1" applyBorder="1" applyAlignment="1" applyProtection="1">
      <alignment horizontal="left" vertical="center" wrapText="1" shrinkToFit="1"/>
      <protection hidden="1"/>
    </xf>
    <xf numFmtId="0" fontId="10" fillId="0" borderId="17" xfId="0" applyFont="1" applyBorder="1" applyAlignment="1" applyProtection="1">
      <alignment horizontal="center" vertical="center"/>
      <protection hidden="1"/>
    </xf>
    <xf numFmtId="0" fontId="10" fillId="0" borderId="15"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shrinkToFit="1"/>
      <protection hidden="1"/>
    </xf>
    <xf numFmtId="0" fontId="3" fillId="0" borderId="15" xfId="0" applyFont="1" applyBorder="1" applyAlignment="1" applyProtection="1">
      <alignment horizontal="center" vertical="center" wrapText="1" shrinkToFit="1"/>
      <protection hidden="1"/>
    </xf>
    <xf numFmtId="0" fontId="3" fillId="0" borderId="18" xfId="0" applyFont="1" applyBorder="1" applyAlignment="1" applyProtection="1">
      <alignment horizontal="center" vertical="center" wrapText="1" shrinkToFit="1"/>
      <protection hidden="1"/>
    </xf>
    <xf numFmtId="0" fontId="3" fillId="0" borderId="3" xfId="0" applyFont="1" applyBorder="1" applyAlignment="1" applyProtection="1">
      <alignment horizontal="center" vertical="center" wrapText="1" shrinkToFit="1"/>
      <protection hidden="1"/>
    </xf>
    <xf numFmtId="0" fontId="3" fillId="0" borderId="2" xfId="0" applyFont="1" applyBorder="1" applyAlignment="1" applyProtection="1">
      <alignment horizontal="center" vertical="center" wrapText="1" shrinkToFit="1"/>
      <protection hidden="1"/>
    </xf>
    <xf numFmtId="0" fontId="3" fillId="0" borderId="19" xfId="0" applyFont="1" applyBorder="1" applyAlignment="1" applyProtection="1">
      <alignment horizontal="center" vertical="center" wrapText="1" shrinkToFit="1"/>
      <protection hidden="1"/>
    </xf>
    <xf numFmtId="180" fontId="32" fillId="2" borderId="15" xfId="0" applyNumberFormat="1" applyFont="1" applyFill="1" applyBorder="1" applyAlignment="1" applyProtection="1">
      <alignment horizontal="center" vertical="center" shrinkToFit="1"/>
      <protection locked="0" hidden="1"/>
    </xf>
    <xf numFmtId="180" fontId="32" fillId="2" borderId="2" xfId="0" applyNumberFormat="1" applyFont="1" applyFill="1" applyBorder="1" applyAlignment="1" applyProtection="1">
      <alignment horizontal="center" vertical="center" shrinkToFit="1"/>
      <protection locked="0" hidden="1"/>
    </xf>
    <xf numFmtId="0" fontId="3" fillId="0" borderId="15"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3" fillId="0" borderId="17"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180" fontId="32" fillId="2" borderId="17" xfId="0" applyNumberFormat="1" applyFont="1" applyFill="1" applyBorder="1" applyAlignment="1" applyProtection="1">
      <alignment horizontal="center" vertical="center" shrinkToFit="1"/>
      <protection locked="0" hidden="1"/>
    </xf>
    <xf numFmtId="180" fontId="32" fillId="2" borderId="3" xfId="0" applyNumberFormat="1" applyFont="1" applyFill="1" applyBorder="1" applyAlignment="1" applyProtection="1">
      <alignment horizontal="center" vertical="center" shrinkToFit="1"/>
      <protection locked="0" hidden="1"/>
    </xf>
    <xf numFmtId="0" fontId="3" fillId="0" borderId="17" xfId="0" applyFont="1" applyFill="1" applyBorder="1" applyAlignment="1" applyProtection="1">
      <alignment horizontal="center" vertical="center" wrapText="1" shrinkToFit="1"/>
      <protection hidden="1"/>
    </xf>
    <xf numFmtId="0" fontId="3" fillId="0" borderId="15" xfId="0" applyFont="1" applyFill="1" applyBorder="1" applyAlignment="1" applyProtection="1">
      <alignment horizontal="center" vertical="center" shrinkToFit="1"/>
      <protection hidden="1"/>
    </xf>
    <xf numFmtId="0" fontId="3" fillId="0" borderId="1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19" xfId="0" applyFont="1" applyFill="1" applyBorder="1" applyAlignment="1" applyProtection="1">
      <alignment horizontal="center" vertical="center" shrinkToFit="1"/>
      <protection hidden="1"/>
    </xf>
    <xf numFmtId="180" fontId="14" fillId="0" borderId="15" xfId="0" applyNumberFormat="1" applyFont="1" applyFill="1" applyBorder="1" applyAlignment="1" applyProtection="1">
      <alignment horizontal="center" vertical="center" shrinkToFit="1"/>
      <protection hidden="1"/>
    </xf>
    <xf numFmtId="180" fontId="14" fillId="0" borderId="2" xfId="0" applyNumberFormat="1"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protection hidden="1"/>
    </xf>
    <xf numFmtId="0" fontId="3" fillId="0" borderId="15" xfId="0" applyFont="1" applyFill="1" applyBorder="1" applyAlignment="1" applyProtection="1">
      <alignment horizontal="center" vertical="center" textRotation="255"/>
      <protection hidden="1"/>
    </xf>
    <xf numFmtId="0" fontId="3" fillId="0" borderId="2" xfId="0" applyFont="1" applyFill="1" applyBorder="1" applyAlignment="1" applyProtection="1">
      <alignment horizontal="center" vertical="center" textRotation="255"/>
      <protection hidden="1"/>
    </xf>
    <xf numFmtId="0" fontId="5" fillId="0" borderId="41" xfId="0" applyFont="1" applyFill="1" applyBorder="1" applyAlignment="1" applyProtection="1">
      <alignment horizontal="left" vertical="top" wrapText="1"/>
      <protection hidden="1"/>
    </xf>
    <xf numFmtId="0" fontId="5" fillId="0" borderId="42" xfId="0" applyFont="1" applyFill="1" applyBorder="1" applyAlignment="1" applyProtection="1">
      <alignment horizontal="left" vertical="top" wrapText="1"/>
      <protection hidden="1"/>
    </xf>
    <xf numFmtId="0" fontId="5" fillId="0" borderId="43" xfId="0" applyFont="1" applyFill="1" applyBorder="1" applyAlignment="1" applyProtection="1">
      <alignment horizontal="left" vertical="top" wrapText="1"/>
      <protection hidden="1"/>
    </xf>
    <xf numFmtId="0" fontId="5" fillId="0" borderId="44" xfId="0" applyFont="1" applyFill="1" applyBorder="1" applyAlignment="1" applyProtection="1">
      <alignment horizontal="left" vertical="top" wrapText="1"/>
      <protection hidden="1"/>
    </xf>
    <xf numFmtId="0" fontId="5" fillId="0" borderId="0" xfId="0" applyFont="1" applyFill="1" applyBorder="1" applyAlignment="1" applyProtection="1">
      <alignment horizontal="left" vertical="top" wrapText="1"/>
      <protection hidden="1"/>
    </xf>
    <xf numFmtId="0" fontId="5" fillId="0" borderId="45" xfId="0" applyFont="1" applyFill="1" applyBorder="1" applyAlignment="1" applyProtection="1">
      <alignment horizontal="left" vertical="top" wrapText="1"/>
      <protection hidden="1"/>
    </xf>
    <xf numFmtId="0" fontId="5" fillId="0" borderId="59" xfId="0" applyFont="1" applyFill="1" applyBorder="1" applyAlignment="1" applyProtection="1">
      <alignment horizontal="left" vertical="top" wrapText="1"/>
      <protection hidden="1"/>
    </xf>
    <xf numFmtId="0" fontId="5" fillId="0" borderId="46" xfId="0" applyFont="1" applyFill="1" applyBorder="1" applyAlignment="1" applyProtection="1">
      <alignment horizontal="left" vertical="top" wrapText="1"/>
      <protection hidden="1"/>
    </xf>
    <xf numFmtId="0" fontId="5" fillId="0" borderId="47"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wrapText="1" shrinkToFit="1"/>
      <protection hidden="1"/>
    </xf>
    <xf numFmtId="0" fontId="3" fillId="0" borderId="18" xfId="0" applyFont="1" applyFill="1" applyBorder="1" applyAlignment="1" applyProtection="1">
      <alignment horizontal="center" vertical="center" wrapText="1" shrinkToFit="1"/>
      <protection hidden="1"/>
    </xf>
    <xf numFmtId="0" fontId="3" fillId="0" borderId="3" xfId="0" applyFont="1" applyFill="1" applyBorder="1" applyAlignment="1" applyProtection="1">
      <alignment horizontal="center" vertical="center" wrapText="1" shrinkToFit="1"/>
      <protection hidden="1"/>
    </xf>
    <xf numFmtId="0" fontId="3" fillId="0" borderId="2" xfId="0" applyFont="1" applyFill="1" applyBorder="1" applyAlignment="1" applyProtection="1">
      <alignment horizontal="center" vertical="center" wrapText="1" shrinkToFit="1"/>
      <protection hidden="1"/>
    </xf>
    <xf numFmtId="0" fontId="3" fillId="0" borderId="19" xfId="0" applyFont="1" applyFill="1" applyBorder="1" applyAlignment="1" applyProtection="1">
      <alignment horizontal="center" vertical="center" wrapText="1" shrinkToFit="1"/>
      <protection hidden="1"/>
    </xf>
    <xf numFmtId="181" fontId="14" fillId="0" borderId="17" xfId="1" applyNumberFormat="1" applyFont="1" applyFill="1" applyBorder="1" applyAlignment="1" applyProtection="1">
      <alignment horizontal="center" vertical="center"/>
      <protection hidden="1"/>
    </xf>
    <xf numFmtId="181" fontId="14" fillId="0" borderId="15" xfId="1" applyNumberFormat="1" applyFont="1" applyFill="1" applyBorder="1" applyAlignment="1" applyProtection="1">
      <alignment horizontal="center" vertical="center"/>
      <protection hidden="1"/>
    </xf>
    <xf numFmtId="181" fontId="14" fillId="0" borderId="18" xfId="1" applyNumberFormat="1" applyFont="1" applyFill="1" applyBorder="1" applyAlignment="1" applyProtection="1">
      <alignment horizontal="center" vertical="center"/>
      <protection hidden="1"/>
    </xf>
    <xf numFmtId="181" fontId="14" fillId="0" borderId="3" xfId="1" applyNumberFormat="1" applyFont="1" applyFill="1" applyBorder="1" applyAlignment="1" applyProtection="1">
      <alignment horizontal="center" vertical="center"/>
      <protection hidden="1"/>
    </xf>
    <xf numFmtId="181" fontId="14" fillId="0" borderId="2" xfId="1" applyNumberFormat="1" applyFont="1" applyFill="1" applyBorder="1" applyAlignment="1" applyProtection="1">
      <alignment horizontal="center" vertical="center"/>
      <protection hidden="1"/>
    </xf>
    <xf numFmtId="181" fontId="14" fillId="0" borderId="19" xfId="1" applyNumberFormat="1" applyFont="1" applyFill="1" applyBorder="1" applyAlignment="1" applyProtection="1">
      <alignment horizontal="center" vertical="center"/>
      <protection hidden="1"/>
    </xf>
    <xf numFmtId="182" fontId="11" fillId="0" borderId="0" xfId="1" applyNumberFormat="1"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180" fontId="14" fillId="0" borderId="17" xfId="0" applyNumberFormat="1" applyFont="1" applyFill="1" applyBorder="1" applyAlignment="1" applyProtection="1">
      <alignment horizontal="center" vertical="center" shrinkToFit="1"/>
      <protection hidden="1"/>
    </xf>
    <xf numFmtId="180" fontId="14" fillId="0" borderId="3" xfId="0" applyNumberFormat="1" applyFont="1" applyFill="1" applyBorder="1" applyAlignment="1" applyProtection="1">
      <alignment horizontal="center" vertical="center" shrinkToFit="1"/>
      <protection hidden="1"/>
    </xf>
    <xf numFmtId="180" fontId="14" fillId="2" borderId="15" xfId="0" applyNumberFormat="1" applyFont="1" applyFill="1" applyBorder="1" applyAlignment="1" applyProtection="1">
      <alignment horizontal="center" vertical="center" shrinkToFit="1"/>
      <protection locked="0" hidden="1"/>
    </xf>
    <xf numFmtId="180" fontId="14" fillId="2" borderId="2" xfId="0" applyNumberFormat="1" applyFont="1" applyFill="1" applyBorder="1" applyAlignment="1" applyProtection="1">
      <alignment horizontal="center" vertical="center" shrinkToFit="1"/>
      <protection locked="0" hidden="1"/>
    </xf>
    <xf numFmtId="180" fontId="14" fillId="2" borderId="17" xfId="0" applyNumberFormat="1" applyFont="1" applyFill="1" applyBorder="1" applyAlignment="1" applyProtection="1">
      <alignment horizontal="center" vertical="center" shrinkToFit="1"/>
      <protection locked="0" hidden="1"/>
    </xf>
    <xf numFmtId="180" fontId="14" fillId="2" borderId="3" xfId="0" applyNumberFormat="1" applyFont="1" applyFill="1" applyBorder="1" applyAlignment="1" applyProtection="1">
      <alignment horizontal="center" vertical="center" shrinkToFit="1"/>
      <protection locked="0" hidden="1"/>
    </xf>
    <xf numFmtId="0" fontId="23" fillId="0" borderId="49"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38" fontId="33" fillId="2" borderId="17" xfId="1" applyNumberFormat="1" applyFont="1" applyFill="1" applyBorder="1" applyAlignment="1" applyProtection="1">
      <alignment horizontal="center" vertical="center" shrinkToFit="1"/>
      <protection locked="0" hidden="1"/>
    </xf>
    <xf numFmtId="38" fontId="33" fillId="2" borderId="15" xfId="1" applyNumberFormat="1" applyFont="1" applyFill="1" applyBorder="1" applyAlignment="1" applyProtection="1">
      <alignment horizontal="center" vertical="center" shrinkToFit="1"/>
      <protection locked="0" hidden="1"/>
    </xf>
    <xf numFmtId="38" fontId="33" fillId="2" borderId="3" xfId="1" applyNumberFormat="1" applyFont="1" applyFill="1" applyBorder="1" applyAlignment="1" applyProtection="1">
      <alignment horizontal="center" vertical="center" shrinkToFit="1"/>
      <protection locked="0" hidden="1"/>
    </xf>
    <xf numFmtId="38" fontId="33" fillId="2" borderId="2" xfId="1" applyNumberFormat="1" applyFont="1" applyFill="1" applyBorder="1" applyAlignment="1" applyProtection="1">
      <alignment horizontal="center" vertical="center" shrinkToFit="1"/>
      <protection locked="0" hidden="1"/>
    </xf>
    <xf numFmtId="0" fontId="5" fillId="0" borderId="15" xfId="0" applyFont="1" applyFill="1" applyBorder="1" applyAlignment="1" applyProtection="1">
      <alignment vertical="center" shrinkToFit="1"/>
      <protection hidden="1"/>
    </xf>
    <xf numFmtId="0" fontId="5" fillId="0" borderId="18" xfId="0" applyFont="1" applyFill="1" applyBorder="1" applyAlignment="1" applyProtection="1">
      <alignment vertical="center" shrinkToFit="1"/>
      <protection hidden="1"/>
    </xf>
    <xf numFmtId="0" fontId="5" fillId="0" borderId="2" xfId="0" applyFont="1" applyFill="1" applyBorder="1" applyAlignment="1" applyProtection="1">
      <alignment vertical="center" shrinkToFit="1"/>
      <protection hidden="1"/>
    </xf>
    <xf numFmtId="0" fontId="5" fillId="0" borderId="19" xfId="0" applyFont="1" applyFill="1" applyBorder="1" applyAlignment="1" applyProtection="1">
      <alignment vertical="center" shrinkToFit="1"/>
      <protection hidden="1"/>
    </xf>
    <xf numFmtId="0" fontId="3" fillId="0" borderId="17"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8" xfId="0" applyFont="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hidden="1"/>
    </xf>
    <xf numFmtId="0" fontId="5" fillId="0" borderId="2" xfId="0" applyFont="1" applyBorder="1" applyAlignment="1" applyProtection="1">
      <alignment horizontal="left" vertical="center" wrapText="1"/>
      <protection hidden="1"/>
    </xf>
    <xf numFmtId="0" fontId="5" fillId="0" borderId="19" xfId="0" applyFont="1" applyBorder="1" applyAlignment="1" applyProtection="1">
      <alignment horizontal="left" vertical="center" wrapText="1"/>
      <protection hidden="1"/>
    </xf>
    <xf numFmtId="0" fontId="11" fillId="0" borderId="0" xfId="0" applyFont="1" applyAlignment="1" applyProtection="1">
      <alignment horizontal="left" vertical="center"/>
      <protection hidden="1"/>
    </xf>
    <xf numFmtId="38" fontId="33" fillId="2" borderId="17" xfId="1" applyFont="1" applyFill="1" applyBorder="1" applyAlignment="1" applyProtection="1">
      <alignment horizontal="center" vertical="center" shrinkToFit="1"/>
      <protection locked="0" hidden="1"/>
    </xf>
    <xf numFmtId="38" fontId="33" fillId="2" borderId="15" xfId="1" applyFont="1" applyFill="1" applyBorder="1" applyAlignment="1" applyProtection="1">
      <alignment horizontal="center" vertical="center" shrinkToFit="1"/>
      <protection locked="0" hidden="1"/>
    </xf>
    <xf numFmtId="38" fontId="33" fillId="2" borderId="3" xfId="1" applyFont="1" applyFill="1" applyBorder="1" applyAlignment="1" applyProtection="1">
      <alignment horizontal="center" vertical="center" shrinkToFit="1"/>
      <protection locked="0" hidden="1"/>
    </xf>
    <xf numFmtId="38" fontId="33" fillId="2" borderId="2" xfId="1" applyFont="1" applyFill="1" applyBorder="1" applyAlignment="1" applyProtection="1">
      <alignment horizontal="center" vertical="center" shrinkToFit="1"/>
      <protection locked="0" hidden="1"/>
    </xf>
    <xf numFmtId="0" fontId="5" fillId="0" borderId="17" xfId="0" applyFont="1" applyBorder="1" applyAlignment="1" applyProtection="1">
      <alignment vertical="center" wrapText="1"/>
      <protection hidden="1"/>
    </xf>
    <xf numFmtId="0" fontId="5" fillId="0" borderId="15"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0" borderId="3" xfId="0" applyFont="1" applyBorder="1" applyAlignment="1" applyProtection="1">
      <alignment vertical="center" wrapText="1"/>
      <protection hidden="1"/>
    </xf>
    <xf numFmtId="0" fontId="5" fillId="0" borderId="2"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179" fontId="5" fillId="0" borderId="0" xfId="1" applyNumberFormat="1"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23"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10"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7" xfId="0" applyFont="1" applyBorder="1" applyAlignment="1" applyProtection="1">
      <alignment horizontal="center" wrapText="1"/>
      <protection hidden="1"/>
    </xf>
    <xf numFmtId="0" fontId="5" fillId="0" borderId="7" xfId="0" applyFont="1" applyBorder="1" applyAlignment="1" applyProtection="1">
      <alignment horizontal="center" wrapText="1"/>
      <protection hidden="1"/>
    </xf>
    <xf numFmtId="0" fontId="5" fillId="0" borderId="6" xfId="0" applyFont="1" applyBorder="1" applyAlignment="1" applyProtection="1">
      <alignment horizontal="center" wrapText="1"/>
      <protection hidden="1"/>
    </xf>
    <xf numFmtId="0" fontId="3"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textRotation="255" wrapText="1"/>
      <protection hidden="1"/>
    </xf>
    <xf numFmtId="0" fontId="7" fillId="0" borderId="0" xfId="0" applyFont="1" applyBorder="1" applyAlignment="1" applyProtection="1">
      <alignment horizontal="center" vertical="center" textRotation="255" wrapText="1"/>
      <protection hidden="1"/>
    </xf>
    <xf numFmtId="0" fontId="3" fillId="0" borderId="16" xfId="0" applyFont="1" applyBorder="1" applyAlignment="1" applyProtection="1">
      <alignment horizontal="center" vertical="center" shrinkToFit="1"/>
      <protection hidden="1"/>
    </xf>
    <xf numFmtId="0" fontId="3" fillId="0" borderId="15" xfId="0" applyFont="1" applyBorder="1" applyAlignment="1" applyProtection="1">
      <alignment horizontal="center" vertical="center" shrinkToFit="1"/>
      <protection hidden="1"/>
    </xf>
    <xf numFmtId="0" fontId="3" fillId="0" borderId="18" xfId="0" applyFont="1" applyBorder="1" applyAlignment="1" applyProtection="1">
      <alignment horizontal="center" vertical="center" shrinkToFit="1"/>
      <protection hidden="1"/>
    </xf>
    <xf numFmtId="0" fontId="3" fillId="0" borderId="12"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0"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19"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shrinkToFit="1"/>
      <protection hidden="1"/>
    </xf>
    <xf numFmtId="0" fontId="3" fillId="0" borderId="11" xfId="0"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51"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5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5" fillId="2" borderId="12" xfId="0" applyFont="1" applyFill="1" applyBorder="1" applyAlignment="1" applyProtection="1">
      <alignment horizontal="center" vertical="center"/>
      <protection locked="0" hidden="1"/>
    </xf>
    <xf numFmtId="0" fontId="5" fillId="2" borderId="0" xfId="0" applyFont="1" applyFill="1" applyBorder="1" applyAlignment="1" applyProtection="1">
      <alignment horizontal="center" vertical="center"/>
      <protection locked="0" hidden="1"/>
    </xf>
    <xf numFmtId="0" fontId="5" fillId="2" borderId="13" xfId="0" applyFont="1" applyFill="1" applyBorder="1" applyAlignment="1" applyProtection="1">
      <alignment horizontal="center" vertical="center"/>
      <protection locked="0" hidden="1"/>
    </xf>
    <xf numFmtId="0" fontId="5" fillId="2" borderId="10" xfId="0" applyFont="1" applyFill="1" applyBorder="1" applyAlignment="1" applyProtection="1">
      <alignment horizontal="center" vertical="center"/>
      <protection locked="0" hidden="1"/>
    </xf>
    <xf numFmtId="0" fontId="5" fillId="2" borderId="2"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15" fillId="4" borderId="17" xfId="0" applyFont="1" applyFill="1" applyBorder="1" applyAlignment="1" applyProtection="1">
      <alignment horizontal="center" vertical="center"/>
      <protection hidden="1"/>
    </xf>
    <xf numFmtId="0" fontId="15" fillId="4" borderId="15" xfId="0" applyFont="1" applyFill="1" applyBorder="1" applyAlignment="1" applyProtection="1">
      <alignment horizontal="center" vertical="center"/>
      <protection hidden="1"/>
    </xf>
    <xf numFmtId="0" fontId="15" fillId="4" borderId="5" xfId="0" applyFont="1" applyFill="1" applyBorder="1" applyAlignment="1" applyProtection="1">
      <alignment horizontal="center" vertical="center"/>
      <protection hidden="1"/>
    </xf>
    <xf numFmtId="0" fontId="15" fillId="4" borderId="0" xfId="0" applyFont="1" applyFill="1" applyBorder="1" applyAlignment="1" applyProtection="1">
      <alignment horizontal="center" vertical="center"/>
      <protection hidden="1"/>
    </xf>
    <xf numFmtId="0" fontId="15" fillId="4" borderId="3"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176" fontId="30" fillId="4" borderId="60" xfId="1" applyNumberFormat="1" applyFont="1" applyFill="1" applyBorder="1" applyAlignment="1" applyProtection="1">
      <alignment horizontal="right" vertical="center"/>
      <protection hidden="1"/>
    </xf>
    <xf numFmtId="176" fontId="30" fillId="4" borderId="61" xfId="1" applyNumberFormat="1" applyFont="1" applyFill="1" applyBorder="1" applyAlignment="1" applyProtection="1">
      <alignment horizontal="right" vertical="center"/>
      <protection hidden="1"/>
    </xf>
    <xf numFmtId="176" fontId="30" fillId="4" borderId="63" xfId="1" applyNumberFormat="1" applyFont="1" applyFill="1" applyBorder="1" applyAlignment="1" applyProtection="1">
      <alignment horizontal="right" vertical="center"/>
      <protection hidden="1"/>
    </xf>
    <xf numFmtId="176" fontId="30" fillId="4" borderId="0" xfId="1" applyNumberFormat="1" applyFont="1" applyFill="1" applyBorder="1" applyAlignment="1" applyProtection="1">
      <alignment horizontal="right" vertical="center"/>
      <protection hidden="1"/>
    </xf>
    <xf numFmtId="176" fontId="30" fillId="4" borderId="65" xfId="1" applyNumberFormat="1" applyFont="1" applyFill="1" applyBorder="1" applyAlignment="1" applyProtection="1">
      <alignment horizontal="right" vertical="center"/>
      <protection hidden="1"/>
    </xf>
    <xf numFmtId="176" fontId="30" fillId="4" borderId="66" xfId="1" applyNumberFormat="1" applyFont="1" applyFill="1" applyBorder="1" applyAlignment="1" applyProtection="1">
      <alignment horizontal="right" vertical="center"/>
      <protection hidden="1"/>
    </xf>
    <xf numFmtId="38" fontId="3" fillId="4" borderId="61" xfId="1" applyFont="1" applyFill="1" applyBorder="1" applyAlignment="1" applyProtection="1">
      <alignment horizontal="left" vertical="center"/>
      <protection hidden="1"/>
    </xf>
    <xf numFmtId="38" fontId="3" fillId="4" borderId="62" xfId="1" applyFont="1" applyFill="1" applyBorder="1" applyAlignment="1" applyProtection="1">
      <alignment horizontal="left" vertical="center"/>
      <protection hidden="1"/>
    </xf>
    <xf numFmtId="38" fontId="3" fillId="4" borderId="0" xfId="1" applyFont="1" applyFill="1" applyBorder="1" applyAlignment="1" applyProtection="1">
      <alignment horizontal="left" vertical="center"/>
      <protection hidden="1"/>
    </xf>
    <xf numFmtId="38" fontId="3" fillId="4" borderId="64" xfId="1" applyFont="1" applyFill="1" applyBorder="1" applyAlignment="1" applyProtection="1">
      <alignment horizontal="left" vertical="center"/>
      <protection hidden="1"/>
    </xf>
    <xf numFmtId="38" fontId="3" fillId="4" borderId="66" xfId="1" applyFont="1" applyFill="1" applyBorder="1" applyAlignment="1" applyProtection="1">
      <alignment horizontal="left" vertical="center"/>
      <protection hidden="1"/>
    </xf>
    <xf numFmtId="38" fontId="3" fillId="4" borderId="67" xfId="1" applyFont="1" applyFill="1" applyBorder="1" applyAlignment="1" applyProtection="1">
      <alignment horizontal="left" vertical="center"/>
      <protection hidden="1"/>
    </xf>
    <xf numFmtId="0" fontId="5" fillId="8" borderId="17" xfId="0" applyFont="1" applyFill="1" applyBorder="1" applyAlignment="1" applyProtection="1">
      <alignment horizontal="center" vertical="center"/>
      <protection hidden="1"/>
    </xf>
    <xf numFmtId="0" fontId="5" fillId="8" borderId="15"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0" xfId="0" applyFont="1" applyFill="1" applyBorder="1" applyAlignment="1" applyProtection="1">
      <alignment horizontal="center" vertical="center"/>
      <protection hidden="1"/>
    </xf>
    <xf numFmtId="0" fontId="5" fillId="8" borderId="13" xfId="0" applyFont="1" applyFill="1" applyBorder="1" applyAlignment="1" applyProtection="1">
      <alignment horizontal="center" vertical="center"/>
      <protection hidden="1"/>
    </xf>
    <xf numFmtId="0" fontId="5" fillId="8" borderId="3" xfId="0" applyFont="1" applyFill="1" applyBorder="1" applyAlignment="1" applyProtection="1">
      <alignment horizontal="center" vertical="center"/>
      <protection hidden="1"/>
    </xf>
    <xf numFmtId="0" fontId="5" fillId="8" borderId="2"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176" fontId="35" fillId="8" borderId="15" xfId="1" applyNumberFormat="1" applyFont="1" applyFill="1" applyBorder="1" applyAlignment="1" applyProtection="1">
      <alignment horizontal="right" vertical="center"/>
      <protection hidden="1"/>
    </xf>
    <xf numFmtId="176" fontId="35" fillId="8" borderId="0" xfId="1" applyNumberFormat="1" applyFont="1" applyFill="1" applyBorder="1" applyAlignment="1" applyProtection="1">
      <alignment horizontal="right" vertical="center"/>
      <protection hidden="1"/>
    </xf>
    <xf numFmtId="176" fontId="35" fillId="8" borderId="2" xfId="1" applyNumberFormat="1" applyFont="1" applyFill="1" applyBorder="1" applyAlignment="1" applyProtection="1">
      <alignment horizontal="right" vertical="center"/>
      <protection hidden="1"/>
    </xf>
    <xf numFmtId="38" fontId="3" fillId="8" borderId="15" xfId="1" applyFont="1" applyFill="1" applyBorder="1" applyAlignment="1" applyProtection="1">
      <alignment horizontal="left" vertical="center"/>
      <protection hidden="1"/>
    </xf>
    <xf numFmtId="38" fontId="3" fillId="8" borderId="18" xfId="1" applyFont="1" applyFill="1" applyBorder="1" applyAlignment="1" applyProtection="1">
      <alignment horizontal="left" vertical="center"/>
      <protection hidden="1"/>
    </xf>
    <xf numFmtId="38" fontId="3" fillId="8" borderId="0" xfId="1" applyFont="1" applyFill="1" applyBorder="1" applyAlignment="1" applyProtection="1">
      <alignment horizontal="left" vertical="center"/>
      <protection hidden="1"/>
    </xf>
    <xf numFmtId="38" fontId="3" fillId="8" borderId="13" xfId="1" applyFont="1" applyFill="1" applyBorder="1" applyAlignment="1" applyProtection="1">
      <alignment horizontal="left" vertical="center"/>
      <protection hidden="1"/>
    </xf>
    <xf numFmtId="38" fontId="3" fillId="8" borderId="2" xfId="1" applyFont="1" applyFill="1" applyBorder="1" applyAlignment="1" applyProtection="1">
      <alignment horizontal="left" vertical="center"/>
      <protection hidden="1"/>
    </xf>
    <xf numFmtId="38" fontId="3" fillId="8" borderId="19" xfId="1" applyFont="1" applyFill="1" applyBorder="1" applyAlignment="1" applyProtection="1">
      <alignment horizontal="left" vertical="center"/>
      <protection hidden="1"/>
    </xf>
    <xf numFmtId="0" fontId="37" fillId="2" borderId="71" xfId="0" applyFont="1" applyFill="1" applyBorder="1" applyAlignment="1" applyProtection="1">
      <alignment horizontal="center" vertical="center" shrinkToFit="1"/>
      <protection locked="0" hidden="1"/>
    </xf>
    <xf numFmtId="0" fontId="37" fillId="2" borderId="32" xfId="0" applyFont="1" applyFill="1" applyBorder="1" applyAlignment="1" applyProtection="1">
      <alignment horizontal="center" vertical="center" shrinkToFit="1"/>
      <protection locked="0" hidden="1"/>
    </xf>
    <xf numFmtId="0" fontId="27" fillId="0" borderId="32" xfId="0" applyFont="1" applyBorder="1" applyAlignment="1" applyProtection="1">
      <alignment horizontal="left" vertical="center" shrinkToFit="1"/>
      <protection hidden="1"/>
    </xf>
    <xf numFmtId="0" fontId="27" fillId="0" borderId="72" xfId="0" applyFont="1" applyBorder="1" applyAlignment="1" applyProtection="1">
      <alignment horizontal="left" vertical="center" shrinkToFit="1"/>
      <protection hidden="1"/>
    </xf>
    <xf numFmtId="0" fontId="36" fillId="0" borderId="53" xfId="0" applyFont="1" applyBorder="1" applyAlignment="1" applyProtection="1">
      <alignment horizontal="center" vertical="center" shrinkToFit="1"/>
      <protection hidden="1"/>
    </xf>
    <xf numFmtId="0" fontId="36" fillId="0" borderId="34" xfId="0" applyFont="1" applyBorder="1" applyAlignment="1" applyProtection="1">
      <alignment horizontal="center" vertical="center" shrinkToFit="1"/>
      <protection hidden="1"/>
    </xf>
    <xf numFmtId="0" fontId="36" fillId="0" borderId="35" xfId="0" applyFont="1" applyBorder="1" applyAlignment="1" applyProtection="1">
      <alignment horizontal="center" vertical="center" shrinkToFit="1"/>
      <protection hidden="1"/>
    </xf>
    <xf numFmtId="0" fontId="39" fillId="2" borderId="54" xfId="0" applyFont="1" applyFill="1" applyBorder="1" applyAlignment="1" applyProtection="1">
      <alignment horizontal="center" vertical="center" shrinkToFit="1"/>
      <protection locked="0" hidden="1"/>
    </xf>
    <xf numFmtId="0" fontId="39" fillId="2" borderId="22" xfId="0" applyFont="1" applyFill="1" applyBorder="1" applyAlignment="1" applyProtection="1">
      <alignment horizontal="center" vertical="center" shrinkToFit="1"/>
      <protection locked="0" hidden="1"/>
    </xf>
    <xf numFmtId="0" fontId="27" fillId="0" borderId="22" xfId="0" applyFont="1" applyBorder="1" applyAlignment="1" applyProtection="1">
      <alignment horizontal="left" vertical="center" shrinkToFit="1"/>
      <protection hidden="1"/>
    </xf>
    <xf numFmtId="0" fontId="27" fillId="0" borderId="36" xfId="0" applyFont="1" applyBorder="1" applyAlignment="1" applyProtection="1">
      <alignment horizontal="left" vertical="center" shrinkToFit="1"/>
      <protection hidden="1"/>
    </xf>
    <xf numFmtId="0" fontId="37" fillId="2" borderId="54" xfId="0" applyFont="1" applyFill="1" applyBorder="1" applyAlignment="1" applyProtection="1">
      <alignment horizontal="center" vertical="center" shrinkToFit="1"/>
      <protection locked="0" hidden="1"/>
    </xf>
    <xf numFmtId="0" fontId="37" fillId="2" borderId="22" xfId="0" applyFont="1" applyFill="1" applyBorder="1" applyAlignment="1" applyProtection="1">
      <alignment horizontal="center" vertical="center" shrinkToFit="1"/>
      <protection locked="0" hidden="1"/>
    </xf>
    <xf numFmtId="0" fontId="15" fillId="0" borderId="17"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5"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0" fontId="15" fillId="0" borderId="3"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176" fontId="30" fillId="0" borderId="73" xfId="1" applyNumberFormat="1" applyFont="1" applyFill="1" applyBorder="1" applyAlignment="1" applyProtection="1">
      <alignment horizontal="right" vertical="center"/>
      <protection hidden="1"/>
    </xf>
    <xf numFmtId="176" fontId="30" fillId="0" borderId="61" xfId="1" applyNumberFormat="1" applyFont="1" applyFill="1" applyBorder="1" applyAlignment="1" applyProtection="1">
      <alignment horizontal="right" vertical="center"/>
      <protection hidden="1"/>
    </xf>
    <xf numFmtId="176" fontId="30" fillId="0" borderId="5" xfId="1" applyNumberFormat="1" applyFont="1" applyFill="1" applyBorder="1" applyAlignment="1" applyProtection="1">
      <alignment horizontal="right" vertical="center"/>
      <protection hidden="1"/>
    </xf>
    <xf numFmtId="176" fontId="30" fillId="0" borderId="0" xfId="1" applyNumberFormat="1" applyFont="1" applyFill="1" applyBorder="1" applyAlignment="1" applyProtection="1">
      <alignment horizontal="right" vertical="center"/>
      <protection hidden="1"/>
    </xf>
    <xf numFmtId="176" fontId="30" fillId="0" borderId="3" xfId="1" applyNumberFormat="1" applyFont="1" applyFill="1" applyBorder="1" applyAlignment="1" applyProtection="1">
      <alignment horizontal="right" vertical="center"/>
      <protection hidden="1"/>
    </xf>
    <xf numFmtId="176" fontId="30" fillId="0" borderId="2" xfId="1" applyNumberFormat="1" applyFont="1" applyFill="1" applyBorder="1" applyAlignment="1" applyProtection="1">
      <alignment horizontal="right" vertical="center"/>
      <protection hidden="1"/>
    </xf>
    <xf numFmtId="38" fontId="3" fillId="0" borderId="61" xfId="1" applyFont="1" applyFill="1" applyBorder="1" applyAlignment="1" applyProtection="1">
      <alignment horizontal="left" vertical="center"/>
      <protection hidden="1"/>
    </xf>
    <xf numFmtId="38" fontId="3" fillId="0" borderId="74" xfId="1" applyFont="1" applyFill="1" applyBorder="1" applyAlignment="1" applyProtection="1">
      <alignment horizontal="left" vertical="center"/>
      <protection hidden="1"/>
    </xf>
    <xf numFmtId="38" fontId="3" fillId="0" borderId="0" xfId="1" applyFont="1" applyFill="1" applyBorder="1" applyAlignment="1" applyProtection="1">
      <alignment horizontal="left" vertical="center"/>
      <protection hidden="1"/>
    </xf>
    <xf numFmtId="38" fontId="3" fillId="0" borderId="13" xfId="1" applyFont="1" applyFill="1" applyBorder="1" applyAlignment="1" applyProtection="1">
      <alignment horizontal="left" vertical="center"/>
      <protection hidden="1"/>
    </xf>
    <xf numFmtId="38" fontId="3" fillId="0" borderId="2" xfId="1" applyFont="1" applyFill="1" applyBorder="1" applyAlignment="1" applyProtection="1">
      <alignment horizontal="left" vertical="center"/>
      <protection hidden="1"/>
    </xf>
    <xf numFmtId="38" fontId="3" fillId="0" borderId="19" xfId="1" applyFont="1" applyFill="1" applyBorder="1" applyAlignment="1" applyProtection="1">
      <alignment horizontal="left" vertical="center"/>
      <protection hidden="1"/>
    </xf>
    <xf numFmtId="184" fontId="3" fillId="0" borderId="14" xfId="0" applyNumberFormat="1" applyFont="1" applyBorder="1" applyAlignment="1" applyProtection="1">
      <alignment horizontal="right" vertical="center"/>
      <protection hidden="1"/>
    </xf>
    <xf numFmtId="184" fontId="3" fillId="0" borderId="11" xfId="0" applyNumberFormat="1" applyFont="1" applyBorder="1" applyAlignment="1" applyProtection="1">
      <alignment horizontal="right" vertical="center"/>
      <protection hidden="1"/>
    </xf>
    <xf numFmtId="184" fontId="3" fillId="0" borderId="9" xfId="0" applyNumberFormat="1" applyFont="1" applyBorder="1" applyAlignment="1" applyProtection="1">
      <alignment horizontal="right" vertical="center"/>
      <protection hidden="1"/>
    </xf>
    <xf numFmtId="0" fontId="5" fillId="3" borderId="16"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shrinkToFit="1"/>
      <protection hidden="1"/>
    </xf>
    <xf numFmtId="0" fontId="5" fillId="3" borderId="17" xfId="0" applyFont="1" applyFill="1" applyBorder="1" applyAlignment="1" applyProtection="1">
      <alignment horizontal="center" vertical="center"/>
      <protection hidden="1"/>
    </xf>
    <xf numFmtId="0" fontId="3" fillId="0" borderId="16"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178" fontId="34" fillId="2" borderId="16" xfId="0" applyNumberFormat="1" applyFont="1" applyFill="1" applyBorder="1" applyAlignment="1" applyProtection="1">
      <alignment horizontal="center" vertical="center"/>
      <protection locked="0"/>
    </xf>
    <xf numFmtId="178" fontId="34" fillId="2" borderId="15" xfId="0" applyNumberFormat="1" applyFont="1" applyFill="1" applyBorder="1" applyAlignment="1" applyProtection="1">
      <alignment horizontal="center" vertical="center"/>
      <protection locked="0"/>
    </xf>
    <xf numFmtId="178" fontId="34" fillId="2" borderId="14" xfId="0" applyNumberFormat="1" applyFont="1" applyFill="1" applyBorder="1" applyAlignment="1" applyProtection="1">
      <alignment horizontal="center" vertical="center"/>
      <protection locked="0"/>
    </xf>
    <xf numFmtId="178" fontId="34" fillId="2" borderId="12" xfId="0" applyNumberFormat="1" applyFont="1" applyFill="1" applyBorder="1" applyAlignment="1" applyProtection="1">
      <alignment horizontal="center" vertical="center"/>
      <protection locked="0"/>
    </xf>
    <xf numFmtId="178" fontId="34" fillId="2" borderId="0" xfId="0" applyNumberFormat="1" applyFont="1" applyFill="1" applyBorder="1" applyAlignment="1" applyProtection="1">
      <alignment horizontal="center" vertical="center"/>
      <protection locked="0"/>
    </xf>
    <xf numFmtId="178" fontId="34" fillId="2" borderId="11" xfId="0" applyNumberFormat="1" applyFont="1" applyFill="1" applyBorder="1" applyAlignment="1" applyProtection="1">
      <alignment horizontal="center" vertical="center"/>
      <protection locked="0"/>
    </xf>
    <xf numFmtId="178" fontId="34" fillId="2" borderId="10"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178" fontId="34" fillId="2" borderId="9" xfId="0" applyNumberFormat="1" applyFont="1" applyFill="1" applyBorder="1" applyAlignment="1" applyProtection="1">
      <alignment horizontal="center" vertical="center"/>
      <protection locked="0"/>
    </xf>
    <xf numFmtId="185" fontId="3" fillId="0" borderId="16" xfId="0" applyNumberFormat="1" applyFont="1" applyBorder="1" applyAlignment="1" applyProtection="1">
      <alignment horizontal="right" vertical="center"/>
      <protection hidden="1"/>
    </xf>
    <xf numFmtId="185" fontId="3" fillId="0" borderId="15" xfId="0" applyNumberFormat="1" applyFont="1" applyBorder="1" applyAlignment="1" applyProtection="1">
      <alignment horizontal="right" vertical="center"/>
      <protection hidden="1"/>
    </xf>
    <xf numFmtId="185" fontId="3" fillId="0" borderId="14" xfId="0" applyNumberFormat="1" applyFont="1" applyBorder="1" applyAlignment="1" applyProtection="1">
      <alignment horizontal="right" vertical="center"/>
      <protection hidden="1"/>
    </xf>
    <xf numFmtId="185" fontId="3" fillId="0" borderId="12" xfId="0" applyNumberFormat="1" applyFont="1" applyBorder="1" applyAlignment="1" applyProtection="1">
      <alignment horizontal="right" vertical="center"/>
      <protection hidden="1"/>
    </xf>
    <xf numFmtId="185" fontId="3" fillId="0" borderId="0" xfId="0" applyNumberFormat="1" applyFont="1" applyBorder="1" applyAlignment="1" applyProtection="1">
      <alignment horizontal="right" vertical="center"/>
      <protection hidden="1"/>
    </xf>
    <xf numFmtId="185" fontId="3" fillId="0" borderId="11" xfId="0" applyNumberFormat="1" applyFont="1" applyBorder="1" applyAlignment="1" applyProtection="1">
      <alignment horizontal="right" vertical="center"/>
      <protection hidden="1"/>
    </xf>
    <xf numFmtId="185" fontId="3" fillId="0" borderId="10" xfId="0" applyNumberFormat="1" applyFont="1" applyBorder="1" applyAlignment="1" applyProtection="1">
      <alignment horizontal="right" vertical="center"/>
      <protection hidden="1"/>
    </xf>
    <xf numFmtId="185" fontId="3" fillId="0" borderId="2" xfId="0" applyNumberFormat="1" applyFont="1" applyBorder="1" applyAlignment="1" applyProtection="1">
      <alignment horizontal="right" vertical="center"/>
      <protection hidden="1"/>
    </xf>
    <xf numFmtId="185" fontId="3" fillId="0" borderId="9" xfId="0" applyNumberFormat="1" applyFont="1" applyBorder="1" applyAlignment="1" applyProtection="1">
      <alignment horizontal="right"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shrinkToFit="1"/>
      <protection hidden="1"/>
    </xf>
    <xf numFmtId="0" fontId="9" fillId="0" borderId="37" xfId="0" applyFont="1" applyBorder="1" applyAlignment="1" applyProtection="1">
      <alignment horizontal="center" vertical="center" wrapText="1" shrinkToFit="1"/>
      <protection hidden="1"/>
    </xf>
    <xf numFmtId="0" fontId="9" fillId="0" borderId="18"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17" fillId="0" borderId="26" xfId="0" applyFont="1" applyBorder="1" applyAlignment="1" applyProtection="1">
      <alignment horizontal="center" vertical="center"/>
      <protection hidden="1"/>
    </xf>
    <xf numFmtId="0" fontId="34" fillId="2" borderId="23" xfId="0" applyNumberFormat="1" applyFont="1" applyFill="1" applyBorder="1" applyAlignment="1" applyProtection="1">
      <alignment horizontal="center" vertical="center"/>
      <protection locked="0"/>
    </xf>
    <xf numFmtId="0" fontId="34" fillId="2" borderId="24" xfId="0" applyNumberFormat="1" applyFont="1" applyFill="1" applyBorder="1" applyAlignment="1" applyProtection="1">
      <alignment horizontal="center" vertical="center"/>
      <protection locked="0"/>
    </xf>
    <xf numFmtId="0" fontId="34" fillId="2" borderId="26" xfId="0" applyNumberFormat="1" applyFont="1" applyFill="1" applyBorder="1" applyAlignment="1" applyProtection="1">
      <alignment horizontal="center" vertical="center"/>
      <protection locked="0"/>
    </xf>
    <xf numFmtId="0" fontId="34" fillId="2" borderId="28" xfId="0" applyNumberFormat="1" applyFont="1" applyFill="1" applyBorder="1" applyAlignment="1" applyProtection="1">
      <alignment horizontal="center" vertical="center"/>
      <protection locked="0"/>
    </xf>
    <xf numFmtId="0" fontId="34" fillId="2" borderId="29" xfId="0" applyNumberFormat="1" applyFont="1" applyFill="1" applyBorder="1" applyAlignment="1" applyProtection="1">
      <alignment horizontal="center" vertical="center"/>
      <protection locked="0"/>
    </xf>
    <xf numFmtId="0" fontId="34" fillId="2" borderId="30" xfId="0" applyNumberFormat="1" applyFont="1" applyFill="1" applyBorder="1" applyAlignment="1" applyProtection="1">
      <alignment horizontal="center" vertical="center"/>
      <protection locked="0"/>
    </xf>
    <xf numFmtId="178" fontId="34" fillId="2" borderId="23" xfId="0" applyNumberFormat="1" applyFont="1" applyFill="1" applyBorder="1" applyAlignment="1" applyProtection="1">
      <alignment horizontal="center" vertical="center"/>
      <protection locked="0"/>
    </xf>
    <xf numFmtId="178" fontId="34" fillId="2" borderId="24" xfId="0" applyNumberFormat="1" applyFont="1" applyFill="1" applyBorder="1" applyAlignment="1" applyProtection="1">
      <alignment horizontal="center" vertical="center"/>
      <protection locked="0"/>
    </xf>
    <xf numFmtId="178" fontId="34" fillId="2" borderId="26" xfId="0" applyNumberFormat="1" applyFont="1" applyFill="1" applyBorder="1" applyAlignment="1" applyProtection="1">
      <alignment horizontal="center" vertical="center"/>
      <protection locked="0"/>
    </xf>
    <xf numFmtId="185" fontId="3" fillId="0" borderId="23" xfId="0" applyNumberFormat="1" applyFont="1" applyBorder="1" applyAlignment="1" applyProtection="1">
      <alignment horizontal="right" vertical="center"/>
      <protection hidden="1"/>
    </xf>
    <xf numFmtId="185" fontId="3" fillId="0" borderId="24" xfId="0" applyNumberFormat="1" applyFont="1" applyBorder="1" applyAlignment="1" applyProtection="1">
      <alignment horizontal="right" vertical="center"/>
      <protection hidden="1"/>
    </xf>
    <xf numFmtId="185" fontId="3" fillId="0" borderId="26" xfId="0" applyNumberFormat="1" applyFont="1" applyBorder="1" applyAlignment="1" applyProtection="1">
      <alignment horizontal="right" vertical="center"/>
      <protection hidden="1"/>
    </xf>
    <xf numFmtId="184" fontId="3" fillId="0" borderId="23" xfId="0" applyNumberFormat="1" applyFont="1" applyBorder="1" applyAlignment="1" applyProtection="1">
      <alignment horizontal="right" vertical="center"/>
      <protection hidden="1"/>
    </xf>
    <xf numFmtId="184" fontId="3" fillId="0" borderId="24" xfId="0" applyNumberFormat="1" applyFont="1" applyBorder="1" applyAlignment="1" applyProtection="1">
      <alignment horizontal="right" vertical="center"/>
      <protection hidden="1"/>
    </xf>
    <xf numFmtId="184" fontId="3" fillId="0" borderId="26" xfId="0" applyNumberFormat="1" applyFont="1" applyBorder="1" applyAlignment="1" applyProtection="1">
      <alignment horizontal="right" vertical="center"/>
      <protection hidden="1"/>
    </xf>
    <xf numFmtId="0" fontId="3" fillId="3" borderId="23"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24" xfId="0" applyFont="1" applyFill="1" applyBorder="1" applyAlignment="1" applyProtection="1">
      <alignment horizontal="center" vertical="center"/>
      <protection hidden="1"/>
    </xf>
    <xf numFmtId="0" fontId="5" fillId="3" borderId="25"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24"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5" fillId="3" borderId="14"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28" xfId="0"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shrinkToFit="1"/>
      <protection hidden="1"/>
    </xf>
    <xf numFmtId="0" fontId="5" fillId="3" borderId="29" xfId="0" applyFont="1" applyFill="1" applyBorder="1" applyAlignment="1" applyProtection="1">
      <alignment horizontal="center" vertical="center"/>
      <protection hidden="1"/>
    </xf>
    <xf numFmtId="0" fontId="5" fillId="3" borderId="31" xfId="0" applyFont="1" applyFill="1" applyBorder="1" applyAlignment="1" applyProtection="1">
      <alignment horizontal="center" vertical="center"/>
      <protection hidden="1"/>
    </xf>
    <xf numFmtId="0" fontId="5" fillId="3" borderId="30" xfId="0" applyFont="1" applyFill="1" applyBorder="1" applyAlignment="1" applyProtection="1">
      <alignment horizontal="center" vertical="center"/>
      <protection hidden="1"/>
    </xf>
    <xf numFmtId="0" fontId="3" fillId="0"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78" fontId="34" fillId="2" borderId="28" xfId="0" applyNumberFormat="1" applyFont="1" applyFill="1" applyBorder="1" applyAlignment="1" applyProtection="1">
      <alignment horizontal="center" vertical="center"/>
      <protection locked="0"/>
    </xf>
    <xf numFmtId="178" fontId="34" fillId="2" borderId="29" xfId="0" applyNumberFormat="1" applyFont="1" applyFill="1" applyBorder="1" applyAlignment="1" applyProtection="1">
      <alignment horizontal="center" vertical="center"/>
      <protection locked="0"/>
    </xf>
    <xf numFmtId="178" fontId="34" fillId="2" borderId="30" xfId="0" applyNumberFormat="1" applyFont="1" applyFill="1" applyBorder="1" applyAlignment="1" applyProtection="1">
      <alignment horizontal="center" vertical="center"/>
      <protection locked="0"/>
    </xf>
    <xf numFmtId="185" fontId="3" fillId="0" borderId="28" xfId="0" applyNumberFormat="1" applyFont="1" applyBorder="1" applyAlignment="1" applyProtection="1">
      <alignment horizontal="right" vertical="center"/>
      <protection hidden="1"/>
    </xf>
    <xf numFmtId="185" fontId="3" fillId="0" borderId="29" xfId="0" applyNumberFormat="1" applyFont="1" applyBorder="1" applyAlignment="1" applyProtection="1">
      <alignment horizontal="right" vertical="center"/>
      <protection hidden="1"/>
    </xf>
    <xf numFmtId="185" fontId="3" fillId="0" borderId="30" xfId="0" applyNumberFormat="1" applyFont="1" applyBorder="1" applyAlignment="1" applyProtection="1">
      <alignment horizontal="right" vertical="center"/>
      <protection hidden="1"/>
    </xf>
    <xf numFmtId="184" fontId="3" fillId="0" borderId="28" xfId="0" applyNumberFormat="1" applyFont="1" applyBorder="1" applyAlignment="1" applyProtection="1">
      <alignment horizontal="right" vertical="center"/>
      <protection hidden="1"/>
    </xf>
    <xf numFmtId="184" fontId="3" fillId="0" borderId="29" xfId="0" applyNumberFormat="1" applyFont="1" applyBorder="1" applyAlignment="1" applyProtection="1">
      <alignment horizontal="right" vertical="center"/>
      <protection hidden="1"/>
    </xf>
    <xf numFmtId="184" fontId="3" fillId="0" borderId="30" xfId="0" applyNumberFormat="1" applyFont="1" applyBorder="1" applyAlignment="1" applyProtection="1">
      <alignment horizontal="right" vertical="center"/>
      <protection hidden="1"/>
    </xf>
    <xf numFmtId="0" fontId="3" fillId="2" borderId="16" xfId="0" applyFont="1" applyFill="1" applyBorder="1" applyAlignment="1" applyProtection="1">
      <alignment horizontal="center" vertical="center"/>
      <protection locked="0" hidden="1"/>
    </xf>
    <xf numFmtId="0" fontId="3" fillId="2" borderId="15"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3" fillId="2" borderId="11" xfId="0" applyFont="1" applyFill="1" applyBorder="1" applyAlignment="1" applyProtection="1">
      <alignment horizontal="center" vertical="center"/>
      <protection locked="0" hidden="1"/>
    </xf>
    <xf numFmtId="0" fontId="3" fillId="2" borderId="9" xfId="0" applyFont="1" applyFill="1" applyBorder="1" applyAlignment="1" applyProtection="1">
      <alignment horizontal="center" vertical="center"/>
      <protection locked="0" hidden="1"/>
    </xf>
    <xf numFmtId="38" fontId="15" fillId="2" borderId="17" xfId="1" applyFont="1" applyFill="1" applyBorder="1" applyAlignment="1" applyProtection="1">
      <alignment horizontal="center" vertical="center" shrinkToFit="1"/>
      <protection locked="0" hidden="1"/>
    </xf>
    <xf numFmtId="38" fontId="15" fillId="2" borderId="15" xfId="1" applyFont="1" applyFill="1" applyBorder="1" applyAlignment="1" applyProtection="1">
      <alignment horizontal="center" vertical="center" shrinkToFit="1"/>
      <protection locked="0" hidden="1"/>
    </xf>
    <xf numFmtId="38" fontId="15" fillId="2" borderId="3" xfId="1" applyFont="1" applyFill="1" applyBorder="1" applyAlignment="1" applyProtection="1">
      <alignment horizontal="center" vertical="center" shrinkToFit="1"/>
      <protection locked="0" hidden="1"/>
    </xf>
    <xf numFmtId="38" fontId="15" fillId="2" borderId="2" xfId="1" applyFont="1" applyFill="1" applyBorder="1" applyAlignment="1" applyProtection="1">
      <alignment horizontal="center" vertical="center" shrinkToFit="1"/>
      <protection locked="0" hidden="1"/>
    </xf>
    <xf numFmtId="38" fontId="15" fillId="2" borderId="17" xfId="1" applyNumberFormat="1" applyFont="1" applyFill="1" applyBorder="1" applyAlignment="1" applyProtection="1">
      <alignment horizontal="center" vertical="center" shrinkToFit="1"/>
      <protection locked="0" hidden="1"/>
    </xf>
    <xf numFmtId="38" fontId="15" fillId="2" borderId="15" xfId="1" applyNumberFormat="1" applyFont="1" applyFill="1" applyBorder="1" applyAlignment="1" applyProtection="1">
      <alignment horizontal="center" vertical="center" shrinkToFit="1"/>
      <protection locked="0" hidden="1"/>
    </xf>
    <xf numFmtId="38" fontId="15" fillId="2" borderId="3" xfId="1" applyNumberFormat="1" applyFont="1" applyFill="1" applyBorder="1" applyAlignment="1" applyProtection="1">
      <alignment horizontal="center" vertical="center" shrinkToFit="1"/>
      <protection locked="0" hidden="1"/>
    </xf>
    <xf numFmtId="38" fontId="15" fillId="2" borderId="2" xfId="1" applyNumberFormat="1" applyFont="1" applyFill="1" applyBorder="1" applyAlignment="1" applyProtection="1">
      <alignment horizontal="center" vertical="center" shrinkToFit="1"/>
      <protection locked="0" hidden="1"/>
    </xf>
    <xf numFmtId="0" fontId="29" fillId="7" borderId="34" xfId="0" applyFont="1" applyFill="1" applyBorder="1" applyAlignment="1" applyProtection="1">
      <alignment horizontal="center" vertical="center" shrinkToFit="1"/>
      <protection locked="0"/>
    </xf>
    <xf numFmtId="0" fontId="29" fillId="7" borderId="35" xfId="0" applyFont="1" applyFill="1" applyBorder="1" applyAlignment="1" applyProtection="1">
      <alignment horizontal="center" vertical="center" shrinkToFit="1"/>
      <protection locked="0"/>
    </xf>
    <xf numFmtId="0" fontId="29" fillId="7" borderId="22" xfId="0" applyFont="1" applyFill="1" applyBorder="1" applyAlignment="1" applyProtection="1">
      <alignment horizontal="center" vertical="center" shrinkToFit="1"/>
      <protection locked="0"/>
    </xf>
    <xf numFmtId="0" fontId="29" fillId="7" borderId="36" xfId="0" applyFont="1" applyFill="1" applyBorder="1" applyAlignment="1" applyProtection="1">
      <alignment horizontal="center" vertical="center" shrinkToFit="1"/>
      <protection locked="0"/>
    </xf>
    <xf numFmtId="0" fontId="29" fillId="7" borderId="37" xfId="0" applyFont="1" applyFill="1" applyBorder="1" applyAlignment="1" applyProtection="1">
      <alignment horizontal="center" vertical="center" shrinkToFit="1"/>
      <protection locked="0"/>
    </xf>
    <xf numFmtId="0" fontId="29" fillId="7" borderId="38" xfId="0" applyFont="1" applyFill="1" applyBorder="1" applyAlignment="1" applyProtection="1">
      <alignment horizontal="center" vertical="center" shrinkToFit="1"/>
      <protection locked="0"/>
    </xf>
    <xf numFmtId="184" fontId="3" fillId="0" borderId="8" xfId="0" applyNumberFormat="1" applyFont="1" applyBorder="1" applyAlignment="1" applyProtection="1">
      <alignment horizontal="right" vertical="center"/>
      <protection hidden="1"/>
    </xf>
    <xf numFmtId="184" fontId="3" fillId="0" borderId="7" xfId="0" applyNumberFormat="1" applyFont="1" applyBorder="1" applyAlignment="1" applyProtection="1">
      <alignment horizontal="right" vertical="center"/>
      <protection hidden="1"/>
    </xf>
    <xf numFmtId="184" fontId="3" fillId="0" borderId="27" xfId="0" applyNumberFormat="1" applyFont="1" applyBorder="1" applyAlignment="1" applyProtection="1">
      <alignment horizontal="right" vertical="center"/>
      <protection hidden="1"/>
    </xf>
    <xf numFmtId="178" fontId="3" fillId="2" borderId="16" xfId="0" applyNumberFormat="1" applyFont="1" applyFill="1" applyBorder="1" applyAlignment="1" applyProtection="1">
      <alignment horizontal="center" vertical="center"/>
      <protection locked="0"/>
    </xf>
    <xf numFmtId="178" fontId="3" fillId="2" borderId="15" xfId="0" applyNumberFormat="1" applyFont="1" applyFill="1" applyBorder="1" applyAlignment="1" applyProtection="1">
      <alignment horizontal="center" vertical="center"/>
      <protection locked="0"/>
    </xf>
    <xf numFmtId="178" fontId="3" fillId="2" borderId="14"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178" fontId="3" fillId="2" borderId="2" xfId="0" applyNumberFormat="1" applyFont="1" applyFill="1" applyBorder="1" applyAlignment="1" applyProtection="1">
      <alignment horizontal="center" vertical="center"/>
      <protection locked="0"/>
    </xf>
    <xf numFmtId="178" fontId="3" fillId="2" borderId="9" xfId="0" applyNumberFormat="1" applyFont="1" applyFill="1" applyBorder="1" applyAlignment="1" applyProtection="1">
      <alignment horizontal="center" vertical="center"/>
      <protection locked="0"/>
    </xf>
    <xf numFmtId="0" fontId="3" fillId="0" borderId="34" xfId="0" applyFont="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wrapText="1"/>
      <protection hidden="1"/>
    </xf>
    <xf numFmtId="0" fontId="5" fillId="0" borderId="37"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3" fillId="3" borderId="16" xfId="0" applyFont="1" applyFill="1" applyBorder="1" applyAlignment="1" applyProtection="1">
      <alignment horizontal="center" vertical="center"/>
      <protection hidden="1"/>
    </xf>
    <xf numFmtId="184" fontId="3" fillId="0" borderId="68" xfId="0" applyNumberFormat="1" applyFont="1" applyBorder="1" applyAlignment="1" applyProtection="1">
      <alignment horizontal="right" vertical="center"/>
      <protection hidden="1"/>
    </xf>
    <xf numFmtId="184" fontId="3" fillId="0" borderId="69" xfId="0" applyNumberFormat="1" applyFont="1" applyBorder="1" applyAlignment="1" applyProtection="1">
      <alignment horizontal="right" vertical="center"/>
      <protection hidden="1"/>
    </xf>
    <xf numFmtId="184" fontId="3" fillId="0" borderId="70" xfId="0" applyNumberFormat="1" applyFont="1" applyBorder="1" applyAlignment="1" applyProtection="1">
      <alignment horizontal="right" vertical="center"/>
      <protection hidden="1"/>
    </xf>
    <xf numFmtId="0" fontId="3" fillId="2" borderId="23" xfId="0" applyNumberFormat="1" applyFont="1" applyFill="1" applyBorder="1" applyAlignment="1" applyProtection="1">
      <alignment horizontal="center" vertical="center"/>
      <protection locked="0"/>
    </xf>
    <xf numFmtId="0" fontId="3" fillId="2" borderId="24" xfId="0" applyNumberFormat="1" applyFont="1" applyFill="1" applyBorder="1" applyAlignment="1" applyProtection="1">
      <alignment horizontal="center" vertical="center"/>
      <protection locked="0"/>
    </xf>
    <xf numFmtId="0" fontId="3" fillId="2" borderId="26" xfId="0" applyNumberFormat="1" applyFont="1" applyFill="1" applyBorder="1" applyAlignment="1" applyProtection="1">
      <alignment horizontal="center" vertical="center"/>
      <protection locked="0"/>
    </xf>
    <xf numFmtId="0" fontId="3" fillId="2" borderId="28" xfId="0" applyNumberFormat="1" applyFont="1" applyFill="1" applyBorder="1" applyAlignment="1" applyProtection="1">
      <alignment horizontal="center" vertical="center"/>
      <protection locked="0"/>
    </xf>
    <xf numFmtId="0" fontId="3" fillId="2" borderId="29" xfId="0" applyNumberFormat="1" applyFont="1" applyFill="1" applyBorder="1" applyAlignment="1" applyProtection="1">
      <alignment horizontal="center" vertical="center"/>
      <protection locked="0"/>
    </xf>
    <xf numFmtId="0" fontId="3" fillId="2" borderId="30" xfId="0" applyNumberFormat="1" applyFont="1" applyFill="1" applyBorder="1" applyAlignment="1" applyProtection="1">
      <alignment horizontal="center" vertical="center"/>
      <protection locked="0"/>
    </xf>
    <xf numFmtId="178" fontId="3" fillId="2" borderId="28" xfId="0" applyNumberFormat="1" applyFont="1" applyFill="1" applyBorder="1" applyAlignment="1" applyProtection="1">
      <alignment horizontal="center" vertical="center"/>
      <protection locked="0"/>
    </xf>
    <xf numFmtId="178" fontId="3" fillId="2" borderId="29" xfId="0" applyNumberFormat="1" applyFont="1" applyFill="1" applyBorder="1" applyAlignment="1" applyProtection="1">
      <alignment horizontal="center" vertical="center"/>
      <protection locked="0"/>
    </xf>
    <xf numFmtId="178" fontId="3" fillId="2" borderId="30" xfId="0" applyNumberFormat="1" applyFont="1" applyFill="1" applyBorder="1" applyAlignment="1" applyProtection="1">
      <alignment horizontal="center" vertical="center"/>
      <protection locked="0"/>
    </xf>
    <xf numFmtId="184" fontId="3" fillId="0" borderId="56" xfId="0" applyNumberFormat="1" applyFont="1" applyBorder="1" applyAlignment="1" applyProtection="1">
      <alignment horizontal="right" vertical="center"/>
      <protection hidden="1"/>
    </xf>
    <xf numFmtId="184" fontId="3" fillId="0" borderId="57" xfId="0" applyNumberFormat="1" applyFont="1" applyBorder="1" applyAlignment="1" applyProtection="1">
      <alignment horizontal="right" vertical="center"/>
      <protection hidden="1"/>
    </xf>
    <xf numFmtId="184" fontId="3" fillId="0" borderId="58" xfId="0" applyNumberFormat="1" applyFont="1" applyBorder="1" applyAlignment="1" applyProtection="1">
      <alignment horizontal="right" vertical="center"/>
      <protection hidden="1"/>
    </xf>
  </cellXfs>
  <cellStyles count="2">
    <cellStyle name="桁区切り" xfId="1" builtinId="6"/>
    <cellStyle name="標準" xfId="0" builtinId="0"/>
  </cellStyles>
  <dxfs count="589">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3054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83344</xdr:colOff>
      <xdr:row>27</xdr:row>
      <xdr:rowOff>57150</xdr:rowOff>
    </xdr:from>
    <xdr:to>
      <xdr:col>22</xdr:col>
      <xdr:colOff>202407</xdr:colOff>
      <xdr:row>28</xdr:row>
      <xdr:rowOff>188799</xdr:rowOff>
    </xdr:to>
    <xdr:sp macro="" textlink="">
      <xdr:nvSpPr>
        <xdr:cNvPr id="2" name="下矢印 1">
          <a:extLst>
            <a:ext uri="{FF2B5EF4-FFF2-40B4-BE49-F238E27FC236}">
              <a16:creationId xmlns:a16="http://schemas.microsoft.com/office/drawing/2014/main" id="{8EB09760-274E-4E90-B7BE-CABF7FDC2FDD}"/>
            </a:ext>
          </a:extLst>
        </xdr:cNvPr>
        <xdr:cNvSpPr/>
      </xdr:nvSpPr>
      <xdr:spPr>
        <a:xfrm>
          <a:off x="5769769" y="7581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304B8BF1-2220-4693-B74C-BC62A47E9FAC}"/>
            </a:ext>
          </a:extLst>
        </xdr:cNvPr>
        <xdr:cNvSpPr/>
      </xdr:nvSpPr>
      <xdr:spPr>
        <a:xfrm>
          <a:off x="5769769" y="136207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64</xdr:row>
      <xdr:rowOff>57150</xdr:rowOff>
    </xdr:from>
    <xdr:to>
      <xdr:col>22</xdr:col>
      <xdr:colOff>202407</xdr:colOff>
      <xdr:row>65</xdr:row>
      <xdr:rowOff>188799</xdr:rowOff>
    </xdr:to>
    <xdr:sp macro="" textlink="">
      <xdr:nvSpPr>
        <xdr:cNvPr id="4" name="下矢印 1">
          <a:extLst>
            <a:ext uri="{FF2B5EF4-FFF2-40B4-BE49-F238E27FC236}">
              <a16:creationId xmlns:a16="http://schemas.microsoft.com/office/drawing/2014/main" id="{AF4789A5-9995-43E4-B4EE-D00C94810144}"/>
            </a:ext>
          </a:extLst>
        </xdr:cNvPr>
        <xdr:cNvSpPr/>
      </xdr:nvSpPr>
      <xdr:spPr>
        <a:xfrm>
          <a:off x="5769769" y="194310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14</xdr:row>
      <xdr:rowOff>90507</xdr:rowOff>
    </xdr:from>
    <xdr:to>
      <xdr:col>42</xdr:col>
      <xdr:colOff>211942</xdr:colOff>
      <xdr:row>17</xdr:row>
      <xdr:rowOff>30306</xdr:rowOff>
    </xdr:to>
    <xdr:sp macro="" textlink="">
      <xdr:nvSpPr>
        <xdr:cNvPr id="5" name="正方形/長方形 4">
          <a:extLst>
            <a:ext uri="{FF2B5EF4-FFF2-40B4-BE49-F238E27FC236}">
              <a16:creationId xmlns:a16="http://schemas.microsoft.com/office/drawing/2014/main" id="{13B6D46E-48D0-439F-AB56-5D540AD1B28B}"/>
            </a:ext>
          </a:extLst>
        </xdr:cNvPr>
        <xdr:cNvSpPr/>
      </xdr:nvSpPr>
      <xdr:spPr>
        <a:xfrm>
          <a:off x="5905500" y="3398280"/>
          <a:ext cx="5667169" cy="92693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22</xdr:col>
      <xdr:colOff>226297</xdr:colOff>
      <xdr:row>14</xdr:row>
      <xdr:rowOff>262245</xdr:rowOff>
    </xdr:from>
    <xdr:to>
      <xdr:col>25</xdr:col>
      <xdr:colOff>253178</xdr:colOff>
      <xdr:row>16</xdr:row>
      <xdr:rowOff>173180</xdr:rowOff>
    </xdr:to>
    <xdr:sp macro="" textlink="">
      <xdr:nvSpPr>
        <xdr:cNvPr id="6" name="正方形/長方形 5">
          <a:extLst>
            <a:ext uri="{FF2B5EF4-FFF2-40B4-BE49-F238E27FC236}">
              <a16:creationId xmlns:a16="http://schemas.microsoft.com/office/drawing/2014/main" id="{01A4CE56-AD90-4130-82E9-8555DCDAEE06}"/>
            </a:ext>
          </a:extLst>
        </xdr:cNvPr>
        <xdr:cNvSpPr/>
      </xdr:nvSpPr>
      <xdr:spPr>
        <a:xfrm>
          <a:off x="6201070" y="3570018"/>
          <a:ext cx="806199" cy="56902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36</xdr:col>
      <xdr:colOff>117313</xdr:colOff>
      <xdr:row>3</xdr:row>
      <xdr:rowOff>86590</xdr:rowOff>
    </xdr:from>
    <xdr:to>
      <xdr:col>43</xdr:col>
      <xdr:colOff>69070</xdr:colOff>
      <xdr:row>6</xdr:row>
      <xdr:rowOff>70096</xdr:rowOff>
    </xdr:to>
    <xdr:sp macro="" textlink="">
      <xdr:nvSpPr>
        <xdr:cNvPr id="7" name="テキスト ボックス 6">
          <a:extLst>
            <a:ext uri="{FF2B5EF4-FFF2-40B4-BE49-F238E27FC236}">
              <a16:creationId xmlns:a16="http://schemas.microsoft.com/office/drawing/2014/main" id="{E18F50CF-8410-4180-B705-3019FB8B5460}"/>
            </a:ext>
          </a:extLst>
        </xdr:cNvPr>
        <xdr:cNvSpPr txBox="1"/>
      </xdr:nvSpPr>
      <xdr:spPr>
        <a:xfrm>
          <a:off x="9815495" y="1316181"/>
          <a:ext cx="1891393" cy="102259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xdr:col>
      <xdr:colOff>103910</xdr:colOff>
      <xdr:row>233</xdr:row>
      <xdr:rowOff>103909</xdr:rowOff>
    </xdr:from>
    <xdr:to>
      <xdr:col>17</xdr:col>
      <xdr:colOff>96077</xdr:colOff>
      <xdr:row>242</xdr:row>
      <xdr:rowOff>126999</xdr:rowOff>
    </xdr:to>
    <xdr:sp macro="" textlink="">
      <xdr:nvSpPr>
        <xdr:cNvPr id="10" name="吹き出し: 四角形 9">
          <a:extLst>
            <a:ext uri="{FF2B5EF4-FFF2-40B4-BE49-F238E27FC236}">
              <a16:creationId xmlns:a16="http://schemas.microsoft.com/office/drawing/2014/main" id="{D4D9CE33-B0DF-4F9A-8F3F-64020F7BAD91}"/>
            </a:ext>
          </a:extLst>
        </xdr:cNvPr>
        <xdr:cNvSpPr/>
      </xdr:nvSpPr>
      <xdr:spPr>
        <a:xfrm>
          <a:off x="1039092" y="35433000"/>
          <a:ext cx="3732894" cy="1269999"/>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」「－」の選択肢が表示されますので、要請に応じた状況を選択してください。</a:t>
          </a:r>
        </a:p>
      </xdr:txBody>
    </xdr:sp>
    <xdr:clientData/>
  </xdr:twoCellAnchor>
  <xdr:twoCellAnchor>
    <xdr:from>
      <xdr:col>4</xdr:col>
      <xdr:colOff>0</xdr:colOff>
      <xdr:row>262</xdr:row>
      <xdr:rowOff>103909</xdr:rowOff>
    </xdr:from>
    <xdr:to>
      <xdr:col>20</xdr:col>
      <xdr:colOff>182664</xdr:colOff>
      <xdr:row>267</xdr:row>
      <xdr:rowOff>118753</xdr:rowOff>
    </xdr:to>
    <xdr:sp macro="" textlink="">
      <xdr:nvSpPr>
        <xdr:cNvPr id="11" name="吹き出し: 四角形 10">
          <a:extLst>
            <a:ext uri="{FF2B5EF4-FFF2-40B4-BE49-F238E27FC236}">
              <a16:creationId xmlns:a16="http://schemas.microsoft.com/office/drawing/2014/main" id="{F29F234F-BD72-4F6A-A02C-44914947A038}"/>
            </a:ext>
          </a:extLst>
        </xdr:cNvPr>
        <xdr:cNvSpPr/>
      </xdr:nvSpPr>
      <xdr:spPr>
        <a:xfrm>
          <a:off x="1246909" y="39450818"/>
          <a:ext cx="4390982" cy="707571"/>
        </a:xfrm>
        <a:prstGeom prst="wedgeRectCallout">
          <a:avLst>
            <a:gd name="adj1" fmla="val 3901"/>
            <a:gd name="adj2" fmla="val 10821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パターン１以外の場合は、変更してください。</a:t>
          </a:r>
        </a:p>
      </xdr:txBody>
    </xdr:sp>
    <xdr:clientData/>
  </xdr:twoCellAnchor>
  <xdr:twoCellAnchor>
    <xdr:from>
      <xdr:col>12</xdr:col>
      <xdr:colOff>155863</xdr:colOff>
      <xdr:row>397</xdr:row>
      <xdr:rowOff>7792</xdr:rowOff>
    </xdr:from>
    <xdr:to>
      <xdr:col>29</xdr:col>
      <xdr:colOff>51952</xdr:colOff>
      <xdr:row>400</xdr:row>
      <xdr:rowOff>123906</xdr:rowOff>
    </xdr:to>
    <xdr:sp macro="" textlink="">
      <xdr:nvSpPr>
        <xdr:cNvPr id="12" name="吹き出し: 四角形 11">
          <a:extLst>
            <a:ext uri="{FF2B5EF4-FFF2-40B4-BE49-F238E27FC236}">
              <a16:creationId xmlns:a16="http://schemas.microsoft.com/office/drawing/2014/main" id="{44B687EF-3A41-4E51-BB4C-E23776EBC4D3}"/>
            </a:ext>
          </a:extLst>
        </xdr:cNvPr>
        <xdr:cNvSpPr/>
      </xdr:nvSpPr>
      <xdr:spPr>
        <a:xfrm>
          <a:off x="3532908" y="60534837"/>
          <a:ext cx="4312226" cy="531751"/>
        </a:xfrm>
        <a:prstGeom prst="wedgeRectCallout">
          <a:avLst>
            <a:gd name="adj1" fmla="val 30590"/>
            <a:gd name="adj2" fmla="val 23914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12</xdr:col>
      <xdr:colOff>155863</xdr:colOff>
      <xdr:row>292</xdr:row>
      <xdr:rowOff>77064</xdr:rowOff>
    </xdr:from>
    <xdr:to>
      <xdr:col>29</xdr:col>
      <xdr:colOff>51952</xdr:colOff>
      <xdr:row>296</xdr:row>
      <xdr:rowOff>54633</xdr:rowOff>
    </xdr:to>
    <xdr:sp macro="" textlink="">
      <xdr:nvSpPr>
        <xdr:cNvPr id="13" name="吹き出し: 四角形 12">
          <a:extLst>
            <a:ext uri="{FF2B5EF4-FFF2-40B4-BE49-F238E27FC236}">
              <a16:creationId xmlns:a16="http://schemas.microsoft.com/office/drawing/2014/main" id="{A6F47A86-5BF8-462F-A404-F24884AA3A5B}"/>
            </a:ext>
          </a:extLst>
        </xdr:cNvPr>
        <xdr:cNvSpPr/>
      </xdr:nvSpPr>
      <xdr:spPr>
        <a:xfrm>
          <a:off x="3532908" y="42991519"/>
          <a:ext cx="4312226" cy="531750"/>
        </a:xfrm>
        <a:prstGeom prst="wedgeRectCallout">
          <a:avLst>
            <a:gd name="adj1" fmla="val 30590"/>
            <a:gd name="adj2" fmla="val 23914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4</xdr:row>
      <xdr:rowOff>15875</xdr:rowOff>
    </xdr:from>
    <xdr:to>
      <xdr:col>43</xdr:col>
      <xdr:colOff>0</xdr:colOff>
      <xdr:row>7</xdr:row>
      <xdr:rowOff>95251</xdr:rowOff>
    </xdr:to>
    <xdr:sp macro="" textlink="">
      <xdr:nvSpPr>
        <xdr:cNvPr id="2" name="テキスト ボックス 1">
          <a:extLst>
            <a:ext uri="{FF2B5EF4-FFF2-40B4-BE49-F238E27FC236}">
              <a16:creationId xmlns:a16="http://schemas.microsoft.com/office/drawing/2014/main" id="{F393D27E-4410-444C-9031-CE28FA256B45}"/>
            </a:ext>
          </a:extLst>
        </xdr:cNvPr>
        <xdr:cNvSpPr txBox="1"/>
      </xdr:nvSpPr>
      <xdr:spPr>
        <a:xfrm>
          <a:off x="11747500" y="904875"/>
          <a:ext cx="1905000" cy="95250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14</xdr:col>
      <xdr:colOff>79375</xdr:colOff>
      <xdr:row>2</xdr:row>
      <xdr:rowOff>206375</xdr:rowOff>
    </xdr:from>
    <xdr:to>
      <xdr:col>28</xdr:col>
      <xdr:colOff>46388</xdr:colOff>
      <xdr:row>7</xdr:row>
      <xdr:rowOff>31750</xdr:rowOff>
    </xdr:to>
    <xdr:sp macro="" textlink="">
      <xdr:nvSpPr>
        <xdr:cNvPr id="3" name="吹き出し: 四角形 2">
          <a:extLst>
            <a:ext uri="{FF2B5EF4-FFF2-40B4-BE49-F238E27FC236}">
              <a16:creationId xmlns:a16="http://schemas.microsoft.com/office/drawing/2014/main" id="{2D761529-F006-41DA-9EBA-36ED14A3EE82}"/>
            </a:ext>
          </a:extLst>
        </xdr:cNvPr>
        <xdr:cNvSpPr/>
      </xdr:nvSpPr>
      <xdr:spPr>
        <a:xfrm>
          <a:off x="4524375" y="619125"/>
          <a:ext cx="4412013" cy="1174750"/>
        </a:xfrm>
        <a:prstGeom prst="wedgeRectCallout">
          <a:avLst>
            <a:gd name="adj1" fmla="val -71497"/>
            <a:gd name="adj2" fmla="val -2586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142875</xdr:colOff>
      <xdr:row>9</xdr:row>
      <xdr:rowOff>285750</xdr:rowOff>
    </xdr:from>
    <xdr:to>
      <xdr:col>25</xdr:col>
      <xdr:colOff>109888</xdr:colOff>
      <xdr:row>12</xdr:row>
      <xdr:rowOff>1650</xdr:rowOff>
    </xdr:to>
    <xdr:sp macro="" textlink="">
      <xdr:nvSpPr>
        <xdr:cNvPr id="4" name="吹き出し: 四角形 3">
          <a:extLst>
            <a:ext uri="{FF2B5EF4-FFF2-40B4-BE49-F238E27FC236}">
              <a16:creationId xmlns:a16="http://schemas.microsoft.com/office/drawing/2014/main" id="{D828541A-29A6-479A-BFFF-F686B9B6C724}"/>
            </a:ext>
          </a:extLst>
        </xdr:cNvPr>
        <xdr:cNvSpPr/>
      </xdr:nvSpPr>
      <xdr:spPr>
        <a:xfrm>
          <a:off x="3635375" y="2936875"/>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190500</xdr:colOff>
      <xdr:row>13</xdr:row>
      <xdr:rowOff>9071</xdr:rowOff>
    </xdr:from>
    <xdr:to>
      <xdr:col>36</xdr:col>
      <xdr:colOff>157513</xdr:colOff>
      <xdr:row>19</xdr:row>
      <xdr:rowOff>60615</xdr:rowOff>
    </xdr:to>
    <xdr:sp macro="" textlink="">
      <xdr:nvSpPr>
        <xdr:cNvPr id="5" name="吹き出し: 四角形 4">
          <a:extLst>
            <a:ext uri="{FF2B5EF4-FFF2-40B4-BE49-F238E27FC236}">
              <a16:creationId xmlns:a16="http://schemas.microsoft.com/office/drawing/2014/main" id="{0AE2E068-9070-4313-9799-77F8F0E861D2}"/>
            </a:ext>
          </a:extLst>
        </xdr:cNvPr>
        <xdr:cNvSpPr/>
      </xdr:nvSpPr>
      <xdr:spPr>
        <a:xfrm>
          <a:off x="7175500" y="3882571"/>
          <a:ext cx="4412013" cy="813544"/>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27</xdr:row>
      <xdr:rowOff>57150</xdr:rowOff>
    </xdr:from>
    <xdr:to>
      <xdr:col>22</xdr:col>
      <xdr:colOff>202407</xdr:colOff>
      <xdr:row>28</xdr:row>
      <xdr:rowOff>188799</xdr:rowOff>
    </xdr:to>
    <xdr:sp macro="" textlink="">
      <xdr:nvSpPr>
        <xdr:cNvPr id="2" name="下矢印 1">
          <a:extLst>
            <a:ext uri="{FF2B5EF4-FFF2-40B4-BE49-F238E27FC236}">
              <a16:creationId xmlns:a16="http://schemas.microsoft.com/office/drawing/2014/main" id="{FA6990FB-8FED-41B6-B141-EC5DAAA3FBA6}"/>
            </a:ext>
          </a:extLst>
        </xdr:cNvPr>
        <xdr:cNvSpPr/>
      </xdr:nvSpPr>
      <xdr:spPr>
        <a:xfrm>
          <a:off x="5769769" y="76390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46</xdr:row>
      <xdr:rowOff>57150</xdr:rowOff>
    </xdr:from>
    <xdr:to>
      <xdr:col>22</xdr:col>
      <xdr:colOff>202407</xdr:colOff>
      <xdr:row>47</xdr:row>
      <xdr:rowOff>188799</xdr:rowOff>
    </xdr:to>
    <xdr:sp macro="" textlink="">
      <xdr:nvSpPr>
        <xdr:cNvPr id="3" name="下矢印 1">
          <a:extLst>
            <a:ext uri="{FF2B5EF4-FFF2-40B4-BE49-F238E27FC236}">
              <a16:creationId xmlns:a16="http://schemas.microsoft.com/office/drawing/2014/main" id="{C7242393-1519-46C9-92B6-9F43C22C1A19}"/>
            </a:ext>
          </a:extLst>
        </xdr:cNvPr>
        <xdr:cNvSpPr/>
      </xdr:nvSpPr>
      <xdr:spPr>
        <a:xfrm>
          <a:off x="5769769" y="1367790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64</xdr:row>
      <xdr:rowOff>57150</xdr:rowOff>
    </xdr:from>
    <xdr:to>
      <xdr:col>22</xdr:col>
      <xdr:colOff>202407</xdr:colOff>
      <xdr:row>65</xdr:row>
      <xdr:rowOff>188799</xdr:rowOff>
    </xdr:to>
    <xdr:sp macro="" textlink="">
      <xdr:nvSpPr>
        <xdr:cNvPr id="4" name="下矢印 1">
          <a:extLst>
            <a:ext uri="{FF2B5EF4-FFF2-40B4-BE49-F238E27FC236}">
              <a16:creationId xmlns:a16="http://schemas.microsoft.com/office/drawing/2014/main" id="{C9ED9F76-905F-4E73-8832-46A837DE2CF2}"/>
            </a:ext>
          </a:extLst>
        </xdr:cNvPr>
        <xdr:cNvSpPr/>
      </xdr:nvSpPr>
      <xdr:spPr>
        <a:xfrm>
          <a:off x="5769769" y="19488150"/>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936D-911E-4389-9016-236D8354CF27}">
  <dimension ref="A1:BO422"/>
  <sheetViews>
    <sheetView showZeros="0" tabSelected="1" view="pageBreakPreview" zoomScale="55" zoomScaleNormal="100" zoomScaleSheetLayoutView="55" zoomScalePageLayoutView="40" workbookViewId="0">
      <selection activeCell="A2" sqref="A2:H2"/>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77" t="s">
        <v>108</v>
      </c>
      <c r="B2" s="177"/>
      <c r="C2" s="177"/>
      <c r="D2" s="177"/>
      <c r="E2" s="177"/>
      <c r="F2" s="177"/>
      <c r="G2" s="177"/>
      <c r="H2" s="177"/>
      <c r="I2" s="178" t="s">
        <v>84</v>
      </c>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9">
        <v>3</v>
      </c>
      <c r="AL2" s="179"/>
      <c r="AM2" s="179"/>
      <c r="AN2" s="179"/>
      <c r="AO2" s="179"/>
      <c r="AP2" s="179"/>
      <c r="AQ2" s="179"/>
      <c r="AR2" s="179"/>
      <c r="AS2" s="179"/>
      <c r="AT2" s="46"/>
      <c r="AU2" s="46"/>
      <c r="AV2" s="46"/>
      <c r="AW2" s="46"/>
      <c r="AX2" s="46"/>
      <c r="AY2" s="46"/>
      <c r="AZ2" s="46"/>
      <c r="BA2" s="46"/>
      <c r="BB2" s="46"/>
      <c r="BC2" s="46"/>
      <c r="BD2" s="46"/>
      <c r="BE2" s="46"/>
      <c r="BF2" s="3"/>
    </row>
    <row r="3" spans="1:59" ht="35.1" customHeight="1" x14ac:dyDescent="0.15">
      <c r="A3" s="178" t="s">
        <v>109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46"/>
      <c r="AU3" s="46"/>
      <c r="AV3" s="46"/>
      <c r="AW3" s="46"/>
      <c r="AX3" s="46"/>
      <c r="AY3" s="46"/>
      <c r="AZ3" s="46"/>
      <c r="BA3" s="46"/>
      <c r="BB3" s="46"/>
      <c r="BC3" s="46"/>
      <c r="BD3" s="46"/>
      <c r="BE3" s="46"/>
      <c r="BF3" s="3"/>
    </row>
    <row r="4" spans="1:59" ht="27.75" customHeight="1"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96"/>
      <c r="AT4" s="107"/>
      <c r="AU4" s="3"/>
      <c r="AV4" s="3"/>
      <c r="AW4" s="3"/>
      <c r="AX4" s="3"/>
      <c r="AY4" s="3"/>
      <c r="AZ4" s="3"/>
      <c r="BA4" s="3"/>
      <c r="BB4" s="3"/>
      <c r="BC4" s="3"/>
      <c r="BD4" s="3"/>
      <c r="BE4" s="3"/>
      <c r="BF4" s="3"/>
      <c r="BG4" s="3"/>
    </row>
    <row r="5" spans="1:59" ht="27.75" customHeight="1" x14ac:dyDescent="0.15">
      <c r="A5" s="107"/>
      <c r="B5" s="96"/>
      <c r="C5" s="180" t="s">
        <v>87</v>
      </c>
      <c r="D5" s="181"/>
      <c r="E5" s="181"/>
      <c r="F5" s="181"/>
      <c r="G5" s="181"/>
      <c r="H5" s="181"/>
      <c r="I5" s="181"/>
      <c r="J5" s="181"/>
      <c r="K5" s="181"/>
      <c r="L5" s="184" t="s">
        <v>102</v>
      </c>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5"/>
      <c r="AQ5" s="107"/>
      <c r="AR5" s="107"/>
      <c r="AS5" s="96"/>
      <c r="AT5" s="107"/>
      <c r="AU5" s="3"/>
      <c r="AV5" s="3"/>
      <c r="AW5" s="3"/>
      <c r="AX5" s="3"/>
      <c r="AY5" s="3"/>
      <c r="AZ5" s="3"/>
      <c r="BA5" s="3"/>
      <c r="BB5" s="3"/>
      <c r="BC5" s="3"/>
      <c r="BD5" s="3"/>
      <c r="BE5" s="3"/>
      <c r="BF5" s="3"/>
      <c r="BG5" s="3"/>
    </row>
    <row r="6" spans="1:59" ht="27.75" customHeight="1" x14ac:dyDescent="0.15">
      <c r="A6" s="107"/>
      <c r="B6" s="96"/>
      <c r="C6" s="182"/>
      <c r="D6" s="183"/>
      <c r="E6" s="183"/>
      <c r="F6" s="183"/>
      <c r="G6" s="183"/>
      <c r="H6" s="183"/>
      <c r="I6" s="183"/>
      <c r="J6" s="183"/>
      <c r="K6" s="183"/>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7"/>
      <c r="AQ6" s="107"/>
      <c r="AR6" s="107"/>
      <c r="AS6" s="96"/>
      <c r="AT6" s="107"/>
      <c r="AU6" s="3"/>
      <c r="AV6" s="3"/>
      <c r="AW6" s="3"/>
      <c r="AX6" s="3"/>
      <c r="AY6" s="3"/>
      <c r="AZ6" s="3"/>
      <c r="BA6" s="3"/>
      <c r="BB6" s="3"/>
      <c r="BC6" s="3"/>
      <c r="BD6" s="3"/>
      <c r="BE6" s="3"/>
      <c r="BF6" s="3"/>
      <c r="BG6" s="3"/>
    </row>
    <row r="7" spans="1:59" ht="27.75" customHeight="1" x14ac:dyDescent="0.15">
      <c r="A7" s="107"/>
      <c r="B7" s="107"/>
      <c r="C7" s="188" t="s">
        <v>88</v>
      </c>
      <c r="D7" s="183"/>
      <c r="E7" s="183"/>
      <c r="F7" s="183"/>
      <c r="G7" s="183"/>
      <c r="H7" s="183"/>
      <c r="I7" s="183"/>
      <c r="J7" s="183"/>
      <c r="K7" s="183"/>
      <c r="L7" s="186" t="s">
        <v>103</v>
      </c>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7"/>
      <c r="AQ7" s="107"/>
      <c r="AR7" s="107"/>
      <c r="AS7" s="96"/>
      <c r="AT7" s="107"/>
      <c r="AU7" s="3"/>
      <c r="AV7" s="3"/>
      <c r="AW7" s="3"/>
      <c r="AX7" s="3"/>
      <c r="AY7" s="3"/>
      <c r="AZ7" s="3"/>
      <c r="BA7" s="3"/>
      <c r="BB7" s="3"/>
      <c r="BC7" s="3"/>
      <c r="BD7" s="3"/>
      <c r="BE7" s="3"/>
      <c r="BF7" s="3"/>
      <c r="BG7" s="3"/>
    </row>
    <row r="8" spans="1:59" ht="27.75" customHeight="1" thickBot="1" x14ac:dyDescent="0.2">
      <c r="A8" s="107"/>
      <c r="B8" s="107"/>
      <c r="C8" s="189"/>
      <c r="D8" s="190"/>
      <c r="E8" s="190"/>
      <c r="F8" s="190"/>
      <c r="G8" s="190"/>
      <c r="H8" s="190"/>
      <c r="I8" s="190"/>
      <c r="J8" s="190"/>
      <c r="K8" s="190"/>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2"/>
      <c r="AQ8" s="107"/>
      <c r="AR8" s="107"/>
      <c r="AS8" s="96"/>
      <c r="AT8" s="107"/>
      <c r="AU8" s="3"/>
      <c r="AV8" s="3"/>
      <c r="AW8" s="3"/>
      <c r="AX8" s="3"/>
      <c r="AY8" s="3"/>
      <c r="AZ8" s="3"/>
      <c r="BA8" s="3"/>
      <c r="BB8" s="3"/>
      <c r="BC8" s="3"/>
      <c r="BD8" s="3"/>
      <c r="BE8" s="3"/>
      <c r="BF8" s="3"/>
      <c r="BG8" s="3"/>
    </row>
    <row r="9" spans="1:59" ht="27.75" customHeight="1" thickBot="1" x14ac:dyDescent="0.2">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96"/>
      <c r="AT9" s="107"/>
      <c r="AU9" s="3"/>
      <c r="AV9" s="3"/>
      <c r="AW9" s="3"/>
      <c r="AX9" s="3"/>
      <c r="AY9" s="3"/>
      <c r="AZ9" s="3"/>
      <c r="BA9" s="3"/>
      <c r="BB9" s="3"/>
      <c r="BC9" s="3"/>
      <c r="BD9" s="3"/>
      <c r="BE9" s="3"/>
      <c r="BF9" s="3"/>
      <c r="BG9" s="3"/>
    </row>
    <row r="10" spans="1:59" ht="48" customHeight="1" x14ac:dyDescent="0.15">
      <c r="A10" s="115"/>
      <c r="B10" s="115"/>
      <c r="C10" s="380" t="s">
        <v>115</v>
      </c>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2"/>
      <c r="AQ10" s="115"/>
      <c r="AR10" s="115"/>
      <c r="AS10" s="96"/>
      <c r="AT10" s="115"/>
      <c r="AU10" s="3"/>
      <c r="AV10" s="3"/>
      <c r="AW10" s="3"/>
      <c r="AX10" s="3"/>
      <c r="AY10" s="3"/>
      <c r="AZ10" s="3"/>
      <c r="BA10" s="3"/>
      <c r="BB10" s="3"/>
      <c r="BC10" s="3"/>
      <c r="BD10" s="3"/>
      <c r="BE10" s="3"/>
      <c r="BF10" s="3"/>
      <c r="BG10" s="3"/>
    </row>
    <row r="11" spans="1:59" ht="48" customHeight="1" x14ac:dyDescent="0.15">
      <c r="A11" s="115"/>
      <c r="B11" s="115"/>
      <c r="C11" s="383" t="s">
        <v>119</v>
      </c>
      <c r="D11" s="384"/>
      <c r="E11" s="385" t="s">
        <v>117</v>
      </c>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6"/>
      <c r="AQ11" s="115"/>
      <c r="AR11" s="115"/>
      <c r="AS11" s="96"/>
      <c r="AT11" s="115"/>
      <c r="AU11" s="3"/>
      <c r="AV11" s="3"/>
      <c r="AW11" s="3"/>
      <c r="AX11" s="3"/>
      <c r="AY11" s="3"/>
      <c r="AZ11" s="3"/>
      <c r="BA11" s="3"/>
      <c r="BB11" s="3"/>
      <c r="BC11" s="3"/>
      <c r="BD11" s="3"/>
      <c r="BE11" s="3"/>
      <c r="BF11" s="3"/>
      <c r="BG11" s="3"/>
    </row>
    <row r="12" spans="1:59" ht="48" customHeight="1" x14ac:dyDescent="0.15">
      <c r="A12" s="115"/>
      <c r="B12" s="115"/>
      <c r="C12" s="387" t="s">
        <v>116</v>
      </c>
      <c r="D12" s="388"/>
      <c r="E12" s="385" t="s">
        <v>118</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6"/>
      <c r="AQ12" s="115"/>
      <c r="AR12" s="115"/>
      <c r="AS12" s="96"/>
      <c r="AT12" s="115"/>
      <c r="AU12" s="3"/>
      <c r="AV12" s="3"/>
      <c r="AW12" s="3"/>
      <c r="AX12" s="3"/>
      <c r="AY12" s="3"/>
      <c r="AZ12" s="3"/>
      <c r="BA12" s="3"/>
      <c r="BB12" s="3"/>
      <c r="BC12" s="3"/>
      <c r="BD12" s="3"/>
      <c r="BE12" s="3"/>
      <c r="BF12" s="3"/>
      <c r="BG12" s="3"/>
    </row>
    <row r="13" spans="1:59" ht="48" customHeight="1" thickBot="1" x14ac:dyDescent="0.2">
      <c r="A13" s="119"/>
      <c r="B13" s="119"/>
      <c r="C13" s="376" t="s">
        <v>116</v>
      </c>
      <c r="D13" s="377"/>
      <c r="E13" s="378" t="s">
        <v>120</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9"/>
      <c r="AQ13" s="119"/>
      <c r="AR13" s="119"/>
      <c r="AS13" s="96"/>
      <c r="AT13" s="119"/>
      <c r="AU13" s="3"/>
      <c r="AV13" s="3"/>
      <c r="AW13" s="3"/>
      <c r="AX13" s="3"/>
      <c r="AY13" s="3"/>
      <c r="AZ13" s="3"/>
      <c r="BA13" s="3"/>
      <c r="BB13" s="3"/>
      <c r="BC13" s="3"/>
      <c r="BD13" s="3"/>
      <c r="BE13" s="3"/>
      <c r="BF13" s="3"/>
      <c r="BG13" s="3"/>
    </row>
    <row r="14" spans="1:59" ht="27.7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96"/>
      <c r="AT14" s="115"/>
      <c r="AU14" s="3"/>
      <c r="AV14" s="3"/>
      <c r="AW14" s="3"/>
      <c r="AX14" s="3"/>
      <c r="AY14" s="3"/>
      <c r="AZ14" s="3"/>
      <c r="BA14" s="3"/>
      <c r="BB14" s="3"/>
      <c r="BC14" s="3"/>
      <c r="BD14" s="3"/>
      <c r="BE14" s="3"/>
      <c r="BF14" s="3"/>
      <c r="BG14" s="3"/>
    </row>
    <row r="15" spans="1:59" s="9" customFormat="1" ht="28.5" customHeight="1" x14ac:dyDescent="0.15">
      <c r="A15" s="4" t="s">
        <v>82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38"/>
      <c r="AU15" s="38"/>
      <c r="AV15" s="38"/>
      <c r="AW15" s="38"/>
      <c r="AX15" s="38"/>
      <c r="AY15" s="38"/>
      <c r="AZ15" s="38"/>
      <c r="BA15" s="38"/>
      <c r="BB15" s="38"/>
      <c r="BC15" s="38"/>
      <c r="BD15" s="38"/>
      <c r="BE15" s="38"/>
      <c r="BF15" s="8"/>
    </row>
    <row r="16" spans="1:59" s="10" customFormat="1" ht="23.1" customHeight="1" x14ac:dyDescent="0.15">
      <c r="B16" s="11"/>
      <c r="C16" s="11"/>
      <c r="D16" s="12"/>
      <c r="E16" s="11"/>
      <c r="F16" s="11"/>
      <c r="G16" s="11"/>
      <c r="H16" s="11"/>
      <c r="I16" s="11"/>
      <c r="J16" s="11"/>
      <c r="K16" s="11"/>
      <c r="L16" s="11"/>
      <c r="AC16" s="13"/>
      <c r="AD16" s="13"/>
      <c r="AE16" s="13"/>
      <c r="AF16" s="11"/>
      <c r="AG16" s="11"/>
      <c r="AH16" s="12"/>
      <c r="AI16" s="11"/>
      <c r="AJ16" s="11"/>
      <c r="AK16" s="11"/>
      <c r="AL16" s="11"/>
      <c r="AM16" s="11"/>
      <c r="AN16" s="11"/>
      <c r="AO16" s="11"/>
      <c r="AP16" s="11"/>
      <c r="AQ16" s="11"/>
      <c r="AR16" s="11"/>
      <c r="AS16" s="13"/>
      <c r="AT16" s="99"/>
      <c r="AU16" s="11"/>
      <c r="AV16" s="11"/>
      <c r="AW16" s="11"/>
      <c r="AX16" s="11"/>
      <c r="AY16" s="11"/>
      <c r="AZ16" s="11"/>
      <c r="BA16" s="11"/>
      <c r="BB16" s="11"/>
      <c r="BC16" s="11"/>
      <c r="BD16" s="11"/>
      <c r="BE16" s="11"/>
    </row>
    <row r="17" spans="1:58" ht="25.5" customHeight="1" x14ac:dyDescent="0.15">
      <c r="A17" s="193" t="s">
        <v>86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46"/>
      <c r="AU17" s="28"/>
      <c r="AV17" s="28"/>
      <c r="AW17" s="28"/>
      <c r="AX17" s="100"/>
      <c r="AY17" s="28"/>
      <c r="AZ17" s="28"/>
      <c r="BA17" s="28"/>
      <c r="BB17" s="28"/>
      <c r="BC17" s="28"/>
      <c r="BD17" s="28"/>
      <c r="BE17" s="28"/>
    </row>
    <row r="18" spans="1:58" s="13" customFormat="1" ht="28.5" customHeight="1" x14ac:dyDescent="0.15">
      <c r="A18" s="14"/>
      <c r="B18" s="15" t="s">
        <v>19</v>
      </c>
      <c r="D18" s="16"/>
      <c r="X18" s="17"/>
      <c r="AS18" s="10"/>
      <c r="AT18" s="101"/>
      <c r="AU18" s="100"/>
      <c r="AV18" s="100"/>
      <c r="AW18" s="100"/>
      <c r="AX18" s="100"/>
      <c r="AY18" s="100"/>
      <c r="AZ18" s="100"/>
      <c r="BA18" s="100"/>
      <c r="BB18" s="100"/>
      <c r="BC18" s="100"/>
      <c r="BD18" s="100"/>
      <c r="BE18" s="100"/>
      <c r="BF18" s="18"/>
    </row>
    <row r="19" spans="1:58" s="13" customFormat="1" ht="28.5" customHeight="1" x14ac:dyDescent="0.15">
      <c r="A19" s="14"/>
      <c r="B19" s="15" t="s">
        <v>20</v>
      </c>
      <c r="D19" s="16"/>
      <c r="X19" s="17"/>
      <c r="AS19" s="10"/>
      <c r="AT19" s="100"/>
      <c r="AU19" s="100"/>
      <c r="AV19" s="100"/>
      <c r="AW19" s="100"/>
      <c r="AX19" s="100"/>
      <c r="AY19" s="100"/>
      <c r="AZ19" s="100"/>
      <c r="BA19" s="100"/>
      <c r="BB19" s="100"/>
      <c r="BC19" s="100"/>
      <c r="BD19" s="100"/>
      <c r="BE19" s="100"/>
    </row>
    <row r="20" spans="1:58" s="13" customFormat="1" ht="28.5" customHeight="1" x14ac:dyDescent="0.15">
      <c r="A20" s="14"/>
      <c r="B20" s="15" t="s">
        <v>21</v>
      </c>
      <c r="D20" s="16"/>
      <c r="X20" s="17"/>
      <c r="AS20" s="10"/>
      <c r="AT20" s="100"/>
      <c r="AU20" s="100"/>
      <c r="AV20" s="100"/>
      <c r="AW20" s="100"/>
      <c r="AX20" s="100"/>
      <c r="AY20" s="100"/>
      <c r="AZ20" s="100"/>
      <c r="BA20" s="100"/>
      <c r="BB20" s="100"/>
      <c r="BC20" s="100"/>
      <c r="BD20" s="100"/>
      <c r="BE20" s="100"/>
    </row>
    <row r="21" spans="1:58" s="22" customFormat="1" ht="16.5" customHeight="1" x14ac:dyDescent="0.15">
      <c r="A21" s="20"/>
      <c r="B21" s="20"/>
      <c r="C21" s="21"/>
      <c r="F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U21" s="34"/>
      <c r="AV21" s="34"/>
      <c r="AW21" s="34"/>
      <c r="AX21" s="34"/>
      <c r="AY21" s="34"/>
      <c r="AZ21" s="34"/>
      <c r="BA21" s="34"/>
      <c r="BB21" s="34"/>
      <c r="BC21" s="34"/>
      <c r="BD21" s="34"/>
      <c r="BE21" s="34"/>
      <c r="BF21" s="9"/>
    </row>
    <row r="22" spans="1:58" ht="25.5" customHeight="1" x14ac:dyDescent="0.15">
      <c r="A22" s="194" t="s">
        <v>22</v>
      </c>
      <c r="B22" s="195"/>
      <c r="C22" s="195"/>
      <c r="D22" s="195"/>
      <c r="E22" s="195"/>
      <c r="F22" s="195"/>
      <c r="G22" s="195"/>
      <c r="H22" s="195"/>
      <c r="I22" s="196"/>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8"/>
      <c r="AU22" s="28" t="s">
        <v>23</v>
      </c>
      <c r="AV22" s="34"/>
      <c r="AW22" s="34"/>
      <c r="AX22" s="34"/>
      <c r="AY22" s="34"/>
      <c r="AZ22" s="28"/>
      <c r="BA22" s="34"/>
      <c r="BB22" s="34"/>
      <c r="BC22" s="34"/>
      <c r="BD22" s="34"/>
      <c r="BE22" s="34"/>
      <c r="BF22" s="9"/>
    </row>
    <row r="23" spans="1:58" ht="17.25" customHeight="1" x14ac:dyDescent="0.15">
      <c r="A23" s="197"/>
      <c r="B23" s="198"/>
      <c r="C23" s="198"/>
      <c r="D23" s="198"/>
      <c r="E23" s="198"/>
      <c r="F23" s="198"/>
      <c r="G23" s="198"/>
      <c r="H23" s="198"/>
      <c r="I23" s="199"/>
      <c r="J23" s="24"/>
      <c r="K23" s="24"/>
      <c r="L23" s="24"/>
      <c r="M23" s="24"/>
      <c r="N23" s="24"/>
      <c r="O23" s="24"/>
      <c r="P23" s="24"/>
      <c r="Q23" s="24"/>
      <c r="R23" s="24"/>
      <c r="S23" s="24"/>
      <c r="T23" s="24"/>
      <c r="U23" s="24"/>
      <c r="V23" s="24"/>
      <c r="W23" s="24"/>
      <c r="X23" s="25"/>
      <c r="Y23" s="25"/>
      <c r="Z23" s="25"/>
      <c r="AA23" s="25"/>
      <c r="AB23" s="25"/>
      <c r="AC23" s="25"/>
      <c r="AD23" s="25"/>
      <c r="AE23" s="26"/>
      <c r="AF23" s="25"/>
      <c r="AG23" s="25"/>
      <c r="AH23" s="25"/>
      <c r="AI23" s="25"/>
      <c r="AJ23" s="25"/>
      <c r="AK23" s="25"/>
      <c r="AL23" s="25"/>
      <c r="AM23" s="25"/>
      <c r="AN23" s="25"/>
      <c r="AO23" s="25"/>
      <c r="AP23" s="27"/>
      <c r="AQ23" s="27"/>
      <c r="AR23" s="27"/>
      <c r="AS23" s="27"/>
      <c r="AT23" s="28"/>
      <c r="AU23" s="28"/>
      <c r="AV23" s="28"/>
      <c r="AW23" s="28"/>
      <c r="AX23" s="28"/>
      <c r="AY23" s="28"/>
      <c r="AZ23" s="28"/>
      <c r="BA23" s="28"/>
      <c r="BB23" s="28"/>
      <c r="BC23" s="28"/>
      <c r="BD23" s="28"/>
      <c r="BE23" s="28"/>
      <c r="BF23" s="28"/>
    </row>
    <row r="24" spans="1:58" ht="28.5" customHeight="1" x14ac:dyDescent="0.15">
      <c r="A24" s="29"/>
      <c r="B24" s="30" t="s">
        <v>24</v>
      </c>
      <c r="C24" s="109"/>
      <c r="D24" s="109"/>
      <c r="E24" s="109"/>
      <c r="F24" s="28"/>
      <c r="G24" s="32"/>
      <c r="H24" s="28"/>
      <c r="I24" s="32"/>
      <c r="J24" s="32"/>
      <c r="K24" s="32"/>
      <c r="L24" s="32"/>
      <c r="M24" s="32"/>
      <c r="N24" s="32"/>
      <c r="O24" s="32"/>
      <c r="P24" s="32"/>
      <c r="Q24" s="32"/>
      <c r="R24" s="32"/>
      <c r="S24" s="32"/>
      <c r="T24" s="32"/>
      <c r="U24" s="32"/>
      <c r="V24" s="32"/>
      <c r="W24" s="32"/>
      <c r="X24" s="32"/>
      <c r="Y24" s="32"/>
      <c r="Z24" s="32"/>
      <c r="AA24" s="110"/>
      <c r="AB24" s="34"/>
      <c r="AC24" s="34"/>
      <c r="AD24" s="34"/>
      <c r="AE24" s="30" t="s">
        <v>25</v>
      </c>
      <c r="AF24" s="34"/>
      <c r="AG24" s="34"/>
      <c r="AH24" s="34"/>
      <c r="AI24" s="34"/>
      <c r="AJ24" s="34"/>
      <c r="AK24" s="34"/>
      <c r="AL24" s="34"/>
      <c r="AM24" s="34"/>
      <c r="AN24" s="34"/>
      <c r="AO24" s="34"/>
      <c r="AP24" s="34"/>
      <c r="AQ24" s="34"/>
      <c r="AR24" s="34"/>
      <c r="AS24" s="34"/>
      <c r="AT24" s="28"/>
      <c r="AU24" s="28"/>
      <c r="AV24" s="28" t="s">
        <v>26</v>
      </c>
      <c r="AW24" s="28"/>
      <c r="AX24" s="28"/>
      <c r="AY24" s="28" t="s">
        <v>27</v>
      </c>
      <c r="AZ24" s="28"/>
      <c r="BA24" s="28"/>
      <c r="BB24" s="28"/>
      <c r="BC24" s="28"/>
      <c r="BD24" s="28"/>
      <c r="BE24" s="28"/>
      <c r="BF24" s="28"/>
    </row>
    <row r="25" spans="1:58" ht="25.5" customHeight="1" x14ac:dyDescent="0.15">
      <c r="A25" s="29"/>
      <c r="B25" s="200" t="s">
        <v>27</v>
      </c>
      <c r="C25" s="201"/>
      <c r="D25" s="201"/>
      <c r="E25" s="202"/>
      <c r="F25" s="175" t="s">
        <v>29</v>
      </c>
      <c r="G25" s="175"/>
      <c r="H25" s="206">
        <v>9</v>
      </c>
      <c r="I25" s="206"/>
      <c r="J25" s="208" t="s">
        <v>30</v>
      </c>
      <c r="K25" s="208"/>
      <c r="L25" s="206">
        <v>0</v>
      </c>
      <c r="M25" s="206"/>
      <c r="N25" s="208" t="s">
        <v>31</v>
      </c>
      <c r="O25" s="210"/>
      <c r="P25" s="225" t="s">
        <v>32</v>
      </c>
      <c r="Q25" s="210"/>
      <c r="R25" s="226" t="s">
        <v>33</v>
      </c>
      <c r="S25" s="226"/>
      <c r="T25" s="206">
        <v>23</v>
      </c>
      <c r="U25" s="206"/>
      <c r="V25" s="208" t="s">
        <v>30</v>
      </c>
      <c r="W25" s="208"/>
      <c r="X25" s="206">
        <v>0</v>
      </c>
      <c r="Y25" s="206"/>
      <c r="Z25" s="208" t="s">
        <v>31</v>
      </c>
      <c r="AA25" s="210"/>
      <c r="AB25" s="28"/>
      <c r="AC25" s="28"/>
      <c r="AD25" s="28"/>
      <c r="AE25" s="217" t="s">
        <v>110</v>
      </c>
      <c r="AF25" s="218"/>
      <c r="AG25" s="218"/>
      <c r="AH25" s="218"/>
      <c r="AI25" s="219"/>
      <c r="AJ25" s="223">
        <f>ROUNDDOWN(AY25/60,0)</f>
        <v>14</v>
      </c>
      <c r="AK25" s="223"/>
      <c r="AL25" s="218" t="s">
        <v>35</v>
      </c>
      <c r="AM25" s="218"/>
      <c r="AN25" s="223">
        <f>AY25-AJ25*60</f>
        <v>0</v>
      </c>
      <c r="AO25" s="223"/>
      <c r="AP25" s="208" t="s">
        <v>31</v>
      </c>
      <c r="AQ25" s="210"/>
      <c r="AR25" s="34"/>
      <c r="AS25" s="28"/>
      <c r="AT25" s="176"/>
      <c r="AU25" s="176" t="s">
        <v>36</v>
      </c>
      <c r="AV25" s="212">
        <f>T25*60+X25</f>
        <v>1380</v>
      </c>
      <c r="AW25" s="28"/>
      <c r="AX25" s="176" t="s">
        <v>37</v>
      </c>
      <c r="AY25" s="212">
        <f>(T25*60+X25)-(H25*60+L25)</f>
        <v>840</v>
      </c>
      <c r="AZ25" s="28"/>
      <c r="BA25" s="28"/>
      <c r="BB25" s="28"/>
      <c r="BC25" s="28"/>
      <c r="BD25" s="28"/>
      <c r="BE25" s="28"/>
      <c r="BF25" s="28"/>
    </row>
    <row r="26" spans="1:58" ht="35.25" customHeight="1" x14ac:dyDescent="0.15">
      <c r="A26" s="29"/>
      <c r="B26" s="203"/>
      <c r="C26" s="204"/>
      <c r="D26" s="204"/>
      <c r="E26" s="205"/>
      <c r="F26" s="175"/>
      <c r="G26" s="175"/>
      <c r="H26" s="207"/>
      <c r="I26" s="207"/>
      <c r="J26" s="209"/>
      <c r="K26" s="209"/>
      <c r="L26" s="207"/>
      <c r="M26" s="207"/>
      <c r="N26" s="209"/>
      <c r="O26" s="211"/>
      <c r="P26" s="214"/>
      <c r="Q26" s="211"/>
      <c r="R26" s="227"/>
      <c r="S26" s="227"/>
      <c r="T26" s="207"/>
      <c r="U26" s="207"/>
      <c r="V26" s="209"/>
      <c r="W26" s="209"/>
      <c r="X26" s="207"/>
      <c r="Y26" s="207"/>
      <c r="Z26" s="209"/>
      <c r="AA26" s="211"/>
      <c r="AB26" s="28"/>
      <c r="AC26" s="28"/>
      <c r="AD26" s="28"/>
      <c r="AE26" s="220"/>
      <c r="AF26" s="221"/>
      <c r="AG26" s="221"/>
      <c r="AH26" s="221"/>
      <c r="AI26" s="222"/>
      <c r="AJ26" s="224"/>
      <c r="AK26" s="224"/>
      <c r="AL26" s="221"/>
      <c r="AM26" s="221"/>
      <c r="AN26" s="224"/>
      <c r="AO26" s="224"/>
      <c r="AP26" s="209"/>
      <c r="AQ26" s="211"/>
      <c r="AR26" s="34"/>
      <c r="AS26" s="28"/>
      <c r="AT26" s="176"/>
      <c r="AU26" s="176"/>
      <c r="AV26" s="212"/>
      <c r="AW26" s="28"/>
      <c r="AX26" s="176"/>
      <c r="AY26" s="212"/>
      <c r="AZ26" s="28"/>
      <c r="BA26" s="28"/>
      <c r="BB26" s="28"/>
      <c r="BC26" s="28"/>
      <c r="BD26" s="28"/>
      <c r="BE26" s="28"/>
      <c r="BF26" s="28"/>
    </row>
    <row r="27" spans="1:58" ht="17.25" customHeight="1" x14ac:dyDescent="0.15">
      <c r="A27" s="29"/>
      <c r="B27" s="35"/>
      <c r="C27" s="35"/>
      <c r="D27" s="35"/>
      <c r="E27" s="35"/>
      <c r="F27" s="36"/>
      <c r="G27" s="36"/>
      <c r="H27" s="108"/>
      <c r="I27" s="36"/>
      <c r="J27" s="36"/>
      <c r="K27" s="36"/>
      <c r="L27" s="36"/>
      <c r="M27" s="36"/>
      <c r="N27" s="36"/>
      <c r="O27" s="36"/>
      <c r="P27" s="36"/>
      <c r="Q27" s="36"/>
      <c r="R27" s="36"/>
      <c r="S27" s="36"/>
      <c r="T27" s="36"/>
      <c r="U27" s="36"/>
      <c r="V27" s="36"/>
      <c r="W27" s="36"/>
      <c r="X27" s="34"/>
      <c r="Y27" s="34"/>
      <c r="Z27" s="32"/>
      <c r="AA27" s="110"/>
      <c r="AB27" s="34"/>
      <c r="AC27" s="34"/>
      <c r="AD27" s="34"/>
      <c r="AE27" s="38"/>
      <c r="AF27" s="38"/>
      <c r="AG27" s="38"/>
      <c r="AH27" s="38"/>
      <c r="AI27" s="38"/>
      <c r="AJ27" s="39" t="s">
        <v>38</v>
      </c>
      <c r="AK27" s="38"/>
      <c r="AL27" s="38"/>
      <c r="AM27" s="38"/>
      <c r="AN27" s="38"/>
      <c r="AO27" s="38"/>
      <c r="AP27" s="38"/>
      <c r="AQ27" s="38"/>
      <c r="AR27" s="34"/>
      <c r="AS27" s="28"/>
      <c r="AT27" s="28"/>
      <c r="AU27" s="28"/>
      <c r="AV27" s="28"/>
      <c r="AW27" s="28"/>
      <c r="AX27" s="28"/>
      <c r="AY27" s="28"/>
      <c r="AZ27" s="28"/>
      <c r="BA27" s="28"/>
      <c r="BB27" s="28"/>
      <c r="BC27" s="28"/>
      <c r="BD27" s="28"/>
      <c r="BE27" s="28"/>
      <c r="BF27" s="28"/>
    </row>
    <row r="28" spans="1:58" s="28" customFormat="1" ht="25.5" customHeight="1" x14ac:dyDescent="0.15">
      <c r="A28" s="29"/>
      <c r="B28" s="30"/>
      <c r="C28" s="109"/>
      <c r="D28" s="109"/>
      <c r="E28" s="109"/>
      <c r="F28" s="32"/>
      <c r="G28" s="32"/>
      <c r="H28" s="32"/>
      <c r="I28" s="32"/>
      <c r="J28" s="32"/>
      <c r="K28" s="32"/>
      <c r="L28" s="32"/>
      <c r="M28" s="32"/>
      <c r="N28" s="32"/>
      <c r="O28" s="32"/>
      <c r="P28" s="32"/>
      <c r="Q28" s="32"/>
      <c r="R28" s="32"/>
      <c r="S28" s="32"/>
      <c r="T28" s="32"/>
      <c r="U28" s="32"/>
      <c r="V28" s="32"/>
      <c r="W28" s="110"/>
      <c r="X28" s="34"/>
      <c r="Y28" s="34"/>
      <c r="Z28" s="32"/>
      <c r="AA28" s="110"/>
      <c r="AB28" s="34"/>
      <c r="AC28" s="34"/>
      <c r="AD28" s="34"/>
      <c r="AE28" s="38"/>
      <c r="AF28" s="38"/>
      <c r="AG28" s="38"/>
      <c r="AH28" s="38"/>
      <c r="AI28" s="38"/>
      <c r="AJ28" s="38"/>
      <c r="AK28" s="38"/>
      <c r="AL28" s="38"/>
      <c r="AM28" s="38"/>
      <c r="AN28" s="38"/>
      <c r="AO28" s="38"/>
      <c r="AP28" s="38"/>
      <c r="AQ28" s="38"/>
      <c r="AR28" s="34"/>
      <c r="AV28" s="42" t="s">
        <v>39</v>
      </c>
      <c r="AY28" s="28" t="s">
        <v>40</v>
      </c>
      <c r="BB28" s="28" t="s">
        <v>41</v>
      </c>
    </row>
    <row r="29" spans="1:58" s="47" customFormat="1" ht="25.5" customHeight="1" x14ac:dyDescent="0.15">
      <c r="A29" s="40"/>
      <c r="B29" s="41" t="s">
        <v>101</v>
      </c>
      <c r="C29" s="41"/>
      <c r="D29" s="41"/>
      <c r="E29" s="41"/>
      <c r="F29" s="41"/>
      <c r="G29" s="41"/>
      <c r="H29" s="41"/>
      <c r="I29" s="41"/>
      <c r="J29" s="41"/>
      <c r="K29" s="41"/>
      <c r="L29" s="41"/>
      <c r="M29" s="41"/>
      <c r="N29" s="41"/>
      <c r="O29" s="42"/>
      <c r="P29" s="41"/>
      <c r="Q29" s="41"/>
      <c r="R29" s="41"/>
      <c r="S29" s="41"/>
      <c r="T29" s="41"/>
      <c r="U29" s="17"/>
      <c r="V29" s="41"/>
      <c r="W29" s="41"/>
      <c r="X29" s="34"/>
      <c r="Y29" s="34"/>
      <c r="Z29" s="32"/>
      <c r="AA29" s="110"/>
      <c r="AB29" s="34"/>
      <c r="AC29" s="34"/>
      <c r="AD29" s="34"/>
      <c r="AE29" s="43" t="s">
        <v>42</v>
      </c>
      <c r="AF29" s="44"/>
      <c r="AG29" s="45"/>
      <c r="AH29" s="45"/>
      <c r="AI29" s="45"/>
      <c r="AJ29" s="45"/>
      <c r="AK29" s="45"/>
      <c r="AL29" s="45"/>
      <c r="AM29" s="45"/>
      <c r="AN29" s="38"/>
      <c r="AO29" s="38"/>
      <c r="AP29" s="38"/>
      <c r="AQ29" s="46"/>
      <c r="AR29" s="34"/>
      <c r="AS29" s="28"/>
      <c r="AT29" s="42"/>
      <c r="AU29" s="42"/>
      <c r="AV29" s="42" t="s">
        <v>43</v>
      </c>
      <c r="AW29" s="42"/>
      <c r="AX29" s="42"/>
      <c r="AY29" s="28" t="s">
        <v>44</v>
      </c>
      <c r="AZ29" s="42"/>
      <c r="BA29" s="28"/>
      <c r="BB29" s="28"/>
      <c r="BC29" s="42"/>
      <c r="BD29" s="28"/>
      <c r="BE29" s="42"/>
      <c r="BF29" s="42"/>
    </row>
    <row r="30" spans="1:58" ht="25.5" customHeight="1" x14ac:dyDescent="0.15">
      <c r="A30" s="29"/>
      <c r="B30" s="200" t="s">
        <v>27</v>
      </c>
      <c r="C30" s="201"/>
      <c r="D30" s="201"/>
      <c r="E30" s="202"/>
      <c r="F30" s="175" t="s">
        <v>29</v>
      </c>
      <c r="G30" s="175"/>
      <c r="H30" s="215">
        <v>9</v>
      </c>
      <c r="I30" s="206"/>
      <c r="J30" s="208" t="s">
        <v>30</v>
      </c>
      <c r="K30" s="208"/>
      <c r="L30" s="206">
        <v>0</v>
      </c>
      <c r="M30" s="206"/>
      <c r="N30" s="208" t="s">
        <v>31</v>
      </c>
      <c r="O30" s="210"/>
      <c r="P30" s="225" t="s">
        <v>32</v>
      </c>
      <c r="Q30" s="210"/>
      <c r="R30" s="226" t="s">
        <v>33</v>
      </c>
      <c r="S30" s="226"/>
      <c r="T30" s="215">
        <v>21</v>
      </c>
      <c r="U30" s="206"/>
      <c r="V30" s="208" t="s">
        <v>30</v>
      </c>
      <c r="W30" s="208"/>
      <c r="X30" s="206">
        <v>0</v>
      </c>
      <c r="Y30" s="206"/>
      <c r="Z30" s="208" t="s">
        <v>31</v>
      </c>
      <c r="AA30" s="210"/>
      <c r="AB30" s="34"/>
      <c r="AC30" s="34"/>
      <c r="AD30" s="34"/>
      <c r="AE30" s="213" t="s">
        <v>51</v>
      </c>
      <c r="AF30" s="208"/>
      <c r="AG30" s="208"/>
      <c r="AH30" s="208"/>
      <c r="AI30" s="210"/>
      <c r="AJ30" s="250">
        <f>ROUNDDOWN(AV35/60,0)</f>
        <v>2</v>
      </c>
      <c r="AK30" s="223"/>
      <c r="AL30" s="208" t="s">
        <v>30</v>
      </c>
      <c r="AM30" s="208"/>
      <c r="AN30" s="223">
        <f>AV35-AJ30*60</f>
        <v>0</v>
      </c>
      <c r="AO30" s="223"/>
      <c r="AP30" s="208" t="s">
        <v>31</v>
      </c>
      <c r="AQ30" s="210"/>
      <c r="AR30" s="34"/>
      <c r="AS30" s="48"/>
      <c r="AT30" s="28"/>
      <c r="AU30" s="176" t="s">
        <v>46</v>
      </c>
      <c r="AV30" s="212">
        <f>IF(AY30&lt;=BB30,BB30,AV25)</f>
        <v>1260</v>
      </c>
      <c r="AW30" s="134"/>
      <c r="AX30" s="176" t="s">
        <v>47</v>
      </c>
      <c r="AY30" s="212">
        <f>T30*60+X30</f>
        <v>1260</v>
      </c>
      <c r="AZ30" s="134"/>
      <c r="BA30" s="176" t="s">
        <v>48</v>
      </c>
      <c r="BB30" s="212">
        <f>21*60</f>
        <v>1260</v>
      </c>
      <c r="BC30" s="28"/>
      <c r="BD30" s="28"/>
      <c r="BE30" s="28"/>
      <c r="BF30" s="28"/>
    </row>
    <row r="31" spans="1:58" ht="35.25" customHeight="1" x14ac:dyDescent="0.15">
      <c r="A31" s="29"/>
      <c r="B31" s="203"/>
      <c r="C31" s="204"/>
      <c r="D31" s="204"/>
      <c r="E31" s="205"/>
      <c r="F31" s="175"/>
      <c r="G31" s="175"/>
      <c r="H31" s="216"/>
      <c r="I31" s="207"/>
      <c r="J31" s="209"/>
      <c r="K31" s="209"/>
      <c r="L31" s="207"/>
      <c r="M31" s="207"/>
      <c r="N31" s="209"/>
      <c r="O31" s="211"/>
      <c r="P31" s="214"/>
      <c r="Q31" s="211"/>
      <c r="R31" s="227"/>
      <c r="S31" s="227"/>
      <c r="T31" s="216"/>
      <c r="U31" s="207"/>
      <c r="V31" s="209"/>
      <c r="W31" s="209"/>
      <c r="X31" s="207"/>
      <c r="Y31" s="207"/>
      <c r="Z31" s="209"/>
      <c r="AA31" s="211"/>
      <c r="AB31" s="28"/>
      <c r="AC31" s="28"/>
      <c r="AD31" s="28"/>
      <c r="AE31" s="214"/>
      <c r="AF31" s="209"/>
      <c r="AG31" s="209"/>
      <c r="AH31" s="209"/>
      <c r="AI31" s="211"/>
      <c r="AJ31" s="251"/>
      <c r="AK31" s="224"/>
      <c r="AL31" s="209"/>
      <c r="AM31" s="209"/>
      <c r="AN31" s="224"/>
      <c r="AO31" s="224"/>
      <c r="AP31" s="209"/>
      <c r="AQ31" s="211"/>
      <c r="AR31" s="34"/>
      <c r="AS31" s="48"/>
      <c r="AT31" s="28"/>
      <c r="AU31" s="176"/>
      <c r="AV31" s="212"/>
      <c r="AW31" s="134"/>
      <c r="AX31" s="176"/>
      <c r="AY31" s="212"/>
      <c r="AZ31" s="134"/>
      <c r="BA31" s="176"/>
      <c r="BB31" s="212"/>
      <c r="BC31" s="28"/>
      <c r="BD31" s="28"/>
      <c r="BE31" s="28"/>
      <c r="BF31" s="28"/>
    </row>
    <row r="32" spans="1:58" ht="17.25" customHeight="1" x14ac:dyDescent="0.15">
      <c r="A32" s="49"/>
      <c r="B32" s="35"/>
      <c r="C32" s="35"/>
      <c r="D32" s="35"/>
      <c r="E32" s="35"/>
      <c r="F32" s="28"/>
      <c r="G32" s="35"/>
      <c r="H32" s="108"/>
      <c r="I32" s="35"/>
      <c r="J32" s="35"/>
      <c r="K32" s="35"/>
      <c r="L32" s="35"/>
      <c r="M32" s="35"/>
      <c r="N32" s="35"/>
      <c r="O32" s="35"/>
      <c r="P32" s="50"/>
      <c r="Q32" s="35"/>
      <c r="R32" s="35"/>
      <c r="S32" s="35"/>
      <c r="T32" s="35"/>
      <c r="U32" s="35"/>
      <c r="V32" s="35"/>
      <c r="W32" s="35"/>
      <c r="X32" s="34"/>
      <c r="Y32" s="34"/>
      <c r="Z32" s="32"/>
      <c r="AA32" s="28"/>
      <c r="AB32" s="28"/>
      <c r="AC32" s="28"/>
      <c r="AD32" s="28"/>
      <c r="AE32" s="46"/>
      <c r="AF32" s="46"/>
      <c r="AG32" s="46"/>
      <c r="AH32" s="46"/>
      <c r="AI32" s="46"/>
      <c r="AJ32" s="39" t="s">
        <v>38</v>
      </c>
      <c r="AK32" s="46"/>
      <c r="AL32" s="46"/>
      <c r="AM32" s="46"/>
      <c r="AN32" s="46"/>
      <c r="AO32" s="46"/>
      <c r="AP32" s="46"/>
      <c r="AQ32" s="46"/>
      <c r="AR32" s="28"/>
      <c r="AS32" s="28"/>
      <c r="AT32" s="28"/>
      <c r="AU32" s="28"/>
      <c r="AV32" s="28"/>
      <c r="AW32" s="28"/>
      <c r="AX32" s="28"/>
      <c r="AY32" s="61" t="s">
        <v>49</v>
      </c>
      <c r="AZ32" s="28"/>
      <c r="BA32" s="28"/>
      <c r="BB32" s="28"/>
      <c r="BC32" s="28"/>
      <c r="BD32" s="28"/>
      <c r="BE32" s="28"/>
      <c r="BF32" s="28"/>
    </row>
    <row r="33" spans="1:58" ht="25.5" customHeight="1" x14ac:dyDescent="0.2">
      <c r="A33" s="49"/>
      <c r="B33" s="28"/>
      <c r="C33" s="228" t="s">
        <v>100</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30"/>
      <c r="AD33" s="28"/>
      <c r="AE33" s="46"/>
      <c r="AF33" s="46"/>
      <c r="AG33" s="46"/>
      <c r="AH33" s="46"/>
      <c r="AI33" s="46"/>
      <c r="AJ33" s="46"/>
      <c r="AK33" s="46"/>
      <c r="AL33" s="46"/>
      <c r="AM33" s="46"/>
      <c r="AN33" s="46"/>
      <c r="AO33" s="46"/>
      <c r="AP33" s="46"/>
      <c r="AQ33" s="46"/>
      <c r="AR33" s="28"/>
      <c r="AS33" s="28"/>
      <c r="AT33" s="28"/>
      <c r="AU33" s="28"/>
      <c r="AV33" s="28"/>
      <c r="AW33" s="28"/>
      <c r="AX33" s="28"/>
      <c r="AY33" s="102" t="s">
        <v>89</v>
      </c>
      <c r="AZ33" s="28"/>
      <c r="BA33" s="28"/>
      <c r="BB33" s="28"/>
      <c r="BC33" s="28"/>
      <c r="BD33" s="28"/>
      <c r="BE33" s="28"/>
      <c r="BF33" s="28"/>
    </row>
    <row r="34" spans="1:58" ht="25.5" customHeight="1" x14ac:dyDescent="0.15">
      <c r="A34" s="49"/>
      <c r="B34" s="28"/>
      <c r="C34" s="231"/>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3"/>
      <c r="AD34" s="28"/>
      <c r="AE34" s="43" t="s">
        <v>50</v>
      </c>
      <c r="AF34" s="46"/>
      <c r="AG34" s="46"/>
      <c r="AH34" s="46"/>
      <c r="AI34" s="46"/>
      <c r="AJ34" s="46"/>
      <c r="AK34" s="46"/>
      <c r="AL34" s="46"/>
      <c r="AM34" s="46"/>
      <c r="AN34" s="46"/>
      <c r="AO34" s="46"/>
      <c r="AP34" s="46"/>
      <c r="AQ34" s="46"/>
      <c r="AR34" s="28"/>
      <c r="AS34" s="28"/>
      <c r="AT34" s="28"/>
      <c r="AU34" s="28"/>
      <c r="AV34" s="28" t="s">
        <v>51</v>
      </c>
      <c r="AW34" s="28"/>
      <c r="AX34" s="28"/>
      <c r="AY34" s="28" t="s">
        <v>52</v>
      </c>
      <c r="AZ34" s="103"/>
      <c r="BA34" s="28"/>
      <c r="BB34" s="28"/>
      <c r="BC34" s="28"/>
      <c r="BD34" s="28"/>
      <c r="BE34" s="28"/>
      <c r="BF34" s="28"/>
    </row>
    <row r="35" spans="1:58" s="47" customFormat="1" ht="25.5" customHeight="1" x14ac:dyDescent="0.15">
      <c r="A35" s="49"/>
      <c r="B35" s="28"/>
      <c r="C35" s="231"/>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3"/>
      <c r="AC35" s="1"/>
      <c r="AD35" s="28"/>
      <c r="AE35" s="217" t="s">
        <v>111</v>
      </c>
      <c r="AF35" s="237"/>
      <c r="AG35" s="237"/>
      <c r="AH35" s="237"/>
      <c r="AI35" s="237"/>
      <c r="AJ35" s="237"/>
      <c r="AK35" s="238"/>
      <c r="AL35" s="242">
        <f>IF(AY25=0,0,ROUNDUP(AV35/AY25,3))</f>
        <v>0.14299999999999999</v>
      </c>
      <c r="AM35" s="243"/>
      <c r="AN35" s="243"/>
      <c r="AO35" s="243"/>
      <c r="AP35" s="243"/>
      <c r="AQ35" s="244"/>
      <c r="AR35" s="28"/>
      <c r="AS35" s="28"/>
      <c r="AT35" s="42"/>
      <c r="AU35" s="176" t="s">
        <v>54</v>
      </c>
      <c r="AV35" s="248">
        <f>IF(AV25-AV30&gt;0,IF(AV25-AV30&gt;AY25,AY25,AV25-AV30),0)</f>
        <v>120</v>
      </c>
      <c r="AW35" s="249" t="s">
        <v>55</v>
      </c>
      <c r="AX35" s="249"/>
      <c r="AY35" s="103"/>
      <c r="AZ35" s="103"/>
      <c r="BA35" s="42"/>
      <c r="BB35" s="42"/>
      <c r="BC35" s="42"/>
      <c r="BD35" s="42"/>
      <c r="BE35" s="42"/>
      <c r="BF35" s="42"/>
    </row>
    <row r="36" spans="1:58" ht="35.25" customHeight="1" x14ac:dyDescent="0.15">
      <c r="A36" s="49"/>
      <c r="B36" s="28"/>
      <c r="C36" s="231"/>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3"/>
      <c r="AD36" s="28"/>
      <c r="AE36" s="239"/>
      <c r="AF36" s="240"/>
      <c r="AG36" s="240"/>
      <c r="AH36" s="240"/>
      <c r="AI36" s="240"/>
      <c r="AJ36" s="240"/>
      <c r="AK36" s="241"/>
      <c r="AL36" s="245"/>
      <c r="AM36" s="246"/>
      <c r="AN36" s="246"/>
      <c r="AO36" s="246"/>
      <c r="AP36" s="246"/>
      <c r="AQ36" s="247"/>
      <c r="AR36" s="28"/>
      <c r="AS36" s="28"/>
      <c r="AT36" s="176"/>
      <c r="AU36" s="176"/>
      <c r="AV36" s="248"/>
      <c r="AW36" s="249"/>
      <c r="AX36" s="249"/>
      <c r="AY36" s="28"/>
      <c r="AZ36" s="28"/>
      <c r="BA36" s="28"/>
      <c r="BB36" s="28"/>
      <c r="BC36" s="28"/>
      <c r="BD36" s="28"/>
      <c r="BE36" s="28"/>
      <c r="BF36" s="28"/>
    </row>
    <row r="37" spans="1:58" ht="25.5" customHeight="1" x14ac:dyDescent="0.15">
      <c r="A37" s="49"/>
      <c r="B37" s="28"/>
      <c r="C37" s="234"/>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6"/>
      <c r="AD37" s="28"/>
      <c r="AE37" s="28"/>
      <c r="AF37" s="28"/>
      <c r="AG37" s="28"/>
      <c r="AH37" s="28"/>
      <c r="AI37" s="28"/>
      <c r="AJ37" s="28"/>
      <c r="AK37" s="52" t="s">
        <v>38</v>
      </c>
      <c r="AL37" s="28"/>
      <c r="AM37" s="34"/>
      <c r="AN37" s="34"/>
      <c r="AO37" s="34"/>
      <c r="AP37" s="28"/>
      <c r="AQ37" s="28"/>
      <c r="AR37" s="28"/>
      <c r="AS37" s="28"/>
      <c r="AT37" s="176"/>
      <c r="AU37" s="28"/>
      <c r="AV37" s="28"/>
      <c r="AW37" s="28"/>
      <c r="AX37" s="28"/>
      <c r="AY37" s="28"/>
      <c r="AZ37" s="28"/>
      <c r="BA37" s="28"/>
      <c r="BB37" s="28"/>
      <c r="BC37" s="28"/>
      <c r="BD37" s="28"/>
      <c r="BE37" s="28"/>
      <c r="BF37" s="28"/>
    </row>
    <row r="38" spans="1:58" ht="25.5" customHeight="1" x14ac:dyDescent="0.15">
      <c r="A38" s="49"/>
      <c r="B38" s="28"/>
      <c r="C38" s="51"/>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D38" s="28"/>
      <c r="AE38" s="28"/>
      <c r="AF38" s="28"/>
      <c r="AG38" s="28"/>
      <c r="AH38" s="28"/>
      <c r="AI38" s="28"/>
      <c r="AJ38" s="28"/>
      <c r="AK38" s="54" t="s">
        <v>56</v>
      </c>
      <c r="AL38" s="28"/>
      <c r="AM38" s="34"/>
      <c r="AN38" s="34"/>
      <c r="AO38" s="34"/>
      <c r="AP38" s="28"/>
      <c r="AQ38" s="28"/>
      <c r="AR38" s="28"/>
      <c r="AS38" s="28"/>
      <c r="AT38" s="28"/>
      <c r="AU38" s="28"/>
      <c r="AV38" s="28"/>
      <c r="AW38" s="28"/>
      <c r="AX38" s="28"/>
      <c r="AY38" s="28"/>
      <c r="AZ38" s="28"/>
      <c r="BA38" s="28"/>
      <c r="BB38" s="28"/>
      <c r="BC38" s="28"/>
      <c r="BD38" s="28"/>
      <c r="BE38" s="28"/>
    </row>
    <row r="39" spans="1:58" ht="17.25" customHeight="1" x14ac:dyDescent="0.15">
      <c r="A39" s="55"/>
      <c r="B39" s="56"/>
      <c r="C39" s="56"/>
      <c r="D39" s="56"/>
      <c r="E39" s="56"/>
      <c r="F39" s="57"/>
      <c r="G39" s="56"/>
      <c r="H39" s="56"/>
      <c r="I39" s="56"/>
      <c r="J39" s="56"/>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9"/>
      <c r="AL39" s="58"/>
      <c r="AM39" s="60"/>
      <c r="AN39" s="60"/>
      <c r="AO39" s="60"/>
      <c r="AP39" s="58"/>
      <c r="AQ39" s="58"/>
      <c r="AR39" s="58"/>
      <c r="AS39" s="58"/>
      <c r="AT39" s="28"/>
      <c r="AU39" s="28"/>
      <c r="AV39" s="28"/>
      <c r="AW39" s="28"/>
      <c r="AX39" s="28"/>
      <c r="AY39" s="28"/>
      <c r="AZ39" s="28"/>
      <c r="BA39" s="28"/>
      <c r="BB39" s="28"/>
      <c r="BC39" s="28"/>
      <c r="BD39" s="28"/>
      <c r="BE39" s="28"/>
    </row>
    <row r="40" spans="1:58" ht="17.25" customHeight="1" x14ac:dyDescent="0.15">
      <c r="A40" s="36"/>
      <c r="B40" s="36"/>
      <c r="C40" s="36"/>
      <c r="D40" s="36"/>
      <c r="E40" s="36"/>
      <c r="F40" s="61"/>
      <c r="G40" s="36"/>
      <c r="H40" s="36"/>
      <c r="I40" s="36"/>
      <c r="J40" s="36"/>
      <c r="AK40" s="62"/>
      <c r="AM40" s="9"/>
      <c r="AN40" s="9"/>
      <c r="AO40" s="9"/>
      <c r="AT40" s="28"/>
      <c r="AU40" s="28"/>
      <c r="AV40" s="28"/>
      <c r="AW40" s="28"/>
      <c r="AX40" s="28"/>
      <c r="AY40" s="28"/>
      <c r="AZ40" s="28"/>
      <c r="BA40" s="28"/>
      <c r="BB40" s="28"/>
      <c r="BC40" s="28"/>
      <c r="BD40" s="28"/>
      <c r="BE40" s="28"/>
    </row>
    <row r="41" spans="1:58" ht="25.5" customHeight="1" x14ac:dyDescent="0.15">
      <c r="A41" s="194" t="s">
        <v>57</v>
      </c>
      <c r="B41" s="195"/>
      <c r="C41" s="195"/>
      <c r="D41" s="195"/>
      <c r="E41" s="195"/>
      <c r="F41" s="195"/>
      <c r="G41" s="195"/>
      <c r="H41" s="195"/>
      <c r="I41" s="196"/>
      <c r="J41" s="23"/>
      <c r="K41" s="63" t="s">
        <v>58</v>
      </c>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23"/>
      <c r="AP41" s="23"/>
      <c r="AQ41" s="23"/>
      <c r="AR41" s="23"/>
      <c r="AS41" s="23"/>
      <c r="AT41" s="28"/>
      <c r="AU41" s="28" t="s">
        <v>23</v>
      </c>
      <c r="AV41" s="34"/>
      <c r="AW41" s="34"/>
      <c r="AX41" s="34"/>
      <c r="AY41" s="34"/>
      <c r="AZ41" s="28"/>
      <c r="BA41" s="34"/>
      <c r="BB41" s="34"/>
      <c r="BC41" s="34"/>
      <c r="BD41" s="34"/>
      <c r="BE41" s="34"/>
      <c r="BF41" s="9"/>
    </row>
    <row r="42" spans="1:58" ht="17.25" customHeight="1" x14ac:dyDescent="0.15">
      <c r="A42" s="197"/>
      <c r="B42" s="198"/>
      <c r="C42" s="198"/>
      <c r="D42" s="198"/>
      <c r="E42" s="198"/>
      <c r="F42" s="198"/>
      <c r="G42" s="198"/>
      <c r="H42" s="198"/>
      <c r="I42" s="199"/>
      <c r="J42" s="24"/>
      <c r="K42" s="24"/>
      <c r="L42" s="24"/>
      <c r="M42" s="24"/>
      <c r="N42" s="24"/>
      <c r="O42" s="24"/>
      <c r="P42" s="24"/>
      <c r="Q42" s="24"/>
      <c r="R42" s="24"/>
      <c r="S42" s="24"/>
      <c r="T42" s="24"/>
      <c r="U42" s="24"/>
      <c r="V42" s="24"/>
      <c r="W42" s="24"/>
      <c r="X42" s="25"/>
      <c r="Y42" s="25"/>
      <c r="Z42" s="25"/>
      <c r="AA42" s="25"/>
      <c r="AB42" s="25"/>
      <c r="AC42" s="25"/>
      <c r="AD42" s="25"/>
      <c r="AE42" s="26"/>
      <c r="AF42" s="25"/>
      <c r="AG42" s="25"/>
      <c r="AH42" s="25"/>
      <c r="AI42" s="25"/>
      <c r="AJ42" s="25"/>
      <c r="AK42" s="25"/>
      <c r="AL42" s="25"/>
      <c r="AM42" s="25"/>
      <c r="AN42" s="25"/>
      <c r="AO42" s="25"/>
      <c r="AP42" s="27"/>
      <c r="AQ42" s="27"/>
      <c r="AR42" s="27"/>
      <c r="AS42" s="27"/>
      <c r="AT42" s="28"/>
      <c r="AU42" s="28"/>
      <c r="AV42" s="28"/>
      <c r="AW42" s="28"/>
      <c r="AX42" s="28"/>
      <c r="AY42" s="28"/>
      <c r="AZ42" s="28"/>
      <c r="BA42" s="28"/>
      <c r="BB42" s="28"/>
      <c r="BC42" s="28"/>
      <c r="BD42" s="28"/>
      <c r="BE42" s="28"/>
      <c r="BF42" s="28"/>
    </row>
    <row r="43" spans="1:58" ht="28.5" customHeight="1" x14ac:dyDescent="0.15">
      <c r="A43" s="29"/>
      <c r="B43" s="30" t="s">
        <v>24</v>
      </c>
      <c r="C43" s="109"/>
      <c r="D43" s="109"/>
      <c r="E43" s="109"/>
      <c r="F43" s="28"/>
      <c r="G43" s="32"/>
      <c r="H43" s="28"/>
      <c r="I43" s="32"/>
      <c r="J43" s="32"/>
      <c r="K43" s="32"/>
      <c r="L43" s="32"/>
      <c r="M43" s="32"/>
      <c r="N43" s="32"/>
      <c r="O43" s="32"/>
      <c r="P43" s="32"/>
      <c r="Q43" s="32"/>
      <c r="R43" s="32"/>
      <c r="S43" s="32"/>
      <c r="T43" s="32"/>
      <c r="U43" s="32"/>
      <c r="V43" s="32"/>
      <c r="W43" s="32"/>
      <c r="X43" s="32"/>
      <c r="Y43" s="32"/>
      <c r="Z43" s="32"/>
      <c r="AA43" s="110"/>
      <c r="AB43" s="34"/>
      <c r="AC43" s="34"/>
      <c r="AD43" s="34"/>
      <c r="AE43" s="30" t="s">
        <v>25</v>
      </c>
      <c r="AF43" s="34"/>
      <c r="AG43" s="34"/>
      <c r="AH43" s="34"/>
      <c r="AI43" s="34"/>
      <c r="AJ43" s="34"/>
      <c r="AK43" s="34"/>
      <c r="AL43" s="34"/>
      <c r="AM43" s="34"/>
      <c r="AN43" s="34"/>
      <c r="AO43" s="34"/>
      <c r="AP43" s="34"/>
      <c r="AQ43" s="34"/>
      <c r="AR43" s="34"/>
      <c r="AS43" s="34"/>
      <c r="AT43" s="28"/>
      <c r="AU43" s="28"/>
      <c r="AV43" s="28" t="s">
        <v>26</v>
      </c>
      <c r="AW43" s="28"/>
      <c r="AX43" s="28"/>
      <c r="AY43" s="28" t="s">
        <v>27</v>
      </c>
      <c r="AZ43" s="28"/>
      <c r="BA43" s="28"/>
      <c r="BB43" s="28"/>
      <c r="BC43" s="28"/>
      <c r="BD43" s="28"/>
      <c r="BE43" s="28"/>
      <c r="BF43" s="28"/>
    </row>
    <row r="44" spans="1:58" ht="25.5" customHeight="1" x14ac:dyDescent="0.15">
      <c r="A44" s="29"/>
      <c r="B44" s="200" t="s">
        <v>27</v>
      </c>
      <c r="C44" s="201"/>
      <c r="D44" s="201"/>
      <c r="E44" s="202"/>
      <c r="F44" s="175" t="s">
        <v>29</v>
      </c>
      <c r="G44" s="175"/>
      <c r="H44" s="206">
        <v>9</v>
      </c>
      <c r="I44" s="206"/>
      <c r="J44" s="208" t="s">
        <v>30</v>
      </c>
      <c r="K44" s="208"/>
      <c r="L44" s="206">
        <v>0</v>
      </c>
      <c r="M44" s="206"/>
      <c r="N44" s="208" t="s">
        <v>31</v>
      </c>
      <c r="O44" s="210"/>
      <c r="P44" s="225" t="s">
        <v>32</v>
      </c>
      <c r="Q44" s="210"/>
      <c r="R44" s="226" t="s">
        <v>33</v>
      </c>
      <c r="S44" s="226"/>
      <c r="T44" s="206">
        <v>24</v>
      </c>
      <c r="U44" s="206"/>
      <c r="V44" s="208" t="s">
        <v>30</v>
      </c>
      <c r="W44" s="208"/>
      <c r="X44" s="206">
        <v>0</v>
      </c>
      <c r="Y44" s="206"/>
      <c r="Z44" s="208" t="s">
        <v>31</v>
      </c>
      <c r="AA44" s="210"/>
      <c r="AB44" s="28"/>
      <c r="AC44" s="28"/>
      <c r="AD44" s="28"/>
      <c r="AE44" s="217" t="s">
        <v>110</v>
      </c>
      <c r="AF44" s="218"/>
      <c r="AG44" s="218"/>
      <c r="AH44" s="218"/>
      <c r="AI44" s="219"/>
      <c r="AJ44" s="223">
        <f>ROUNDDOWN(AY44/60,0)</f>
        <v>15</v>
      </c>
      <c r="AK44" s="223"/>
      <c r="AL44" s="218" t="s">
        <v>35</v>
      </c>
      <c r="AM44" s="218"/>
      <c r="AN44" s="223">
        <f>AY44-AJ44*60</f>
        <v>0</v>
      </c>
      <c r="AO44" s="223"/>
      <c r="AP44" s="208" t="s">
        <v>31</v>
      </c>
      <c r="AQ44" s="210"/>
      <c r="AR44" s="34"/>
      <c r="AS44" s="28"/>
      <c r="AT44" s="176"/>
      <c r="AU44" s="176" t="s">
        <v>36</v>
      </c>
      <c r="AV44" s="212">
        <f>T44*60+X44</f>
        <v>1440</v>
      </c>
      <c r="AW44" s="28"/>
      <c r="AX44" s="176" t="s">
        <v>37</v>
      </c>
      <c r="AY44" s="212">
        <f>(T44*60+X44)-(H44*60+L44)</f>
        <v>900</v>
      </c>
      <c r="AZ44" s="28"/>
      <c r="BA44" s="28"/>
      <c r="BB44" s="28"/>
      <c r="BC44" s="28"/>
      <c r="BD44" s="28"/>
      <c r="BE44" s="28"/>
      <c r="BF44" s="28"/>
    </row>
    <row r="45" spans="1:58" ht="35.25" customHeight="1" x14ac:dyDescent="0.15">
      <c r="A45" s="29"/>
      <c r="B45" s="203"/>
      <c r="C45" s="204"/>
      <c r="D45" s="204"/>
      <c r="E45" s="205"/>
      <c r="F45" s="175"/>
      <c r="G45" s="175"/>
      <c r="H45" s="207"/>
      <c r="I45" s="207"/>
      <c r="J45" s="209"/>
      <c r="K45" s="209"/>
      <c r="L45" s="207"/>
      <c r="M45" s="207"/>
      <c r="N45" s="209"/>
      <c r="O45" s="211"/>
      <c r="P45" s="214"/>
      <c r="Q45" s="211"/>
      <c r="R45" s="227"/>
      <c r="S45" s="227"/>
      <c r="T45" s="207"/>
      <c r="U45" s="207"/>
      <c r="V45" s="209"/>
      <c r="W45" s="209"/>
      <c r="X45" s="207"/>
      <c r="Y45" s="207"/>
      <c r="Z45" s="209"/>
      <c r="AA45" s="211"/>
      <c r="AB45" s="28"/>
      <c r="AC45" s="28"/>
      <c r="AD45" s="28"/>
      <c r="AE45" s="220"/>
      <c r="AF45" s="221"/>
      <c r="AG45" s="221"/>
      <c r="AH45" s="221"/>
      <c r="AI45" s="222"/>
      <c r="AJ45" s="224"/>
      <c r="AK45" s="224"/>
      <c r="AL45" s="221"/>
      <c r="AM45" s="221"/>
      <c r="AN45" s="224"/>
      <c r="AO45" s="224"/>
      <c r="AP45" s="209"/>
      <c r="AQ45" s="211"/>
      <c r="AR45" s="34"/>
      <c r="AS45" s="28"/>
      <c r="AT45" s="176"/>
      <c r="AU45" s="176"/>
      <c r="AV45" s="212"/>
      <c r="AW45" s="28"/>
      <c r="AX45" s="176"/>
      <c r="AY45" s="212"/>
      <c r="AZ45" s="28"/>
      <c r="BA45" s="28"/>
      <c r="BB45" s="28"/>
      <c r="BC45" s="28"/>
      <c r="BD45" s="28"/>
      <c r="BE45" s="28"/>
      <c r="BF45" s="28"/>
    </row>
    <row r="46" spans="1:58" ht="17.25" customHeight="1" x14ac:dyDescent="0.15">
      <c r="A46" s="29"/>
      <c r="B46" s="35"/>
      <c r="C46" s="35"/>
      <c r="D46" s="35"/>
      <c r="E46" s="35"/>
      <c r="F46" s="36"/>
      <c r="G46" s="36"/>
      <c r="H46" s="108"/>
      <c r="I46" s="36"/>
      <c r="J46" s="36"/>
      <c r="K46" s="36"/>
      <c r="L46" s="36"/>
      <c r="M46" s="36"/>
      <c r="N46" s="36"/>
      <c r="O46" s="36"/>
      <c r="P46" s="36"/>
      <c r="Q46" s="36"/>
      <c r="R46" s="36"/>
      <c r="S46" s="36"/>
      <c r="T46" s="36"/>
      <c r="U46" s="36"/>
      <c r="V46" s="36"/>
      <c r="W46" s="36"/>
      <c r="X46" s="34"/>
      <c r="Y46" s="34"/>
      <c r="Z46" s="32"/>
      <c r="AA46" s="110"/>
      <c r="AB46" s="34"/>
      <c r="AC46" s="34"/>
      <c r="AD46" s="34"/>
      <c r="AE46" s="38"/>
      <c r="AF46" s="38"/>
      <c r="AG46" s="38"/>
      <c r="AH46" s="38"/>
      <c r="AI46" s="38"/>
      <c r="AJ46" s="39" t="s">
        <v>38</v>
      </c>
      <c r="AK46" s="38"/>
      <c r="AL46" s="38"/>
      <c r="AM46" s="38"/>
      <c r="AN46" s="38"/>
      <c r="AO46" s="38"/>
      <c r="AP46" s="38"/>
      <c r="AQ46" s="38"/>
      <c r="AR46" s="34"/>
      <c r="AS46" s="28"/>
      <c r="AT46" s="28"/>
      <c r="AU46" s="28"/>
      <c r="AV46" s="28"/>
      <c r="AW46" s="28"/>
      <c r="AX46" s="28"/>
      <c r="AY46" s="28"/>
      <c r="AZ46" s="28"/>
      <c r="BA46" s="28"/>
      <c r="BB46" s="28"/>
      <c r="BC46" s="28"/>
      <c r="BD46" s="28"/>
      <c r="BE46" s="28"/>
      <c r="BF46" s="28"/>
    </row>
    <row r="47" spans="1:58" s="28" customFormat="1" ht="25.5" customHeight="1" x14ac:dyDescent="0.15">
      <c r="A47" s="29"/>
      <c r="B47" s="30"/>
      <c r="C47" s="109"/>
      <c r="D47" s="109"/>
      <c r="E47" s="109"/>
      <c r="F47" s="32"/>
      <c r="G47" s="32"/>
      <c r="H47" s="32"/>
      <c r="I47" s="32"/>
      <c r="J47" s="32"/>
      <c r="K47" s="32"/>
      <c r="L47" s="32"/>
      <c r="M47" s="32"/>
      <c r="N47" s="32"/>
      <c r="O47" s="32"/>
      <c r="P47" s="32"/>
      <c r="Q47" s="32"/>
      <c r="R47" s="32"/>
      <c r="S47" s="32"/>
      <c r="T47" s="32"/>
      <c r="U47" s="32"/>
      <c r="V47" s="32"/>
      <c r="W47" s="110"/>
      <c r="X47" s="34"/>
      <c r="Y47" s="34"/>
      <c r="Z47" s="32"/>
      <c r="AA47" s="110"/>
      <c r="AB47" s="34"/>
      <c r="AC47" s="34"/>
      <c r="AD47" s="34"/>
      <c r="AE47" s="38"/>
      <c r="AF47" s="38"/>
      <c r="AG47" s="38"/>
      <c r="AH47" s="38"/>
      <c r="AI47" s="38"/>
      <c r="AJ47" s="38"/>
      <c r="AK47" s="38"/>
      <c r="AL47" s="38"/>
      <c r="AM47" s="38"/>
      <c r="AN47" s="38"/>
      <c r="AO47" s="38"/>
      <c r="AP47" s="38"/>
      <c r="AQ47" s="38"/>
      <c r="AR47" s="34"/>
      <c r="AV47" s="42" t="s">
        <v>39</v>
      </c>
      <c r="AY47" s="28" t="s">
        <v>40</v>
      </c>
      <c r="BB47" s="28" t="s">
        <v>41</v>
      </c>
    </row>
    <row r="48" spans="1:58" s="47" customFormat="1" ht="25.5" customHeight="1" x14ac:dyDescent="0.15">
      <c r="A48" s="40"/>
      <c r="B48" s="41" t="s">
        <v>101</v>
      </c>
      <c r="C48" s="41"/>
      <c r="D48" s="41"/>
      <c r="E48" s="41"/>
      <c r="F48" s="41"/>
      <c r="G48" s="41"/>
      <c r="H48" s="41"/>
      <c r="I48" s="41"/>
      <c r="J48" s="41"/>
      <c r="K48" s="41"/>
      <c r="L48" s="41"/>
      <c r="M48" s="41"/>
      <c r="N48" s="41"/>
      <c r="O48" s="42"/>
      <c r="P48" s="41"/>
      <c r="Q48" s="41"/>
      <c r="R48" s="41"/>
      <c r="S48" s="41"/>
      <c r="T48" s="41"/>
      <c r="U48" s="17"/>
      <c r="V48" s="41"/>
      <c r="W48" s="41"/>
      <c r="X48" s="34"/>
      <c r="Y48" s="34"/>
      <c r="Z48" s="32"/>
      <c r="AA48" s="110"/>
      <c r="AB48" s="34"/>
      <c r="AC48" s="34"/>
      <c r="AD48" s="34"/>
      <c r="AE48" s="43" t="s">
        <v>42</v>
      </c>
      <c r="AF48" s="44"/>
      <c r="AG48" s="45"/>
      <c r="AH48" s="45"/>
      <c r="AI48" s="45"/>
      <c r="AJ48" s="45"/>
      <c r="AK48" s="45"/>
      <c r="AL48" s="45"/>
      <c r="AM48" s="45"/>
      <c r="AN48" s="38"/>
      <c r="AO48" s="38"/>
      <c r="AP48" s="38"/>
      <c r="AQ48" s="46"/>
      <c r="AR48" s="34"/>
      <c r="AS48" s="28"/>
      <c r="AT48" s="42"/>
      <c r="AU48" s="42"/>
      <c r="AV48" s="42" t="s">
        <v>43</v>
      </c>
      <c r="AW48" s="42"/>
      <c r="AX48" s="42"/>
      <c r="AY48" s="28" t="s">
        <v>44</v>
      </c>
      <c r="AZ48" s="42"/>
      <c r="BA48" s="28"/>
      <c r="BB48" s="28"/>
      <c r="BC48" s="42"/>
      <c r="BD48" s="28"/>
      <c r="BE48" s="42"/>
      <c r="BF48" s="42"/>
    </row>
    <row r="49" spans="1:58" ht="25.5" customHeight="1" x14ac:dyDescent="0.15">
      <c r="A49" s="29"/>
      <c r="B49" s="200" t="s">
        <v>27</v>
      </c>
      <c r="C49" s="201"/>
      <c r="D49" s="201"/>
      <c r="E49" s="202"/>
      <c r="F49" s="175" t="s">
        <v>29</v>
      </c>
      <c r="G49" s="175"/>
      <c r="H49" s="215">
        <v>9</v>
      </c>
      <c r="I49" s="206"/>
      <c r="J49" s="208" t="s">
        <v>30</v>
      </c>
      <c r="K49" s="208"/>
      <c r="L49" s="206">
        <v>0</v>
      </c>
      <c r="M49" s="206"/>
      <c r="N49" s="208" t="s">
        <v>31</v>
      </c>
      <c r="O49" s="210"/>
      <c r="P49" s="225" t="s">
        <v>32</v>
      </c>
      <c r="Q49" s="210"/>
      <c r="R49" s="226" t="s">
        <v>33</v>
      </c>
      <c r="S49" s="226"/>
      <c r="T49" s="215">
        <v>21</v>
      </c>
      <c r="U49" s="206"/>
      <c r="V49" s="208" t="s">
        <v>30</v>
      </c>
      <c r="W49" s="208"/>
      <c r="X49" s="206">
        <v>0</v>
      </c>
      <c r="Y49" s="206"/>
      <c r="Z49" s="208" t="s">
        <v>31</v>
      </c>
      <c r="AA49" s="210"/>
      <c r="AB49" s="34"/>
      <c r="AC49" s="34"/>
      <c r="AD49" s="34"/>
      <c r="AE49" s="213" t="s">
        <v>51</v>
      </c>
      <c r="AF49" s="208"/>
      <c r="AG49" s="208"/>
      <c r="AH49" s="208"/>
      <c r="AI49" s="210"/>
      <c r="AJ49" s="250">
        <f>ROUNDDOWN(AV54/60,0)</f>
        <v>3</v>
      </c>
      <c r="AK49" s="223"/>
      <c r="AL49" s="208" t="s">
        <v>30</v>
      </c>
      <c r="AM49" s="208"/>
      <c r="AN49" s="223">
        <f>AV54-AJ49*60</f>
        <v>0</v>
      </c>
      <c r="AO49" s="223"/>
      <c r="AP49" s="208" t="s">
        <v>31</v>
      </c>
      <c r="AQ49" s="210"/>
      <c r="AR49" s="34"/>
      <c r="AS49" s="48"/>
      <c r="AT49" s="28"/>
      <c r="AU49" s="176" t="s">
        <v>46</v>
      </c>
      <c r="AV49" s="212">
        <f>IF(AY49&lt;=BB49,BB49,AV44)</f>
        <v>1260</v>
      </c>
      <c r="AW49" s="134"/>
      <c r="AX49" s="176" t="s">
        <v>47</v>
      </c>
      <c r="AY49" s="212">
        <f>T49*60+X49</f>
        <v>1260</v>
      </c>
      <c r="AZ49" s="134"/>
      <c r="BA49" s="176" t="s">
        <v>48</v>
      </c>
      <c r="BB49" s="212">
        <f>21*60</f>
        <v>1260</v>
      </c>
      <c r="BC49" s="28"/>
      <c r="BD49" s="28"/>
      <c r="BE49" s="28"/>
      <c r="BF49" s="28"/>
    </row>
    <row r="50" spans="1:58" ht="35.25" customHeight="1" x14ac:dyDescent="0.15">
      <c r="A50" s="29"/>
      <c r="B50" s="203"/>
      <c r="C50" s="204"/>
      <c r="D50" s="204"/>
      <c r="E50" s="205"/>
      <c r="F50" s="175"/>
      <c r="G50" s="175"/>
      <c r="H50" s="216"/>
      <c r="I50" s="207"/>
      <c r="J50" s="209"/>
      <c r="K50" s="209"/>
      <c r="L50" s="207"/>
      <c r="M50" s="207"/>
      <c r="N50" s="209"/>
      <c r="O50" s="211"/>
      <c r="P50" s="214"/>
      <c r="Q50" s="211"/>
      <c r="R50" s="227"/>
      <c r="S50" s="227"/>
      <c r="T50" s="216"/>
      <c r="U50" s="207"/>
      <c r="V50" s="209"/>
      <c r="W50" s="209"/>
      <c r="X50" s="207"/>
      <c r="Y50" s="207"/>
      <c r="Z50" s="209"/>
      <c r="AA50" s="211"/>
      <c r="AB50" s="28"/>
      <c r="AC50" s="28"/>
      <c r="AD50" s="28"/>
      <c r="AE50" s="214"/>
      <c r="AF50" s="209"/>
      <c r="AG50" s="209"/>
      <c r="AH50" s="209"/>
      <c r="AI50" s="211"/>
      <c r="AJ50" s="251"/>
      <c r="AK50" s="224"/>
      <c r="AL50" s="209"/>
      <c r="AM50" s="209"/>
      <c r="AN50" s="224"/>
      <c r="AO50" s="224"/>
      <c r="AP50" s="209"/>
      <c r="AQ50" s="211"/>
      <c r="AR50" s="34"/>
      <c r="AS50" s="48"/>
      <c r="AT50" s="28"/>
      <c r="AU50" s="176"/>
      <c r="AV50" s="212"/>
      <c r="AW50" s="134"/>
      <c r="AX50" s="176"/>
      <c r="AY50" s="212"/>
      <c r="AZ50" s="134"/>
      <c r="BA50" s="176"/>
      <c r="BB50" s="212"/>
      <c r="BC50" s="28"/>
      <c r="BD50" s="28"/>
      <c r="BE50" s="28"/>
      <c r="BF50" s="28"/>
    </row>
    <row r="51" spans="1:58" ht="17.25" customHeight="1" x14ac:dyDescent="0.15">
      <c r="A51" s="49"/>
      <c r="B51" s="35"/>
      <c r="C51" s="35"/>
      <c r="D51" s="35"/>
      <c r="E51" s="35"/>
      <c r="F51" s="28"/>
      <c r="G51" s="35"/>
      <c r="H51" s="108"/>
      <c r="I51" s="35"/>
      <c r="J51" s="35"/>
      <c r="K51" s="35"/>
      <c r="L51" s="35"/>
      <c r="M51" s="35"/>
      <c r="N51" s="35"/>
      <c r="O51" s="35"/>
      <c r="P51" s="50"/>
      <c r="Q51" s="35"/>
      <c r="R51" s="35"/>
      <c r="S51" s="35"/>
      <c r="T51" s="35"/>
      <c r="U51" s="35"/>
      <c r="V51" s="35"/>
      <c r="W51" s="35"/>
      <c r="X51" s="34"/>
      <c r="Y51" s="34"/>
      <c r="Z51" s="32"/>
      <c r="AA51" s="28"/>
      <c r="AB51" s="28"/>
      <c r="AC51" s="28"/>
      <c r="AD51" s="28"/>
      <c r="AE51" s="46"/>
      <c r="AF51" s="46"/>
      <c r="AG51" s="46"/>
      <c r="AH51" s="46"/>
      <c r="AI51" s="46"/>
      <c r="AJ51" s="39" t="s">
        <v>38</v>
      </c>
      <c r="AK51" s="46"/>
      <c r="AL51" s="46"/>
      <c r="AM51" s="46"/>
      <c r="AN51" s="46"/>
      <c r="AO51" s="46"/>
      <c r="AP51" s="46"/>
      <c r="AQ51" s="46"/>
      <c r="AR51" s="28"/>
      <c r="AS51" s="28"/>
      <c r="AT51" s="28"/>
      <c r="AU51" s="28"/>
      <c r="AV51" s="28"/>
      <c r="AW51" s="28"/>
      <c r="AX51" s="28"/>
      <c r="AY51" s="61" t="s">
        <v>49</v>
      </c>
      <c r="AZ51" s="28"/>
      <c r="BA51" s="28"/>
      <c r="BB51" s="28"/>
      <c r="BC51" s="28"/>
      <c r="BD51" s="28"/>
      <c r="BE51" s="28"/>
      <c r="BF51" s="28"/>
    </row>
    <row r="52" spans="1:58" ht="25.5" customHeight="1" x14ac:dyDescent="0.2">
      <c r="A52" s="49"/>
      <c r="B52" s="28"/>
      <c r="C52" s="228" t="s">
        <v>100</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30"/>
      <c r="AC52" s="28"/>
      <c r="AD52" s="28"/>
      <c r="AE52" s="46"/>
      <c r="AF52" s="46"/>
      <c r="AG52" s="46"/>
      <c r="AH52" s="46"/>
      <c r="AI52" s="46"/>
      <c r="AJ52" s="46"/>
      <c r="AK52" s="46"/>
      <c r="AL52" s="46"/>
      <c r="AM52" s="46"/>
      <c r="AN52" s="46"/>
      <c r="AO52" s="46"/>
      <c r="AP52" s="46"/>
      <c r="AQ52" s="46"/>
      <c r="AR52" s="28"/>
      <c r="AS52" s="28"/>
      <c r="AT52" s="28"/>
      <c r="AU52" s="28"/>
      <c r="AV52" s="28"/>
      <c r="AW52" s="28"/>
      <c r="AX52" s="28"/>
      <c r="AY52" s="102" t="s">
        <v>89</v>
      </c>
      <c r="AZ52" s="28"/>
      <c r="BA52" s="28"/>
      <c r="BB52" s="28"/>
      <c r="BC52" s="28"/>
      <c r="BD52" s="28"/>
      <c r="BE52" s="28"/>
      <c r="BF52" s="28"/>
    </row>
    <row r="53" spans="1:58" ht="25.5" customHeight="1" x14ac:dyDescent="0.15">
      <c r="A53" s="49"/>
      <c r="B53" s="28"/>
      <c r="C53" s="231"/>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3"/>
      <c r="AC53" s="28"/>
      <c r="AD53" s="28"/>
      <c r="AE53" s="43" t="s">
        <v>50</v>
      </c>
      <c r="AF53" s="46"/>
      <c r="AG53" s="46"/>
      <c r="AH53" s="46"/>
      <c r="AI53" s="46"/>
      <c r="AJ53" s="46"/>
      <c r="AK53" s="46"/>
      <c r="AL53" s="46"/>
      <c r="AM53" s="46"/>
      <c r="AN53" s="46"/>
      <c r="AO53" s="46"/>
      <c r="AP53" s="46"/>
      <c r="AQ53" s="46"/>
      <c r="AR53" s="28"/>
      <c r="AS53" s="28"/>
      <c r="AT53" s="28"/>
      <c r="AU53" s="28"/>
      <c r="AV53" s="28" t="s">
        <v>51</v>
      </c>
      <c r="AW53" s="28"/>
      <c r="AX53" s="28"/>
      <c r="AY53" s="28" t="s">
        <v>52</v>
      </c>
      <c r="AZ53" s="103"/>
      <c r="BA53" s="28"/>
      <c r="BB53" s="28"/>
      <c r="BC53" s="28"/>
      <c r="BD53" s="28"/>
      <c r="BE53" s="28"/>
      <c r="BF53" s="28"/>
    </row>
    <row r="54" spans="1:58" s="47" customFormat="1" ht="25.5" customHeight="1" x14ac:dyDescent="0.15">
      <c r="A54" s="49"/>
      <c r="B54" s="28"/>
      <c r="C54" s="231"/>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3"/>
      <c r="AD54" s="34"/>
      <c r="AE54" s="217" t="s">
        <v>111</v>
      </c>
      <c r="AF54" s="237"/>
      <c r="AG54" s="237"/>
      <c r="AH54" s="237"/>
      <c r="AI54" s="237"/>
      <c r="AJ54" s="237"/>
      <c r="AK54" s="238"/>
      <c r="AL54" s="242">
        <f>IF(AY44=0,0,ROUNDUP(AV54/AY44,3))</f>
        <v>0.2</v>
      </c>
      <c r="AM54" s="243"/>
      <c r="AN54" s="243"/>
      <c r="AO54" s="243"/>
      <c r="AP54" s="243"/>
      <c r="AQ54" s="244"/>
      <c r="AR54" s="28"/>
      <c r="AS54" s="28"/>
      <c r="AT54" s="42"/>
      <c r="AU54" s="176" t="s">
        <v>54</v>
      </c>
      <c r="AV54" s="248">
        <f>IF(AV44-AV49&gt;0,IF(AV44-AV49&gt;AY44,AY44,AV44-AV49),0)</f>
        <v>180</v>
      </c>
      <c r="AW54" s="249" t="s">
        <v>55</v>
      </c>
      <c r="AX54" s="249"/>
      <c r="AY54" s="103"/>
      <c r="AZ54" s="103"/>
      <c r="BA54" s="42"/>
      <c r="BB54" s="42"/>
      <c r="BC54" s="42"/>
      <c r="BD54" s="42"/>
      <c r="BE54" s="42"/>
      <c r="BF54" s="42"/>
    </row>
    <row r="55" spans="1:58" ht="35.25" customHeight="1" x14ac:dyDescent="0.15">
      <c r="A55" s="64"/>
      <c r="B55" s="28"/>
      <c r="C55" s="231"/>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3"/>
      <c r="AC55" s="34"/>
      <c r="AD55" s="28"/>
      <c r="AE55" s="239"/>
      <c r="AF55" s="240"/>
      <c r="AG55" s="240"/>
      <c r="AH55" s="240"/>
      <c r="AI55" s="240"/>
      <c r="AJ55" s="240"/>
      <c r="AK55" s="241"/>
      <c r="AL55" s="245"/>
      <c r="AM55" s="246"/>
      <c r="AN55" s="246"/>
      <c r="AO55" s="246"/>
      <c r="AP55" s="246"/>
      <c r="AQ55" s="247"/>
      <c r="AR55" s="28"/>
      <c r="AS55" s="28"/>
      <c r="AT55" s="176"/>
      <c r="AU55" s="176"/>
      <c r="AV55" s="248"/>
      <c r="AW55" s="249"/>
      <c r="AX55" s="249"/>
      <c r="AY55" s="28"/>
      <c r="AZ55" s="28"/>
      <c r="BA55" s="28"/>
      <c r="BB55" s="28"/>
      <c r="BC55" s="28"/>
      <c r="BD55" s="28"/>
      <c r="BE55" s="28"/>
      <c r="BF55" s="28"/>
    </row>
    <row r="56" spans="1:58" ht="25.5" customHeight="1" x14ac:dyDescent="0.15">
      <c r="A56" s="64"/>
      <c r="B56" s="28"/>
      <c r="C56" s="234"/>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6"/>
      <c r="AC56" s="28"/>
      <c r="AD56" s="28"/>
      <c r="AE56" s="28"/>
      <c r="AF56" s="28"/>
      <c r="AG56" s="28"/>
      <c r="AH56" s="28"/>
      <c r="AI56" s="28"/>
      <c r="AJ56" s="28"/>
      <c r="AK56" s="52" t="s">
        <v>38</v>
      </c>
      <c r="AL56" s="28"/>
      <c r="AM56" s="34"/>
      <c r="AN56" s="34"/>
      <c r="AO56" s="34"/>
      <c r="AP56" s="28"/>
      <c r="AQ56" s="28"/>
      <c r="AR56" s="28"/>
      <c r="AS56" s="28"/>
      <c r="AT56" s="176"/>
      <c r="AU56" s="28"/>
      <c r="AV56" s="28"/>
      <c r="AW56" s="28"/>
      <c r="AX56" s="28"/>
      <c r="AY56" s="28"/>
      <c r="AZ56" s="28"/>
      <c r="BA56" s="28"/>
      <c r="BB56" s="28"/>
      <c r="BC56" s="28"/>
      <c r="BD56" s="28"/>
      <c r="BE56" s="28"/>
      <c r="BF56" s="28"/>
    </row>
    <row r="57" spans="1:58" ht="25.5" customHeight="1" x14ac:dyDescent="0.15">
      <c r="A57" s="49"/>
      <c r="B57" s="109"/>
      <c r="C57" s="51"/>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28"/>
      <c r="AD57" s="28"/>
      <c r="AE57" s="28"/>
      <c r="AF57" s="28"/>
      <c r="AG57" s="28"/>
      <c r="AH57" s="28"/>
      <c r="AI57" s="28"/>
      <c r="AJ57" s="28"/>
      <c r="AK57" s="54" t="s">
        <v>56</v>
      </c>
      <c r="AL57" s="28"/>
      <c r="AM57" s="34"/>
      <c r="AN57" s="34"/>
      <c r="AO57" s="34"/>
      <c r="AP57" s="28"/>
      <c r="AQ57" s="28"/>
      <c r="AR57" s="28"/>
      <c r="AS57" s="28"/>
      <c r="AT57" s="28"/>
      <c r="AU57" s="28"/>
      <c r="AV57" s="28"/>
      <c r="AW57" s="28"/>
      <c r="AX57" s="28"/>
      <c r="AY57" s="28"/>
      <c r="AZ57" s="28"/>
      <c r="BA57" s="28"/>
      <c r="BB57" s="28"/>
      <c r="BC57" s="28"/>
      <c r="BD57" s="28"/>
      <c r="BE57" s="28"/>
    </row>
    <row r="58" spans="1:58" s="22" customFormat="1" ht="16.5" customHeight="1" x14ac:dyDescent="0.15">
      <c r="A58" s="20"/>
      <c r="B58" s="20"/>
      <c r="C58" s="21"/>
      <c r="F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U58" s="34"/>
      <c r="AV58" s="34"/>
      <c r="AW58" s="34"/>
      <c r="AX58" s="34"/>
      <c r="AY58" s="34"/>
      <c r="AZ58" s="34"/>
      <c r="BA58" s="34"/>
      <c r="BB58" s="34"/>
      <c r="BC58" s="34"/>
      <c r="BD58" s="34"/>
      <c r="BE58" s="34"/>
      <c r="BF58" s="9"/>
    </row>
    <row r="59" spans="1:58" ht="25.5" customHeight="1" x14ac:dyDescent="0.15">
      <c r="A59" s="194" t="s">
        <v>60</v>
      </c>
      <c r="B59" s="195"/>
      <c r="C59" s="195"/>
      <c r="D59" s="195"/>
      <c r="E59" s="195"/>
      <c r="F59" s="195"/>
      <c r="G59" s="195"/>
      <c r="H59" s="195"/>
      <c r="I59" s="196"/>
      <c r="J59" s="23"/>
      <c r="K59" s="63" t="s">
        <v>61</v>
      </c>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23"/>
      <c r="AP59" s="23"/>
      <c r="AQ59" s="23"/>
      <c r="AR59" s="23"/>
      <c r="AS59" s="23"/>
      <c r="AT59" s="28"/>
      <c r="AU59" s="28" t="s">
        <v>23</v>
      </c>
      <c r="AV59" s="34"/>
      <c r="AW59" s="34"/>
      <c r="AX59" s="34"/>
      <c r="AY59" s="34"/>
      <c r="AZ59" s="28"/>
      <c r="BA59" s="34"/>
      <c r="BB59" s="34"/>
      <c r="BC59" s="34"/>
      <c r="BD59" s="34"/>
      <c r="BE59" s="34"/>
      <c r="BF59" s="9"/>
    </row>
    <row r="60" spans="1:58" ht="17.25" customHeight="1" x14ac:dyDescent="0.15">
      <c r="A60" s="197"/>
      <c r="B60" s="198"/>
      <c r="C60" s="198"/>
      <c r="D60" s="198"/>
      <c r="E60" s="198"/>
      <c r="F60" s="198"/>
      <c r="G60" s="198"/>
      <c r="H60" s="198"/>
      <c r="I60" s="199"/>
      <c r="J60" s="24"/>
      <c r="K60" s="24"/>
      <c r="L60" s="24"/>
      <c r="M60" s="24"/>
      <c r="N60" s="24"/>
      <c r="O60" s="24"/>
      <c r="P60" s="24"/>
      <c r="Q60" s="24"/>
      <c r="R60" s="24"/>
      <c r="S60" s="24"/>
      <c r="T60" s="24"/>
      <c r="U60" s="24"/>
      <c r="V60" s="24"/>
      <c r="W60" s="24"/>
      <c r="X60" s="25"/>
      <c r="Y60" s="25"/>
      <c r="Z60" s="25"/>
      <c r="AA60" s="25"/>
      <c r="AB60" s="25"/>
      <c r="AC60" s="25"/>
      <c r="AD60" s="25"/>
      <c r="AE60" s="26"/>
      <c r="AF60" s="25"/>
      <c r="AG60" s="25"/>
      <c r="AH60" s="25"/>
      <c r="AI60" s="25"/>
      <c r="AJ60" s="25"/>
      <c r="AK60" s="25"/>
      <c r="AL60" s="25"/>
      <c r="AM60" s="25"/>
      <c r="AN60" s="25"/>
      <c r="AO60" s="25"/>
      <c r="AP60" s="27"/>
      <c r="AQ60" s="27"/>
      <c r="AR60" s="27"/>
      <c r="AS60" s="27"/>
      <c r="AT60" s="28"/>
      <c r="AU60" s="28"/>
      <c r="AV60" s="28"/>
      <c r="AW60" s="28"/>
      <c r="AX60" s="28"/>
      <c r="AY60" s="28"/>
      <c r="AZ60" s="28"/>
      <c r="BA60" s="28"/>
      <c r="BB60" s="28"/>
      <c r="BC60" s="28"/>
      <c r="BD60" s="28"/>
      <c r="BE60" s="28"/>
      <c r="BF60" s="28"/>
    </row>
    <row r="61" spans="1:58" ht="28.5" customHeight="1" x14ac:dyDescent="0.15">
      <c r="A61" s="29"/>
      <c r="B61" s="30" t="s">
        <v>24</v>
      </c>
      <c r="C61" s="109"/>
      <c r="D61" s="109"/>
      <c r="E61" s="109"/>
      <c r="F61" s="28"/>
      <c r="G61" s="32"/>
      <c r="H61" s="28"/>
      <c r="I61" s="32"/>
      <c r="J61" s="32"/>
      <c r="K61" s="32"/>
      <c r="L61" s="32"/>
      <c r="M61" s="32"/>
      <c r="N61" s="32"/>
      <c r="O61" s="32"/>
      <c r="P61" s="32"/>
      <c r="Q61" s="32"/>
      <c r="R61" s="32"/>
      <c r="S61" s="32"/>
      <c r="T61" s="32"/>
      <c r="U61" s="32"/>
      <c r="V61" s="32"/>
      <c r="W61" s="32"/>
      <c r="X61" s="32"/>
      <c r="Y61" s="32"/>
      <c r="Z61" s="32"/>
      <c r="AA61" s="110"/>
      <c r="AB61" s="34"/>
      <c r="AC61" s="34"/>
      <c r="AD61" s="34"/>
      <c r="AE61" s="30" t="s">
        <v>25</v>
      </c>
      <c r="AF61" s="34"/>
      <c r="AG61" s="34"/>
      <c r="AH61" s="34"/>
      <c r="AI61" s="34"/>
      <c r="AJ61" s="34"/>
      <c r="AK61" s="34"/>
      <c r="AL61" s="34"/>
      <c r="AM61" s="34"/>
      <c r="AN61" s="34"/>
      <c r="AO61" s="34"/>
      <c r="AP61" s="34"/>
      <c r="AQ61" s="34"/>
      <c r="AR61" s="34"/>
      <c r="AS61" s="34"/>
      <c r="AT61" s="28"/>
      <c r="AU61" s="28"/>
      <c r="AV61" s="28" t="s">
        <v>26</v>
      </c>
      <c r="AW61" s="28"/>
      <c r="AX61" s="28"/>
      <c r="AY61" s="28" t="s">
        <v>27</v>
      </c>
      <c r="AZ61" s="28"/>
      <c r="BA61" s="28"/>
      <c r="BB61" s="28"/>
      <c r="BC61" s="28"/>
      <c r="BD61" s="28"/>
      <c r="BE61" s="28"/>
      <c r="BF61" s="28"/>
    </row>
    <row r="62" spans="1:58" ht="25.5" customHeight="1" x14ac:dyDescent="0.15">
      <c r="A62" s="29"/>
      <c r="B62" s="200" t="s">
        <v>27</v>
      </c>
      <c r="C62" s="201"/>
      <c r="D62" s="201"/>
      <c r="E62" s="202"/>
      <c r="F62" s="175" t="s">
        <v>29</v>
      </c>
      <c r="G62" s="175"/>
      <c r="H62" s="252"/>
      <c r="I62" s="252"/>
      <c r="J62" s="208" t="s">
        <v>30</v>
      </c>
      <c r="K62" s="208"/>
      <c r="L62" s="252"/>
      <c r="M62" s="252"/>
      <c r="N62" s="208" t="s">
        <v>31</v>
      </c>
      <c r="O62" s="210"/>
      <c r="P62" s="225" t="s">
        <v>32</v>
      </c>
      <c r="Q62" s="210"/>
      <c r="R62" s="226" t="s">
        <v>33</v>
      </c>
      <c r="S62" s="226"/>
      <c r="T62" s="252"/>
      <c r="U62" s="252"/>
      <c r="V62" s="208" t="s">
        <v>30</v>
      </c>
      <c r="W62" s="208"/>
      <c r="X62" s="252"/>
      <c r="Y62" s="252"/>
      <c r="Z62" s="208" t="s">
        <v>31</v>
      </c>
      <c r="AA62" s="210"/>
      <c r="AB62" s="28"/>
      <c r="AC62" s="28"/>
      <c r="AD62" s="28"/>
      <c r="AE62" s="217" t="s">
        <v>110</v>
      </c>
      <c r="AF62" s="218"/>
      <c r="AG62" s="218"/>
      <c r="AH62" s="218"/>
      <c r="AI62" s="219"/>
      <c r="AJ62" s="223">
        <f>ROUNDDOWN(AY62/60,0)</f>
        <v>0</v>
      </c>
      <c r="AK62" s="223"/>
      <c r="AL62" s="218" t="s">
        <v>35</v>
      </c>
      <c r="AM62" s="218"/>
      <c r="AN62" s="223">
        <f>AY62-AJ62*60</f>
        <v>0</v>
      </c>
      <c r="AO62" s="223"/>
      <c r="AP62" s="208" t="s">
        <v>31</v>
      </c>
      <c r="AQ62" s="210"/>
      <c r="AR62" s="34"/>
      <c r="AS62" s="28"/>
      <c r="AT62" s="176"/>
      <c r="AU62" s="176" t="s">
        <v>36</v>
      </c>
      <c r="AV62" s="212">
        <f>T62*60+X62</f>
        <v>0</v>
      </c>
      <c r="AW62" s="28"/>
      <c r="AX62" s="176" t="s">
        <v>37</v>
      </c>
      <c r="AY62" s="212">
        <f>(T62*60+X62)-(H62*60+L62)</f>
        <v>0</v>
      </c>
      <c r="AZ62" s="28"/>
      <c r="BA62" s="28"/>
      <c r="BB62" s="28"/>
      <c r="BC62" s="28"/>
      <c r="BD62" s="28"/>
      <c r="BE62" s="28"/>
      <c r="BF62" s="28"/>
    </row>
    <row r="63" spans="1:58" ht="35.25" customHeight="1" x14ac:dyDescent="0.15">
      <c r="A63" s="29"/>
      <c r="B63" s="203"/>
      <c r="C63" s="204"/>
      <c r="D63" s="204"/>
      <c r="E63" s="205"/>
      <c r="F63" s="175"/>
      <c r="G63" s="175"/>
      <c r="H63" s="253"/>
      <c r="I63" s="253"/>
      <c r="J63" s="209"/>
      <c r="K63" s="209"/>
      <c r="L63" s="253"/>
      <c r="M63" s="253"/>
      <c r="N63" s="209"/>
      <c r="O63" s="211"/>
      <c r="P63" s="214"/>
      <c r="Q63" s="211"/>
      <c r="R63" s="227"/>
      <c r="S63" s="227"/>
      <c r="T63" s="253"/>
      <c r="U63" s="253"/>
      <c r="V63" s="209"/>
      <c r="W63" s="209"/>
      <c r="X63" s="253"/>
      <c r="Y63" s="253"/>
      <c r="Z63" s="209"/>
      <c r="AA63" s="211"/>
      <c r="AB63" s="28"/>
      <c r="AC63" s="28"/>
      <c r="AD63" s="28"/>
      <c r="AE63" s="220"/>
      <c r="AF63" s="221"/>
      <c r="AG63" s="221"/>
      <c r="AH63" s="221"/>
      <c r="AI63" s="222"/>
      <c r="AJ63" s="224"/>
      <c r="AK63" s="224"/>
      <c r="AL63" s="221"/>
      <c r="AM63" s="221"/>
      <c r="AN63" s="224"/>
      <c r="AO63" s="224"/>
      <c r="AP63" s="209"/>
      <c r="AQ63" s="211"/>
      <c r="AR63" s="34"/>
      <c r="AS63" s="28"/>
      <c r="AT63" s="176"/>
      <c r="AU63" s="176"/>
      <c r="AV63" s="212"/>
      <c r="AW63" s="28"/>
      <c r="AX63" s="176"/>
      <c r="AY63" s="212"/>
      <c r="AZ63" s="28"/>
      <c r="BA63" s="28"/>
      <c r="BB63" s="28"/>
      <c r="BC63" s="28"/>
      <c r="BD63" s="28"/>
      <c r="BE63" s="28"/>
      <c r="BF63" s="28"/>
    </row>
    <row r="64" spans="1:58" ht="17.25" customHeight="1" x14ac:dyDescent="0.15">
      <c r="A64" s="29"/>
      <c r="B64" s="35"/>
      <c r="C64" s="35"/>
      <c r="D64" s="35"/>
      <c r="E64" s="35"/>
      <c r="F64" s="36"/>
      <c r="G64" s="36"/>
      <c r="H64" s="108"/>
      <c r="I64" s="36"/>
      <c r="J64" s="36"/>
      <c r="K64" s="36"/>
      <c r="L64" s="36"/>
      <c r="M64" s="36"/>
      <c r="N64" s="36"/>
      <c r="O64" s="36"/>
      <c r="P64" s="36"/>
      <c r="Q64" s="36"/>
      <c r="R64" s="36"/>
      <c r="S64" s="36"/>
      <c r="T64" s="36"/>
      <c r="U64" s="36"/>
      <c r="V64" s="36"/>
      <c r="W64" s="36"/>
      <c r="X64" s="34"/>
      <c r="Y64" s="34"/>
      <c r="Z64" s="32"/>
      <c r="AA64" s="110"/>
      <c r="AB64" s="34"/>
      <c r="AC64" s="34"/>
      <c r="AD64" s="34"/>
      <c r="AE64" s="38"/>
      <c r="AF64" s="38"/>
      <c r="AG64" s="38"/>
      <c r="AH64" s="38"/>
      <c r="AI64" s="38"/>
      <c r="AJ64" s="39" t="s">
        <v>38</v>
      </c>
      <c r="AK64" s="38"/>
      <c r="AL64" s="38"/>
      <c r="AM64" s="38"/>
      <c r="AN64" s="38"/>
      <c r="AO64" s="38"/>
      <c r="AP64" s="38"/>
      <c r="AQ64" s="38"/>
      <c r="AR64" s="34"/>
      <c r="AS64" s="28"/>
      <c r="AT64" s="28"/>
      <c r="AU64" s="28"/>
      <c r="AV64" s="28"/>
      <c r="AW64" s="28"/>
      <c r="AX64" s="28"/>
      <c r="AY64" s="28"/>
      <c r="AZ64" s="28"/>
      <c r="BA64" s="28"/>
      <c r="BB64" s="28"/>
      <c r="BC64" s="28"/>
      <c r="BD64" s="28"/>
      <c r="BE64" s="28"/>
      <c r="BF64" s="28"/>
    </row>
    <row r="65" spans="1:58" s="28" customFormat="1" ht="25.5" customHeight="1" x14ac:dyDescent="0.15">
      <c r="A65" s="29"/>
      <c r="B65" s="30"/>
      <c r="C65" s="109"/>
      <c r="D65" s="109"/>
      <c r="E65" s="109"/>
      <c r="F65" s="32"/>
      <c r="G65" s="32"/>
      <c r="H65" s="32"/>
      <c r="I65" s="32"/>
      <c r="J65" s="32"/>
      <c r="K65" s="32"/>
      <c r="L65" s="32"/>
      <c r="M65" s="32"/>
      <c r="N65" s="32"/>
      <c r="O65" s="32"/>
      <c r="P65" s="32"/>
      <c r="Q65" s="32"/>
      <c r="R65" s="32"/>
      <c r="S65" s="32"/>
      <c r="T65" s="32"/>
      <c r="U65" s="32"/>
      <c r="V65" s="32"/>
      <c r="W65" s="110"/>
      <c r="X65" s="34"/>
      <c r="Y65" s="34"/>
      <c r="Z65" s="32"/>
      <c r="AA65" s="110"/>
      <c r="AB65" s="34"/>
      <c r="AC65" s="34"/>
      <c r="AD65" s="34"/>
      <c r="AE65" s="38"/>
      <c r="AF65" s="38"/>
      <c r="AG65" s="38"/>
      <c r="AH65" s="38"/>
      <c r="AI65" s="38"/>
      <c r="AJ65" s="38"/>
      <c r="AK65" s="38"/>
      <c r="AL65" s="38"/>
      <c r="AM65" s="38"/>
      <c r="AN65" s="38"/>
      <c r="AO65" s="38"/>
      <c r="AP65" s="38"/>
      <c r="AQ65" s="38"/>
      <c r="AR65" s="34"/>
      <c r="AV65" s="42" t="s">
        <v>39</v>
      </c>
      <c r="AY65" s="28" t="s">
        <v>40</v>
      </c>
      <c r="BB65" s="28" t="s">
        <v>41</v>
      </c>
    </row>
    <row r="66" spans="1:58" s="47" customFormat="1" ht="25.5" customHeight="1" x14ac:dyDescent="0.15">
      <c r="A66" s="40"/>
      <c r="B66" s="41" t="s">
        <v>101</v>
      </c>
      <c r="C66" s="41"/>
      <c r="D66" s="41"/>
      <c r="E66" s="41"/>
      <c r="F66" s="41"/>
      <c r="G66" s="41"/>
      <c r="H66" s="41"/>
      <c r="I66" s="41"/>
      <c r="J66" s="41"/>
      <c r="K66" s="41"/>
      <c r="L66" s="41"/>
      <c r="M66" s="41"/>
      <c r="N66" s="41"/>
      <c r="O66" s="42"/>
      <c r="P66" s="41"/>
      <c r="Q66" s="41"/>
      <c r="R66" s="41"/>
      <c r="S66" s="41"/>
      <c r="T66" s="41"/>
      <c r="U66" s="17"/>
      <c r="V66" s="41"/>
      <c r="W66" s="41"/>
      <c r="X66" s="34"/>
      <c r="Y66" s="34"/>
      <c r="Z66" s="32"/>
      <c r="AA66" s="110"/>
      <c r="AB66" s="34"/>
      <c r="AC66" s="34"/>
      <c r="AD66" s="34"/>
      <c r="AE66" s="43" t="s">
        <v>42</v>
      </c>
      <c r="AF66" s="44"/>
      <c r="AG66" s="45"/>
      <c r="AH66" s="45"/>
      <c r="AI66" s="45"/>
      <c r="AJ66" s="45"/>
      <c r="AK66" s="45"/>
      <c r="AL66" s="45"/>
      <c r="AM66" s="45"/>
      <c r="AN66" s="38"/>
      <c r="AO66" s="38"/>
      <c r="AP66" s="38"/>
      <c r="AQ66" s="46"/>
      <c r="AR66" s="34"/>
      <c r="AS66" s="28"/>
      <c r="AT66" s="42"/>
      <c r="AU66" s="42"/>
      <c r="AV66" s="42" t="s">
        <v>43</v>
      </c>
      <c r="AW66" s="42"/>
      <c r="AX66" s="42"/>
      <c r="AY66" s="28" t="s">
        <v>44</v>
      </c>
      <c r="AZ66" s="42"/>
      <c r="BA66" s="28"/>
      <c r="BB66" s="28"/>
      <c r="BC66" s="42"/>
      <c r="BD66" s="28"/>
      <c r="BE66" s="42"/>
      <c r="BF66" s="42"/>
    </row>
    <row r="67" spans="1:58" ht="25.5" customHeight="1" x14ac:dyDescent="0.15">
      <c r="A67" s="29"/>
      <c r="B67" s="200" t="s">
        <v>27</v>
      </c>
      <c r="C67" s="201"/>
      <c r="D67" s="201"/>
      <c r="E67" s="202"/>
      <c r="F67" s="175" t="s">
        <v>29</v>
      </c>
      <c r="G67" s="175"/>
      <c r="H67" s="252"/>
      <c r="I67" s="252"/>
      <c r="J67" s="208" t="s">
        <v>30</v>
      </c>
      <c r="K67" s="208"/>
      <c r="L67" s="252"/>
      <c r="M67" s="252"/>
      <c r="N67" s="208" t="s">
        <v>31</v>
      </c>
      <c r="O67" s="210"/>
      <c r="P67" s="225" t="s">
        <v>32</v>
      </c>
      <c r="Q67" s="210"/>
      <c r="R67" s="226" t="s">
        <v>33</v>
      </c>
      <c r="S67" s="226"/>
      <c r="T67" s="254"/>
      <c r="U67" s="252"/>
      <c r="V67" s="208" t="s">
        <v>30</v>
      </c>
      <c r="W67" s="208"/>
      <c r="X67" s="252"/>
      <c r="Y67" s="252"/>
      <c r="Z67" s="208" t="s">
        <v>31</v>
      </c>
      <c r="AA67" s="210"/>
      <c r="AB67" s="34"/>
      <c r="AC67" s="34"/>
      <c r="AD67" s="34"/>
      <c r="AE67" s="213" t="s">
        <v>51</v>
      </c>
      <c r="AF67" s="208"/>
      <c r="AG67" s="208"/>
      <c r="AH67" s="208"/>
      <c r="AI67" s="210"/>
      <c r="AJ67" s="250">
        <f>ROUNDDOWN(AV72/60,0)</f>
        <v>0</v>
      </c>
      <c r="AK67" s="223"/>
      <c r="AL67" s="208" t="s">
        <v>30</v>
      </c>
      <c r="AM67" s="208"/>
      <c r="AN67" s="223">
        <f>AV72-AJ67*60</f>
        <v>0</v>
      </c>
      <c r="AO67" s="223"/>
      <c r="AP67" s="208" t="s">
        <v>31</v>
      </c>
      <c r="AQ67" s="210"/>
      <c r="AR67" s="34"/>
      <c r="AS67" s="48"/>
      <c r="AT67" s="28"/>
      <c r="AU67" s="176" t="s">
        <v>46</v>
      </c>
      <c r="AV67" s="212">
        <f>IF(AY67&lt;=BB67,BB67,AV62)</f>
        <v>1260</v>
      </c>
      <c r="AW67" s="134"/>
      <c r="AX67" s="176" t="s">
        <v>47</v>
      </c>
      <c r="AY67" s="212">
        <f>T67*60+X67</f>
        <v>0</v>
      </c>
      <c r="AZ67" s="134"/>
      <c r="BA67" s="176" t="s">
        <v>48</v>
      </c>
      <c r="BB67" s="212">
        <f>21*60</f>
        <v>1260</v>
      </c>
      <c r="BC67" s="28"/>
      <c r="BD67" s="28"/>
      <c r="BE67" s="28"/>
      <c r="BF67" s="28"/>
    </row>
    <row r="68" spans="1:58" ht="35.25" customHeight="1" x14ac:dyDescent="0.15">
      <c r="A68" s="29"/>
      <c r="B68" s="203"/>
      <c r="C68" s="204"/>
      <c r="D68" s="204"/>
      <c r="E68" s="205"/>
      <c r="F68" s="175"/>
      <c r="G68" s="175"/>
      <c r="H68" s="253"/>
      <c r="I68" s="253"/>
      <c r="J68" s="209"/>
      <c r="K68" s="209"/>
      <c r="L68" s="253"/>
      <c r="M68" s="253"/>
      <c r="N68" s="209"/>
      <c r="O68" s="211"/>
      <c r="P68" s="214"/>
      <c r="Q68" s="211"/>
      <c r="R68" s="227"/>
      <c r="S68" s="227"/>
      <c r="T68" s="255"/>
      <c r="U68" s="253"/>
      <c r="V68" s="209"/>
      <c r="W68" s="209"/>
      <c r="X68" s="253"/>
      <c r="Y68" s="253"/>
      <c r="Z68" s="209"/>
      <c r="AA68" s="211"/>
      <c r="AB68" s="28"/>
      <c r="AC68" s="28"/>
      <c r="AD68" s="28"/>
      <c r="AE68" s="214"/>
      <c r="AF68" s="209"/>
      <c r="AG68" s="209"/>
      <c r="AH68" s="209"/>
      <c r="AI68" s="211"/>
      <c r="AJ68" s="251"/>
      <c r="AK68" s="224"/>
      <c r="AL68" s="209"/>
      <c r="AM68" s="209"/>
      <c r="AN68" s="224"/>
      <c r="AO68" s="224"/>
      <c r="AP68" s="209"/>
      <c r="AQ68" s="211"/>
      <c r="AR68" s="34"/>
      <c r="AS68" s="48"/>
      <c r="AT68" s="28"/>
      <c r="AU68" s="176"/>
      <c r="AV68" s="212"/>
      <c r="AW68" s="134"/>
      <c r="AX68" s="176"/>
      <c r="AY68" s="212"/>
      <c r="AZ68" s="134"/>
      <c r="BA68" s="176"/>
      <c r="BB68" s="212"/>
      <c r="BC68" s="28"/>
      <c r="BD68" s="28"/>
      <c r="BE68" s="28"/>
      <c r="BF68" s="28"/>
    </row>
    <row r="69" spans="1:58" ht="17.25" customHeight="1" x14ac:dyDescent="0.15">
      <c r="A69" s="49"/>
      <c r="B69" s="35"/>
      <c r="C69" s="35"/>
      <c r="D69" s="35"/>
      <c r="E69" s="35"/>
      <c r="F69" s="28"/>
      <c r="G69" s="35"/>
      <c r="H69" s="108"/>
      <c r="I69" s="35"/>
      <c r="J69" s="35"/>
      <c r="K69" s="35"/>
      <c r="L69" s="35"/>
      <c r="M69" s="35"/>
      <c r="N69" s="35"/>
      <c r="O69" s="35"/>
      <c r="P69" s="50"/>
      <c r="Q69" s="35"/>
      <c r="R69" s="35"/>
      <c r="S69" s="35"/>
      <c r="T69" s="35"/>
      <c r="U69" s="35"/>
      <c r="V69" s="35"/>
      <c r="W69" s="35"/>
      <c r="X69" s="34"/>
      <c r="Y69" s="34"/>
      <c r="Z69" s="32"/>
      <c r="AA69" s="28"/>
      <c r="AB69" s="28"/>
      <c r="AC69" s="28"/>
      <c r="AD69" s="28"/>
      <c r="AE69" s="46"/>
      <c r="AF69" s="46"/>
      <c r="AG69" s="46"/>
      <c r="AH69" s="46"/>
      <c r="AI69" s="46"/>
      <c r="AJ69" s="39" t="s">
        <v>38</v>
      </c>
      <c r="AK69" s="46"/>
      <c r="AL69" s="46"/>
      <c r="AM69" s="46"/>
      <c r="AN69" s="46"/>
      <c r="AO69" s="46"/>
      <c r="AP69" s="46"/>
      <c r="AQ69" s="46"/>
      <c r="AR69" s="28"/>
      <c r="AS69" s="28"/>
      <c r="AT69" s="28"/>
      <c r="AU69" s="28"/>
      <c r="AV69" s="28"/>
      <c r="AW69" s="28"/>
      <c r="AX69" s="28"/>
      <c r="AY69" s="61" t="s">
        <v>49</v>
      </c>
      <c r="AZ69" s="28"/>
      <c r="BA69" s="28"/>
      <c r="BB69" s="28"/>
      <c r="BC69" s="28"/>
      <c r="BD69" s="28"/>
      <c r="BE69" s="28"/>
      <c r="BF69" s="28"/>
    </row>
    <row r="70" spans="1:58" ht="25.5" customHeight="1" x14ac:dyDescent="0.2">
      <c r="A70" s="49"/>
      <c r="B70" s="28"/>
      <c r="C70" s="228" t="s">
        <v>100</v>
      </c>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30"/>
      <c r="AD70" s="28"/>
      <c r="AE70" s="46"/>
      <c r="AF70" s="46"/>
      <c r="AG70" s="46"/>
      <c r="AH70" s="46"/>
      <c r="AI70" s="46"/>
      <c r="AJ70" s="46"/>
      <c r="AK70" s="46"/>
      <c r="AL70" s="46"/>
      <c r="AM70" s="46"/>
      <c r="AN70" s="46"/>
      <c r="AO70" s="46"/>
      <c r="AP70" s="46"/>
      <c r="AQ70" s="46"/>
      <c r="AR70" s="28"/>
      <c r="AS70" s="28"/>
      <c r="AT70" s="28"/>
      <c r="AU70" s="28"/>
      <c r="AV70" s="28"/>
      <c r="AW70" s="28"/>
      <c r="AX70" s="28"/>
      <c r="AY70" s="102" t="s">
        <v>89</v>
      </c>
      <c r="AZ70" s="28"/>
      <c r="BA70" s="28"/>
      <c r="BB70" s="28"/>
      <c r="BC70" s="28"/>
      <c r="BD70" s="28"/>
      <c r="BE70" s="28"/>
      <c r="BF70" s="28"/>
    </row>
    <row r="71" spans="1:58" ht="25.5" customHeight="1" x14ac:dyDescent="0.15">
      <c r="A71" s="49"/>
      <c r="B71" s="28"/>
      <c r="C71" s="231"/>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3"/>
      <c r="AD71" s="28"/>
      <c r="AE71" s="43" t="s">
        <v>50</v>
      </c>
      <c r="AF71" s="46"/>
      <c r="AG71" s="46"/>
      <c r="AH71" s="46"/>
      <c r="AI71" s="46"/>
      <c r="AJ71" s="46"/>
      <c r="AK71" s="46"/>
      <c r="AL71" s="46"/>
      <c r="AM71" s="46"/>
      <c r="AN71" s="46"/>
      <c r="AO71" s="46"/>
      <c r="AP71" s="46"/>
      <c r="AQ71" s="46"/>
      <c r="AR71" s="28"/>
      <c r="AS71" s="28"/>
      <c r="AT71" s="28"/>
      <c r="AU71" s="28"/>
      <c r="AV71" s="28" t="s">
        <v>51</v>
      </c>
      <c r="AW71" s="28"/>
      <c r="AX71" s="28"/>
      <c r="AY71" s="28" t="s">
        <v>52</v>
      </c>
      <c r="AZ71" s="103"/>
      <c r="BA71" s="28"/>
      <c r="BB71" s="28"/>
      <c r="BC71" s="28"/>
      <c r="BD71" s="28"/>
      <c r="BE71" s="28"/>
      <c r="BF71" s="28"/>
    </row>
    <row r="72" spans="1:58" s="47" customFormat="1" ht="25.5" customHeight="1" x14ac:dyDescent="0.15">
      <c r="A72" s="49"/>
      <c r="B72" s="28"/>
      <c r="C72" s="231"/>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3"/>
      <c r="AC72" s="1"/>
      <c r="AD72" s="28"/>
      <c r="AE72" s="217" t="s">
        <v>111</v>
      </c>
      <c r="AF72" s="237"/>
      <c r="AG72" s="237"/>
      <c r="AH72" s="237"/>
      <c r="AI72" s="237"/>
      <c r="AJ72" s="237"/>
      <c r="AK72" s="238"/>
      <c r="AL72" s="242">
        <f>IF(AY62=0,0,ROUNDUP(AV72/AY62,3))</f>
        <v>0</v>
      </c>
      <c r="AM72" s="243"/>
      <c r="AN72" s="243"/>
      <c r="AO72" s="243"/>
      <c r="AP72" s="243"/>
      <c r="AQ72" s="244"/>
      <c r="AR72" s="28"/>
      <c r="AS72" s="28"/>
      <c r="AT72" s="42"/>
      <c r="AU72" s="176" t="s">
        <v>54</v>
      </c>
      <c r="AV72" s="248">
        <f>IF(AV62-AV67&gt;0,IF(AV62-AV67&gt;AY62,AY62,AV62-AV67),0)</f>
        <v>0</v>
      </c>
      <c r="AW72" s="249" t="s">
        <v>55</v>
      </c>
      <c r="AX72" s="249"/>
      <c r="AY72" s="103"/>
      <c r="AZ72" s="103"/>
      <c r="BA72" s="42"/>
      <c r="BB72" s="42"/>
      <c r="BC72" s="42"/>
      <c r="BD72" s="42"/>
      <c r="BE72" s="42"/>
      <c r="BF72" s="42"/>
    </row>
    <row r="73" spans="1:58" ht="35.25" customHeight="1" x14ac:dyDescent="0.15">
      <c r="A73" s="49"/>
      <c r="B73" s="28"/>
      <c r="C73" s="231"/>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3"/>
      <c r="AD73" s="28"/>
      <c r="AE73" s="239"/>
      <c r="AF73" s="240"/>
      <c r="AG73" s="240"/>
      <c r="AH73" s="240"/>
      <c r="AI73" s="240"/>
      <c r="AJ73" s="240"/>
      <c r="AK73" s="241"/>
      <c r="AL73" s="245"/>
      <c r="AM73" s="246"/>
      <c r="AN73" s="246"/>
      <c r="AO73" s="246"/>
      <c r="AP73" s="246"/>
      <c r="AQ73" s="247"/>
      <c r="AR73" s="28"/>
      <c r="AS73" s="28"/>
      <c r="AT73" s="176"/>
      <c r="AU73" s="176"/>
      <c r="AV73" s="248"/>
      <c r="AW73" s="249"/>
      <c r="AX73" s="249"/>
      <c r="AY73" s="28"/>
      <c r="AZ73" s="28"/>
      <c r="BA73" s="28"/>
      <c r="BB73" s="28"/>
      <c r="BC73" s="28"/>
      <c r="BD73" s="28"/>
      <c r="BE73" s="28"/>
      <c r="BF73" s="28"/>
    </row>
    <row r="74" spans="1:58" ht="25.5" customHeight="1" x14ac:dyDescent="0.15">
      <c r="A74" s="49"/>
      <c r="B74" s="28"/>
      <c r="C74" s="234"/>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6"/>
      <c r="AD74" s="28"/>
      <c r="AE74" s="28"/>
      <c r="AF74" s="28"/>
      <c r="AG74" s="28"/>
      <c r="AH74" s="28"/>
      <c r="AI74" s="28"/>
      <c r="AJ74" s="28"/>
      <c r="AK74" s="52" t="s">
        <v>38</v>
      </c>
      <c r="AL74" s="28"/>
      <c r="AM74" s="34"/>
      <c r="AN74" s="34"/>
      <c r="AO74" s="34"/>
      <c r="AP74" s="28"/>
      <c r="AQ74" s="28"/>
      <c r="AR74" s="28"/>
      <c r="AS74" s="28"/>
      <c r="AT74" s="176"/>
      <c r="AU74" s="28"/>
      <c r="AV74" s="28"/>
      <c r="AW74" s="28"/>
      <c r="AX74" s="28"/>
      <c r="AY74" s="28"/>
      <c r="AZ74" s="28"/>
      <c r="BA74" s="28"/>
      <c r="BB74" s="28"/>
      <c r="BC74" s="28"/>
      <c r="BD74" s="28"/>
      <c r="BE74" s="28"/>
      <c r="BF74" s="28"/>
    </row>
    <row r="75" spans="1:58" ht="25.5" customHeight="1" x14ac:dyDescent="0.15">
      <c r="A75" s="49"/>
      <c r="B75" s="28"/>
      <c r="C75" s="51"/>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D75" s="28"/>
      <c r="AE75" s="28"/>
      <c r="AF75" s="28"/>
      <c r="AG75" s="28"/>
      <c r="AH75" s="28"/>
      <c r="AI75" s="28"/>
      <c r="AJ75" s="28"/>
      <c r="AK75" s="54" t="s">
        <v>56</v>
      </c>
      <c r="AL75" s="28"/>
      <c r="AM75" s="34"/>
      <c r="AN75" s="34"/>
      <c r="AO75" s="34"/>
      <c r="AP75" s="28"/>
      <c r="AQ75" s="28"/>
      <c r="AR75" s="28"/>
      <c r="AS75" s="28"/>
      <c r="AT75" s="28"/>
      <c r="AU75" s="28"/>
      <c r="AV75" s="28"/>
      <c r="AW75" s="28"/>
      <c r="AX75" s="28"/>
      <c r="AY75" s="28"/>
      <c r="AZ75" s="28"/>
      <c r="BA75" s="28"/>
      <c r="BB75" s="28"/>
      <c r="BC75" s="28"/>
      <c r="BD75" s="28"/>
      <c r="BE75" s="28"/>
    </row>
    <row r="76" spans="1:58" ht="17.25" customHeight="1" x14ac:dyDescent="0.15">
      <c r="A76" s="55"/>
      <c r="B76" s="56"/>
      <c r="C76" s="56"/>
      <c r="D76" s="56"/>
      <c r="E76" s="56"/>
      <c r="F76" s="57"/>
      <c r="G76" s="56"/>
      <c r="H76" s="56"/>
      <c r="I76" s="56"/>
      <c r="J76" s="56"/>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9"/>
      <c r="AL76" s="58"/>
      <c r="AM76" s="60"/>
      <c r="AN76" s="60"/>
      <c r="AO76" s="60"/>
      <c r="AP76" s="58"/>
      <c r="AQ76" s="58"/>
      <c r="AR76" s="58"/>
      <c r="AS76" s="58"/>
      <c r="AT76" s="28"/>
      <c r="AU76" s="28"/>
      <c r="AV76" s="28"/>
      <c r="AW76" s="28"/>
      <c r="AX76" s="28"/>
      <c r="AY76" s="28"/>
      <c r="AZ76" s="28"/>
      <c r="BA76" s="28"/>
      <c r="BB76" s="28"/>
      <c r="BC76" s="28"/>
      <c r="BD76" s="28"/>
      <c r="BE76" s="28"/>
    </row>
    <row r="77" spans="1:58" ht="17.25" hidden="1" customHeight="1" x14ac:dyDescent="0.15">
      <c r="A77" s="36"/>
      <c r="B77" s="36"/>
      <c r="C77" s="36"/>
      <c r="D77" s="36"/>
      <c r="E77" s="36"/>
      <c r="F77" s="61"/>
      <c r="G77" s="36"/>
      <c r="H77" s="36"/>
      <c r="I77" s="36"/>
      <c r="J77" s="36"/>
      <c r="AK77" s="62"/>
      <c r="AM77" s="9"/>
      <c r="AN77" s="9"/>
      <c r="AO77" s="9"/>
      <c r="AT77" s="28"/>
      <c r="AU77" s="28"/>
      <c r="AV77" s="28"/>
      <c r="AW77" s="28"/>
      <c r="AX77" s="28"/>
      <c r="AY77" s="28"/>
      <c r="AZ77" s="28"/>
      <c r="BA77" s="28"/>
      <c r="BB77" s="28"/>
      <c r="BC77" s="28"/>
      <c r="BD77" s="28"/>
      <c r="BE77" s="28"/>
    </row>
    <row r="78" spans="1:58" ht="25.5" hidden="1" customHeight="1" x14ac:dyDescent="0.15">
      <c r="A78" s="194" t="s">
        <v>62</v>
      </c>
      <c r="B78" s="195"/>
      <c r="C78" s="195"/>
      <c r="D78" s="195"/>
      <c r="E78" s="195"/>
      <c r="F78" s="195"/>
      <c r="G78" s="195"/>
      <c r="H78" s="195"/>
      <c r="I78" s="196"/>
      <c r="J78" s="23"/>
      <c r="K78" s="63" t="s">
        <v>61</v>
      </c>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23"/>
      <c r="AP78" s="23"/>
      <c r="AQ78" s="23"/>
      <c r="AR78" s="23"/>
      <c r="AS78" s="23"/>
      <c r="AT78" s="28"/>
      <c r="AU78" s="28" t="s">
        <v>23</v>
      </c>
      <c r="AV78" s="34"/>
      <c r="AW78" s="34"/>
      <c r="AX78" s="34"/>
      <c r="AY78" s="34"/>
      <c r="AZ78" s="28"/>
      <c r="BA78" s="34"/>
      <c r="BB78" s="34"/>
      <c r="BC78" s="34"/>
      <c r="BD78" s="34"/>
      <c r="BE78" s="34"/>
      <c r="BF78" s="9"/>
    </row>
    <row r="79" spans="1:58" ht="17.25" hidden="1" customHeight="1" x14ac:dyDescent="0.15">
      <c r="A79" s="197"/>
      <c r="B79" s="198"/>
      <c r="C79" s="198"/>
      <c r="D79" s="198"/>
      <c r="E79" s="198"/>
      <c r="F79" s="198"/>
      <c r="G79" s="198"/>
      <c r="H79" s="198"/>
      <c r="I79" s="199"/>
      <c r="J79" s="24"/>
      <c r="K79" s="24"/>
      <c r="L79" s="24"/>
      <c r="M79" s="24"/>
      <c r="N79" s="24"/>
      <c r="O79" s="24"/>
      <c r="P79" s="24"/>
      <c r="Q79" s="24"/>
      <c r="R79" s="24"/>
      <c r="S79" s="24"/>
      <c r="T79" s="24"/>
      <c r="U79" s="24"/>
      <c r="V79" s="24"/>
      <c r="W79" s="24"/>
      <c r="X79" s="25"/>
      <c r="Y79" s="25"/>
      <c r="Z79" s="25"/>
      <c r="AA79" s="25"/>
      <c r="AB79" s="25"/>
      <c r="AC79" s="25"/>
      <c r="AD79" s="25"/>
      <c r="AE79" s="26"/>
      <c r="AF79" s="25"/>
      <c r="AG79" s="25"/>
      <c r="AH79" s="25"/>
      <c r="AI79" s="25"/>
      <c r="AJ79" s="25"/>
      <c r="AK79" s="25"/>
      <c r="AL79" s="25"/>
      <c r="AM79" s="25"/>
      <c r="AN79" s="25"/>
      <c r="AO79" s="25"/>
      <c r="AP79" s="27"/>
      <c r="AQ79" s="27"/>
      <c r="AR79" s="27"/>
      <c r="AS79" s="27"/>
      <c r="AT79" s="28"/>
      <c r="AU79" s="28"/>
      <c r="AV79" s="28"/>
      <c r="AW79" s="28"/>
      <c r="AX79" s="28"/>
      <c r="AY79" s="28"/>
      <c r="AZ79" s="28"/>
      <c r="BA79" s="28"/>
      <c r="BB79" s="28"/>
      <c r="BC79" s="28"/>
      <c r="BD79" s="28"/>
      <c r="BE79" s="28"/>
      <c r="BF79" s="28"/>
    </row>
    <row r="80" spans="1:58" ht="28.5" hidden="1" customHeight="1" x14ac:dyDescent="0.15">
      <c r="A80" s="29"/>
      <c r="B80" s="30" t="s">
        <v>24</v>
      </c>
      <c r="C80" s="109"/>
      <c r="D80" s="109"/>
      <c r="E80" s="109"/>
      <c r="F80" s="28"/>
      <c r="G80" s="32"/>
      <c r="H80" s="28"/>
      <c r="I80" s="32"/>
      <c r="J80" s="32"/>
      <c r="K80" s="32"/>
      <c r="L80" s="32"/>
      <c r="M80" s="32"/>
      <c r="N80" s="32"/>
      <c r="O80" s="32"/>
      <c r="P80" s="32"/>
      <c r="Q80" s="32"/>
      <c r="R80" s="32"/>
      <c r="S80" s="32"/>
      <c r="T80" s="32"/>
      <c r="U80" s="32"/>
      <c r="V80" s="32"/>
      <c r="W80" s="32"/>
      <c r="X80" s="32"/>
      <c r="Y80" s="32"/>
      <c r="Z80" s="32"/>
      <c r="AA80" s="110"/>
      <c r="AB80" s="34"/>
      <c r="AC80" s="34"/>
      <c r="AD80" s="34"/>
      <c r="AE80" s="30" t="s">
        <v>25</v>
      </c>
      <c r="AF80" s="34"/>
      <c r="AG80" s="34"/>
      <c r="AH80" s="34"/>
      <c r="AI80" s="34"/>
      <c r="AJ80" s="34"/>
      <c r="AK80" s="34"/>
      <c r="AL80" s="34"/>
      <c r="AM80" s="34"/>
      <c r="AN80" s="34"/>
      <c r="AO80" s="34"/>
      <c r="AP80" s="34"/>
      <c r="AQ80" s="34"/>
      <c r="AR80" s="34"/>
      <c r="AS80" s="34"/>
      <c r="AT80" s="28"/>
      <c r="AU80" s="28"/>
      <c r="AV80" s="28" t="s">
        <v>26</v>
      </c>
      <c r="AW80" s="28"/>
      <c r="AX80" s="28"/>
      <c r="AY80" s="28" t="s">
        <v>27</v>
      </c>
      <c r="AZ80" s="28"/>
      <c r="BA80" s="28"/>
      <c r="BB80" s="28"/>
      <c r="BC80" s="28"/>
      <c r="BD80" s="28"/>
      <c r="BE80" s="28"/>
      <c r="BF80" s="28"/>
    </row>
    <row r="81" spans="1:58" ht="25.5" hidden="1" customHeight="1" x14ac:dyDescent="0.15">
      <c r="A81" s="29"/>
      <c r="B81" s="200" t="s">
        <v>27</v>
      </c>
      <c r="C81" s="201"/>
      <c r="D81" s="201"/>
      <c r="E81" s="202"/>
      <c r="F81" s="175" t="s">
        <v>29</v>
      </c>
      <c r="G81" s="175"/>
      <c r="H81" s="252"/>
      <c r="I81" s="252"/>
      <c r="J81" s="208" t="s">
        <v>30</v>
      </c>
      <c r="K81" s="208"/>
      <c r="L81" s="252"/>
      <c r="M81" s="252"/>
      <c r="N81" s="208" t="s">
        <v>31</v>
      </c>
      <c r="O81" s="210"/>
      <c r="P81" s="225" t="s">
        <v>32</v>
      </c>
      <c r="Q81" s="210"/>
      <c r="R81" s="226" t="s">
        <v>33</v>
      </c>
      <c r="S81" s="226"/>
      <c r="T81" s="252"/>
      <c r="U81" s="252"/>
      <c r="V81" s="208" t="s">
        <v>30</v>
      </c>
      <c r="W81" s="208"/>
      <c r="X81" s="252"/>
      <c r="Y81" s="252"/>
      <c r="Z81" s="208" t="s">
        <v>31</v>
      </c>
      <c r="AA81" s="210"/>
      <c r="AB81" s="28"/>
      <c r="AC81" s="28"/>
      <c r="AD81" s="28"/>
      <c r="AE81" s="217" t="s">
        <v>110</v>
      </c>
      <c r="AF81" s="218"/>
      <c r="AG81" s="218"/>
      <c r="AH81" s="218"/>
      <c r="AI81" s="219"/>
      <c r="AJ81" s="223">
        <f>ROUNDDOWN(AY81/60,0)</f>
        <v>0</v>
      </c>
      <c r="AK81" s="223"/>
      <c r="AL81" s="218" t="s">
        <v>35</v>
      </c>
      <c r="AM81" s="218"/>
      <c r="AN81" s="223">
        <f>AY81-AJ81*60</f>
        <v>0</v>
      </c>
      <c r="AO81" s="223"/>
      <c r="AP81" s="208" t="s">
        <v>31</v>
      </c>
      <c r="AQ81" s="210"/>
      <c r="AR81" s="34"/>
      <c r="AS81" s="28"/>
      <c r="AT81" s="176"/>
      <c r="AU81" s="176" t="s">
        <v>36</v>
      </c>
      <c r="AV81" s="212">
        <f>T81*60+X81</f>
        <v>0</v>
      </c>
      <c r="AW81" s="28"/>
      <c r="AX81" s="176" t="s">
        <v>37</v>
      </c>
      <c r="AY81" s="212">
        <f>(T81*60+X81)-(H81*60+L81)</f>
        <v>0</v>
      </c>
      <c r="AZ81" s="28"/>
      <c r="BA81" s="28"/>
      <c r="BB81" s="28"/>
      <c r="BC81" s="28"/>
      <c r="BD81" s="28"/>
      <c r="BE81" s="28"/>
      <c r="BF81" s="28"/>
    </row>
    <row r="82" spans="1:58" ht="35.25" hidden="1" customHeight="1" x14ac:dyDescent="0.15">
      <c r="A82" s="29"/>
      <c r="B82" s="203"/>
      <c r="C82" s="204"/>
      <c r="D82" s="204"/>
      <c r="E82" s="205"/>
      <c r="F82" s="175"/>
      <c r="G82" s="175"/>
      <c r="H82" s="253"/>
      <c r="I82" s="253"/>
      <c r="J82" s="209"/>
      <c r="K82" s="209"/>
      <c r="L82" s="253"/>
      <c r="M82" s="253"/>
      <c r="N82" s="209"/>
      <c r="O82" s="211"/>
      <c r="P82" s="214"/>
      <c r="Q82" s="211"/>
      <c r="R82" s="227"/>
      <c r="S82" s="227"/>
      <c r="T82" s="253"/>
      <c r="U82" s="253"/>
      <c r="V82" s="209"/>
      <c r="W82" s="209"/>
      <c r="X82" s="253"/>
      <c r="Y82" s="253"/>
      <c r="Z82" s="209"/>
      <c r="AA82" s="211"/>
      <c r="AB82" s="28"/>
      <c r="AC82" s="28"/>
      <c r="AD82" s="28"/>
      <c r="AE82" s="220"/>
      <c r="AF82" s="221"/>
      <c r="AG82" s="221"/>
      <c r="AH82" s="221"/>
      <c r="AI82" s="222"/>
      <c r="AJ82" s="224"/>
      <c r="AK82" s="224"/>
      <c r="AL82" s="221"/>
      <c r="AM82" s="221"/>
      <c r="AN82" s="224"/>
      <c r="AO82" s="224"/>
      <c r="AP82" s="209"/>
      <c r="AQ82" s="211"/>
      <c r="AR82" s="34"/>
      <c r="AS82" s="28"/>
      <c r="AT82" s="176"/>
      <c r="AU82" s="176"/>
      <c r="AV82" s="212"/>
      <c r="AW82" s="28"/>
      <c r="AX82" s="176"/>
      <c r="AY82" s="212"/>
      <c r="AZ82" s="28"/>
      <c r="BA82" s="28"/>
      <c r="BB82" s="28"/>
      <c r="BC82" s="28"/>
      <c r="BD82" s="28"/>
      <c r="BE82" s="28"/>
      <c r="BF82" s="28"/>
    </row>
    <row r="83" spans="1:58" ht="17.25" hidden="1" customHeight="1" x14ac:dyDescent="0.15">
      <c r="A83" s="29"/>
      <c r="B83" s="35"/>
      <c r="C83" s="35"/>
      <c r="D83" s="35"/>
      <c r="E83" s="35"/>
      <c r="F83" s="36"/>
      <c r="G83" s="36"/>
      <c r="H83" s="108"/>
      <c r="I83" s="36"/>
      <c r="J83" s="36"/>
      <c r="K83" s="36"/>
      <c r="L83" s="36"/>
      <c r="M83" s="36"/>
      <c r="N83" s="36"/>
      <c r="O83" s="36"/>
      <c r="P83" s="36"/>
      <c r="Q83" s="36"/>
      <c r="R83" s="36"/>
      <c r="S83" s="36"/>
      <c r="T83" s="36"/>
      <c r="U83" s="36"/>
      <c r="V83" s="36"/>
      <c r="W83" s="36"/>
      <c r="X83" s="34"/>
      <c r="Y83" s="34"/>
      <c r="Z83" s="32"/>
      <c r="AA83" s="110"/>
      <c r="AB83" s="34"/>
      <c r="AC83" s="34"/>
      <c r="AD83" s="34"/>
      <c r="AE83" s="38"/>
      <c r="AF83" s="38"/>
      <c r="AG83" s="38"/>
      <c r="AH83" s="38"/>
      <c r="AI83" s="38"/>
      <c r="AJ83" s="39" t="s">
        <v>38</v>
      </c>
      <c r="AK83" s="38"/>
      <c r="AL83" s="38"/>
      <c r="AM83" s="38"/>
      <c r="AN83" s="38"/>
      <c r="AO83" s="38"/>
      <c r="AP83" s="38"/>
      <c r="AQ83" s="38"/>
      <c r="AR83" s="34"/>
      <c r="AS83" s="28"/>
      <c r="AT83" s="28"/>
      <c r="AU83" s="28"/>
      <c r="AV83" s="28"/>
      <c r="AW83" s="28"/>
      <c r="AX83" s="28"/>
      <c r="AY83" s="28"/>
      <c r="AZ83" s="28"/>
      <c r="BA83" s="28"/>
      <c r="BB83" s="28"/>
      <c r="BC83" s="28"/>
      <c r="BD83" s="28"/>
      <c r="BE83" s="28"/>
      <c r="BF83" s="28"/>
    </row>
    <row r="84" spans="1:58" s="28" customFormat="1" ht="25.5" hidden="1" customHeight="1" x14ac:dyDescent="0.15">
      <c r="A84" s="29"/>
      <c r="B84" s="30"/>
      <c r="C84" s="109"/>
      <c r="D84" s="109"/>
      <c r="E84" s="109"/>
      <c r="F84" s="32"/>
      <c r="G84" s="32"/>
      <c r="H84" s="32"/>
      <c r="I84" s="32"/>
      <c r="J84" s="32"/>
      <c r="K84" s="32"/>
      <c r="L84" s="32"/>
      <c r="M84" s="32"/>
      <c r="N84" s="32"/>
      <c r="O84" s="32"/>
      <c r="P84" s="32"/>
      <c r="Q84" s="32"/>
      <c r="R84" s="32"/>
      <c r="S84" s="32"/>
      <c r="T84" s="32"/>
      <c r="U84" s="32"/>
      <c r="V84" s="32"/>
      <c r="W84" s="110"/>
      <c r="X84" s="34"/>
      <c r="Y84" s="34"/>
      <c r="Z84" s="32"/>
      <c r="AA84" s="110"/>
      <c r="AB84" s="34"/>
      <c r="AC84" s="34"/>
      <c r="AD84" s="34"/>
      <c r="AE84" s="38"/>
      <c r="AF84" s="38"/>
      <c r="AG84" s="38"/>
      <c r="AH84" s="38"/>
      <c r="AI84" s="38"/>
      <c r="AJ84" s="38"/>
      <c r="AK84" s="38"/>
      <c r="AL84" s="38"/>
      <c r="AM84" s="38"/>
      <c r="AN84" s="38"/>
      <c r="AO84" s="38"/>
      <c r="AP84" s="38"/>
      <c r="AQ84" s="38"/>
      <c r="AR84" s="34"/>
      <c r="AV84" s="42" t="s">
        <v>39</v>
      </c>
      <c r="AY84" s="28" t="s">
        <v>40</v>
      </c>
      <c r="BB84" s="28" t="s">
        <v>41</v>
      </c>
    </row>
    <row r="85" spans="1:58" s="47" customFormat="1" ht="25.5" hidden="1" customHeight="1" x14ac:dyDescent="0.15">
      <c r="A85" s="40"/>
      <c r="B85" s="41" t="s">
        <v>101</v>
      </c>
      <c r="C85" s="41"/>
      <c r="D85" s="41"/>
      <c r="E85" s="41"/>
      <c r="F85" s="41"/>
      <c r="G85" s="41"/>
      <c r="H85" s="41"/>
      <c r="I85" s="41"/>
      <c r="J85" s="41"/>
      <c r="K85" s="41"/>
      <c r="L85" s="41"/>
      <c r="M85" s="41"/>
      <c r="N85" s="41"/>
      <c r="O85" s="42"/>
      <c r="P85" s="41"/>
      <c r="Q85" s="41"/>
      <c r="R85" s="41"/>
      <c r="S85" s="41"/>
      <c r="T85" s="41"/>
      <c r="U85" s="17"/>
      <c r="V85" s="41"/>
      <c r="W85" s="41"/>
      <c r="X85" s="34"/>
      <c r="Y85" s="34"/>
      <c r="Z85" s="32"/>
      <c r="AA85" s="110"/>
      <c r="AB85" s="34"/>
      <c r="AC85" s="34"/>
      <c r="AD85" s="34"/>
      <c r="AE85" s="43" t="s">
        <v>42</v>
      </c>
      <c r="AF85" s="44"/>
      <c r="AG85" s="45"/>
      <c r="AH85" s="45"/>
      <c r="AI85" s="45"/>
      <c r="AJ85" s="45"/>
      <c r="AK85" s="45"/>
      <c r="AL85" s="45"/>
      <c r="AM85" s="45"/>
      <c r="AN85" s="38"/>
      <c r="AO85" s="38"/>
      <c r="AP85" s="38"/>
      <c r="AQ85" s="46"/>
      <c r="AR85" s="34"/>
      <c r="AS85" s="28"/>
      <c r="AT85" s="42"/>
      <c r="AU85" s="42"/>
      <c r="AV85" s="42" t="s">
        <v>43</v>
      </c>
      <c r="AW85" s="42"/>
      <c r="AX85" s="42"/>
      <c r="AY85" s="28" t="s">
        <v>44</v>
      </c>
      <c r="AZ85" s="42"/>
      <c r="BA85" s="28"/>
      <c r="BB85" s="28"/>
      <c r="BC85" s="42"/>
      <c r="BD85" s="28"/>
      <c r="BE85" s="42"/>
      <c r="BF85" s="42"/>
    </row>
    <row r="86" spans="1:58" ht="25.5" hidden="1" customHeight="1" x14ac:dyDescent="0.15">
      <c r="A86" s="29"/>
      <c r="B86" s="200" t="s">
        <v>27</v>
      </c>
      <c r="C86" s="201"/>
      <c r="D86" s="201"/>
      <c r="E86" s="202"/>
      <c r="F86" s="175" t="s">
        <v>29</v>
      </c>
      <c r="G86" s="175"/>
      <c r="H86" s="252"/>
      <c r="I86" s="252"/>
      <c r="J86" s="208" t="s">
        <v>30</v>
      </c>
      <c r="K86" s="208"/>
      <c r="L86" s="252"/>
      <c r="M86" s="252"/>
      <c r="N86" s="208" t="s">
        <v>31</v>
      </c>
      <c r="O86" s="210"/>
      <c r="P86" s="225" t="s">
        <v>32</v>
      </c>
      <c r="Q86" s="210"/>
      <c r="R86" s="226" t="s">
        <v>33</v>
      </c>
      <c r="S86" s="226"/>
      <c r="T86" s="254"/>
      <c r="U86" s="252"/>
      <c r="V86" s="208" t="s">
        <v>30</v>
      </c>
      <c r="W86" s="208"/>
      <c r="X86" s="252"/>
      <c r="Y86" s="252"/>
      <c r="Z86" s="208" t="s">
        <v>31</v>
      </c>
      <c r="AA86" s="210"/>
      <c r="AB86" s="34"/>
      <c r="AC86" s="34"/>
      <c r="AD86" s="34"/>
      <c r="AE86" s="213" t="s">
        <v>51</v>
      </c>
      <c r="AF86" s="208"/>
      <c r="AG86" s="208"/>
      <c r="AH86" s="208"/>
      <c r="AI86" s="210"/>
      <c r="AJ86" s="250">
        <f>ROUNDDOWN(AV91/60,0)</f>
        <v>0</v>
      </c>
      <c r="AK86" s="223"/>
      <c r="AL86" s="208" t="s">
        <v>30</v>
      </c>
      <c r="AM86" s="208"/>
      <c r="AN86" s="223">
        <f>AV91-AJ86*60</f>
        <v>0</v>
      </c>
      <c r="AO86" s="223"/>
      <c r="AP86" s="208" t="s">
        <v>31</v>
      </c>
      <c r="AQ86" s="210"/>
      <c r="AR86" s="34"/>
      <c r="AS86" s="48"/>
      <c r="AT86" s="28"/>
      <c r="AU86" s="176" t="s">
        <v>46</v>
      </c>
      <c r="AV86" s="212">
        <f>IF(AY86&lt;=BB86,BB86,AV81)</f>
        <v>1260</v>
      </c>
      <c r="AW86" s="134"/>
      <c r="AX86" s="176" t="s">
        <v>47</v>
      </c>
      <c r="AY86" s="212">
        <f>T86*60+X86</f>
        <v>0</v>
      </c>
      <c r="AZ86" s="134"/>
      <c r="BA86" s="176" t="s">
        <v>48</v>
      </c>
      <c r="BB86" s="212">
        <f>21*60</f>
        <v>1260</v>
      </c>
      <c r="BC86" s="28"/>
      <c r="BD86" s="28"/>
      <c r="BE86" s="28"/>
      <c r="BF86" s="28"/>
    </row>
    <row r="87" spans="1:58" ht="35.25" hidden="1" customHeight="1" x14ac:dyDescent="0.15">
      <c r="A87" s="29"/>
      <c r="B87" s="203"/>
      <c r="C87" s="204"/>
      <c r="D87" s="204"/>
      <c r="E87" s="205"/>
      <c r="F87" s="175"/>
      <c r="G87" s="175"/>
      <c r="H87" s="253"/>
      <c r="I87" s="253"/>
      <c r="J87" s="209"/>
      <c r="K87" s="209"/>
      <c r="L87" s="253"/>
      <c r="M87" s="253"/>
      <c r="N87" s="209"/>
      <c r="O87" s="211"/>
      <c r="P87" s="214"/>
      <c r="Q87" s="211"/>
      <c r="R87" s="227"/>
      <c r="S87" s="227"/>
      <c r="T87" s="255"/>
      <c r="U87" s="253"/>
      <c r="V87" s="209"/>
      <c r="W87" s="209"/>
      <c r="X87" s="253"/>
      <c r="Y87" s="253"/>
      <c r="Z87" s="209"/>
      <c r="AA87" s="211"/>
      <c r="AB87" s="28"/>
      <c r="AC87" s="28"/>
      <c r="AD87" s="28"/>
      <c r="AE87" s="214"/>
      <c r="AF87" s="209"/>
      <c r="AG87" s="209"/>
      <c r="AH87" s="209"/>
      <c r="AI87" s="211"/>
      <c r="AJ87" s="251"/>
      <c r="AK87" s="224"/>
      <c r="AL87" s="209"/>
      <c r="AM87" s="209"/>
      <c r="AN87" s="224"/>
      <c r="AO87" s="224"/>
      <c r="AP87" s="209"/>
      <c r="AQ87" s="211"/>
      <c r="AR87" s="34"/>
      <c r="AS87" s="48"/>
      <c r="AT87" s="28"/>
      <c r="AU87" s="176"/>
      <c r="AV87" s="212"/>
      <c r="AW87" s="134"/>
      <c r="AX87" s="176"/>
      <c r="AY87" s="212"/>
      <c r="AZ87" s="134"/>
      <c r="BA87" s="176"/>
      <c r="BB87" s="212"/>
      <c r="BC87" s="28"/>
      <c r="BD87" s="28"/>
      <c r="BE87" s="28"/>
      <c r="BF87" s="28"/>
    </row>
    <row r="88" spans="1:58" ht="17.25" hidden="1" customHeight="1" x14ac:dyDescent="0.15">
      <c r="A88" s="49"/>
      <c r="B88" s="35"/>
      <c r="C88" s="35"/>
      <c r="D88" s="35"/>
      <c r="E88" s="35"/>
      <c r="F88" s="28"/>
      <c r="G88" s="35"/>
      <c r="H88" s="108"/>
      <c r="I88" s="35"/>
      <c r="J88" s="35"/>
      <c r="K88" s="35"/>
      <c r="L88" s="35"/>
      <c r="M88" s="35"/>
      <c r="N88" s="35"/>
      <c r="O88" s="35"/>
      <c r="P88" s="50"/>
      <c r="Q88" s="35"/>
      <c r="R88" s="35"/>
      <c r="S88" s="35"/>
      <c r="T88" s="35"/>
      <c r="U88" s="35"/>
      <c r="V88" s="35"/>
      <c r="W88" s="35"/>
      <c r="X88" s="34"/>
      <c r="Y88" s="34"/>
      <c r="Z88" s="32"/>
      <c r="AA88" s="28"/>
      <c r="AB88" s="28"/>
      <c r="AC88" s="28"/>
      <c r="AD88" s="28"/>
      <c r="AE88" s="46"/>
      <c r="AF88" s="46"/>
      <c r="AG88" s="46"/>
      <c r="AH88" s="46"/>
      <c r="AI88" s="46"/>
      <c r="AJ88" s="39" t="s">
        <v>38</v>
      </c>
      <c r="AK88" s="46"/>
      <c r="AL88" s="46"/>
      <c r="AM88" s="46"/>
      <c r="AN88" s="46"/>
      <c r="AO88" s="46"/>
      <c r="AP88" s="46"/>
      <c r="AQ88" s="46"/>
      <c r="AR88" s="28"/>
      <c r="AS88" s="28"/>
      <c r="AT88" s="28"/>
      <c r="AU88" s="28"/>
      <c r="AV88" s="28"/>
      <c r="AW88" s="28"/>
      <c r="AX88" s="28"/>
      <c r="AY88" s="61" t="s">
        <v>49</v>
      </c>
      <c r="AZ88" s="28"/>
      <c r="BA88" s="28"/>
      <c r="BB88" s="28"/>
      <c r="BC88" s="28"/>
      <c r="BD88" s="28"/>
      <c r="BE88" s="28"/>
      <c r="BF88" s="28"/>
    </row>
    <row r="89" spans="1:58" ht="25.5" hidden="1" customHeight="1" x14ac:dyDescent="0.2">
      <c r="A89" s="49"/>
      <c r="B89" s="28"/>
      <c r="C89" s="228" t="s">
        <v>100</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30"/>
      <c r="AC89" s="28"/>
      <c r="AD89" s="28"/>
      <c r="AE89" s="46"/>
      <c r="AF89" s="46"/>
      <c r="AG89" s="46"/>
      <c r="AH89" s="46"/>
      <c r="AI89" s="46"/>
      <c r="AJ89" s="46"/>
      <c r="AK89" s="46"/>
      <c r="AL89" s="46"/>
      <c r="AM89" s="46"/>
      <c r="AN89" s="46"/>
      <c r="AO89" s="46"/>
      <c r="AP89" s="46"/>
      <c r="AQ89" s="46"/>
      <c r="AR89" s="28"/>
      <c r="AS89" s="28"/>
      <c r="AT89" s="28"/>
      <c r="AU89" s="28"/>
      <c r="AV89" s="28"/>
      <c r="AW89" s="28"/>
      <c r="AX89" s="28"/>
      <c r="AY89" s="102" t="s">
        <v>89</v>
      </c>
      <c r="AZ89" s="28"/>
      <c r="BA89" s="28"/>
      <c r="BB89" s="28"/>
      <c r="BC89" s="28"/>
      <c r="BD89" s="28"/>
      <c r="BE89" s="28"/>
      <c r="BF89" s="28"/>
    </row>
    <row r="90" spans="1:58" ht="25.5" hidden="1" customHeight="1" x14ac:dyDescent="0.15">
      <c r="A90" s="49"/>
      <c r="B90" s="28"/>
      <c r="C90" s="231"/>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3"/>
      <c r="AC90" s="28"/>
      <c r="AD90" s="28"/>
      <c r="AE90" s="43" t="s">
        <v>50</v>
      </c>
      <c r="AF90" s="46"/>
      <c r="AG90" s="46"/>
      <c r="AH90" s="46"/>
      <c r="AI90" s="46"/>
      <c r="AJ90" s="46"/>
      <c r="AK90" s="46"/>
      <c r="AL90" s="46"/>
      <c r="AM90" s="46"/>
      <c r="AN90" s="46"/>
      <c r="AO90" s="46"/>
      <c r="AP90" s="46"/>
      <c r="AQ90" s="46"/>
      <c r="AR90" s="28"/>
      <c r="AS90" s="28"/>
      <c r="AT90" s="28"/>
      <c r="AU90" s="28"/>
      <c r="AV90" s="28" t="s">
        <v>51</v>
      </c>
      <c r="AW90" s="28"/>
      <c r="AX90" s="28"/>
      <c r="AY90" s="28" t="s">
        <v>52</v>
      </c>
      <c r="AZ90" s="103"/>
      <c r="BA90" s="28"/>
      <c r="BB90" s="28"/>
      <c r="BC90" s="28"/>
      <c r="BD90" s="28"/>
      <c r="BE90" s="28"/>
      <c r="BF90" s="28"/>
    </row>
    <row r="91" spans="1:58" s="47" customFormat="1" ht="25.5" hidden="1" customHeight="1" x14ac:dyDescent="0.15">
      <c r="A91" s="49"/>
      <c r="B91" s="28"/>
      <c r="C91" s="231"/>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3"/>
      <c r="AD91" s="34"/>
      <c r="AE91" s="217" t="s">
        <v>111</v>
      </c>
      <c r="AF91" s="237"/>
      <c r="AG91" s="237"/>
      <c r="AH91" s="237"/>
      <c r="AI91" s="237"/>
      <c r="AJ91" s="237"/>
      <c r="AK91" s="238"/>
      <c r="AL91" s="242">
        <f>IF(AY81=0,0,ROUNDUP(AV91/AY81,3))</f>
        <v>0</v>
      </c>
      <c r="AM91" s="243"/>
      <c r="AN91" s="243"/>
      <c r="AO91" s="243"/>
      <c r="AP91" s="243"/>
      <c r="AQ91" s="244"/>
      <c r="AR91" s="28"/>
      <c r="AS91" s="28"/>
      <c r="AT91" s="42"/>
      <c r="AU91" s="176" t="s">
        <v>54</v>
      </c>
      <c r="AV91" s="248">
        <f>IF(AV81-AV86&gt;0,IF(AV81-AV86&gt;AY81,AY81,AV81-AV86),0)</f>
        <v>0</v>
      </c>
      <c r="AW91" s="249" t="s">
        <v>55</v>
      </c>
      <c r="AX91" s="249"/>
      <c r="AY91" s="103"/>
      <c r="AZ91" s="103"/>
      <c r="BA91" s="42"/>
      <c r="BB91" s="42"/>
      <c r="BC91" s="42"/>
      <c r="BD91" s="42"/>
      <c r="BE91" s="42"/>
      <c r="BF91" s="42"/>
    </row>
    <row r="92" spans="1:58" ht="35.25" hidden="1" customHeight="1" x14ac:dyDescent="0.15">
      <c r="A92" s="64"/>
      <c r="B92" s="28"/>
      <c r="C92" s="231"/>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3"/>
      <c r="AC92" s="34"/>
      <c r="AD92" s="28"/>
      <c r="AE92" s="239"/>
      <c r="AF92" s="240"/>
      <c r="AG92" s="240"/>
      <c r="AH92" s="240"/>
      <c r="AI92" s="240"/>
      <c r="AJ92" s="240"/>
      <c r="AK92" s="241"/>
      <c r="AL92" s="245"/>
      <c r="AM92" s="246"/>
      <c r="AN92" s="246"/>
      <c r="AO92" s="246"/>
      <c r="AP92" s="246"/>
      <c r="AQ92" s="247"/>
      <c r="AR92" s="28"/>
      <c r="AS92" s="28"/>
      <c r="AT92" s="176"/>
      <c r="AU92" s="176"/>
      <c r="AV92" s="248"/>
      <c r="AW92" s="249"/>
      <c r="AX92" s="249"/>
      <c r="AY92" s="28"/>
      <c r="AZ92" s="28"/>
      <c r="BA92" s="28"/>
      <c r="BB92" s="28"/>
      <c r="BC92" s="28"/>
      <c r="BD92" s="28"/>
      <c r="BE92" s="28"/>
      <c r="BF92" s="28"/>
    </row>
    <row r="93" spans="1:58" ht="25.5" hidden="1" customHeight="1" x14ac:dyDescent="0.15">
      <c r="A93" s="64"/>
      <c r="B93" s="28"/>
      <c r="C93" s="234"/>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6"/>
      <c r="AC93" s="28"/>
      <c r="AD93" s="28"/>
      <c r="AE93" s="28"/>
      <c r="AF93" s="28"/>
      <c r="AG93" s="28"/>
      <c r="AH93" s="28"/>
      <c r="AI93" s="28"/>
      <c r="AJ93" s="28"/>
      <c r="AK93" s="52" t="s">
        <v>38</v>
      </c>
      <c r="AL93" s="28"/>
      <c r="AM93" s="34"/>
      <c r="AN93" s="34"/>
      <c r="AO93" s="34"/>
      <c r="AP93" s="28"/>
      <c r="AQ93" s="28"/>
      <c r="AR93" s="28"/>
      <c r="AS93" s="28"/>
      <c r="AT93" s="176"/>
      <c r="AU93" s="28"/>
      <c r="AV93" s="28"/>
      <c r="AW93" s="28"/>
      <c r="AX93" s="28"/>
      <c r="AY93" s="28"/>
      <c r="AZ93" s="28"/>
      <c r="BA93" s="28"/>
      <c r="BB93" s="28"/>
      <c r="BC93" s="28"/>
      <c r="BD93" s="28"/>
      <c r="BE93" s="28"/>
      <c r="BF93" s="28"/>
    </row>
    <row r="94" spans="1:58" ht="25.5" hidden="1" customHeight="1" x14ac:dyDescent="0.15">
      <c r="A94" s="49"/>
      <c r="B94" s="109"/>
      <c r="C94" s="51"/>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28"/>
      <c r="AD94" s="28"/>
      <c r="AE94" s="28"/>
      <c r="AF94" s="28"/>
      <c r="AG94" s="28"/>
      <c r="AH94" s="28"/>
      <c r="AI94" s="28"/>
      <c r="AJ94" s="28"/>
      <c r="AK94" s="54" t="s">
        <v>56</v>
      </c>
      <c r="AL94" s="28"/>
      <c r="AM94" s="34"/>
      <c r="AN94" s="34"/>
      <c r="AO94" s="34"/>
      <c r="AP94" s="28"/>
      <c r="AQ94" s="28"/>
      <c r="AR94" s="28"/>
      <c r="AS94" s="28"/>
      <c r="AT94" s="28"/>
      <c r="AU94" s="28"/>
      <c r="AV94" s="28"/>
      <c r="AW94" s="28"/>
      <c r="AX94" s="28"/>
      <c r="AY94" s="28"/>
      <c r="AZ94" s="28"/>
      <c r="BA94" s="28"/>
      <c r="BB94" s="28"/>
      <c r="BC94" s="28"/>
      <c r="BD94" s="28"/>
      <c r="BE94" s="28"/>
    </row>
    <row r="95" spans="1:58" ht="17.25" hidden="1" customHeight="1" x14ac:dyDescent="0.15">
      <c r="A95" s="36"/>
      <c r="B95" s="36"/>
      <c r="C95" s="36"/>
      <c r="D95" s="36"/>
      <c r="E95" s="36"/>
      <c r="F95" s="61"/>
      <c r="G95" s="36"/>
      <c r="H95" s="36"/>
      <c r="I95" s="36"/>
      <c r="J95" s="36"/>
      <c r="AK95" s="62"/>
      <c r="AM95" s="9"/>
      <c r="AN95" s="9"/>
      <c r="AO95" s="9"/>
      <c r="AT95" s="28"/>
      <c r="AU95" s="28"/>
      <c r="AV95" s="28"/>
      <c r="AW95" s="28"/>
      <c r="AX95" s="28"/>
      <c r="AY95" s="28"/>
      <c r="AZ95" s="28"/>
      <c r="BA95" s="28"/>
      <c r="BB95" s="28"/>
      <c r="BC95" s="28"/>
      <c r="BD95" s="28"/>
      <c r="BE95" s="28"/>
    </row>
    <row r="96" spans="1:58" ht="25.5" hidden="1" customHeight="1" x14ac:dyDescent="0.15">
      <c r="A96" s="194" t="s">
        <v>63</v>
      </c>
      <c r="B96" s="195"/>
      <c r="C96" s="195"/>
      <c r="D96" s="195"/>
      <c r="E96" s="195"/>
      <c r="F96" s="195"/>
      <c r="G96" s="195"/>
      <c r="H96" s="195"/>
      <c r="I96" s="196"/>
      <c r="J96" s="23"/>
      <c r="K96" s="63" t="s">
        <v>61</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3"/>
      <c r="AP96" s="23"/>
      <c r="AQ96" s="23"/>
      <c r="AR96" s="23"/>
      <c r="AS96" s="23"/>
      <c r="AT96" s="28"/>
      <c r="AU96" s="28" t="s">
        <v>23</v>
      </c>
      <c r="AV96" s="34"/>
      <c r="AW96" s="34"/>
      <c r="AX96" s="34"/>
      <c r="AY96" s="34"/>
      <c r="AZ96" s="28"/>
      <c r="BA96" s="34"/>
      <c r="BB96" s="34"/>
      <c r="BC96" s="34"/>
      <c r="BD96" s="34"/>
      <c r="BE96" s="34"/>
      <c r="BF96" s="9"/>
    </row>
    <row r="97" spans="1:58" ht="17.25" hidden="1" customHeight="1" x14ac:dyDescent="0.15">
      <c r="A97" s="197"/>
      <c r="B97" s="198"/>
      <c r="C97" s="198"/>
      <c r="D97" s="198"/>
      <c r="E97" s="198"/>
      <c r="F97" s="198"/>
      <c r="G97" s="198"/>
      <c r="H97" s="198"/>
      <c r="I97" s="199"/>
      <c r="J97" s="24"/>
      <c r="K97" s="24"/>
      <c r="L97" s="24"/>
      <c r="M97" s="24"/>
      <c r="N97" s="24"/>
      <c r="O97" s="24"/>
      <c r="P97" s="24"/>
      <c r="Q97" s="24"/>
      <c r="R97" s="24"/>
      <c r="S97" s="24"/>
      <c r="T97" s="24"/>
      <c r="U97" s="24"/>
      <c r="V97" s="24"/>
      <c r="W97" s="24"/>
      <c r="X97" s="25"/>
      <c r="Y97" s="25"/>
      <c r="Z97" s="25"/>
      <c r="AA97" s="25"/>
      <c r="AB97" s="25"/>
      <c r="AC97" s="25"/>
      <c r="AD97" s="25"/>
      <c r="AE97" s="26"/>
      <c r="AF97" s="25"/>
      <c r="AG97" s="25"/>
      <c r="AH97" s="25"/>
      <c r="AI97" s="25"/>
      <c r="AJ97" s="25"/>
      <c r="AK97" s="25"/>
      <c r="AL97" s="25"/>
      <c r="AM97" s="25"/>
      <c r="AN97" s="25"/>
      <c r="AO97" s="25"/>
      <c r="AP97" s="27"/>
      <c r="AQ97" s="27"/>
      <c r="AR97" s="27"/>
      <c r="AS97" s="27"/>
      <c r="AT97" s="28"/>
      <c r="AU97" s="28"/>
      <c r="AV97" s="28"/>
      <c r="AW97" s="28"/>
      <c r="AX97" s="28"/>
      <c r="AY97" s="28"/>
      <c r="AZ97" s="28"/>
      <c r="BA97" s="28"/>
      <c r="BB97" s="28"/>
      <c r="BC97" s="28"/>
      <c r="BD97" s="28"/>
      <c r="BE97" s="28"/>
      <c r="BF97" s="28"/>
    </row>
    <row r="98" spans="1:58" ht="28.5" hidden="1" customHeight="1" x14ac:dyDescent="0.15">
      <c r="A98" s="29"/>
      <c r="B98" s="30" t="s">
        <v>24</v>
      </c>
      <c r="C98" s="109"/>
      <c r="D98" s="109"/>
      <c r="E98" s="109"/>
      <c r="F98" s="28"/>
      <c r="G98" s="32"/>
      <c r="H98" s="28"/>
      <c r="I98" s="32"/>
      <c r="J98" s="32"/>
      <c r="K98" s="32"/>
      <c r="L98" s="32"/>
      <c r="M98" s="32"/>
      <c r="N98" s="32"/>
      <c r="O98" s="32"/>
      <c r="P98" s="32"/>
      <c r="Q98" s="32"/>
      <c r="R98" s="32"/>
      <c r="S98" s="32"/>
      <c r="T98" s="32"/>
      <c r="U98" s="32"/>
      <c r="V98" s="32"/>
      <c r="W98" s="32"/>
      <c r="X98" s="32"/>
      <c r="Y98" s="32"/>
      <c r="Z98" s="32"/>
      <c r="AA98" s="110"/>
      <c r="AB98" s="34"/>
      <c r="AC98" s="34"/>
      <c r="AD98" s="34"/>
      <c r="AE98" s="30" t="s">
        <v>25</v>
      </c>
      <c r="AF98" s="34"/>
      <c r="AG98" s="34"/>
      <c r="AH98" s="34"/>
      <c r="AI98" s="34"/>
      <c r="AJ98" s="34"/>
      <c r="AK98" s="34"/>
      <c r="AL98" s="34"/>
      <c r="AM98" s="34"/>
      <c r="AN98" s="34"/>
      <c r="AO98" s="34"/>
      <c r="AP98" s="34"/>
      <c r="AQ98" s="34"/>
      <c r="AR98" s="34"/>
      <c r="AS98" s="34"/>
      <c r="AT98" s="28"/>
      <c r="AU98" s="28"/>
      <c r="AV98" s="28" t="s">
        <v>26</v>
      </c>
      <c r="AW98" s="28"/>
      <c r="AX98" s="28"/>
      <c r="AY98" s="28" t="s">
        <v>27</v>
      </c>
      <c r="AZ98" s="28"/>
      <c r="BA98" s="28"/>
      <c r="BB98" s="28"/>
      <c r="BC98" s="28"/>
      <c r="BD98" s="28"/>
      <c r="BE98" s="28"/>
      <c r="BF98" s="28"/>
    </row>
    <row r="99" spans="1:58" ht="25.5" hidden="1" customHeight="1" x14ac:dyDescent="0.15">
      <c r="A99" s="29"/>
      <c r="B99" s="200" t="s">
        <v>27</v>
      </c>
      <c r="C99" s="201"/>
      <c r="D99" s="201"/>
      <c r="E99" s="202"/>
      <c r="F99" s="175" t="s">
        <v>29</v>
      </c>
      <c r="G99" s="175"/>
      <c r="H99" s="252"/>
      <c r="I99" s="252"/>
      <c r="J99" s="208" t="s">
        <v>30</v>
      </c>
      <c r="K99" s="208"/>
      <c r="L99" s="252"/>
      <c r="M99" s="252"/>
      <c r="N99" s="208" t="s">
        <v>31</v>
      </c>
      <c r="O99" s="210"/>
      <c r="P99" s="225" t="s">
        <v>32</v>
      </c>
      <c r="Q99" s="210"/>
      <c r="R99" s="226" t="s">
        <v>33</v>
      </c>
      <c r="S99" s="226"/>
      <c r="T99" s="252"/>
      <c r="U99" s="252"/>
      <c r="V99" s="208" t="s">
        <v>30</v>
      </c>
      <c r="W99" s="208"/>
      <c r="X99" s="252"/>
      <c r="Y99" s="252"/>
      <c r="Z99" s="208" t="s">
        <v>31</v>
      </c>
      <c r="AA99" s="210"/>
      <c r="AB99" s="28"/>
      <c r="AC99" s="28"/>
      <c r="AD99" s="28"/>
      <c r="AE99" s="217" t="s">
        <v>110</v>
      </c>
      <c r="AF99" s="218"/>
      <c r="AG99" s="218"/>
      <c r="AH99" s="218"/>
      <c r="AI99" s="219"/>
      <c r="AJ99" s="223">
        <f>ROUNDDOWN(AY99/60,0)</f>
        <v>0</v>
      </c>
      <c r="AK99" s="223"/>
      <c r="AL99" s="218" t="s">
        <v>35</v>
      </c>
      <c r="AM99" s="218"/>
      <c r="AN99" s="223">
        <f>AY99-AJ99*60</f>
        <v>0</v>
      </c>
      <c r="AO99" s="223"/>
      <c r="AP99" s="208" t="s">
        <v>31</v>
      </c>
      <c r="AQ99" s="210"/>
      <c r="AR99" s="34"/>
      <c r="AS99" s="28"/>
      <c r="AT99" s="176"/>
      <c r="AU99" s="176" t="s">
        <v>36</v>
      </c>
      <c r="AV99" s="212">
        <f>T99*60+X99</f>
        <v>0</v>
      </c>
      <c r="AW99" s="28"/>
      <c r="AX99" s="176" t="s">
        <v>37</v>
      </c>
      <c r="AY99" s="212">
        <f>(T99*60+X99)-(H99*60+L99)</f>
        <v>0</v>
      </c>
      <c r="AZ99" s="28"/>
      <c r="BA99" s="28"/>
      <c r="BB99" s="28"/>
      <c r="BC99" s="28"/>
      <c r="BD99" s="28"/>
      <c r="BE99" s="28"/>
      <c r="BF99" s="28"/>
    </row>
    <row r="100" spans="1:58" ht="35.25" hidden="1" customHeight="1" x14ac:dyDescent="0.15">
      <c r="A100" s="29"/>
      <c r="B100" s="203"/>
      <c r="C100" s="204"/>
      <c r="D100" s="204"/>
      <c r="E100" s="205"/>
      <c r="F100" s="175"/>
      <c r="G100" s="175"/>
      <c r="H100" s="253"/>
      <c r="I100" s="253"/>
      <c r="J100" s="209"/>
      <c r="K100" s="209"/>
      <c r="L100" s="253"/>
      <c r="M100" s="253"/>
      <c r="N100" s="209"/>
      <c r="O100" s="211"/>
      <c r="P100" s="214"/>
      <c r="Q100" s="211"/>
      <c r="R100" s="227"/>
      <c r="S100" s="227"/>
      <c r="T100" s="253"/>
      <c r="U100" s="253"/>
      <c r="V100" s="209"/>
      <c r="W100" s="209"/>
      <c r="X100" s="253"/>
      <c r="Y100" s="253"/>
      <c r="Z100" s="209"/>
      <c r="AA100" s="211"/>
      <c r="AB100" s="28"/>
      <c r="AC100" s="28"/>
      <c r="AD100" s="28"/>
      <c r="AE100" s="220"/>
      <c r="AF100" s="221"/>
      <c r="AG100" s="221"/>
      <c r="AH100" s="221"/>
      <c r="AI100" s="222"/>
      <c r="AJ100" s="224"/>
      <c r="AK100" s="224"/>
      <c r="AL100" s="221"/>
      <c r="AM100" s="221"/>
      <c r="AN100" s="224"/>
      <c r="AO100" s="224"/>
      <c r="AP100" s="209"/>
      <c r="AQ100" s="211"/>
      <c r="AR100" s="34"/>
      <c r="AS100" s="28"/>
      <c r="AT100" s="176"/>
      <c r="AU100" s="176"/>
      <c r="AV100" s="212"/>
      <c r="AW100" s="28"/>
      <c r="AX100" s="176"/>
      <c r="AY100" s="212"/>
      <c r="AZ100" s="28"/>
      <c r="BA100" s="28"/>
      <c r="BB100" s="28"/>
      <c r="BC100" s="28"/>
      <c r="BD100" s="28"/>
      <c r="BE100" s="28"/>
      <c r="BF100" s="28"/>
    </row>
    <row r="101" spans="1:58" ht="17.25" hidden="1" customHeight="1" x14ac:dyDescent="0.15">
      <c r="A101" s="29"/>
      <c r="B101" s="35"/>
      <c r="C101" s="35"/>
      <c r="D101" s="35"/>
      <c r="E101" s="35"/>
      <c r="F101" s="36"/>
      <c r="G101" s="36"/>
      <c r="H101" s="108"/>
      <c r="I101" s="36"/>
      <c r="J101" s="36"/>
      <c r="K101" s="36"/>
      <c r="L101" s="36"/>
      <c r="M101" s="36"/>
      <c r="N101" s="36"/>
      <c r="O101" s="36"/>
      <c r="P101" s="36"/>
      <c r="Q101" s="36"/>
      <c r="R101" s="36"/>
      <c r="S101" s="36"/>
      <c r="T101" s="36"/>
      <c r="U101" s="36"/>
      <c r="V101" s="36"/>
      <c r="W101" s="36"/>
      <c r="X101" s="34"/>
      <c r="Y101" s="34"/>
      <c r="Z101" s="32"/>
      <c r="AA101" s="110"/>
      <c r="AB101" s="34"/>
      <c r="AC101" s="34"/>
      <c r="AD101" s="34"/>
      <c r="AE101" s="38"/>
      <c r="AF101" s="38"/>
      <c r="AG101" s="38"/>
      <c r="AH101" s="38"/>
      <c r="AI101" s="38"/>
      <c r="AJ101" s="39" t="s">
        <v>38</v>
      </c>
      <c r="AK101" s="38"/>
      <c r="AL101" s="38"/>
      <c r="AM101" s="38"/>
      <c r="AN101" s="38"/>
      <c r="AO101" s="38"/>
      <c r="AP101" s="38"/>
      <c r="AQ101" s="38"/>
      <c r="AR101" s="34"/>
      <c r="AS101" s="28"/>
      <c r="AT101" s="28"/>
      <c r="AU101" s="28"/>
      <c r="AV101" s="28"/>
      <c r="AW101" s="28"/>
      <c r="AX101" s="28"/>
      <c r="AY101" s="28"/>
      <c r="AZ101" s="28"/>
      <c r="BA101" s="28"/>
      <c r="BB101" s="28"/>
      <c r="BC101" s="28"/>
      <c r="BD101" s="28"/>
      <c r="BE101" s="28"/>
      <c r="BF101" s="28"/>
    </row>
    <row r="102" spans="1:58" s="28" customFormat="1" ht="25.5" hidden="1" customHeight="1" x14ac:dyDescent="0.15">
      <c r="A102" s="29"/>
      <c r="B102" s="30"/>
      <c r="C102" s="109"/>
      <c r="D102" s="109"/>
      <c r="E102" s="109"/>
      <c r="F102" s="32"/>
      <c r="G102" s="32"/>
      <c r="H102" s="32"/>
      <c r="I102" s="32"/>
      <c r="J102" s="32"/>
      <c r="K102" s="32"/>
      <c r="L102" s="32"/>
      <c r="M102" s="32"/>
      <c r="N102" s="32"/>
      <c r="O102" s="32"/>
      <c r="P102" s="32"/>
      <c r="Q102" s="32"/>
      <c r="R102" s="32"/>
      <c r="S102" s="32"/>
      <c r="T102" s="32"/>
      <c r="U102" s="32"/>
      <c r="V102" s="32"/>
      <c r="W102" s="110"/>
      <c r="X102" s="34"/>
      <c r="Y102" s="34"/>
      <c r="Z102" s="32"/>
      <c r="AA102" s="110"/>
      <c r="AB102" s="34"/>
      <c r="AC102" s="34"/>
      <c r="AD102" s="34"/>
      <c r="AE102" s="38"/>
      <c r="AF102" s="38"/>
      <c r="AG102" s="38"/>
      <c r="AH102" s="38"/>
      <c r="AI102" s="38"/>
      <c r="AJ102" s="38"/>
      <c r="AK102" s="38"/>
      <c r="AL102" s="38"/>
      <c r="AM102" s="38"/>
      <c r="AN102" s="38"/>
      <c r="AO102" s="38"/>
      <c r="AP102" s="38"/>
      <c r="AQ102" s="38"/>
      <c r="AR102" s="34"/>
      <c r="AV102" s="42" t="s">
        <v>39</v>
      </c>
      <c r="AY102" s="28" t="s">
        <v>40</v>
      </c>
      <c r="BB102" s="28" t="s">
        <v>41</v>
      </c>
    </row>
    <row r="103" spans="1:58" s="47" customFormat="1" ht="25.5" hidden="1" customHeight="1" x14ac:dyDescent="0.15">
      <c r="A103" s="40"/>
      <c r="B103" s="41" t="s">
        <v>101</v>
      </c>
      <c r="C103" s="41"/>
      <c r="D103" s="41"/>
      <c r="E103" s="41"/>
      <c r="F103" s="41"/>
      <c r="G103" s="41"/>
      <c r="H103" s="41"/>
      <c r="I103" s="41"/>
      <c r="J103" s="41"/>
      <c r="K103" s="41"/>
      <c r="L103" s="41"/>
      <c r="M103" s="41"/>
      <c r="N103" s="41"/>
      <c r="O103" s="42"/>
      <c r="P103" s="41"/>
      <c r="Q103" s="41"/>
      <c r="R103" s="41"/>
      <c r="S103" s="41"/>
      <c r="T103" s="41"/>
      <c r="U103" s="17"/>
      <c r="V103" s="41"/>
      <c r="W103" s="41"/>
      <c r="X103" s="34"/>
      <c r="Y103" s="34"/>
      <c r="Z103" s="32"/>
      <c r="AA103" s="110"/>
      <c r="AB103" s="34"/>
      <c r="AC103" s="34"/>
      <c r="AD103" s="34"/>
      <c r="AE103" s="43" t="s">
        <v>42</v>
      </c>
      <c r="AF103" s="44"/>
      <c r="AG103" s="45"/>
      <c r="AH103" s="45"/>
      <c r="AI103" s="45"/>
      <c r="AJ103" s="45"/>
      <c r="AK103" s="45"/>
      <c r="AL103" s="45"/>
      <c r="AM103" s="45"/>
      <c r="AN103" s="38"/>
      <c r="AO103" s="38"/>
      <c r="AP103" s="38"/>
      <c r="AQ103" s="46"/>
      <c r="AR103" s="34"/>
      <c r="AS103" s="28"/>
      <c r="AT103" s="42"/>
      <c r="AU103" s="42"/>
      <c r="AV103" s="42" t="s">
        <v>43</v>
      </c>
      <c r="AW103" s="42"/>
      <c r="AX103" s="42"/>
      <c r="AY103" s="28" t="s">
        <v>44</v>
      </c>
      <c r="AZ103" s="42"/>
      <c r="BA103" s="28"/>
      <c r="BB103" s="28"/>
      <c r="BC103" s="42"/>
      <c r="BD103" s="28"/>
      <c r="BE103" s="42"/>
      <c r="BF103" s="42"/>
    </row>
    <row r="104" spans="1:58" ht="25.5" hidden="1" customHeight="1" x14ac:dyDescent="0.15">
      <c r="A104" s="29"/>
      <c r="B104" s="200" t="s">
        <v>27</v>
      </c>
      <c r="C104" s="201"/>
      <c r="D104" s="201"/>
      <c r="E104" s="202"/>
      <c r="F104" s="175" t="s">
        <v>29</v>
      </c>
      <c r="G104" s="175"/>
      <c r="H104" s="252"/>
      <c r="I104" s="252"/>
      <c r="J104" s="208" t="s">
        <v>30</v>
      </c>
      <c r="K104" s="208"/>
      <c r="L104" s="252"/>
      <c r="M104" s="252"/>
      <c r="N104" s="208" t="s">
        <v>31</v>
      </c>
      <c r="O104" s="210"/>
      <c r="P104" s="225" t="s">
        <v>32</v>
      </c>
      <c r="Q104" s="210"/>
      <c r="R104" s="226" t="s">
        <v>33</v>
      </c>
      <c r="S104" s="226"/>
      <c r="T104" s="254"/>
      <c r="U104" s="252"/>
      <c r="V104" s="208" t="s">
        <v>30</v>
      </c>
      <c r="W104" s="208"/>
      <c r="X104" s="252"/>
      <c r="Y104" s="252"/>
      <c r="Z104" s="208" t="s">
        <v>31</v>
      </c>
      <c r="AA104" s="210"/>
      <c r="AB104" s="34"/>
      <c r="AC104" s="34"/>
      <c r="AD104" s="34"/>
      <c r="AE104" s="213" t="s">
        <v>51</v>
      </c>
      <c r="AF104" s="208"/>
      <c r="AG104" s="208"/>
      <c r="AH104" s="208"/>
      <c r="AI104" s="210"/>
      <c r="AJ104" s="250">
        <f>ROUNDDOWN(AV109/60,0)</f>
        <v>0</v>
      </c>
      <c r="AK104" s="223"/>
      <c r="AL104" s="208" t="s">
        <v>30</v>
      </c>
      <c r="AM104" s="208"/>
      <c r="AN104" s="223">
        <f>AV109-AJ104*60</f>
        <v>0</v>
      </c>
      <c r="AO104" s="223"/>
      <c r="AP104" s="208" t="s">
        <v>31</v>
      </c>
      <c r="AQ104" s="210"/>
      <c r="AR104" s="34"/>
      <c r="AS104" s="48"/>
      <c r="AT104" s="28"/>
      <c r="AU104" s="176" t="s">
        <v>46</v>
      </c>
      <c r="AV104" s="212">
        <f>IF(AY104&lt;=BB104,BB104,AV99)</f>
        <v>1260</v>
      </c>
      <c r="AW104" s="134"/>
      <c r="AX104" s="176" t="s">
        <v>47</v>
      </c>
      <c r="AY104" s="212">
        <f>T104*60+X104</f>
        <v>0</v>
      </c>
      <c r="AZ104" s="134"/>
      <c r="BA104" s="176" t="s">
        <v>48</v>
      </c>
      <c r="BB104" s="212">
        <f>21*60</f>
        <v>1260</v>
      </c>
      <c r="BC104" s="28"/>
      <c r="BD104" s="28"/>
      <c r="BE104" s="28"/>
      <c r="BF104" s="28"/>
    </row>
    <row r="105" spans="1:58" ht="35.25" hidden="1" customHeight="1" x14ac:dyDescent="0.15">
      <c r="A105" s="29"/>
      <c r="B105" s="203"/>
      <c r="C105" s="204"/>
      <c r="D105" s="204"/>
      <c r="E105" s="205"/>
      <c r="F105" s="175"/>
      <c r="G105" s="175"/>
      <c r="H105" s="253"/>
      <c r="I105" s="253"/>
      <c r="J105" s="209"/>
      <c r="K105" s="209"/>
      <c r="L105" s="253"/>
      <c r="M105" s="253"/>
      <c r="N105" s="209"/>
      <c r="O105" s="211"/>
      <c r="P105" s="214"/>
      <c r="Q105" s="211"/>
      <c r="R105" s="227"/>
      <c r="S105" s="227"/>
      <c r="T105" s="255"/>
      <c r="U105" s="253"/>
      <c r="V105" s="209"/>
      <c r="W105" s="209"/>
      <c r="X105" s="253"/>
      <c r="Y105" s="253"/>
      <c r="Z105" s="209"/>
      <c r="AA105" s="211"/>
      <c r="AB105" s="28"/>
      <c r="AC105" s="28"/>
      <c r="AD105" s="28"/>
      <c r="AE105" s="214"/>
      <c r="AF105" s="209"/>
      <c r="AG105" s="209"/>
      <c r="AH105" s="209"/>
      <c r="AI105" s="211"/>
      <c r="AJ105" s="251"/>
      <c r="AK105" s="224"/>
      <c r="AL105" s="209"/>
      <c r="AM105" s="209"/>
      <c r="AN105" s="224"/>
      <c r="AO105" s="224"/>
      <c r="AP105" s="209"/>
      <c r="AQ105" s="211"/>
      <c r="AR105" s="34"/>
      <c r="AS105" s="48"/>
      <c r="AT105" s="28"/>
      <c r="AU105" s="176"/>
      <c r="AV105" s="212"/>
      <c r="AW105" s="134"/>
      <c r="AX105" s="176"/>
      <c r="AY105" s="212"/>
      <c r="AZ105" s="134"/>
      <c r="BA105" s="176"/>
      <c r="BB105" s="212"/>
      <c r="BC105" s="28"/>
      <c r="BD105" s="28"/>
      <c r="BE105" s="28"/>
      <c r="BF105" s="28"/>
    </row>
    <row r="106" spans="1:58" ht="17.25" hidden="1" customHeight="1" x14ac:dyDescent="0.15">
      <c r="A106" s="49"/>
      <c r="B106" s="35"/>
      <c r="C106" s="35"/>
      <c r="D106" s="35"/>
      <c r="E106" s="35"/>
      <c r="F106" s="28"/>
      <c r="G106" s="35"/>
      <c r="H106" s="108"/>
      <c r="I106" s="35"/>
      <c r="J106" s="35"/>
      <c r="K106" s="35"/>
      <c r="L106" s="35"/>
      <c r="M106" s="35"/>
      <c r="N106" s="35"/>
      <c r="O106" s="35"/>
      <c r="P106" s="50"/>
      <c r="Q106" s="35"/>
      <c r="R106" s="35"/>
      <c r="S106" s="35"/>
      <c r="T106" s="35"/>
      <c r="U106" s="35"/>
      <c r="V106" s="35"/>
      <c r="W106" s="35"/>
      <c r="X106" s="34"/>
      <c r="Y106" s="34"/>
      <c r="Z106" s="32"/>
      <c r="AA106" s="28"/>
      <c r="AB106" s="28"/>
      <c r="AC106" s="28"/>
      <c r="AD106" s="28"/>
      <c r="AE106" s="46"/>
      <c r="AF106" s="46"/>
      <c r="AG106" s="46"/>
      <c r="AH106" s="46"/>
      <c r="AI106" s="46"/>
      <c r="AJ106" s="39" t="s">
        <v>38</v>
      </c>
      <c r="AK106" s="46"/>
      <c r="AL106" s="46"/>
      <c r="AM106" s="46"/>
      <c r="AN106" s="46"/>
      <c r="AO106" s="46"/>
      <c r="AP106" s="46"/>
      <c r="AQ106" s="46"/>
      <c r="AR106" s="28"/>
      <c r="AS106" s="28"/>
      <c r="AT106" s="28"/>
      <c r="AU106" s="28"/>
      <c r="AV106" s="28"/>
      <c r="AW106" s="28"/>
      <c r="AX106" s="28"/>
      <c r="AY106" s="61" t="s">
        <v>49</v>
      </c>
      <c r="AZ106" s="28"/>
      <c r="BA106" s="28"/>
      <c r="BB106" s="28"/>
      <c r="BC106" s="28"/>
      <c r="BD106" s="28"/>
      <c r="BE106" s="28"/>
      <c r="BF106" s="28"/>
    </row>
    <row r="107" spans="1:58" ht="25.5" hidden="1" customHeight="1" x14ac:dyDescent="0.2">
      <c r="A107" s="49"/>
      <c r="B107" s="28"/>
      <c r="C107" s="228" t="s">
        <v>100</v>
      </c>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30"/>
      <c r="AC107" s="28"/>
      <c r="AD107" s="28"/>
      <c r="AE107" s="46"/>
      <c r="AF107" s="46"/>
      <c r="AG107" s="46"/>
      <c r="AH107" s="46"/>
      <c r="AI107" s="46"/>
      <c r="AJ107" s="46"/>
      <c r="AK107" s="46"/>
      <c r="AL107" s="46"/>
      <c r="AM107" s="46"/>
      <c r="AN107" s="46"/>
      <c r="AO107" s="46"/>
      <c r="AP107" s="46"/>
      <c r="AQ107" s="46"/>
      <c r="AR107" s="28"/>
      <c r="AS107" s="28"/>
      <c r="AT107" s="28"/>
      <c r="AU107" s="28"/>
      <c r="AV107" s="28"/>
      <c r="AW107" s="28"/>
      <c r="AX107" s="28"/>
      <c r="AY107" s="102" t="s">
        <v>89</v>
      </c>
      <c r="AZ107" s="28"/>
      <c r="BA107" s="28"/>
      <c r="BB107" s="28"/>
      <c r="BC107" s="28"/>
      <c r="BD107" s="28"/>
      <c r="BE107" s="28"/>
      <c r="BF107" s="28"/>
    </row>
    <row r="108" spans="1:58" ht="25.5" hidden="1" customHeight="1" x14ac:dyDescent="0.15">
      <c r="A108" s="49"/>
      <c r="B108" s="28"/>
      <c r="C108" s="231"/>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3"/>
      <c r="AC108" s="28"/>
      <c r="AD108" s="28"/>
      <c r="AE108" s="43" t="s">
        <v>50</v>
      </c>
      <c r="AF108" s="46"/>
      <c r="AG108" s="46"/>
      <c r="AH108" s="46"/>
      <c r="AI108" s="46"/>
      <c r="AJ108" s="46"/>
      <c r="AK108" s="46"/>
      <c r="AL108" s="46"/>
      <c r="AM108" s="46"/>
      <c r="AN108" s="46"/>
      <c r="AO108" s="46"/>
      <c r="AP108" s="46"/>
      <c r="AQ108" s="46"/>
      <c r="AR108" s="28"/>
      <c r="AS108" s="28"/>
      <c r="AT108" s="28"/>
      <c r="AU108" s="28"/>
      <c r="AV108" s="28" t="s">
        <v>51</v>
      </c>
      <c r="AW108" s="28"/>
      <c r="AX108" s="28"/>
      <c r="AY108" s="28" t="s">
        <v>52</v>
      </c>
      <c r="AZ108" s="103"/>
      <c r="BA108" s="28"/>
      <c r="BB108" s="28"/>
      <c r="BC108" s="28"/>
      <c r="BD108" s="28"/>
      <c r="BE108" s="28"/>
      <c r="BF108" s="28"/>
    </row>
    <row r="109" spans="1:58" s="47" customFormat="1" ht="25.5" hidden="1" customHeight="1" x14ac:dyDescent="0.15">
      <c r="A109" s="49"/>
      <c r="B109" s="28"/>
      <c r="C109" s="231"/>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3"/>
      <c r="AD109" s="34"/>
      <c r="AE109" s="217" t="s">
        <v>111</v>
      </c>
      <c r="AF109" s="237"/>
      <c r="AG109" s="237"/>
      <c r="AH109" s="237"/>
      <c r="AI109" s="237"/>
      <c r="AJ109" s="237"/>
      <c r="AK109" s="238"/>
      <c r="AL109" s="242">
        <f>IF(AY99=0,0,ROUNDUP(AV109/AY99,3))</f>
        <v>0</v>
      </c>
      <c r="AM109" s="243"/>
      <c r="AN109" s="243"/>
      <c r="AO109" s="243"/>
      <c r="AP109" s="243"/>
      <c r="AQ109" s="244"/>
      <c r="AR109" s="28"/>
      <c r="AS109" s="28"/>
      <c r="AT109" s="42"/>
      <c r="AU109" s="176" t="s">
        <v>54</v>
      </c>
      <c r="AV109" s="248">
        <f>IF(AV99-AV104&gt;0,IF(AV99-AV104&gt;AY99,AY99,AV99-AV104),0)</f>
        <v>0</v>
      </c>
      <c r="AW109" s="249" t="s">
        <v>55</v>
      </c>
      <c r="AX109" s="249"/>
      <c r="AY109" s="103"/>
      <c r="AZ109" s="103"/>
      <c r="BA109" s="42"/>
      <c r="BB109" s="42"/>
      <c r="BC109" s="42"/>
      <c r="BD109" s="42"/>
      <c r="BE109" s="42"/>
      <c r="BF109" s="42"/>
    </row>
    <row r="110" spans="1:58" ht="35.25" hidden="1" customHeight="1" x14ac:dyDescent="0.15">
      <c r="A110" s="64"/>
      <c r="B110" s="28"/>
      <c r="C110" s="231"/>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3"/>
      <c r="AC110" s="34"/>
      <c r="AD110" s="28"/>
      <c r="AE110" s="239"/>
      <c r="AF110" s="240"/>
      <c r="AG110" s="240"/>
      <c r="AH110" s="240"/>
      <c r="AI110" s="240"/>
      <c r="AJ110" s="240"/>
      <c r="AK110" s="241"/>
      <c r="AL110" s="245"/>
      <c r="AM110" s="246"/>
      <c r="AN110" s="246"/>
      <c r="AO110" s="246"/>
      <c r="AP110" s="246"/>
      <c r="AQ110" s="247"/>
      <c r="AR110" s="28"/>
      <c r="AS110" s="28"/>
      <c r="AT110" s="176"/>
      <c r="AU110" s="176"/>
      <c r="AV110" s="248"/>
      <c r="AW110" s="249"/>
      <c r="AX110" s="249"/>
      <c r="AY110" s="28"/>
      <c r="AZ110" s="28"/>
      <c r="BA110" s="28"/>
      <c r="BB110" s="28"/>
      <c r="BC110" s="28"/>
      <c r="BD110" s="28"/>
      <c r="BE110" s="28"/>
      <c r="BF110" s="28"/>
    </row>
    <row r="111" spans="1:58" ht="25.5" hidden="1" customHeight="1" x14ac:dyDescent="0.15">
      <c r="A111" s="64"/>
      <c r="B111" s="28"/>
      <c r="C111" s="234"/>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6"/>
      <c r="AC111" s="28"/>
      <c r="AD111" s="28"/>
      <c r="AE111" s="28"/>
      <c r="AF111" s="28"/>
      <c r="AG111" s="28"/>
      <c r="AH111" s="28"/>
      <c r="AI111" s="28"/>
      <c r="AJ111" s="28"/>
      <c r="AK111" s="52" t="s">
        <v>38</v>
      </c>
      <c r="AL111" s="28"/>
      <c r="AM111" s="34"/>
      <c r="AN111" s="34"/>
      <c r="AO111" s="34"/>
      <c r="AP111" s="28"/>
      <c r="AQ111" s="28"/>
      <c r="AR111" s="28"/>
      <c r="AS111" s="28"/>
      <c r="AT111" s="176"/>
      <c r="AU111" s="28"/>
      <c r="AV111" s="28"/>
      <c r="AW111" s="28"/>
      <c r="AX111" s="28"/>
      <c r="AY111" s="28"/>
      <c r="AZ111" s="28"/>
      <c r="BA111" s="28"/>
      <c r="BB111" s="28"/>
      <c r="BC111" s="28"/>
      <c r="BD111" s="28"/>
      <c r="BE111" s="28"/>
      <c r="BF111" s="28"/>
    </row>
    <row r="112" spans="1:58" ht="25.5" hidden="1" customHeight="1" x14ac:dyDescent="0.15">
      <c r="A112" s="49"/>
      <c r="B112" s="109"/>
      <c r="C112" s="51"/>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28"/>
      <c r="AD112" s="28"/>
      <c r="AE112" s="28"/>
      <c r="AF112" s="28"/>
      <c r="AG112" s="28"/>
      <c r="AH112" s="28"/>
      <c r="AI112" s="28"/>
      <c r="AJ112" s="28"/>
      <c r="AK112" s="54" t="s">
        <v>56</v>
      </c>
      <c r="AL112" s="28"/>
      <c r="AM112" s="34"/>
      <c r="AN112" s="34"/>
      <c r="AO112" s="34"/>
      <c r="AP112" s="28"/>
      <c r="AQ112" s="28"/>
      <c r="AR112" s="28"/>
      <c r="AS112" s="28"/>
      <c r="AT112" s="28"/>
      <c r="AU112" s="28"/>
      <c r="AV112" s="28"/>
      <c r="AW112" s="28"/>
      <c r="AX112" s="28"/>
      <c r="AY112" s="28"/>
      <c r="AZ112" s="28"/>
      <c r="BA112" s="28"/>
      <c r="BB112" s="28"/>
      <c r="BC112" s="28"/>
      <c r="BD112" s="28"/>
      <c r="BE112" s="28"/>
    </row>
    <row r="113" spans="1:58" s="22" customFormat="1" ht="16.5" hidden="1" customHeight="1" x14ac:dyDescent="0.15">
      <c r="A113" s="20"/>
      <c r="B113" s="20"/>
      <c r="C113" s="21"/>
      <c r="F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U113" s="34"/>
      <c r="AV113" s="34"/>
      <c r="AW113" s="34"/>
      <c r="AX113" s="34"/>
      <c r="AY113" s="34"/>
      <c r="AZ113" s="34"/>
      <c r="BA113" s="34"/>
      <c r="BB113" s="34"/>
      <c r="BC113" s="34"/>
      <c r="BD113" s="34"/>
      <c r="BE113" s="34"/>
      <c r="BF113" s="9"/>
    </row>
    <row r="114" spans="1:58" ht="25.5" hidden="1" customHeight="1" x14ac:dyDescent="0.15">
      <c r="A114" s="194" t="s">
        <v>64</v>
      </c>
      <c r="B114" s="195"/>
      <c r="C114" s="195"/>
      <c r="D114" s="195"/>
      <c r="E114" s="195"/>
      <c r="F114" s="195"/>
      <c r="G114" s="195"/>
      <c r="H114" s="195"/>
      <c r="I114" s="196"/>
      <c r="J114" s="23"/>
      <c r="K114" s="63" t="s">
        <v>61</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3"/>
      <c r="AP114" s="23"/>
      <c r="AQ114" s="23"/>
      <c r="AR114" s="23"/>
      <c r="AS114" s="23"/>
      <c r="AT114" s="28"/>
      <c r="AU114" s="28" t="s">
        <v>23</v>
      </c>
      <c r="AV114" s="34"/>
      <c r="AW114" s="34"/>
      <c r="AX114" s="34"/>
      <c r="AY114" s="34"/>
      <c r="AZ114" s="28"/>
      <c r="BA114" s="34"/>
      <c r="BB114" s="34"/>
      <c r="BC114" s="34"/>
      <c r="BD114" s="34"/>
      <c r="BE114" s="34"/>
      <c r="BF114" s="9"/>
    </row>
    <row r="115" spans="1:58" ht="17.25" hidden="1" customHeight="1" x14ac:dyDescent="0.15">
      <c r="A115" s="197"/>
      <c r="B115" s="198"/>
      <c r="C115" s="198"/>
      <c r="D115" s="198"/>
      <c r="E115" s="198"/>
      <c r="F115" s="198"/>
      <c r="G115" s="198"/>
      <c r="H115" s="198"/>
      <c r="I115" s="199"/>
      <c r="J115" s="24"/>
      <c r="K115" s="24"/>
      <c r="L115" s="24"/>
      <c r="M115" s="24"/>
      <c r="N115" s="24"/>
      <c r="O115" s="24"/>
      <c r="P115" s="24"/>
      <c r="Q115" s="24"/>
      <c r="R115" s="24"/>
      <c r="S115" s="24"/>
      <c r="T115" s="24"/>
      <c r="U115" s="24"/>
      <c r="V115" s="24"/>
      <c r="W115" s="24"/>
      <c r="X115" s="25"/>
      <c r="Y115" s="25"/>
      <c r="Z115" s="25"/>
      <c r="AA115" s="25"/>
      <c r="AB115" s="25"/>
      <c r="AC115" s="25"/>
      <c r="AD115" s="25"/>
      <c r="AE115" s="26"/>
      <c r="AF115" s="25"/>
      <c r="AG115" s="25"/>
      <c r="AH115" s="25"/>
      <c r="AI115" s="25"/>
      <c r="AJ115" s="25"/>
      <c r="AK115" s="25"/>
      <c r="AL115" s="25"/>
      <c r="AM115" s="25"/>
      <c r="AN115" s="25"/>
      <c r="AO115" s="25"/>
      <c r="AP115" s="27"/>
      <c r="AQ115" s="27"/>
      <c r="AR115" s="27"/>
      <c r="AS115" s="27"/>
      <c r="AT115" s="28"/>
      <c r="AU115" s="28"/>
      <c r="AV115" s="28"/>
      <c r="AW115" s="28"/>
      <c r="AX115" s="28"/>
      <c r="AY115" s="28"/>
      <c r="AZ115" s="28"/>
      <c r="BA115" s="28"/>
      <c r="BB115" s="28"/>
      <c r="BC115" s="28"/>
      <c r="BD115" s="28"/>
      <c r="BE115" s="28"/>
      <c r="BF115" s="28"/>
    </row>
    <row r="116" spans="1:58" ht="28.5" hidden="1" customHeight="1" x14ac:dyDescent="0.15">
      <c r="A116" s="29"/>
      <c r="B116" s="30" t="s">
        <v>24</v>
      </c>
      <c r="C116" s="109"/>
      <c r="D116" s="109"/>
      <c r="E116" s="109"/>
      <c r="F116" s="28"/>
      <c r="G116" s="32"/>
      <c r="H116" s="28"/>
      <c r="I116" s="32"/>
      <c r="J116" s="32"/>
      <c r="K116" s="32"/>
      <c r="L116" s="32"/>
      <c r="M116" s="32"/>
      <c r="N116" s="32"/>
      <c r="O116" s="32"/>
      <c r="P116" s="32"/>
      <c r="Q116" s="32"/>
      <c r="R116" s="32"/>
      <c r="S116" s="32"/>
      <c r="T116" s="32"/>
      <c r="U116" s="32"/>
      <c r="V116" s="32"/>
      <c r="W116" s="32"/>
      <c r="X116" s="32"/>
      <c r="Y116" s="32"/>
      <c r="Z116" s="32"/>
      <c r="AA116" s="110"/>
      <c r="AB116" s="34"/>
      <c r="AC116" s="34"/>
      <c r="AD116" s="34"/>
      <c r="AE116" s="30" t="s">
        <v>25</v>
      </c>
      <c r="AF116" s="34"/>
      <c r="AG116" s="34"/>
      <c r="AH116" s="34"/>
      <c r="AI116" s="34"/>
      <c r="AJ116" s="34"/>
      <c r="AK116" s="34"/>
      <c r="AL116" s="34"/>
      <c r="AM116" s="34"/>
      <c r="AN116" s="34"/>
      <c r="AO116" s="34"/>
      <c r="AP116" s="34"/>
      <c r="AQ116" s="34"/>
      <c r="AR116" s="34"/>
      <c r="AS116" s="34"/>
      <c r="AT116" s="28"/>
      <c r="AU116" s="28"/>
      <c r="AV116" s="28" t="s">
        <v>26</v>
      </c>
      <c r="AW116" s="28"/>
      <c r="AX116" s="28"/>
      <c r="AY116" s="28" t="s">
        <v>27</v>
      </c>
      <c r="AZ116" s="28"/>
      <c r="BA116" s="28"/>
      <c r="BB116" s="28"/>
      <c r="BC116" s="28"/>
      <c r="BD116" s="28"/>
      <c r="BE116" s="28"/>
      <c r="BF116" s="28"/>
    </row>
    <row r="117" spans="1:58" ht="25.5" hidden="1" customHeight="1" x14ac:dyDescent="0.15">
      <c r="A117" s="29"/>
      <c r="B117" s="200" t="s">
        <v>27</v>
      </c>
      <c r="C117" s="201"/>
      <c r="D117" s="201"/>
      <c r="E117" s="202"/>
      <c r="F117" s="175" t="s">
        <v>29</v>
      </c>
      <c r="G117" s="175"/>
      <c r="H117" s="252"/>
      <c r="I117" s="252"/>
      <c r="J117" s="208" t="s">
        <v>30</v>
      </c>
      <c r="K117" s="208"/>
      <c r="L117" s="252"/>
      <c r="M117" s="252"/>
      <c r="N117" s="208" t="s">
        <v>31</v>
      </c>
      <c r="O117" s="210"/>
      <c r="P117" s="225" t="s">
        <v>32</v>
      </c>
      <c r="Q117" s="210"/>
      <c r="R117" s="226" t="s">
        <v>33</v>
      </c>
      <c r="S117" s="226"/>
      <c r="T117" s="252"/>
      <c r="U117" s="252"/>
      <c r="V117" s="208" t="s">
        <v>30</v>
      </c>
      <c r="W117" s="208"/>
      <c r="X117" s="252"/>
      <c r="Y117" s="252"/>
      <c r="Z117" s="208" t="s">
        <v>31</v>
      </c>
      <c r="AA117" s="210"/>
      <c r="AB117" s="28"/>
      <c r="AC117" s="28"/>
      <c r="AD117" s="28"/>
      <c r="AE117" s="217" t="s">
        <v>110</v>
      </c>
      <c r="AF117" s="218"/>
      <c r="AG117" s="218"/>
      <c r="AH117" s="218"/>
      <c r="AI117" s="219"/>
      <c r="AJ117" s="223">
        <f>ROUNDDOWN(AY117/60,0)</f>
        <v>0</v>
      </c>
      <c r="AK117" s="223"/>
      <c r="AL117" s="218" t="s">
        <v>35</v>
      </c>
      <c r="AM117" s="218"/>
      <c r="AN117" s="223">
        <f>AY117-AJ117*60</f>
        <v>0</v>
      </c>
      <c r="AO117" s="223"/>
      <c r="AP117" s="208" t="s">
        <v>31</v>
      </c>
      <c r="AQ117" s="210"/>
      <c r="AR117" s="34"/>
      <c r="AS117" s="28"/>
      <c r="AT117" s="176"/>
      <c r="AU117" s="176" t="s">
        <v>36</v>
      </c>
      <c r="AV117" s="212">
        <f>T117*60+X117</f>
        <v>0</v>
      </c>
      <c r="AW117" s="28"/>
      <c r="AX117" s="176" t="s">
        <v>37</v>
      </c>
      <c r="AY117" s="212">
        <f>(T117*60+X117)-(H117*60+L117)</f>
        <v>0</v>
      </c>
      <c r="AZ117" s="28"/>
      <c r="BA117" s="28"/>
      <c r="BB117" s="28"/>
      <c r="BC117" s="28"/>
      <c r="BD117" s="28"/>
      <c r="BE117" s="28"/>
      <c r="BF117" s="28"/>
    </row>
    <row r="118" spans="1:58" ht="35.25" hidden="1" customHeight="1" x14ac:dyDescent="0.15">
      <c r="A118" s="29"/>
      <c r="B118" s="203"/>
      <c r="C118" s="204"/>
      <c r="D118" s="204"/>
      <c r="E118" s="205"/>
      <c r="F118" s="175"/>
      <c r="G118" s="175"/>
      <c r="H118" s="253"/>
      <c r="I118" s="253"/>
      <c r="J118" s="209"/>
      <c r="K118" s="209"/>
      <c r="L118" s="253"/>
      <c r="M118" s="253"/>
      <c r="N118" s="209"/>
      <c r="O118" s="211"/>
      <c r="P118" s="214"/>
      <c r="Q118" s="211"/>
      <c r="R118" s="227"/>
      <c r="S118" s="227"/>
      <c r="T118" s="253"/>
      <c r="U118" s="253"/>
      <c r="V118" s="209"/>
      <c r="W118" s="209"/>
      <c r="X118" s="253"/>
      <c r="Y118" s="253"/>
      <c r="Z118" s="209"/>
      <c r="AA118" s="211"/>
      <c r="AB118" s="28"/>
      <c r="AC118" s="28"/>
      <c r="AD118" s="28"/>
      <c r="AE118" s="220"/>
      <c r="AF118" s="221"/>
      <c r="AG118" s="221"/>
      <c r="AH118" s="221"/>
      <c r="AI118" s="222"/>
      <c r="AJ118" s="224"/>
      <c r="AK118" s="224"/>
      <c r="AL118" s="221"/>
      <c r="AM118" s="221"/>
      <c r="AN118" s="224"/>
      <c r="AO118" s="224"/>
      <c r="AP118" s="209"/>
      <c r="AQ118" s="211"/>
      <c r="AR118" s="34"/>
      <c r="AS118" s="28"/>
      <c r="AT118" s="176"/>
      <c r="AU118" s="176"/>
      <c r="AV118" s="212"/>
      <c r="AW118" s="28"/>
      <c r="AX118" s="176"/>
      <c r="AY118" s="212"/>
      <c r="AZ118" s="28"/>
      <c r="BA118" s="28"/>
      <c r="BB118" s="28"/>
      <c r="BC118" s="28"/>
      <c r="BD118" s="28"/>
      <c r="BE118" s="28"/>
      <c r="BF118" s="28"/>
    </row>
    <row r="119" spans="1:58" ht="17.25" hidden="1" customHeight="1" x14ac:dyDescent="0.15">
      <c r="A119" s="29"/>
      <c r="B119" s="35"/>
      <c r="C119" s="35"/>
      <c r="D119" s="35"/>
      <c r="E119" s="35"/>
      <c r="F119" s="36"/>
      <c r="G119" s="36"/>
      <c r="H119" s="108"/>
      <c r="I119" s="36"/>
      <c r="J119" s="36"/>
      <c r="K119" s="36"/>
      <c r="L119" s="36"/>
      <c r="M119" s="36"/>
      <c r="N119" s="36"/>
      <c r="O119" s="36"/>
      <c r="P119" s="36"/>
      <c r="Q119" s="36"/>
      <c r="R119" s="36"/>
      <c r="S119" s="36"/>
      <c r="T119" s="36"/>
      <c r="U119" s="36"/>
      <c r="V119" s="36"/>
      <c r="W119" s="36"/>
      <c r="X119" s="34"/>
      <c r="Y119" s="34"/>
      <c r="Z119" s="32"/>
      <c r="AA119" s="110"/>
      <c r="AB119" s="34"/>
      <c r="AC119" s="34"/>
      <c r="AD119" s="34"/>
      <c r="AE119" s="38"/>
      <c r="AF119" s="38"/>
      <c r="AG119" s="38"/>
      <c r="AH119" s="38"/>
      <c r="AI119" s="38"/>
      <c r="AJ119" s="39" t="s">
        <v>38</v>
      </c>
      <c r="AK119" s="38"/>
      <c r="AL119" s="38"/>
      <c r="AM119" s="38"/>
      <c r="AN119" s="38"/>
      <c r="AO119" s="38"/>
      <c r="AP119" s="38"/>
      <c r="AQ119" s="38"/>
      <c r="AR119" s="34"/>
      <c r="AS119" s="28"/>
      <c r="AT119" s="28"/>
      <c r="AU119" s="28"/>
      <c r="AV119" s="28"/>
      <c r="AW119" s="28"/>
      <c r="AX119" s="28"/>
      <c r="AY119" s="28"/>
      <c r="AZ119" s="28"/>
      <c r="BA119" s="28"/>
      <c r="BB119" s="28"/>
      <c r="BC119" s="28"/>
      <c r="BD119" s="28"/>
      <c r="BE119" s="28"/>
      <c r="BF119" s="28"/>
    </row>
    <row r="120" spans="1:58" s="28" customFormat="1" ht="25.5" hidden="1" customHeight="1" x14ac:dyDescent="0.15">
      <c r="A120" s="29"/>
      <c r="B120" s="30"/>
      <c r="C120" s="109"/>
      <c r="D120" s="109"/>
      <c r="E120" s="109"/>
      <c r="F120" s="32"/>
      <c r="G120" s="32"/>
      <c r="H120" s="32"/>
      <c r="I120" s="32"/>
      <c r="J120" s="32"/>
      <c r="K120" s="32"/>
      <c r="L120" s="32"/>
      <c r="M120" s="32"/>
      <c r="N120" s="32"/>
      <c r="O120" s="32"/>
      <c r="P120" s="32"/>
      <c r="Q120" s="32"/>
      <c r="R120" s="32"/>
      <c r="S120" s="32"/>
      <c r="T120" s="32"/>
      <c r="U120" s="32"/>
      <c r="V120" s="32"/>
      <c r="W120" s="110"/>
      <c r="X120" s="34"/>
      <c r="Y120" s="34"/>
      <c r="Z120" s="32"/>
      <c r="AA120" s="110"/>
      <c r="AB120" s="34"/>
      <c r="AC120" s="34"/>
      <c r="AD120" s="34"/>
      <c r="AE120" s="38"/>
      <c r="AF120" s="38"/>
      <c r="AG120" s="38"/>
      <c r="AH120" s="38"/>
      <c r="AI120" s="38"/>
      <c r="AJ120" s="38"/>
      <c r="AK120" s="38"/>
      <c r="AL120" s="38"/>
      <c r="AM120" s="38"/>
      <c r="AN120" s="38"/>
      <c r="AO120" s="38"/>
      <c r="AP120" s="38"/>
      <c r="AQ120" s="38"/>
      <c r="AR120" s="34"/>
      <c r="AV120" s="42" t="s">
        <v>39</v>
      </c>
      <c r="AY120" s="28" t="s">
        <v>40</v>
      </c>
      <c r="BB120" s="28" t="s">
        <v>41</v>
      </c>
    </row>
    <row r="121" spans="1:58" s="47" customFormat="1" ht="25.5" hidden="1" customHeight="1" x14ac:dyDescent="0.15">
      <c r="A121" s="40"/>
      <c r="B121" s="41" t="s">
        <v>101</v>
      </c>
      <c r="C121" s="41"/>
      <c r="D121" s="41"/>
      <c r="E121" s="41"/>
      <c r="F121" s="41"/>
      <c r="G121" s="41"/>
      <c r="H121" s="41"/>
      <c r="I121" s="41"/>
      <c r="J121" s="41"/>
      <c r="K121" s="41"/>
      <c r="L121" s="41"/>
      <c r="M121" s="41"/>
      <c r="N121" s="41"/>
      <c r="O121" s="42"/>
      <c r="P121" s="41"/>
      <c r="Q121" s="41"/>
      <c r="R121" s="41"/>
      <c r="S121" s="41"/>
      <c r="T121" s="41"/>
      <c r="U121" s="17"/>
      <c r="V121" s="41"/>
      <c r="W121" s="41"/>
      <c r="X121" s="34"/>
      <c r="Y121" s="34"/>
      <c r="Z121" s="32"/>
      <c r="AA121" s="110"/>
      <c r="AB121" s="34"/>
      <c r="AC121" s="34"/>
      <c r="AD121" s="34"/>
      <c r="AE121" s="43" t="s">
        <v>42</v>
      </c>
      <c r="AF121" s="44"/>
      <c r="AG121" s="45"/>
      <c r="AH121" s="45"/>
      <c r="AI121" s="45"/>
      <c r="AJ121" s="45"/>
      <c r="AK121" s="45"/>
      <c r="AL121" s="45"/>
      <c r="AM121" s="45"/>
      <c r="AN121" s="38"/>
      <c r="AO121" s="38"/>
      <c r="AP121" s="38"/>
      <c r="AQ121" s="46"/>
      <c r="AR121" s="34"/>
      <c r="AS121" s="28"/>
      <c r="AT121" s="42"/>
      <c r="AU121" s="42"/>
      <c r="AV121" s="42" t="s">
        <v>43</v>
      </c>
      <c r="AW121" s="42"/>
      <c r="AX121" s="42"/>
      <c r="AY121" s="28" t="s">
        <v>44</v>
      </c>
      <c r="AZ121" s="42"/>
      <c r="BA121" s="28"/>
      <c r="BB121" s="28"/>
      <c r="BC121" s="42"/>
      <c r="BD121" s="28"/>
      <c r="BE121" s="42"/>
      <c r="BF121" s="42"/>
    </row>
    <row r="122" spans="1:58" ht="25.5" hidden="1" customHeight="1" x14ac:dyDescent="0.15">
      <c r="A122" s="29"/>
      <c r="B122" s="200" t="s">
        <v>27</v>
      </c>
      <c r="C122" s="201"/>
      <c r="D122" s="201"/>
      <c r="E122" s="202"/>
      <c r="F122" s="175" t="s">
        <v>29</v>
      </c>
      <c r="G122" s="175"/>
      <c r="H122" s="252"/>
      <c r="I122" s="252"/>
      <c r="J122" s="208" t="s">
        <v>30</v>
      </c>
      <c r="K122" s="208"/>
      <c r="L122" s="252"/>
      <c r="M122" s="252"/>
      <c r="N122" s="208" t="s">
        <v>31</v>
      </c>
      <c r="O122" s="210"/>
      <c r="P122" s="225" t="s">
        <v>32</v>
      </c>
      <c r="Q122" s="210"/>
      <c r="R122" s="226" t="s">
        <v>33</v>
      </c>
      <c r="S122" s="226"/>
      <c r="T122" s="254"/>
      <c r="U122" s="252"/>
      <c r="V122" s="208" t="s">
        <v>30</v>
      </c>
      <c r="W122" s="208"/>
      <c r="X122" s="252"/>
      <c r="Y122" s="252"/>
      <c r="Z122" s="208" t="s">
        <v>31</v>
      </c>
      <c r="AA122" s="210"/>
      <c r="AB122" s="34"/>
      <c r="AC122" s="34"/>
      <c r="AD122" s="34"/>
      <c r="AE122" s="213" t="s">
        <v>51</v>
      </c>
      <c r="AF122" s="208"/>
      <c r="AG122" s="208"/>
      <c r="AH122" s="208"/>
      <c r="AI122" s="210"/>
      <c r="AJ122" s="250">
        <f>ROUNDDOWN(AV127/60,0)</f>
        <v>0</v>
      </c>
      <c r="AK122" s="223"/>
      <c r="AL122" s="208" t="s">
        <v>30</v>
      </c>
      <c r="AM122" s="208"/>
      <c r="AN122" s="223">
        <f>AV127-AJ122*60</f>
        <v>0</v>
      </c>
      <c r="AO122" s="223"/>
      <c r="AP122" s="208" t="s">
        <v>31</v>
      </c>
      <c r="AQ122" s="210"/>
      <c r="AR122" s="34"/>
      <c r="AS122" s="48"/>
      <c r="AT122" s="28"/>
      <c r="AU122" s="176" t="s">
        <v>46</v>
      </c>
      <c r="AV122" s="212">
        <f>IF(AY122&lt;=BB122,BB122,AV117)</f>
        <v>1260</v>
      </c>
      <c r="AW122" s="134"/>
      <c r="AX122" s="176" t="s">
        <v>47</v>
      </c>
      <c r="AY122" s="212">
        <f>T122*60+X122</f>
        <v>0</v>
      </c>
      <c r="AZ122" s="134"/>
      <c r="BA122" s="176" t="s">
        <v>48</v>
      </c>
      <c r="BB122" s="212">
        <f>21*60</f>
        <v>1260</v>
      </c>
      <c r="BC122" s="28"/>
      <c r="BD122" s="28"/>
      <c r="BE122" s="28"/>
      <c r="BF122" s="28"/>
    </row>
    <row r="123" spans="1:58" ht="35.25" hidden="1" customHeight="1" x14ac:dyDescent="0.15">
      <c r="A123" s="29"/>
      <c r="B123" s="203"/>
      <c r="C123" s="204"/>
      <c r="D123" s="204"/>
      <c r="E123" s="205"/>
      <c r="F123" s="175"/>
      <c r="G123" s="175"/>
      <c r="H123" s="253"/>
      <c r="I123" s="253"/>
      <c r="J123" s="209"/>
      <c r="K123" s="209"/>
      <c r="L123" s="253"/>
      <c r="M123" s="253"/>
      <c r="N123" s="209"/>
      <c r="O123" s="211"/>
      <c r="P123" s="214"/>
      <c r="Q123" s="211"/>
      <c r="R123" s="227"/>
      <c r="S123" s="227"/>
      <c r="T123" s="255"/>
      <c r="U123" s="253"/>
      <c r="V123" s="209"/>
      <c r="W123" s="209"/>
      <c r="X123" s="253"/>
      <c r="Y123" s="253"/>
      <c r="Z123" s="209"/>
      <c r="AA123" s="211"/>
      <c r="AB123" s="28"/>
      <c r="AC123" s="28"/>
      <c r="AD123" s="28"/>
      <c r="AE123" s="214"/>
      <c r="AF123" s="209"/>
      <c r="AG123" s="209"/>
      <c r="AH123" s="209"/>
      <c r="AI123" s="211"/>
      <c r="AJ123" s="251"/>
      <c r="AK123" s="224"/>
      <c r="AL123" s="209"/>
      <c r="AM123" s="209"/>
      <c r="AN123" s="224"/>
      <c r="AO123" s="224"/>
      <c r="AP123" s="209"/>
      <c r="AQ123" s="211"/>
      <c r="AR123" s="34"/>
      <c r="AS123" s="48"/>
      <c r="AT123" s="28"/>
      <c r="AU123" s="176"/>
      <c r="AV123" s="212"/>
      <c r="AW123" s="134"/>
      <c r="AX123" s="176"/>
      <c r="AY123" s="212"/>
      <c r="AZ123" s="134"/>
      <c r="BA123" s="176"/>
      <c r="BB123" s="212"/>
      <c r="BC123" s="28"/>
      <c r="BD123" s="28"/>
      <c r="BE123" s="28"/>
      <c r="BF123" s="28"/>
    </row>
    <row r="124" spans="1:58" ht="17.25" hidden="1" customHeight="1" x14ac:dyDescent="0.15">
      <c r="A124" s="49"/>
      <c r="B124" s="35"/>
      <c r="C124" s="35"/>
      <c r="D124" s="35"/>
      <c r="E124" s="35"/>
      <c r="F124" s="28"/>
      <c r="G124" s="35"/>
      <c r="H124" s="108"/>
      <c r="I124" s="35"/>
      <c r="J124" s="35"/>
      <c r="K124" s="35"/>
      <c r="L124" s="35"/>
      <c r="M124" s="35"/>
      <c r="N124" s="35"/>
      <c r="O124" s="35"/>
      <c r="P124" s="50"/>
      <c r="Q124" s="35"/>
      <c r="R124" s="35"/>
      <c r="S124" s="35"/>
      <c r="T124" s="35"/>
      <c r="U124" s="35"/>
      <c r="V124" s="35"/>
      <c r="W124" s="35"/>
      <c r="X124" s="34"/>
      <c r="Y124" s="34"/>
      <c r="Z124" s="32"/>
      <c r="AA124" s="28"/>
      <c r="AB124" s="28"/>
      <c r="AC124" s="28"/>
      <c r="AD124" s="28"/>
      <c r="AE124" s="46"/>
      <c r="AF124" s="46"/>
      <c r="AG124" s="46"/>
      <c r="AH124" s="46"/>
      <c r="AI124" s="46"/>
      <c r="AJ124" s="39" t="s">
        <v>38</v>
      </c>
      <c r="AK124" s="46"/>
      <c r="AL124" s="46"/>
      <c r="AM124" s="46"/>
      <c r="AN124" s="46"/>
      <c r="AO124" s="46"/>
      <c r="AP124" s="46"/>
      <c r="AQ124" s="46"/>
      <c r="AR124" s="28"/>
      <c r="AS124" s="28"/>
      <c r="AT124" s="28"/>
      <c r="AU124" s="28"/>
      <c r="AV124" s="28"/>
      <c r="AW124" s="28"/>
      <c r="AX124" s="28"/>
      <c r="AY124" s="61" t="s">
        <v>49</v>
      </c>
      <c r="AZ124" s="28"/>
      <c r="BA124" s="28"/>
      <c r="BB124" s="28"/>
      <c r="BC124" s="28"/>
      <c r="BD124" s="28"/>
      <c r="BE124" s="28"/>
      <c r="BF124" s="28"/>
    </row>
    <row r="125" spans="1:58" ht="25.5" hidden="1" customHeight="1" x14ac:dyDescent="0.2">
      <c r="A125" s="49"/>
      <c r="B125" s="28"/>
      <c r="C125" s="228" t="s">
        <v>100</v>
      </c>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30"/>
      <c r="AD125" s="28"/>
      <c r="AE125" s="46"/>
      <c r="AF125" s="46"/>
      <c r="AG125" s="46"/>
      <c r="AH125" s="46"/>
      <c r="AI125" s="46"/>
      <c r="AJ125" s="46"/>
      <c r="AK125" s="46"/>
      <c r="AL125" s="46"/>
      <c r="AM125" s="46"/>
      <c r="AN125" s="46"/>
      <c r="AO125" s="46"/>
      <c r="AP125" s="46"/>
      <c r="AQ125" s="46"/>
      <c r="AR125" s="28"/>
      <c r="AS125" s="28"/>
      <c r="AT125" s="28"/>
      <c r="AU125" s="28"/>
      <c r="AV125" s="28"/>
      <c r="AW125" s="28"/>
      <c r="AX125" s="28"/>
      <c r="AY125" s="102" t="s">
        <v>89</v>
      </c>
      <c r="AZ125" s="28"/>
      <c r="BA125" s="28"/>
      <c r="BB125" s="28"/>
      <c r="BC125" s="28"/>
      <c r="BD125" s="28"/>
      <c r="BE125" s="28"/>
      <c r="BF125" s="28"/>
    </row>
    <row r="126" spans="1:58" ht="25.5" hidden="1" customHeight="1" x14ac:dyDescent="0.15">
      <c r="A126" s="49"/>
      <c r="B126" s="28"/>
      <c r="C126" s="231"/>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3"/>
      <c r="AD126" s="28"/>
      <c r="AE126" s="43" t="s">
        <v>50</v>
      </c>
      <c r="AF126" s="46"/>
      <c r="AG126" s="46"/>
      <c r="AH126" s="46"/>
      <c r="AI126" s="46"/>
      <c r="AJ126" s="46"/>
      <c r="AK126" s="46"/>
      <c r="AL126" s="46"/>
      <c r="AM126" s="46"/>
      <c r="AN126" s="46"/>
      <c r="AO126" s="46"/>
      <c r="AP126" s="46"/>
      <c r="AQ126" s="46"/>
      <c r="AR126" s="28"/>
      <c r="AS126" s="28"/>
      <c r="AT126" s="28"/>
      <c r="AU126" s="28"/>
      <c r="AV126" s="28" t="s">
        <v>51</v>
      </c>
      <c r="AW126" s="28"/>
      <c r="AX126" s="28"/>
      <c r="AY126" s="28" t="s">
        <v>52</v>
      </c>
      <c r="AZ126" s="103"/>
      <c r="BA126" s="28"/>
      <c r="BB126" s="28"/>
      <c r="BC126" s="28"/>
      <c r="BD126" s="28"/>
      <c r="BE126" s="28"/>
      <c r="BF126" s="28"/>
    </row>
    <row r="127" spans="1:58" s="47" customFormat="1" ht="25.5" hidden="1" customHeight="1" x14ac:dyDescent="0.15">
      <c r="A127" s="49"/>
      <c r="B127" s="28"/>
      <c r="C127" s="231"/>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3"/>
      <c r="AC127" s="1"/>
      <c r="AD127" s="28"/>
      <c r="AE127" s="217" t="s">
        <v>111</v>
      </c>
      <c r="AF127" s="237"/>
      <c r="AG127" s="237"/>
      <c r="AH127" s="237"/>
      <c r="AI127" s="237"/>
      <c r="AJ127" s="237"/>
      <c r="AK127" s="238"/>
      <c r="AL127" s="242">
        <f>IF(AY117=0,0,ROUNDUP(AV127/AY117,3))</f>
        <v>0</v>
      </c>
      <c r="AM127" s="243"/>
      <c r="AN127" s="243"/>
      <c r="AO127" s="243"/>
      <c r="AP127" s="243"/>
      <c r="AQ127" s="244"/>
      <c r="AR127" s="28"/>
      <c r="AS127" s="28"/>
      <c r="AT127" s="42"/>
      <c r="AU127" s="176" t="s">
        <v>54</v>
      </c>
      <c r="AV127" s="248">
        <f>IF(AV117-AV122&gt;0,IF(AV117-AV122&gt;AY117,AY117,AV117-AV122),0)</f>
        <v>0</v>
      </c>
      <c r="AW127" s="249" t="s">
        <v>55</v>
      </c>
      <c r="AX127" s="249"/>
      <c r="AY127" s="103"/>
      <c r="AZ127" s="103"/>
      <c r="BA127" s="42"/>
      <c r="BB127" s="42"/>
      <c r="BC127" s="42"/>
      <c r="BD127" s="42"/>
      <c r="BE127" s="42"/>
      <c r="BF127" s="42"/>
    </row>
    <row r="128" spans="1:58" ht="35.25" hidden="1" customHeight="1" x14ac:dyDescent="0.15">
      <c r="A128" s="49"/>
      <c r="B128" s="28"/>
      <c r="C128" s="231"/>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3"/>
      <c r="AD128" s="28"/>
      <c r="AE128" s="239"/>
      <c r="AF128" s="240"/>
      <c r="AG128" s="240"/>
      <c r="AH128" s="240"/>
      <c r="AI128" s="240"/>
      <c r="AJ128" s="240"/>
      <c r="AK128" s="241"/>
      <c r="AL128" s="245"/>
      <c r="AM128" s="246"/>
      <c r="AN128" s="246"/>
      <c r="AO128" s="246"/>
      <c r="AP128" s="246"/>
      <c r="AQ128" s="247"/>
      <c r="AR128" s="28"/>
      <c r="AS128" s="28"/>
      <c r="AT128" s="176"/>
      <c r="AU128" s="176"/>
      <c r="AV128" s="248"/>
      <c r="AW128" s="249"/>
      <c r="AX128" s="249"/>
      <c r="AY128" s="28"/>
      <c r="AZ128" s="28"/>
      <c r="BA128" s="28"/>
      <c r="BB128" s="28"/>
      <c r="BC128" s="28"/>
      <c r="BD128" s="28"/>
      <c r="BE128" s="28"/>
      <c r="BF128" s="28"/>
    </row>
    <row r="129" spans="1:58" ht="25.5" hidden="1" customHeight="1" x14ac:dyDescent="0.15">
      <c r="A129" s="49"/>
      <c r="B129" s="28"/>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6"/>
      <c r="AD129" s="28"/>
      <c r="AE129" s="28"/>
      <c r="AF129" s="28"/>
      <c r="AG129" s="28"/>
      <c r="AH129" s="28"/>
      <c r="AI129" s="28"/>
      <c r="AJ129" s="28"/>
      <c r="AK129" s="52" t="s">
        <v>38</v>
      </c>
      <c r="AL129" s="28"/>
      <c r="AM129" s="34"/>
      <c r="AN129" s="34"/>
      <c r="AO129" s="34"/>
      <c r="AP129" s="28"/>
      <c r="AQ129" s="28"/>
      <c r="AR129" s="28"/>
      <c r="AS129" s="28"/>
      <c r="AT129" s="176"/>
      <c r="AU129" s="28"/>
      <c r="AV129" s="28"/>
      <c r="AW129" s="28"/>
      <c r="AX129" s="28"/>
      <c r="AY129" s="28"/>
      <c r="AZ129" s="28"/>
      <c r="BA129" s="28"/>
      <c r="BB129" s="28"/>
      <c r="BC129" s="28"/>
      <c r="BD129" s="28"/>
      <c r="BE129" s="28"/>
      <c r="BF129" s="28"/>
    </row>
    <row r="130" spans="1:58" ht="25.5" hidden="1" customHeight="1" x14ac:dyDescent="0.15">
      <c r="A130" s="49"/>
      <c r="B130" s="28"/>
      <c r="C130" s="51"/>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D130" s="28"/>
      <c r="AE130" s="28"/>
      <c r="AF130" s="28"/>
      <c r="AG130" s="28"/>
      <c r="AH130" s="28"/>
      <c r="AI130" s="28"/>
      <c r="AJ130" s="28"/>
      <c r="AK130" s="54" t="s">
        <v>56</v>
      </c>
      <c r="AL130" s="28"/>
      <c r="AM130" s="34"/>
      <c r="AN130" s="34"/>
      <c r="AO130" s="34"/>
      <c r="AP130" s="28"/>
      <c r="AQ130" s="28"/>
      <c r="AR130" s="28"/>
      <c r="AS130" s="28"/>
      <c r="AT130" s="28"/>
      <c r="AU130" s="28"/>
      <c r="AV130" s="28"/>
      <c r="AW130" s="28"/>
      <c r="AX130" s="28"/>
      <c r="AY130" s="28"/>
      <c r="AZ130" s="28"/>
      <c r="BA130" s="28"/>
      <c r="BB130" s="28"/>
      <c r="BC130" s="28"/>
      <c r="BD130" s="28"/>
      <c r="BE130" s="28"/>
    </row>
    <row r="131" spans="1:58" ht="17.25" hidden="1" customHeight="1" x14ac:dyDescent="0.15">
      <c r="A131" s="55"/>
      <c r="B131" s="56"/>
      <c r="C131" s="56"/>
      <c r="D131" s="56"/>
      <c r="E131" s="56"/>
      <c r="F131" s="57"/>
      <c r="G131" s="56"/>
      <c r="H131" s="56"/>
      <c r="I131" s="56"/>
      <c r="J131" s="56"/>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9"/>
      <c r="AL131" s="58"/>
      <c r="AM131" s="60"/>
      <c r="AN131" s="60"/>
      <c r="AO131" s="60"/>
      <c r="AP131" s="58"/>
      <c r="AQ131" s="58"/>
      <c r="AR131" s="58"/>
      <c r="AS131" s="58"/>
      <c r="AT131" s="28"/>
      <c r="AU131" s="28"/>
      <c r="AV131" s="28"/>
      <c r="AW131" s="28"/>
      <c r="AX131" s="28"/>
      <c r="AY131" s="28"/>
      <c r="AZ131" s="28"/>
      <c r="BA131" s="28"/>
      <c r="BB131" s="28"/>
      <c r="BC131" s="28"/>
      <c r="BD131" s="28"/>
      <c r="BE131" s="28"/>
    </row>
    <row r="132" spans="1:58" ht="17.25" hidden="1" customHeight="1" x14ac:dyDescent="0.15">
      <c r="A132" s="36"/>
      <c r="B132" s="36"/>
      <c r="C132" s="36"/>
      <c r="D132" s="36"/>
      <c r="E132" s="36"/>
      <c r="F132" s="61"/>
      <c r="G132" s="36"/>
      <c r="H132" s="36"/>
      <c r="I132" s="36"/>
      <c r="J132" s="36"/>
      <c r="AK132" s="62"/>
      <c r="AM132" s="9"/>
      <c r="AN132" s="9"/>
      <c r="AO132" s="9"/>
      <c r="AT132" s="28"/>
      <c r="AU132" s="28"/>
      <c r="AV132" s="28"/>
      <c r="AW132" s="28"/>
      <c r="AX132" s="28"/>
      <c r="AY132" s="28"/>
      <c r="AZ132" s="28"/>
      <c r="BA132" s="28"/>
      <c r="BB132" s="28"/>
      <c r="BC132" s="28"/>
      <c r="BD132" s="28"/>
      <c r="BE132" s="28"/>
    </row>
    <row r="133" spans="1:58" ht="25.5" hidden="1" customHeight="1" x14ac:dyDescent="0.15">
      <c r="A133" s="194" t="s">
        <v>65</v>
      </c>
      <c r="B133" s="195"/>
      <c r="C133" s="195"/>
      <c r="D133" s="195"/>
      <c r="E133" s="195"/>
      <c r="F133" s="195"/>
      <c r="G133" s="195"/>
      <c r="H133" s="195"/>
      <c r="I133" s="196"/>
      <c r="J133" s="23"/>
      <c r="K133" s="63" t="s">
        <v>61</v>
      </c>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23"/>
      <c r="AP133" s="23"/>
      <c r="AQ133" s="23"/>
      <c r="AR133" s="23"/>
      <c r="AS133" s="23"/>
      <c r="AT133" s="28"/>
      <c r="AU133" s="28" t="s">
        <v>23</v>
      </c>
      <c r="AV133" s="34"/>
      <c r="AW133" s="34"/>
      <c r="AX133" s="34"/>
      <c r="AY133" s="34"/>
      <c r="AZ133" s="28"/>
      <c r="BA133" s="34"/>
      <c r="BB133" s="34"/>
      <c r="BC133" s="34"/>
      <c r="BD133" s="34"/>
      <c r="BE133" s="34"/>
      <c r="BF133" s="9"/>
    </row>
    <row r="134" spans="1:58" ht="17.25" hidden="1" customHeight="1" x14ac:dyDescent="0.15">
      <c r="A134" s="197"/>
      <c r="B134" s="198"/>
      <c r="C134" s="198"/>
      <c r="D134" s="198"/>
      <c r="E134" s="198"/>
      <c r="F134" s="198"/>
      <c r="G134" s="198"/>
      <c r="H134" s="198"/>
      <c r="I134" s="199"/>
      <c r="J134" s="24"/>
      <c r="K134" s="24"/>
      <c r="L134" s="24"/>
      <c r="M134" s="24"/>
      <c r="N134" s="24"/>
      <c r="O134" s="24"/>
      <c r="P134" s="24"/>
      <c r="Q134" s="24"/>
      <c r="R134" s="24"/>
      <c r="S134" s="24"/>
      <c r="T134" s="24"/>
      <c r="U134" s="24"/>
      <c r="V134" s="24"/>
      <c r="W134" s="24"/>
      <c r="X134" s="25"/>
      <c r="Y134" s="25"/>
      <c r="Z134" s="25"/>
      <c r="AA134" s="25"/>
      <c r="AB134" s="25"/>
      <c r="AC134" s="25"/>
      <c r="AD134" s="25"/>
      <c r="AE134" s="26"/>
      <c r="AF134" s="25"/>
      <c r="AG134" s="25"/>
      <c r="AH134" s="25"/>
      <c r="AI134" s="25"/>
      <c r="AJ134" s="25"/>
      <c r="AK134" s="25"/>
      <c r="AL134" s="25"/>
      <c r="AM134" s="25"/>
      <c r="AN134" s="25"/>
      <c r="AO134" s="25"/>
      <c r="AP134" s="27"/>
      <c r="AQ134" s="27"/>
      <c r="AR134" s="27"/>
      <c r="AS134" s="27"/>
      <c r="AT134" s="28"/>
      <c r="AU134" s="28"/>
      <c r="AV134" s="28"/>
      <c r="AW134" s="28"/>
      <c r="AX134" s="28"/>
      <c r="AY134" s="28"/>
      <c r="AZ134" s="28"/>
      <c r="BA134" s="28"/>
      <c r="BB134" s="28"/>
      <c r="BC134" s="28"/>
      <c r="BD134" s="28"/>
      <c r="BE134" s="28"/>
      <c r="BF134" s="28"/>
    </row>
    <row r="135" spans="1:58" ht="28.5" hidden="1" customHeight="1" x14ac:dyDescent="0.15">
      <c r="A135" s="29"/>
      <c r="B135" s="30" t="s">
        <v>24</v>
      </c>
      <c r="C135" s="109"/>
      <c r="D135" s="109"/>
      <c r="E135" s="109"/>
      <c r="F135" s="28"/>
      <c r="G135" s="32"/>
      <c r="H135" s="28"/>
      <c r="I135" s="32"/>
      <c r="J135" s="32"/>
      <c r="K135" s="32"/>
      <c r="L135" s="32"/>
      <c r="M135" s="32"/>
      <c r="N135" s="32"/>
      <c r="O135" s="32"/>
      <c r="P135" s="32"/>
      <c r="Q135" s="32"/>
      <c r="R135" s="32"/>
      <c r="S135" s="32"/>
      <c r="T135" s="32"/>
      <c r="U135" s="32"/>
      <c r="V135" s="32"/>
      <c r="W135" s="32"/>
      <c r="X135" s="32"/>
      <c r="Y135" s="32"/>
      <c r="Z135" s="32"/>
      <c r="AA135" s="110"/>
      <c r="AB135" s="34"/>
      <c r="AC135" s="34"/>
      <c r="AD135" s="34"/>
      <c r="AE135" s="30" t="s">
        <v>25</v>
      </c>
      <c r="AF135" s="34"/>
      <c r="AG135" s="34"/>
      <c r="AH135" s="34"/>
      <c r="AI135" s="34"/>
      <c r="AJ135" s="34"/>
      <c r="AK135" s="34"/>
      <c r="AL135" s="34"/>
      <c r="AM135" s="34"/>
      <c r="AN135" s="34"/>
      <c r="AO135" s="34"/>
      <c r="AP135" s="34"/>
      <c r="AQ135" s="34"/>
      <c r="AR135" s="34"/>
      <c r="AS135" s="34"/>
      <c r="AT135" s="28"/>
      <c r="AU135" s="28"/>
      <c r="AV135" s="28" t="s">
        <v>26</v>
      </c>
      <c r="AW135" s="28"/>
      <c r="AX135" s="28"/>
      <c r="AY135" s="28" t="s">
        <v>27</v>
      </c>
      <c r="AZ135" s="28"/>
      <c r="BA135" s="28"/>
      <c r="BB135" s="28"/>
      <c r="BC135" s="28"/>
      <c r="BD135" s="28"/>
      <c r="BE135" s="28"/>
      <c r="BF135" s="28"/>
    </row>
    <row r="136" spans="1:58" ht="25.5" hidden="1" customHeight="1" x14ac:dyDescent="0.15">
      <c r="A136" s="29"/>
      <c r="B136" s="200" t="s">
        <v>27</v>
      </c>
      <c r="C136" s="201"/>
      <c r="D136" s="201"/>
      <c r="E136" s="202"/>
      <c r="F136" s="175" t="s">
        <v>29</v>
      </c>
      <c r="G136" s="175"/>
      <c r="H136" s="252"/>
      <c r="I136" s="252"/>
      <c r="J136" s="208" t="s">
        <v>30</v>
      </c>
      <c r="K136" s="208"/>
      <c r="L136" s="252"/>
      <c r="M136" s="252"/>
      <c r="N136" s="208" t="s">
        <v>31</v>
      </c>
      <c r="O136" s="210"/>
      <c r="P136" s="225" t="s">
        <v>32</v>
      </c>
      <c r="Q136" s="210"/>
      <c r="R136" s="226" t="s">
        <v>33</v>
      </c>
      <c r="S136" s="226"/>
      <c r="T136" s="252"/>
      <c r="U136" s="252"/>
      <c r="V136" s="208" t="s">
        <v>30</v>
      </c>
      <c r="W136" s="208"/>
      <c r="X136" s="252"/>
      <c r="Y136" s="252"/>
      <c r="Z136" s="208" t="s">
        <v>31</v>
      </c>
      <c r="AA136" s="210"/>
      <c r="AB136" s="28"/>
      <c r="AC136" s="28"/>
      <c r="AD136" s="28"/>
      <c r="AE136" s="217" t="s">
        <v>110</v>
      </c>
      <c r="AF136" s="218"/>
      <c r="AG136" s="218"/>
      <c r="AH136" s="218"/>
      <c r="AI136" s="219"/>
      <c r="AJ136" s="223">
        <f>ROUNDDOWN(AY136/60,0)</f>
        <v>0</v>
      </c>
      <c r="AK136" s="223"/>
      <c r="AL136" s="218" t="s">
        <v>35</v>
      </c>
      <c r="AM136" s="218"/>
      <c r="AN136" s="223">
        <f>AY136-AJ136*60</f>
        <v>0</v>
      </c>
      <c r="AO136" s="223"/>
      <c r="AP136" s="208" t="s">
        <v>31</v>
      </c>
      <c r="AQ136" s="210"/>
      <c r="AR136" s="34"/>
      <c r="AS136" s="28"/>
      <c r="AT136" s="176"/>
      <c r="AU136" s="176" t="s">
        <v>36</v>
      </c>
      <c r="AV136" s="212">
        <f>T136*60+X136</f>
        <v>0</v>
      </c>
      <c r="AW136" s="28"/>
      <c r="AX136" s="176" t="s">
        <v>37</v>
      </c>
      <c r="AY136" s="212">
        <f>(T136*60+X136)-(H136*60+L136)</f>
        <v>0</v>
      </c>
      <c r="AZ136" s="28"/>
      <c r="BA136" s="28"/>
      <c r="BB136" s="28"/>
      <c r="BC136" s="28"/>
      <c r="BD136" s="28"/>
      <c r="BE136" s="28"/>
      <c r="BF136" s="28"/>
    </row>
    <row r="137" spans="1:58" ht="35.25" hidden="1" customHeight="1" x14ac:dyDescent="0.15">
      <c r="A137" s="29"/>
      <c r="B137" s="203"/>
      <c r="C137" s="204"/>
      <c r="D137" s="204"/>
      <c r="E137" s="205"/>
      <c r="F137" s="175"/>
      <c r="G137" s="175"/>
      <c r="H137" s="253"/>
      <c r="I137" s="253"/>
      <c r="J137" s="209"/>
      <c r="K137" s="209"/>
      <c r="L137" s="253"/>
      <c r="M137" s="253"/>
      <c r="N137" s="209"/>
      <c r="O137" s="211"/>
      <c r="P137" s="214"/>
      <c r="Q137" s="211"/>
      <c r="R137" s="227"/>
      <c r="S137" s="227"/>
      <c r="T137" s="253"/>
      <c r="U137" s="253"/>
      <c r="V137" s="209"/>
      <c r="W137" s="209"/>
      <c r="X137" s="253"/>
      <c r="Y137" s="253"/>
      <c r="Z137" s="209"/>
      <c r="AA137" s="211"/>
      <c r="AB137" s="28"/>
      <c r="AC137" s="28"/>
      <c r="AD137" s="28"/>
      <c r="AE137" s="220"/>
      <c r="AF137" s="221"/>
      <c r="AG137" s="221"/>
      <c r="AH137" s="221"/>
      <c r="AI137" s="222"/>
      <c r="AJ137" s="224"/>
      <c r="AK137" s="224"/>
      <c r="AL137" s="221"/>
      <c r="AM137" s="221"/>
      <c r="AN137" s="224"/>
      <c r="AO137" s="224"/>
      <c r="AP137" s="209"/>
      <c r="AQ137" s="211"/>
      <c r="AR137" s="34"/>
      <c r="AS137" s="28"/>
      <c r="AT137" s="176"/>
      <c r="AU137" s="176"/>
      <c r="AV137" s="212"/>
      <c r="AW137" s="28"/>
      <c r="AX137" s="176"/>
      <c r="AY137" s="212"/>
      <c r="AZ137" s="28"/>
      <c r="BA137" s="28"/>
      <c r="BB137" s="28"/>
      <c r="BC137" s="28"/>
      <c r="BD137" s="28"/>
      <c r="BE137" s="28"/>
      <c r="BF137" s="28"/>
    </row>
    <row r="138" spans="1:58" ht="17.25" hidden="1" customHeight="1" x14ac:dyDescent="0.15">
      <c r="A138" s="29"/>
      <c r="B138" s="35"/>
      <c r="C138" s="35"/>
      <c r="D138" s="35"/>
      <c r="E138" s="35"/>
      <c r="F138" s="36"/>
      <c r="G138" s="36"/>
      <c r="H138" s="108"/>
      <c r="I138" s="36"/>
      <c r="J138" s="36"/>
      <c r="K138" s="36"/>
      <c r="L138" s="36"/>
      <c r="M138" s="36"/>
      <c r="N138" s="36"/>
      <c r="O138" s="36"/>
      <c r="P138" s="36"/>
      <c r="Q138" s="36"/>
      <c r="R138" s="36"/>
      <c r="S138" s="36"/>
      <c r="T138" s="36"/>
      <c r="U138" s="36"/>
      <c r="V138" s="36"/>
      <c r="W138" s="36"/>
      <c r="X138" s="34"/>
      <c r="Y138" s="34"/>
      <c r="Z138" s="32"/>
      <c r="AA138" s="110"/>
      <c r="AB138" s="34"/>
      <c r="AC138" s="34"/>
      <c r="AD138" s="34"/>
      <c r="AE138" s="38"/>
      <c r="AF138" s="38"/>
      <c r="AG138" s="38"/>
      <c r="AH138" s="38"/>
      <c r="AI138" s="38"/>
      <c r="AJ138" s="39" t="s">
        <v>38</v>
      </c>
      <c r="AK138" s="38"/>
      <c r="AL138" s="38"/>
      <c r="AM138" s="38"/>
      <c r="AN138" s="38"/>
      <c r="AO138" s="38"/>
      <c r="AP138" s="38"/>
      <c r="AQ138" s="38"/>
      <c r="AR138" s="34"/>
      <c r="AS138" s="28"/>
      <c r="AT138" s="28"/>
      <c r="AU138" s="28"/>
      <c r="AV138" s="28"/>
      <c r="AW138" s="28"/>
      <c r="AX138" s="28"/>
      <c r="AY138" s="28"/>
      <c r="AZ138" s="28"/>
      <c r="BA138" s="28"/>
      <c r="BB138" s="28"/>
      <c r="BC138" s="28"/>
      <c r="BD138" s="28"/>
      <c r="BE138" s="28"/>
      <c r="BF138" s="28"/>
    </row>
    <row r="139" spans="1:58" s="28" customFormat="1" ht="25.5" hidden="1" customHeight="1" x14ac:dyDescent="0.15">
      <c r="A139" s="29"/>
      <c r="B139" s="30"/>
      <c r="C139" s="109"/>
      <c r="D139" s="109"/>
      <c r="E139" s="109"/>
      <c r="F139" s="32"/>
      <c r="G139" s="32"/>
      <c r="H139" s="32"/>
      <c r="I139" s="32"/>
      <c r="J139" s="32"/>
      <c r="K139" s="32"/>
      <c r="L139" s="32"/>
      <c r="M139" s="32"/>
      <c r="N139" s="32"/>
      <c r="O139" s="32"/>
      <c r="P139" s="32"/>
      <c r="Q139" s="32"/>
      <c r="R139" s="32"/>
      <c r="S139" s="32"/>
      <c r="T139" s="32"/>
      <c r="U139" s="32"/>
      <c r="V139" s="32"/>
      <c r="W139" s="110"/>
      <c r="X139" s="34"/>
      <c r="Y139" s="34"/>
      <c r="Z139" s="32"/>
      <c r="AA139" s="110"/>
      <c r="AB139" s="34"/>
      <c r="AC139" s="34"/>
      <c r="AD139" s="34"/>
      <c r="AE139" s="38"/>
      <c r="AF139" s="38"/>
      <c r="AG139" s="38"/>
      <c r="AH139" s="38"/>
      <c r="AI139" s="38"/>
      <c r="AJ139" s="38"/>
      <c r="AK139" s="38"/>
      <c r="AL139" s="38"/>
      <c r="AM139" s="38"/>
      <c r="AN139" s="38"/>
      <c r="AO139" s="38"/>
      <c r="AP139" s="38"/>
      <c r="AQ139" s="38"/>
      <c r="AR139" s="34"/>
      <c r="AV139" s="42" t="s">
        <v>39</v>
      </c>
      <c r="AY139" s="28" t="s">
        <v>40</v>
      </c>
      <c r="BB139" s="28" t="s">
        <v>41</v>
      </c>
    </row>
    <row r="140" spans="1:58" s="47" customFormat="1" ht="25.5" hidden="1" customHeight="1" x14ac:dyDescent="0.15">
      <c r="A140" s="40"/>
      <c r="B140" s="41" t="s">
        <v>101</v>
      </c>
      <c r="C140" s="41"/>
      <c r="D140" s="41"/>
      <c r="E140" s="41"/>
      <c r="F140" s="41"/>
      <c r="G140" s="41"/>
      <c r="H140" s="41"/>
      <c r="I140" s="41"/>
      <c r="J140" s="41"/>
      <c r="K140" s="41"/>
      <c r="L140" s="41"/>
      <c r="M140" s="41"/>
      <c r="N140" s="41"/>
      <c r="O140" s="42"/>
      <c r="P140" s="41"/>
      <c r="Q140" s="41"/>
      <c r="R140" s="41"/>
      <c r="S140" s="41"/>
      <c r="T140" s="41"/>
      <c r="U140" s="17"/>
      <c r="V140" s="41"/>
      <c r="W140" s="41"/>
      <c r="X140" s="34"/>
      <c r="Y140" s="34"/>
      <c r="Z140" s="32"/>
      <c r="AA140" s="110"/>
      <c r="AB140" s="34"/>
      <c r="AC140" s="34"/>
      <c r="AD140" s="34"/>
      <c r="AE140" s="43" t="s">
        <v>42</v>
      </c>
      <c r="AF140" s="44"/>
      <c r="AG140" s="45"/>
      <c r="AH140" s="45"/>
      <c r="AI140" s="45"/>
      <c r="AJ140" s="45"/>
      <c r="AK140" s="45"/>
      <c r="AL140" s="45"/>
      <c r="AM140" s="45"/>
      <c r="AN140" s="38"/>
      <c r="AO140" s="38"/>
      <c r="AP140" s="38"/>
      <c r="AQ140" s="46"/>
      <c r="AR140" s="34"/>
      <c r="AS140" s="28"/>
      <c r="AT140" s="42"/>
      <c r="AU140" s="42"/>
      <c r="AV140" s="42" t="s">
        <v>43</v>
      </c>
      <c r="AW140" s="42"/>
      <c r="AX140" s="42"/>
      <c r="AY140" s="28" t="s">
        <v>44</v>
      </c>
      <c r="AZ140" s="42"/>
      <c r="BA140" s="28"/>
      <c r="BB140" s="28"/>
      <c r="BC140" s="42"/>
      <c r="BD140" s="28"/>
      <c r="BE140" s="42"/>
      <c r="BF140" s="42"/>
    </row>
    <row r="141" spans="1:58" ht="25.5" hidden="1" customHeight="1" x14ac:dyDescent="0.15">
      <c r="A141" s="29"/>
      <c r="B141" s="200" t="s">
        <v>27</v>
      </c>
      <c r="C141" s="201"/>
      <c r="D141" s="201"/>
      <c r="E141" s="202"/>
      <c r="F141" s="175" t="s">
        <v>29</v>
      </c>
      <c r="G141" s="175"/>
      <c r="H141" s="252"/>
      <c r="I141" s="252"/>
      <c r="J141" s="208" t="s">
        <v>30</v>
      </c>
      <c r="K141" s="208"/>
      <c r="L141" s="252"/>
      <c r="M141" s="252"/>
      <c r="N141" s="208" t="s">
        <v>31</v>
      </c>
      <c r="O141" s="210"/>
      <c r="P141" s="225" t="s">
        <v>32</v>
      </c>
      <c r="Q141" s="210"/>
      <c r="R141" s="226" t="s">
        <v>33</v>
      </c>
      <c r="S141" s="226"/>
      <c r="T141" s="254"/>
      <c r="U141" s="252"/>
      <c r="V141" s="208" t="s">
        <v>30</v>
      </c>
      <c r="W141" s="208"/>
      <c r="X141" s="252"/>
      <c r="Y141" s="252"/>
      <c r="Z141" s="208" t="s">
        <v>31</v>
      </c>
      <c r="AA141" s="210"/>
      <c r="AB141" s="34"/>
      <c r="AC141" s="34"/>
      <c r="AD141" s="34"/>
      <c r="AE141" s="213" t="s">
        <v>51</v>
      </c>
      <c r="AF141" s="208"/>
      <c r="AG141" s="208"/>
      <c r="AH141" s="208"/>
      <c r="AI141" s="210"/>
      <c r="AJ141" s="250">
        <f>ROUNDDOWN(AV146/60,0)</f>
        <v>0</v>
      </c>
      <c r="AK141" s="223"/>
      <c r="AL141" s="208" t="s">
        <v>30</v>
      </c>
      <c r="AM141" s="208"/>
      <c r="AN141" s="223">
        <f>AV146-AJ141*60</f>
        <v>0</v>
      </c>
      <c r="AO141" s="223"/>
      <c r="AP141" s="208" t="s">
        <v>31</v>
      </c>
      <c r="AQ141" s="210"/>
      <c r="AR141" s="34"/>
      <c r="AS141" s="48"/>
      <c r="AT141" s="28"/>
      <c r="AU141" s="176" t="s">
        <v>46</v>
      </c>
      <c r="AV141" s="212">
        <f>IF(AY141&lt;=BB141,BB141,AV136)</f>
        <v>1260</v>
      </c>
      <c r="AW141" s="134"/>
      <c r="AX141" s="176" t="s">
        <v>47</v>
      </c>
      <c r="AY141" s="212">
        <f>T141*60+X141</f>
        <v>0</v>
      </c>
      <c r="AZ141" s="134"/>
      <c r="BA141" s="176" t="s">
        <v>48</v>
      </c>
      <c r="BB141" s="212">
        <f>21*60</f>
        <v>1260</v>
      </c>
      <c r="BC141" s="28"/>
      <c r="BD141" s="28"/>
      <c r="BE141" s="28"/>
      <c r="BF141" s="28"/>
    </row>
    <row r="142" spans="1:58" ht="35.25" hidden="1" customHeight="1" x14ac:dyDescent="0.15">
      <c r="A142" s="29"/>
      <c r="B142" s="203"/>
      <c r="C142" s="204"/>
      <c r="D142" s="204"/>
      <c r="E142" s="205"/>
      <c r="F142" s="175"/>
      <c r="G142" s="175"/>
      <c r="H142" s="253"/>
      <c r="I142" s="253"/>
      <c r="J142" s="209"/>
      <c r="K142" s="209"/>
      <c r="L142" s="253"/>
      <c r="M142" s="253"/>
      <c r="N142" s="209"/>
      <c r="O142" s="211"/>
      <c r="P142" s="214"/>
      <c r="Q142" s="211"/>
      <c r="R142" s="227"/>
      <c r="S142" s="227"/>
      <c r="T142" s="255"/>
      <c r="U142" s="253"/>
      <c r="V142" s="209"/>
      <c r="W142" s="209"/>
      <c r="X142" s="253"/>
      <c r="Y142" s="253"/>
      <c r="Z142" s="209"/>
      <c r="AA142" s="211"/>
      <c r="AB142" s="28"/>
      <c r="AC142" s="28"/>
      <c r="AD142" s="28"/>
      <c r="AE142" s="214"/>
      <c r="AF142" s="209"/>
      <c r="AG142" s="209"/>
      <c r="AH142" s="209"/>
      <c r="AI142" s="211"/>
      <c r="AJ142" s="251"/>
      <c r="AK142" s="224"/>
      <c r="AL142" s="209"/>
      <c r="AM142" s="209"/>
      <c r="AN142" s="224"/>
      <c r="AO142" s="224"/>
      <c r="AP142" s="209"/>
      <c r="AQ142" s="211"/>
      <c r="AR142" s="34"/>
      <c r="AS142" s="48"/>
      <c r="AT142" s="28"/>
      <c r="AU142" s="176"/>
      <c r="AV142" s="212"/>
      <c r="AW142" s="134"/>
      <c r="AX142" s="176"/>
      <c r="AY142" s="212"/>
      <c r="AZ142" s="134"/>
      <c r="BA142" s="176"/>
      <c r="BB142" s="212"/>
      <c r="BC142" s="28"/>
      <c r="BD142" s="28"/>
      <c r="BE142" s="28"/>
      <c r="BF142" s="28"/>
    </row>
    <row r="143" spans="1:58" ht="17.25" hidden="1" customHeight="1" x14ac:dyDescent="0.15">
      <c r="A143" s="49"/>
      <c r="B143" s="35"/>
      <c r="C143" s="35"/>
      <c r="D143" s="35"/>
      <c r="E143" s="35"/>
      <c r="F143" s="28"/>
      <c r="G143" s="35"/>
      <c r="H143" s="108"/>
      <c r="I143" s="35"/>
      <c r="J143" s="35"/>
      <c r="K143" s="35"/>
      <c r="L143" s="35"/>
      <c r="M143" s="35"/>
      <c r="N143" s="35"/>
      <c r="O143" s="35"/>
      <c r="P143" s="50"/>
      <c r="Q143" s="35"/>
      <c r="R143" s="35"/>
      <c r="S143" s="35"/>
      <c r="T143" s="35"/>
      <c r="U143" s="35"/>
      <c r="V143" s="35"/>
      <c r="W143" s="35"/>
      <c r="X143" s="34"/>
      <c r="Y143" s="34"/>
      <c r="Z143" s="32"/>
      <c r="AA143" s="28"/>
      <c r="AB143" s="28"/>
      <c r="AC143" s="28"/>
      <c r="AD143" s="28"/>
      <c r="AE143" s="46"/>
      <c r="AF143" s="46"/>
      <c r="AG143" s="46"/>
      <c r="AH143" s="46"/>
      <c r="AI143" s="46"/>
      <c r="AJ143" s="39" t="s">
        <v>38</v>
      </c>
      <c r="AK143" s="46"/>
      <c r="AL143" s="46"/>
      <c r="AM143" s="46"/>
      <c r="AN143" s="46"/>
      <c r="AO143" s="46"/>
      <c r="AP143" s="46"/>
      <c r="AQ143" s="46"/>
      <c r="AR143" s="28"/>
      <c r="AS143" s="28"/>
      <c r="AT143" s="28"/>
      <c r="AU143" s="28"/>
      <c r="AV143" s="28"/>
      <c r="AW143" s="28"/>
      <c r="AX143" s="28"/>
      <c r="AY143" s="61" t="s">
        <v>49</v>
      </c>
      <c r="AZ143" s="28"/>
      <c r="BA143" s="28"/>
      <c r="BB143" s="28"/>
      <c r="BC143" s="28"/>
      <c r="BD143" s="28"/>
      <c r="BE143" s="28"/>
      <c r="BF143" s="28"/>
    </row>
    <row r="144" spans="1:58" ht="25.5" hidden="1" customHeight="1" x14ac:dyDescent="0.2">
      <c r="A144" s="49"/>
      <c r="B144" s="28"/>
      <c r="C144" s="228" t="s">
        <v>100</v>
      </c>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30"/>
      <c r="AC144" s="28"/>
      <c r="AD144" s="28"/>
      <c r="AE144" s="46"/>
      <c r="AF144" s="46"/>
      <c r="AG144" s="46"/>
      <c r="AH144" s="46"/>
      <c r="AI144" s="46"/>
      <c r="AJ144" s="46"/>
      <c r="AK144" s="46"/>
      <c r="AL144" s="46"/>
      <c r="AM144" s="46"/>
      <c r="AN144" s="46"/>
      <c r="AO144" s="46"/>
      <c r="AP144" s="46"/>
      <c r="AQ144" s="46"/>
      <c r="AR144" s="28"/>
      <c r="AS144" s="28"/>
      <c r="AT144" s="28"/>
      <c r="AU144" s="28"/>
      <c r="AV144" s="28"/>
      <c r="AW144" s="28"/>
      <c r="AX144" s="28"/>
      <c r="AY144" s="102" t="s">
        <v>89</v>
      </c>
      <c r="AZ144" s="28"/>
      <c r="BA144" s="28"/>
      <c r="BB144" s="28"/>
      <c r="BC144" s="28"/>
      <c r="BD144" s="28"/>
      <c r="BE144" s="28"/>
      <c r="BF144" s="28"/>
    </row>
    <row r="145" spans="1:58" ht="25.5" hidden="1" customHeight="1" x14ac:dyDescent="0.15">
      <c r="A145" s="49"/>
      <c r="B145" s="28"/>
      <c r="C145" s="231"/>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3"/>
      <c r="AC145" s="28"/>
      <c r="AD145" s="28"/>
      <c r="AE145" s="43" t="s">
        <v>50</v>
      </c>
      <c r="AF145" s="46"/>
      <c r="AG145" s="46"/>
      <c r="AH145" s="46"/>
      <c r="AI145" s="46"/>
      <c r="AJ145" s="46"/>
      <c r="AK145" s="46"/>
      <c r="AL145" s="46"/>
      <c r="AM145" s="46"/>
      <c r="AN145" s="46"/>
      <c r="AO145" s="46"/>
      <c r="AP145" s="46"/>
      <c r="AQ145" s="46"/>
      <c r="AR145" s="28"/>
      <c r="AS145" s="28"/>
      <c r="AT145" s="28"/>
      <c r="AU145" s="28"/>
      <c r="AV145" s="28" t="s">
        <v>51</v>
      </c>
      <c r="AW145" s="28"/>
      <c r="AX145" s="28"/>
      <c r="AY145" s="28" t="s">
        <v>52</v>
      </c>
      <c r="AZ145" s="103"/>
      <c r="BA145" s="28"/>
      <c r="BB145" s="28"/>
      <c r="BC145" s="28"/>
      <c r="BD145" s="28"/>
      <c r="BE145" s="28"/>
      <c r="BF145" s="28"/>
    </row>
    <row r="146" spans="1:58" s="47" customFormat="1" ht="25.5" hidden="1" customHeight="1" x14ac:dyDescent="0.15">
      <c r="A146" s="49"/>
      <c r="B146" s="28"/>
      <c r="C146" s="231"/>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3"/>
      <c r="AD146" s="34"/>
      <c r="AE146" s="217" t="s">
        <v>111</v>
      </c>
      <c r="AF146" s="237"/>
      <c r="AG146" s="237"/>
      <c r="AH146" s="237"/>
      <c r="AI146" s="237"/>
      <c r="AJ146" s="237"/>
      <c r="AK146" s="238"/>
      <c r="AL146" s="242">
        <f>IF(AY136=0,0,ROUNDUP(AV146/AY136,3))</f>
        <v>0</v>
      </c>
      <c r="AM146" s="243"/>
      <c r="AN146" s="243"/>
      <c r="AO146" s="243"/>
      <c r="AP146" s="243"/>
      <c r="AQ146" s="244"/>
      <c r="AR146" s="28"/>
      <c r="AS146" s="28"/>
      <c r="AT146" s="42"/>
      <c r="AU146" s="176" t="s">
        <v>54</v>
      </c>
      <c r="AV146" s="248">
        <f>IF(AV136-AV141&gt;0,IF(AV136-AV141&gt;AY136,AY136,AV136-AV141),0)</f>
        <v>0</v>
      </c>
      <c r="AW146" s="249" t="s">
        <v>55</v>
      </c>
      <c r="AX146" s="249"/>
      <c r="AY146" s="103"/>
      <c r="AZ146" s="103"/>
      <c r="BA146" s="42"/>
      <c r="BB146" s="42"/>
      <c r="BC146" s="42"/>
      <c r="BD146" s="42"/>
      <c r="BE146" s="42"/>
      <c r="BF146" s="42"/>
    </row>
    <row r="147" spans="1:58" ht="35.25" hidden="1" customHeight="1" x14ac:dyDescent="0.15">
      <c r="A147" s="64"/>
      <c r="B147" s="28"/>
      <c r="C147" s="231"/>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3"/>
      <c r="AC147" s="34"/>
      <c r="AD147" s="28"/>
      <c r="AE147" s="239"/>
      <c r="AF147" s="240"/>
      <c r="AG147" s="240"/>
      <c r="AH147" s="240"/>
      <c r="AI147" s="240"/>
      <c r="AJ147" s="240"/>
      <c r="AK147" s="241"/>
      <c r="AL147" s="245"/>
      <c r="AM147" s="246"/>
      <c r="AN147" s="246"/>
      <c r="AO147" s="246"/>
      <c r="AP147" s="246"/>
      <c r="AQ147" s="247"/>
      <c r="AR147" s="28"/>
      <c r="AS147" s="28"/>
      <c r="AT147" s="176"/>
      <c r="AU147" s="176"/>
      <c r="AV147" s="248"/>
      <c r="AW147" s="249"/>
      <c r="AX147" s="249"/>
      <c r="AY147" s="28"/>
      <c r="AZ147" s="28"/>
      <c r="BA147" s="28"/>
      <c r="BB147" s="28"/>
      <c r="BC147" s="28"/>
      <c r="BD147" s="28"/>
      <c r="BE147" s="28"/>
      <c r="BF147" s="28"/>
    </row>
    <row r="148" spans="1:58" ht="25.5" hidden="1" customHeight="1" x14ac:dyDescent="0.15">
      <c r="A148" s="64"/>
      <c r="B148" s="28"/>
      <c r="C148" s="234"/>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6"/>
      <c r="AC148" s="28"/>
      <c r="AD148" s="28"/>
      <c r="AE148" s="28"/>
      <c r="AF148" s="28"/>
      <c r="AG148" s="28"/>
      <c r="AH148" s="28"/>
      <c r="AI148" s="28"/>
      <c r="AJ148" s="28"/>
      <c r="AK148" s="52" t="s">
        <v>38</v>
      </c>
      <c r="AL148" s="28"/>
      <c r="AM148" s="34"/>
      <c r="AN148" s="34"/>
      <c r="AO148" s="34"/>
      <c r="AP148" s="28"/>
      <c r="AQ148" s="28"/>
      <c r="AR148" s="28"/>
      <c r="AS148" s="28"/>
      <c r="AT148" s="176"/>
      <c r="AU148" s="28"/>
      <c r="AV148" s="28"/>
      <c r="AW148" s="28"/>
      <c r="AX148" s="28"/>
      <c r="AY148" s="28"/>
      <c r="AZ148" s="28"/>
      <c r="BA148" s="28"/>
      <c r="BB148" s="28"/>
      <c r="BC148" s="28"/>
      <c r="BD148" s="28"/>
      <c r="BE148" s="28"/>
      <c r="BF148" s="28"/>
    </row>
    <row r="149" spans="1:58" ht="25.5" hidden="1" customHeight="1" x14ac:dyDescent="0.15">
      <c r="A149" s="49"/>
      <c r="B149" s="109"/>
      <c r="C149" s="51"/>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28"/>
      <c r="AD149" s="28"/>
      <c r="AE149" s="28"/>
      <c r="AF149" s="28"/>
      <c r="AG149" s="28"/>
      <c r="AH149" s="28"/>
      <c r="AI149" s="28"/>
      <c r="AJ149" s="28"/>
      <c r="AK149" s="54" t="s">
        <v>56</v>
      </c>
      <c r="AL149" s="28"/>
      <c r="AM149" s="34"/>
      <c r="AN149" s="34"/>
      <c r="AO149" s="34"/>
      <c r="AP149" s="28"/>
      <c r="AQ149" s="28"/>
      <c r="AR149" s="28"/>
      <c r="AS149" s="28"/>
      <c r="AT149" s="28"/>
      <c r="AU149" s="28"/>
      <c r="AV149" s="28"/>
      <c r="AW149" s="28"/>
      <c r="AX149" s="28"/>
      <c r="AY149" s="28"/>
      <c r="AZ149" s="28"/>
      <c r="BA149" s="28"/>
      <c r="BB149" s="28"/>
      <c r="BC149" s="28"/>
      <c r="BD149" s="28"/>
      <c r="BE149" s="28"/>
    </row>
    <row r="150" spans="1:58" ht="17.25" hidden="1" customHeight="1" x14ac:dyDescent="0.15">
      <c r="A150" s="36"/>
      <c r="B150" s="36"/>
      <c r="C150" s="36"/>
      <c r="D150" s="36"/>
      <c r="E150" s="36"/>
      <c r="F150" s="61"/>
      <c r="G150" s="36"/>
      <c r="H150" s="36"/>
      <c r="I150" s="36"/>
      <c r="J150" s="36"/>
      <c r="AK150" s="62"/>
      <c r="AM150" s="9"/>
      <c r="AN150" s="9"/>
      <c r="AO150" s="9"/>
      <c r="AT150" s="28"/>
      <c r="AU150" s="28"/>
      <c r="AV150" s="28"/>
      <c r="AW150" s="28"/>
      <c r="AX150" s="28"/>
      <c r="AY150" s="28"/>
      <c r="AZ150" s="28"/>
      <c r="BA150" s="28"/>
      <c r="BB150" s="28"/>
      <c r="BC150" s="28"/>
      <c r="BD150" s="28"/>
      <c r="BE150" s="28"/>
    </row>
    <row r="151" spans="1:58" ht="25.5" hidden="1" customHeight="1" x14ac:dyDescent="0.15">
      <c r="A151" s="194" t="s">
        <v>66</v>
      </c>
      <c r="B151" s="195"/>
      <c r="C151" s="195"/>
      <c r="D151" s="195"/>
      <c r="E151" s="195"/>
      <c r="F151" s="195"/>
      <c r="G151" s="195"/>
      <c r="H151" s="195"/>
      <c r="I151" s="196"/>
      <c r="J151" s="23"/>
      <c r="K151" s="63" t="s">
        <v>61</v>
      </c>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23"/>
      <c r="AP151" s="23"/>
      <c r="AQ151" s="23"/>
      <c r="AR151" s="23"/>
      <c r="AS151" s="23"/>
      <c r="AT151" s="28"/>
      <c r="AU151" s="28" t="s">
        <v>23</v>
      </c>
      <c r="AV151" s="34"/>
      <c r="AW151" s="34"/>
      <c r="AX151" s="34"/>
      <c r="AY151" s="34"/>
      <c r="AZ151" s="28"/>
      <c r="BA151" s="34"/>
      <c r="BB151" s="34"/>
      <c r="BC151" s="34"/>
      <c r="BD151" s="34"/>
      <c r="BE151" s="34"/>
      <c r="BF151" s="9"/>
    </row>
    <row r="152" spans="1:58" ht="17.25" hidden="1" customHeight="1" x14ac:dyDescent="0.15">
      <c r="A152" s="197"/>
      <c r="B152" s="198"/>
      <c r="C152" s="198"/>
      <c r="D152" s="198"/>
      <c r="E152" s="198"/>
      <c r="F152" s="198"/>
      <c r="G152" s="198"/>
      <c r="H152" s="198"/>
      <c r="I152" s="199"/>
      <c r="J152" s="24"/>
      <c r="K152" s="24"/>
      <c r="L152" s="24"/>
      <c r="M152" s="24"/>
      <c r="N152" s="24"/>
      <c r="O152" s="24"/>
      <c r="P152" s="24"/>
      <c r="Q152" s="24"/>
      <c r="R152" s="24"/>
      <c r="S152" s="24"/>
      <c r="T152" s="24"/>
      <c r="U152" s="24"/>
      <c r="V152" s="24"/>
      <c r="W152" s="24"/>
      <c r="X152" s="25"/>
      <c r="Y152" s="25"/>
      <c r="Z152" s="25"/>
      <c r="AA152" s="25"/>
      <c r="AB152" s="25"/>
      <c r="AC152" s="25"/>
      <c r="AD152" s="25"/>
      <c r="AE152" s="26"/>
      <c r="AF152" s="25"/>
      <c r="AG152" s="25"/>
      <c r="AH152" s="25"/>
      <c r="AI152" s="25"/>
      <c r="AJ152" s="25"/>
      <c r="AK152" s="25"/>
      <c r="AL152" s="25"/>
      <c r="AM152" s="25"/>
      <c r="AN152" s="25"/>
      <c r="AO152" s="25"/>
      <c r="AP152" s="27"/>
      <c r="AQ152" s="27"/>
      <c r="AR152" s="27"/>
      <c r="AS152" s="27"/>
      <c r="AT152" s="28"/>
      <c r="AU152" s="28"/>
      <c r="AV152" s="28"/>
      <c r="AW152" s="28"/>
      <c r="AX152" s="28"/>
      <c r="AY152" s="28"/>
      <c r="AZ152" s="28"/>
      <c r="BA152" s="28"/>
      <c r="BB152" s="28"/>
      <c r="BC152" s="28"/>
      <c r="BD152" s="28"/>
      <c r="BE152" s="28"/>
      <c r="BF152" s="28"/>
    </row>
    <row r="153" spans="1:58" ht="28.5" hidden="1" customHeight="1" x14ac:dyDescent="0.15">
      <c r="A153" s="29"/>
      <c r="B153" s="30" t="s">
        <v>24</v>
      </c>
      <c r="C153" s="109"/>
      <c r="D153" s="109"/>
      <c r="E153" s="109"/>
      <c r="F153" s="28"/>
      <c r="G153" s="32"/>
      <c r="H153" s="28"/>
      <c r="I153" s="32"/>
      <c r="J153" s="32"/>
      <c r="K153" s="32"/>
      <c r="L153" s="32"/>
      <c r="M153" s="32"/>
      <c r="N153" s="32"/>
      <c r="O153" s="32"/>
      <c r="P153" s="32"/>
      <c r="Q153" s="32"/>
      <c r="R153" s="32"/>
      <c r="S153" s="32"/>
      <c r="T153" s="32"/>
      <c r="U153" s="32"/>
      <c r="V153" s="32"/>
      <c r="W153" s="32"/>
      <c r="X153" s="32"/>
      <c r="Y153" s="32"/>
      <c r="Z153" s="32"/>
      <c r="AA153" s="110"/>
      <c r="AB153" s="34"/>
      <c r="AC153" s="34"/>
      <c r="AD153" s="34"/>
      <c r="AE153" s="30" t="s">
        <v>25</v>
      </c>
      <c r="AF153" s="34"/>
      <c r="AG153" s="34"/>
      <c r="AH153" s="34"/>
      <c r="AI153" s="34"/>
      <c r="AJ153" s="34"/>
      <c r="AK153" s="34"/>
      <c r="AL153" s="34"/>
      <c r="AM153" s="34"/>
      <c r="AN153" s="34"/>
      <c r="AO153" s="34"/>
      <c r="AP153" s="34"/>
      <c r="AQ153" s="34"/>
      <c r="AR153" s="34"/>
      <c r="AS153" s="34"/>
      <c r="AT153" s="28"/>
      <c r="AU153" s="28"/>
      <c r="AV153" s="28" t="s">
        <v>26</v>
      </c>
      <c r="AW153" s="28"/>
      <c r="AX153" s="28"/>
      <c r="AY153" s="28" t="s">
        <v>27</v>
      </c>
      <c r="AZ153" s="28"/>
      <c r="BA153" s="28"/>
      <c r="BB153" s="28"/>
      <c r="BC153" s="28"/>
      <c r="BD153" s="28"/>
      <c r="BE153" s="28"/>
      <c r="BF153" s="28"/>
    </row>
    <row r="154" spans="1:58" ht="25.5" hidden="1" customHeight="1" x14ac:dyDescent="0.15">
      <c r="A154" s="29"/>
      <c r="B154" s="200" t="s">
        <v>27</v>
      </c>
      <c r="C154" s="201"/>
      <c r="D154" s="201"/>
      <c r="E154" s="202"/>
      <c r="F154" s="175" t="s">
        <v>29</v>
      </c>
      <c r="G154" s="175"/>
      <c r="H154" s="252"/>
      <c r="I154" s="252"/>
      <c r="J154" s="208" t="s">
        <v>30</v>
      </c>
      <c r="K154" s="208"/>
      <c r="L154" s="252"/>
      <c r="M154" s="252"/>
      <c r="N154" s="208" t="s">
        <v>31</v>
      </c>
      <c r="O154" s="210"/>
      <c r="P154" s="225" t="s">
        <v>32</v>
      </c>
      <c r="Q154" s="210"/>
      <c r="R154" s="226" t="s">
        <v>33</v>
      </c>
      <c r="S154" s="226"/>
      <c r="T154" s="252"/>
      <c r="U154" s="252"/>
      <c r="V154" s="208" t="s">
        <v>30</v>
      </c>
      <c r="W154" s="208"/>
      <c r="X154" s="252"/>
      <c r="Y154" s="252"/>
      <c r="Z154" s="208" t="s">
        <v>31</v>
      </c>
      <c r="AA154" s="210"/>
      <c r="AB154" s="28"/>
      <c r="AC154" s="28"/>
      <c r="AD154" s="28"/>
      <c r="AE154" s="217" t="s">
        <v>110</v>
      </c>
      <c r="AF154" s="218"/>
      <c r="AG154" s="218"/>
      <c r="AH154" s="218"/>
      <c r="AI154" s="219"/>
      <c r="AJ154" s="223">
        <f>ROUNDDOWN(AY154/60,0)</f>
        <v>0</v>
      </c>
      <c r="AK154" s="223"/>
      <c r="AL154" s="218" t="s">
        <v>35</v>
      </c>
      <c r="AM154" s="218"/>
      <c r="AN154" s="223">
        <f>AY154-AJ154*60</f>
        <v>0</v>
      </c>
      <c r="AO154" s="223"/>
      <c r="AP154" s="208" t="s">
        <v>31</v>
      </c>
      <c r="AQ154" s="210"/>
      <c r="AR154" s="34"/>
      <c r="AS154" s="28"/>
      <c r="AT154" s="176"/>
      <c r="AU154" s="176" t="s">
        <v>36</v>
      </c>
      <c r="AV154" s="212">
        <f>T154*60+X154</f>
        <v>0</v>
      </c>
      <c r="AW154" s="28"/>
      <c r="AX154" s="176" t="s">
        <v>37</v>
      </c>
      <c r="AY154" s="212">
        <f>(T154*60+X154)-(H154*60+L154)</f>
        <v>0</v>
      </c>
      <c r="AZ154" s="28"/>
      <c r="BA154" s="28"/>
      <c r="BB154" s="28"/>
      <c r="BC154" s="28"/>
      <c r="BD154" s="28"/>
      <c r="BE154" s="28"/>
      <c r="BF154" s="28"/>
    </row>
    <row r="155" spans="1:58" ht="35.25" hidden="1" customHeight="1" x14ac:dyDescent="0.15">
      <c r="A155" s="29"/>
      <c r="B155" s="203"/>
      <c r="C155" s="204"/>
      <c r="D155" s="204"/>
      <c r="E155" s="205"/>
      <c r="F155" s="175"/>
      <c r="G155" s="175"/>
      <c r="H155" s="253"/>
      <c r="I155" s="253"/>
      <c r="J155" s="209"/>
      <c r="K155" s="209"/>
      <c r="L155" s="253"/>
      <c r="M155" s="253"/>
      <c r="N155" s="209"/>
      <c r="O155" s="211"/>
      <c r="P155" s="214"/>
      <c r="Q155" s="211"/>
      <c r="R155" s="227"/>
      <c r="S155" s="227"/>
      <c r="T155" s="253"/>
      <c r="U155" s="253"/>
      <c r="V155" s="209"/>
      <c r="W155" s="209"/>
      <c r="X155" s="253"/>
      <c r="Y155" s="253"/>
      <c r="Z155" s="209"/>
      <c r="AA155" s="211"/>
      <c r="AB155" s="28"/>
      <c r="AC155" s="28"/>
      <c r="AD155" s="28"/>
      <c r="AE155" s="220"/>
      <c r="AF155" s="221"/>
      <c r="AG155" s="221"/>
      <c r="AH155" s="221"/>
      <c r="AI155" s="222"/>
      <c r="AJ155" s="224"/>
      <c r="AK155" s="224"/>
      <c r="AL155" s="221"/>
      <c r="AM155" s="221"/>
      <c r="AN155" s="224"/>
      <c r="AO155" s="224"/>
      <c r="AP155" s="209"/>
      <c r="AQ155" s="211"/>
      <c r="AR155" s="34"/>
      <c r="AS155" s="28"/>
      <c r="AT155" s="176"/>
      <c r="AU155" s="176"/>
      <c r="AV155" s="212"/>
      <c r="AW155" s="28"/>
      <c r="AX155" s="176"/>
      <c r="AY155" s="212"/>
      <c r="AZ155" s="28"/>
      <c r="BA155" s="28"/>
      <c r="BB155" s="28"/>
      <c r="BC155" s="28"/>
      <c r="BD155" s="28"/>
      <c r="BE155" s="28"/>
      <c r="BF155" s="28"/>
    </row>
    <row r="156" spans="1:58" ht="17.25" hidden="1" customHeight="1" x14ac:dyDescent="0.15">
      <c r="A156" s="29"/>
      <c r="B156" s="35"/>
      <c r="C156" s="35"/>
      <c r="D156" s="35"/>
      <c r="E156" s="35"/>
      <c r="F156" s="36"/>
      <c r="G156" s="36"/>
      <c r="H156" s="108"/>
      <c r="I156" s="36"/>
      <c r="J156" s="36"/>
      <c r="K156" s="36"/>
      <c r="L156" s="36"/>
      <c r="M156" s="36"/>
      <c r="N156" s="36"/>
      <c r="O156" s="36"/>
      <c r="P156" s="36"/>
      <c r="Q156" s="36"/>
      <c r="R156" s="36"/>
      <c r="S156" s="36"/>
      <c r="T156" s="36"/>
      <c r="U156" s="36"/>
      <c r="V156" s="36"/>
      <c r="W156" s="36"/>
      <c r="X156" s="34"/>
      <c r="Y156" s="34"/>
      <c r="Z156" s="32"/>
      <c r="AA156" s="110"/>
      <c r="AB156" s="34"/>
      <c r="AC156" s="34"/>
      <c r="AD156" s="34"/>
      <c r="AE156" s="38"/>
      <c r="AF156" s="38"/>
      <c r="AG156" s="38"/>
      <c r="AH156" s="38"/>
      <c r="AI156" s="38"/>
      <c r="AJ156" s="39" t="s">
        <v>38</v>
      </c>
      <c r="AK156" s="38"/>
      <c r="AL156" s="38"/>
      <c r="AM156" s="38"/>
      <c r="AN156" s="38"/>
      <c r="AO156" s="38"/>
      <c r="AP156" s="38"/>
      <c r="AQ156" s="38"/>
      <c r="AR156" s="34"/>
      <c r="AS156" s="28"/>
      <c r="AT156" s="28"/>
      <c r="AU156" s="28"/>
      <c r="AV156" s="28"/>
      <c r="AW156" s="28"/>
      <c r="AX156" s="28"/>
      <c r="AY156" s="28"/>
      <c r="AZ156" s="28"/>
      <c r="BA156" s="28"/>
      <c r="BB156" s="28"/>
      <c r="BC156" s="28"/>
      <c r="BD156" s="28"/>
      <c r="BE156" s="28"/>
      <c r="BF156" s="28"/>
    </row>
    <row r="157" spans="1:58" s="28" customFormat="1" ht="25.5" hidden="1" customHeight="1" x14ac:dyDescent="0.15">
      <c r="A157" s="29"/>
      <c r="B157" s="30"/>
      <c r="C157" s="109"/>
      <c r="D157" s="109"/>
      <c r="E157" s="109"/>
      <c r="F157" s="32"/>
      <c r="G157" s="32"/>
      <c r="H157" s="32"/>
      <c r="I157" s="32"/>
      <c r="J157" s="32"/>
      <c r="K157" s="32"/>
      <c r="L157" s="32"/>
      <c r="M157" s="32"/>
      <c r="N157" s="32"/>
      <c r="O157" s="32"/>
      <c r="P157" s="32"/>
      <c r="Q157" s="32"/>
      <c r="R157" s="32"/>
      <c r="S157" s="32"/>
      <c r="T157" s="32"/>
      <c r="U157" s="32"/>
      <c r="V157" s="32"/>
      <c r="W157" s="110"/>
      <c r="X157" s="34"/>
      <c r="Y157" s="34"/>
      <c r="Z157" s="32"/>
      <c r="AA157" s="110"/>
      <c r="AB157" s="34"/>
      <c r="AC157" s="34"/>
      <c r="AD157" s="34"/>
      <c r="AE157" s="38"/>
      <c r="AF157" s="38"/>
      <c r="AG157" s="38"/>
      <c r="AH157" s="38"/>
      <c r="AI157" s="38"/>
      <c r="AJ157" s="38"/>
      <c r="AK157" s="38"/>
      <c r="AL157" s="38"/>
      <c r="AM157" s="38"/>
      <c r="AN157" s="38"/>
      <c r="AO157" s="38"/>
      <c r="AP157" s="38"/>
      <c r="AQ157" s="38"/>
      <c r="AR157" s="34"/>
      <c r="AV157" s="42" t="s">
        <v>39</v>
      </c>
      <c r="AY157" s="28" t="s">
        <v>40</v>
      </c>
      <c r="BB157" s="28" t="s">
        <v>41</v>
      </c>
    </row>
    <row r="158" spans="1:58" s="47" customFormat="1" ht="25.5" hidden="1" customHeight="1" x14ac:dyDescent="0.15">
      <c r="A158" s="40"/>
      <c r="B158" s="41" t="s">
        <v>101</v>
      </c>
      <c r="C158" s="41"/>
      <c r="D158" s="41"/>
      <c r="E158" s="41"/>
      <c r="F158" s="41"/>
      <c r="G158" s="41"/>
      <c r="H158" s="41"/>
      <c r="I158" s="41"/>
      <c r="J158" s="41"/>
      <c r="K158" s="41"/>
      <c r="L158" s="41"/>
      <c r="M158" s="41"/>
      <c r="N158" s="41"/>
      <c r="O158" s="42"/>
      <c r="P158" s="41"/>
      <c r="Q158" s="41"/>
      <c r="R158" s="41"/>
      <c r="S158" s="41"/>
      <c r="T158" s="41"/>
      <c r="U158" s="17"/>
      <c r="V158" s="41"/>
      <c r="W158" s="41"/>
      <c r="X158" s="34"/>
      <c r="Y158" s="34"/>
      <c r="Z158" s="32"/>
      <c r="AA158" s="110"/>
      <c r="AB158" s="34"/>
      <c r="AC158" s="34"/>
      <c r="AD158" s="34"/>
      <c r="AE158" s="43" t="s">
        <v>42</v>
      </c>
      <c r="AF158" s="44"/>
      <c r="AG158" s="45"/>
      <c r="AH158" s="45"/>
      <c r="AI158" s="45"/>
      <c r="AJ158" s="45"/>
      <c r="AK158" s="45"/>
      <c r="AL158" s="45"/>
      <c r="AM158" s="45"/>
      <c r="AN158" s="38"/>
      <c r="AO158" s="38"/>
      <c r="AP158" s="38"/>
      <c r="AQ158" s="46"/>
      <c r="AR158" s="34"/>
      <c r="AS158" s="28"/>
      <c r="AT158" s="42"/>
      <c r="AU158" s="42"/>
      <c r="AV158" s="42" t="s">
        <v>43</v>
      </c>
      <c r="AW158" s="42"/>
      <c r="AX158" s="42"/>
      <c r="AY158" s="28" t="s">
        <v>44</v>
      </c>
      <c r="AZ158" s="42"/>
      <c r="BA158" s="28"/>
      <c r="BB158" s="28"/>
      <c r="BC158" s="42"/>
      <c r="BD158" s="28"/>
      <c r="BE158" s="42"/>
      <c r="BF158" s="42"/>
    </row>
    <row r="159" spans="1:58" ht="25.5" hidden="1" customHeight="1" x14ac:dyDescent="0.15">
      <c r="A159" s="29"/>
      <c r="B159" s="200" t="s">
        <v>27</v>
      </c>
      <c r="C159" s="201"/>
      <c r="D159" s="201"/>
      <c r="E159" s="202"/>
      <c r="F159" s="175" t="s">
        <v>29</v>
      </c>
      <c r="G159" s="175"/>
      <c r="H159" s="252"/>
      <c r="I159" s="252"/>
      <c r="J159" s="208" t="s">
        <v>30</v>
      </c>
      <c r="K159" s="208"/>
      <c r="L159" s="252"/>
      <c r="M159" s="252"/>
      <c r="N159" s="208" t="s">
        <v>31</v>
      </c>
      <c r="O159" s="210"/>
      <c r="P159" s="225" t="s">
        <v>32</v>
      </c>
      <c r="Q159" s="210"/>
      <c r="R159" s="226" t="s">
        <v>33</v>
      </c>
      <c r="S159" s="226"/>
      <c r="T159" s="254"/>
      <c r="U159" s="252"/>
      <c r="V159" s="208" t="s">
        <v>30</v>
      </c>
      <c r="W159" s="208"/>
      <c r="X159" s="252"/>
      <c r="Y159" s="252"/>
      <c r="Z159" s="208" t="s">
        <v>31</v>
      </c>
      <c r="AA159" s="210"/>
      <c r="AB159" s="34"/>
      <c r="AC159" s="34"/>
      <c r="AD159" s="34"/>
      <c r="AE159" s="213" t="s">
        <v>51</v>
      </c>
      <c r="AF159" s="208"/>
      <c r="AG159" s="208"/>
      <c r="AH159" s="208"/>
      <c r="AI159" s="210"/>
      <c r="AJ159" s="250">
        <f>ROUNDDOWN(AV164/60,0)</f>
        <v>0</v>
      </c>
      <c r="AK159" s="223"/>
      <c r="AL159" s="208" t="s">
        <v>30</v>
      </c>
      <c r="AM159" s="208"/>
      <c r="AN159" s="223">
        <f>AV164-AJ159*60</f>
        <v>0</v>
      </c>
      <c r="AO159" s="223"/>
      <c r="AP159" s="208" t="s">
        <v>31</v>
      </c>
      <c r="AQ159" s="210"/>
      <c r="AR159" s="34"/>
      <c r="AS159" s="48"/>
      <c r="AT159" s="28"/>
      <c r="AU159" s="176" t="s">
        <v>46</v>
      </c>
      <c r="AV159" s="212">
        <f>IF(AY159&lt;=BB159,BB159,AV154)</f>
        <v>1260</v>
      </c>
      <c r="AW159" s="134"/>
      <c r="AX159" s="176" t="s">
        <v>47</v>
      </c>
      <c r="AY159" s="212">
        <f>T159*60+X159</f>
        <v>0</v>
      </c>
      <c r="AZ159" s="134"/>
      <c r="BA159" s="176" t="s">
        <v>48</v>
      </c>
      <c r="BB159" s="212">
        <f>21*60</f>
        <v>1260</v>
      </c>
      <c r="BC159" s="28"/>
      <c r="BD159" s="28"/>
      <c r="BE159" s="28"/>
      <c r="BF159" s="28"/>
    </row>
    <row r="160" spans="1:58" ht="35.25" hidden="1" customHeight="1" x14ac:dyDescent="0.15">
      <c r="A160" s="29"/>
      <c r="B160" s="203"/>
      <c r="C160" s="204"/>
      <c r="D160" s="204"/>
      <c r="E160" s="205"/>
      <c r="F160" s="175"/>
      <c r="G160" s="175"/>
      <c r="H160" s="253"/>
      <c r="I160" s="253"/>
      <c r="J160" s="209"/>
      <c r="K160" s="209"/>
      <c r="L160" s="253"/>
      <c r="M160" s="253"/>
      <c r="N160" s="209"/>
      <c r="O160" s="211"/>
      <c r="P160" s="214"/>
      <c r="Q160" s="211"/>
      <c r="R160" s="227"/>
      <c r="S160" s="227"/>
      <c r="T160" s="255"/>
      <c r="U160" s="253"/>
      <c r="V160" s="209"/>
      <c r="W160" s="209"/>
      <c r="X160" s="253"/>
      <c r="Y160" s="253"/>
      <c r="Z160" s="209"/>
      <c r="AA160" s="211"/>
      <c r="AB160" s="28"/>
      <c r="AC160" s="28"/>
      <c r="AD160" s="28"/>
      <c r="AE160" s="214"/>
      <c r="AF160" s="209"/>
      <c r="AG160" s="209"/>
      <c r="AH160" s="209"/>
      <c r="AI160" s="211"/>
      <c r="AJ160" s="251"/>
      <c r="AK160" s="224"/>
      <c r="AL160" s="209"/>
      <c r="AM160" s="209"/>
      <c r="AN160" s="224"/>
      <c r="AO160" s="224"/>
      <c r="AP160" s="209"/>
      <c r="AQ160" s="211"/>
      <c r="AR160" s="34"/>
      <c r="AS160" s="48"/>
      <c r="AT160" s="28"/>
      <c r="AU160" s="176"/>
      <c r="AV160" s="212"/>
      <c r="AW160" s="134"/>
      <c r="AX160" s="176"/>
      <c r="AY160" s="212"/>
      <c r="AZ160" s="134"/>
      <c r="BA160" s="176"/>
      <c r="BB160" s="212"/>
      <c r="BC160" s="28"/>
      <c r="BD160" s="28"/>
      <c r="BE160" s="28"/>
      <c r="BF160" s="28"/>
    </row>
    <row r="161" spans="1:58" ht="17.25" hidden="1" customHeight="1" x14ac:dyDescent="0.15">
      <c r="A161" s="49"/>
      <c r="B161" s="35"/>
      <c r="C161" s="35"/>
      <c r="D161" s="35"/>
      <c r="E161" s="35"/>
      <c r="F161" s="28"/>
      <c r="G161" s="35"/>
      <c r="H161" s="108"/>
      <c r="I161" s="35"/>
      <c r="J161" s="35"/>
      <c r="K161" s="35"/>
      <c r="L161" s="35"/>
      <c r="M161" s="35"/>
      <c r="N161" s="35"/>
      <c r="O161" s="35"/>
      <c r="P161" s="50"/>
      <c r="Q161" s="35"/>
      <c r="R161" s="35"/>
      <c r="S161" s="35"/>
      <c r="T161" s="35"/>
      <c r="U161" s="35"/>
      <c r="V161" s="35"/>
      <c r="W161" s="35"/>
      <c r="X161" s="34"/>
      <c r="Y161" s="34"/>
      <c r="Z161" s="32"/>
      <c r="AA161" s="28"/>
      <c r="AB161" s="28"/>
      <c r="AC161" s="28"/>
      <c r="AD161" s="28"/>
      <c r="AE161" s="46"/>
      <c r="AF161" s="46"/>
      <c r="AG161" s="46"/>
      <c r="AH161" s="46"/>
      <c r="AI161" s="46"/>
      <c r="AJ161" s="39" t="s">
        <v>38</v>
      </c>
      <c r="AK161" s="46"/>
      <c r="AL161" s="46"/>
      <c r="AM161" s="46"/>
      <c r="AN161" s="46"/>
      <c r="AO161" s="46"/>
      <c r="AP161" s="46"/>
      <c r="AQ161" s="46"/>
      <c r="AR161" s="28"/>
      <c r="AS161" s="28"/>
      <c r="AT161" s="28"/>
      <c r="AU161" s="28"/>
      <c r="AV161" s="28"/>
      <c r="AW161" s="28"/>
      <c r="AX161" s="28"/>
      <c r="AY161" s="61" t="s">
        <v>49</v>
      </c>
      <c r="AZ161" s="28"/>
      <c r="BA161" s="28"/>
      <c r="BB161" s="28"/>
      <c r="BC161" s="28"/>
      <c r="BD161" s="28"/>
      <c r="BE161" s="28"/>
      <c r="BF161" s="28"/>
    </row>
    <row r="162" spans="1:58" ht="25.5" hidden="1" customHeight="1" x14ac:dyDescent="0.2">
      <c r="A162" s="49"/>
      <c r="B162" s="28"/>
      <c r="C162" s="228" t="s">
        <v>100</v>
      </c>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30"/>
      <c r="AC162" s="28"/>
      <c r="AD162" s="28"/>
      <c r="AE162" s="46"/>
      <c r="AF162" s="46"/>
      <c r="AG162" s="46"/>
      <c r="AH162" s="46"/>
      <c r="AI162" s="46"/>
      <c r="AJ162" s="46"/>
      <c r="AK162" s="46"/>
      <c r="AL162" s="46"/>
      <c r="AM162" s="46"/>
      <c r="AN162" s="46"/>
      <c r="AO162" s="46"/>
      <c r="AP162" s="46"/>
      <c r="AQ162" s="46"/>
      <c r="AR162" s="28"/>
      <c r="AS162" s="28"/>
      <c r="AT162" s="28"/>
      <c r="AU162" s="28"/>
      <c r="AV162" s="28"/>
      <c r="AW162" s="28"/>
      <c r="AX162" s="28"/>
      <c r="AY162" s="102" t="s">
        <v>89</v>
      </c>
      <c r="AZ162" s="28"/>
      <c r="BA162" s="28"/>
      <c r="BB162" s="28"/>
      <c r="BC162" s="28"/>
      <c r="BD162" s="28"/>
      <c r="BE162" s="28"/>
      <c r="BF162" s="28"/>
    </row>
    <row r="163" spans="1:58" ht="25.5" hidden="1" customHeight="1" x14ac:dyDescent="0.15">
      <c r="A163" s="49"/>
      <c r="B163" s="28"/>
      <c r="C163" s="231"/>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3"/>
      <c r="AC163" s="28"/>
      <c r="AD163" s="28"/>
      <c r="AE163" s="43" t="s">
        <v>50</v>
      </c>
      <c r="AF163" s="46"/>
      <c r="AG163" s="46"/>
      <c r="AH163" s="46"/>
      <c r="AI163" s="46"/>
      <c r="AJ163" s="46"/>
      <c r="AK163" s="46"/>
      <c r="AL163" s="46"/>
      <c r="AM163" s="46"/>
      <c r="AN163" s="46"/>
      <c r="AO163" s="46"/>
      <c r="AP163" s="46"/>
      <c r="AQ163" s="46"/>
      <c r="AR163" s="28"/>
      <c r="AS163" s="28"/>
      <c r="AT163" s="28"/>
      <c r="AU163" s="28"/>
      <c r="AV163" s="28" t="s">
        <v>51</v>
      </c>
      <c r="AW163" s="28"/>
      <c r="AX163" s="28"/>
      <c r="AY163" s="28" t="s">
        <v>52</v>
      </c>
      <c r="AZ163" s="103"/>
      <c r="BA163" s="28"/>
      <c r="BB163" s="28"/>
      <c r="BC163" s="28"/>
      <c r="BD163" s="28"/>
      <c r="BE163" s="28"/>
      <c r="BF163" s="28"/>
    </row>
    <row r="164" spans="1:58" s="47" customFormat="1" ht="25.5" hidden="1" customHeight="1" x14ac:dyDescent="0.15">
      <c r="A164" s="49"/>
      <c r="B164" s="28"/>
      <c r="C164" s="231"/>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3"/>
      <c r="AD164" s="34"/>
      <c r="AE164" s="217" t="s">
        <v>111</v>
      </c>
      <c r="AF164" s="237"/>
      <c r="AG164" s="237"/>
      <c r="AH164" s="237"/>
      <c r="AI164" s="237"/>
      <c r="AJ164" s="237"/>
      <c r="AK164" s="238"/>
      <c r="AL164" s="242">
        <f>IF(AY154=0,0,ROUNDUP(AV164/AY154,3))</f>
        <v>0</v>
      </c>
      <c r="AM164" s="243"/>
      <c r="AN164" s="243"/>
      <c r="AO164" s="243"/>
      <c r="AP164" s="243"/>
      <c r="AQ164" s="244"/>
      <c r="AR164" s="28"/>
      <c r="AS164" s="28"/>
      <c r="AT164" s="42"/>
      <c r="AU164" s="176" t="s">
        <v>54</v>
      </c>
      <c r="AV164" s="248">
        <f>IF(AV154-AV159&gt;0,IF(AV154-AV159&gt;AY154,AY154,AV154-AV159),0)</f>
        <v>0</v>
      </c>
      <c r="AW164" s="249" t="s">
        <v>55</v>
      </c>
      <c r="AX164" s="249"/>
      <c r="AY164" s="103"/>
      <c r="AZ164" s="103"/>
      <c r="BA164" s="42"/>
      <c r="BB164" s="42"/>
      <c r="BC164" s="42"/>
      <c r="BD164" s="42"/>
      <c r="BE164" s="42"/>
      <c r="BF164" s="42"/>
    </row>
    <row r="165" spans="1:58" ht="35.25" hidden="1" customHeight="1" x14ac:dyDescent="0.15">
      <c r="A165" s="64"/>
      <c r="B165" s="28"/>
      <c r="C165" s="231"/>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3"/>
      <c r="AC165" s="34"/>
      <c r="AD165" s="28"/>
      <c r="AE165" s="239"/>
      <c r="AF165" s="240"/>
      <c r="AG165" s="240"/>
      <c r="AH165" s="240"/>
      <c r="AI165" s="240"/>
      <c r="AJ165" s="240"/>
      <c r="AK165" s="241"/>
      <c r="AL165" s="245"/>
      <c r="AM165" s="246"/>
      <c r="AN165" s="246"/>
      <c r="AO165" s="246"/>
      <c r="AP165" s="246"/>
      <c r="AQ165" s="247"/>
      <c r="AR165" s="28"/>
      <c r="AS165" s="28"/>
      <c r="AT165" s="176"/>
      <c r="AU165" s="176"/>
      <c r="AV165" s="248"/>
      <c r="AW165" s="249"/>
      <c r="AX165" s="249"/>
      <c r="AY165" s="28"/>
      <c r="AZ165" s="28"/>
      <c r="BA165" s="28"/>
      <c r="BB165" s="28"/>
      <c r="BC165" s="28"/>
      <c r="BD165" s="28"/>
      <c r="BE165" s="28"/>
      <c r="BF165" s="28"/>
    </row>
    <row r="166" spans="1:58" ht="25.5" hidden="1" customHeight="1" x14ac:dyDescent="0.15">
      <c r="A166" s="64"/>
      <c r="B166" s="28"/>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6"/>
      <c r="AC166" s="28"/>
      <c r="AD166" s="28"/>
      <c r="AE166" s="28"/>
      <c r="AF166" s="28"/>
      <c r="AG166" s="28"/>
      <c r="AH166" s="28"/>
      <c r="AI166" s="28"/>
      <c r="AJ166" s="28"/>
      <c r="AK166" s="52" t="s">
        <v>38</v>
      </c>
      <c r="AL166" s="28"/>
      <c r="AM166" s="34"/>
      <c r="AN166" s="34"/>
      <c r="AO166" s="34"/>
      <c r="AP166" s="28"/>
      <c r="AQ166" s="28"/>
      <c r="AR166" s="28"/>
      <c r="AS166" s="28"/>
      <c r="AT166" s="176"/>
      <c r="AU166" s="28"/>
      <c r="AV166" s="28"/>
      <c r="AW166" s="28"/>
      <c r="AX166" s="28"/>
      <c r="AY166" s="28"/>
      <c r="AZ166" s="28"/>
      <c r="BA166" s="28"/>
      <c r="BB166" s="28"/>
      <c r="BC166" s="28"/>
      <c r="BD166" s="28"/>
      <c r="BE166" s="28"/>
      <c r="BF166" s="28"/>
    </row>
    <row r="167" spans="1:58" ht="25.5" hidden="1" customHeight="1" x14ac:dyDescent="0.15">
      <c r="A167" s="49"/>
      <c r="B167" s="109"/>
      <c r="C167" s="51"/>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28"/>
      <c r="AD167" s="28"/>
      <c r="AE167" s="28"/>
      <c r="AF167" s="28"/>
      <c r="AG167" s="28"/>
      <c r="AH167" s="28"/>
      <c r="AI167" s="28"/>
      <c r="AJ167" s="28"/>
      <c r="AK167" s="54" t="s">
        <v>56</v>
      </c>
      <c r="AL167" s="28"/>
      <c r="AM167" s="34"/>
      <c r="AN167" s="34"/>
      <c r="AO167" s="34"/>
      <c r="AP167" s="28"/>
      <c r="AQ167" s="28"/>
      <c r="AR167" s="28"/>
      <c r="AS167" s="28"/>
      <c r="AT167" s="28"/>
      <c r="AU167" s="28"/>
      <c r="AV167" s="28"/>
      <c r="AW167" s="28"/>
      <c r="AX167" s="28"/>
      <c r="AY167" s="28"/>
      <c r="AZ167" s="28"/>
      <c r="BA167" s="28"/>
      <c r="BB167" s="28"/>
      <c r="BC167" s="28"/>
      <c r="BD167" s="28"/>
      <c r="BE167" s="28"/>
    </row>
    <row r="168" spans="1:58" s="22" customFormat="1" ht="16.5" hidden="1" customHeight="1" x14ac:dyDescent="0.15">
      <c r="A168" s="20"/>
      <c r="B168" s="20"/>
      <c r="C168" s="21"/>
      <c r="F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U168" s="34"/>
      <c r="AV168" s="34"/>
      <c r="AW168" s="34"/>
      <c r="AX168" s="34"/>
      <c r="AY168" s="34"/>
      <c r="AZ168" s="34"/>
      <c r="BA168" s="34"/>
      <c r="BB168" s="34"/>
      <c r="BC168" s="34"/>
      <c r="BD168" s="34"/>
      <c r="BE168" s="34"/>
      <c r="BF168" s="9"/>
    </row>
    <row r="169" spans="1:58" ht="25.5" hidden="1" customHeight="1" x14ac:dyDescent="0.15">
      <c r="A169" s="194" t="s">
        <v>67</v>
      </c>
      <c r="B169" s="195"/>
      <c r="C169" s="195"/>
      <c r="D169" s="195"/>
      <c r="E169" s="195"/>
      <c r="F169" s="195"/>
      <c r="G169" s="195"/>
      <c r="H169" s="195"/>
      <c r="I169" s="196"/>
      <c r="J169" s="23"/>
      <c r="K169" s="63" t="s">
        <v>61</v>
      </c>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23"/>
      <c r="AP169" s="23"/>
      <c r="AQ169" s="23"/>
      <c r="AR169" s="23"/>
      <c r="AS169" s="23"/>
      <c r="AT169" s="28"/>
      <c r="AU169" s="28" t="s">
        <v>23</v>
      </c>
      <c r="AV169" s="34"/>
      <c r="AW169" s="34"/>
      <c r="AX169" s="34"/>
      <c r="AY169" s="34"/>
      <c r="AZ169" s="28"/>
      <c r="BA169" s="34"/>
      <c r="BB169" s="34"/>
      <c r="BC169" s="34"/>
      <c r="BD169" s="34"/>
      <c r="BE169" s="34"/>
      <c r="BF169" s="9"/>
    </row>
    <row r="170" spans="1:58" ht="17.25" hidden="1" customHeight="1" x14ac:dyDescent="0.15">
      <c r="A170" s="197"/>
      <c r="B170" s="198"/>
      <c r="C170" s="198"/>
      <c r="D170" s="198"/>
      <c r="E170" s="198"/>
      <c r="F170" s="198"/>
      <c r="G170" s="198"/>
      <c r="H170" s="198"/>
      <c r="I170" s="199"/>
      <c r="J170" s="24"/>
      <c r="K170" s="24"/>
      <c r="L170" s="24"/>
      <c r="M170" s="24"/>
      <c r="N170" s="24"/>
      <c r="O170" s="24"/>
      <c r="P170" s="24"/>
      <c r="Q170" s="24"/>
      <c r="R170" s="24"/>
      <c r="S170" s="24"/>
      <c r="T170" s="24"/>
      <c r="U170" s="24"/>
      <c r="V170" s="24"/>
      <c r="W170" s="24"/>
      <c r="X170" s="25"/>
      <c r="Y170" s="25"/>
      <c r="Z170" s="25"/>
      <c r="AA170" s="25"/>
      <c r="AB170" s="25"/>
      <c r="AC170" s="25"/>
      <c r="AD170" s="25"/>
      <c r="AE170" s="26"/>
      <c r="AF170" s="25"/>
      <c r="AG170" s="25"/>
      <c r="AH170" s="25"/>
      <c r="AI170" s="25"/>
      <c r="AJ170" s="25"/>
      <c r="AK170" s="25"/>
      <c r="AL170" s="25"/>
      <c r="AM170" s="25"/>
      <c r="AN170" s="25"/>
      <c r="AO170" s="25"/>
      <c r="AP170" s="27"/>
      <c r="AQ170" s="27"/>
      <c r="AR170" s="27"/>
      <c r="AS170" s="27"/>
      <c r="AT170" s="28"/>
      <c r="AU170" s="28"/>
      <c r="AV170" s="28"/>
      <c r="AW170" s="28"/>
      <c r="AX170" s="28"/>
      <c r="AY170" s="28"/>
      <c r="AZ170" s="28"/>
      <c r="BA170" s="28"/>
      <c r="BB170" s="28"/>
      <c r="BC170" s="28"/>
      <c r="BD170" s="28"/>
      <c r="BE170" s="28"/>
      <c r="BF170" s="28"/>
    </row>
    <row r="171" spans="1:58" ht="28.5" hidden="1" customHeight="1" x14ac:dyDescent="0.15">
      <c r="A171" s="29"/>
      <c r="B171" s="30" t="s">
        <v>24</v>
      </c>
      <c r="C171" s="109"/>
      <c r="D171" s="109"/>
      <c r="E171" s="109"/>
      <c r="F171" s="28"/>
      <c r="G171" s="32"/>
      <c r="H171" s="28"/>
      <c r="I171" s="32"/>
      <c r="J171" s="32"/>
      <c r="K171" s="32"/>
      <c r="L171" s="32"/>
      <c r="M171" s="32"/>
      <c r="N171" s="32"/>
      <c r="O171" s="32"/>
      <c r="P171" s="32"/>
      <c r="Q171" s="32"/>
      <c r="R171" s="32"/>
      <c r="S171" s="32"/>
      <c r="T171" s="32"/>
      <c r="U171" s="32"/>
      <c r="V171" s="32"/>
      <c r="W171" s="32"/>
      <c r="X171" s="32"/>
      <c r="Y171" s="32"/>
      <c r="Z171" s="32"/>
      <c r="AA171" s="110"/>
      <c r="AB171" s="34"/>
      <c r="AC171" s="34"/>
      <c r="AD171" s="34"/>
      <c r="AE171" s="30" t="s">
        <v>25</v>
      </c>
      <c r="AF171" s="34"/>
      <c r="AG171" s="34"/>
      <c r="AH171" s="34"/>
      <c r="AI171" s="34"/>
      <c r="AJ171" s="34"/>
      <c r="AK171" s="34"/>
      <c r="AL171" s="34"/>
      <c r="AM171" s="34"/>
      <c r="AN171" s="34"/>
      <c r="AO171" s="34"/>
      <c r="AP171" s="34"/>
      <c r="AQ171" s="34"/>
      <c r="AR171" s="34"/>
      <c r="AS171" s="34"/>
      <c r="AT171" s="28"/>
      <c r="AU171" s="28"/>
      <c r="AV171" s="28" t="s">
        <v>26</v>
      </c>
      <c r="AW171" s="28"/>
      <c r="AX171" s="28"/>
      <c r="AY171" s="28" t="s">
        <v>27</v>
      </c>
      <c r="AZ171" s="28"/>
      <c r="BA171" s="28"/>
      <c r="BB171" s="28"/>
      <c r="BC171" s="28"/>
      <c r="BD171" s="28"/>
      <c r="BE171" s="28"/>
      <c r="BF171" s="28"/>
    </row>
    <row r="172" spans="1:58" ht="25.5" hidden="1" customHeight="1" x14ac:dyDescent="0.15">
      <c r="A172" s="29"/>
      <c r="B172" s="200" t="s">
        <v>27</v>
      </c>
      <c r="C172" s="201"/>
      <c r="D172" s="201"/>
      <c r="E172" s="202"/>
      <c r="F172" s="175" t="s">
        <v>29</v>
      </c>
      <c r="G172" s="175"/>
      <c r="H172" s="252"/>
      <c r="I172" s="252"/>
      <c r="J172" s="208" t="s">
        <v>30</v>
      </c>
      <c r="K172" s="208"/>
      <c r="L172" s="252"/>
      <c r="M172" s="252"/>
      <c r="N172" s="208" t="s">
        <v>31</v>
      </c>
      <c r="O172" s="210"/>
      <c r="P172" s="225" t="s">
        <v>32</v>
      </c>
      <c r="Q172" s="210"/>
      <c r="R172" s="226" t="s">
        <v>33</v>
      </c>
      <c r="S172" s="226"/>
      <c r="T172" s="252"/>
      <c r="U172" s="252"/>
      <c r="V172" s="208" t="s">
        <v>30</v>
      </c>
      <c r="W172" s="208"/>
      <c r="X172" s="252"/>
      <c r="Y172" s="252"/>
      <c r="Z172" s="208" t="s">
        <v>31</v>
      </c>
      <c r="AA172" s="210"/>
      <c r="AB172" s="28"/>
      <c r="AC172" s="28"/>
      <c r="AD172" s="28"/>
      <c r="AE172" s="217" t="s">
        <v>110</v>
      </c>
      <c r="AF172" s="218"/>
      <c r="AG172" s="218"/>
      <c r="AH172" s="218"/>
      <c r="AI172" s="219"/>
      <c r="AJ172" s="223">
        <f>ROUNDDOWN(AY172/60,0)</f>
        <v>0</v>
      </c>
      <c r="AK172" s="223"/>
      <c r="AL172" s="218" t="s">
        <v>35</v>
      </c>
      <c r="AM172" s="218"/>
      <c r="AN172" s="223">
        <f>AY172-AJ172*60</f>
        <v>0</v>
      </c>
      <c r="AO172" s="223"/>
      <c r="AP172" s="208" t="s">
        <v>31</v>
      </c>
      <c r="AQ172" s="210"/>
      <c r="AR172" s="34"/>
      <c r="AS172" s="28"/>
      <c r="AT172" s="176"/>
      <c r="AU172" s="176" t="s">
        <v>36</v>
      </c>
      <c r="AV172" s="212">
        <f>T172*60+X172</f>
        <v>0</v>
      </c>
      <c r="AW172" s="28"/>
      <c r="AX172" s="176" t="s">
        <v>37</v>
      </c>
      <c r="AY172" s="212">
        <f>(T172*60+X172)-(H172*60+L172)</f>
        <v>0</v>
      </c>
      <c r="AZ172" s="28"/>
      <c r="BA172" s="28"/>
      <c r="BB172" s="28"/>
      <c r="BC172" s="28"/>
      <c r="BD172" s="28"/>
      <c r="BE172" s="28"/>
      <c r="BF172" s="28"/>
    </row>
    <row r="173" spans="1:58" ht="35.25" hidden="1" customHeight="1" x14ac:dyDescent="0.15">
      <c r="A173" s="29"/>
      <c r="B173" s="203"/>
      <c r="C173" s="204"/>
      <c r="D173" s="204"/>
      <c r="E173" s="205"/>
      <c r="F173" s="175"/>
      <c r="G173" s="175"/>
      <c r="H173" s="253"/>
      <c r="I173" s="253"/>
      <c r="J173" s="209"/>
      <c r="K173" s="209"/>
      <c r="L173" s="253"/>
      <c r="M173" s="253"/>
      <c r="N173" s="209"/>
      <c r="O173" s="211"/>
      <c r="P173" s="214"/>
      <c r="Q173" s="211"/>
      <c r="R173" s="227"/>
      <c r="S173" s="227"/>
      <c r="T173" s="253"/>
      <c r="U173" s="253"/>
      <c r="V173" s="209"/>
      <c r="W173" s="209"/>
      <c r="X173" s="253"/>
      <c r="Y173" s="253"/>
      <c r="Z173" s="209"/>
      <c r="AA173" s="211"/>
      <c r="AB173" s="28"/>
      <c r="AC173" s="28"/>
      <c r="AD173" s="28"/>
      <c r="AE173" s="220"/>
      <c r="AF173" s="221"/>
      <c r="AG173" s="221"/>
      <c r="AH173" s="221"/>
      <c r="AI173" s="222"/>
      <c r="AJ173" s="224"/>
      <c r="AK173" s="224"/>
      <c r="AL173" s="221"/>
      <c r="AM173" s="221"/>
      <c r="AN173" s="224"/>
      <c r="AO173" s="224"/>
      <c r="AP173" s="209"/>
      <c r="AQ173" s="211"/>
      <c r="AR173" s="34"/>
      <c r="AS173" s="28"/>
      <c r="AT173" s="176"/>
      <c r="AU173" s="176"/>
      <c r="AV173" s="212"/>
      <c r="AW173" s="28"/>
      <c r="AX173" s="176"/>
      <c r="AY173" s="212"/>
      <c r="AZ173" s="28"/>
      <c r="BA173" s="28"/>
      <c r="BB173" s="28"/>
      <c r="BC173" s="28"/>
      <c r="BD173" s="28"/>
      <c r="BE173" s="28"/>
      <c r="BF173" s="28"/>
    </row>
    <row r="174" spans="1:58" ht="17.25" hidden="1" customHeight="1" x14ac:dyDescent="0.15">
      <c r="A174" s="29"/>
      <c r="B174" s="35"/>
      <c r="C174" s="35"/>
      <c r="D174" s="35"/>
      <c r="E174" s="35"/>
      <c r="F174" s="36"/>
      <c r="G174" s="36"/>
      <c r="H174" s="108"/>
      <c r="I174" s="36"/>
      <c r="J174" s="36"/>
      <c r="K174" s="36"/>
      <c r="L174" s="36"/>
      <c r="M174" s="36"/>
      <c r="N174" s="36"/>
      <c r="O174" s="36"/>
      <c r="P174" s="36"/>
      <c r="Q174" s="36"/>
      <c r="R174" s="36"/>
      <c r="S174" s="36"/>
      <c r="T174" s="36"/>
      <c r="U174" s="36"/>
      <c r="V174" s="36"/>
      <c r="W174" s="36"/>
      <c r="X174" s="34"/>
      <c r="Y174" s="34"/>
      <c r="Z174" s="32"/>
      <c r="AA174" s="110"/>
      <c r="AB174" s="34"/>
      <c r="AC174" s="34"/>
      <c r="AD174" s="34"/>
      <c r="AE174" s="38"/>
      <c r="AF174" s="38"/>
      <c r="AG174" s="38"/>
      <c r="AH174" s="38"/>
      <c r="AI174" s="38"/>
      <c r="AJ174" s="39" t="s">
        <v>38</v>
      </c>
      <c r="AK174" s="38"/>
      <c r="AL174" s="38"/>
      <c r="AM174" s="38"/>
      <c r="AN174" s="38"/>
      <c r="AO174" s="38"/>
      <c r="AP174" s="38"/>
      <c r="AQ174" s="38"/>
      <c r="AR174" s="34"/>
      <c r="AS174" s="28"/>
      <c r="AT174" s="28"/>
      <c r="AU174" s="28"/>
      <c r="AV174" s="28"/>
      <c r="AW174" s="28"/>
      <c r="AX174" s="28"/>
      <c r="AY174" s="28"/>
      <c r="AZ174" s="28"/>
      <c r="BA174" s="28"/>
      <c r="BB174" s="28"/>
      <c r="BC174" s="28"/>
      <c r="BD174" s="28"/>
      <c r="BE174" s="28"/>
      <c r="BF174" s="28"/>
    </row>
    <row r="175" spans="1:58" s="28" customFormat="1" ht="25.5" hidden="1" customHeight="1" x14ac:dyDescent="0.15">
      <c r="A175" s="29"/>
      <c r="B175" s="30"/>
      <c r="C175" s="109"/>
      <c r="D175" s="109"/>
      <c r="E175" s="109"/>
      <c r="F175" s="32"/>
      <c r="G175" s="32"/>
      <c r="H175" s="32"/>
      <c r="I175" s="32"/>
      <c r="J175" s="32"/>
      <c r="K175" s="32"/>
      <c r="L175" s="32"/>
      <c r="M175" s="32"/>
      <c r="N175" s="32"/>
      <c r="O175" s="32"/>
      <c r="P175" s="32"/>
      <c r="Q175" s="32"/>
      <c r="R175" s="32"/>
      <c r="S175" s="32"/>
      <c r="T175" s="32"/>
      <c r="U175" s="32"/>
      <c r="V175" s="32"/>
      <c r="W175" s="110"/>
      <c r="X175" s="34"/>
      <c r="Y175" s="34"/>
      <c r="Z175" s="32"/>
      <c r="AA175" s="110"/>
      <c r="AB175" s="34"/>
      <c r="AC175" s="34"/>
      <c r="AD175" s="34"/>
      <c r="AE175" s="38"/>
      <c r="AF175" s="38"/>
      <c r="AG175" s="38"/>
      <c r="AH175" s="38"/>
      <c r="AI175" s="38"/>
      <c r="AJ175" s="38"/>
      <c r="AK175" s="38"/>
      <c r="AL175" s="38"/>
      <c r="AM175" s="38"/>
      <c r="AN175" s="38"/>
      <c r="AO175" s="38"/>
      <c r="AP175" s="38"/>
      <c r="AQ175" s="38"/>
      <c r="AR175" s="34"/>
      <c r="AV175" s="42" t="s">
        <v>39</v>
      </c>
      <c r="AY175" s="28" t="s">
        <v>40</v>
      </c>
      <c r="BB175" s="28" t="s">
        <v>41</v>
      </c>
    </row>
    <row r="176" spans="1:58" s="47" customFormat="1" ht="25.5" hidden="1" customHeight="1" x14ac:dyDescent="0.15">
      <c r="A176" s="40"/>
      <c r="B176" s="41" t="s">
        <v>101</v>
      </c>
      <c r="C176" s="41"/>
      <c r="D176" s="41"/>
      <c r="E176" s="41"/>
      <c r="F176" s="41"/>
      <c r="G176" s="41"/>
      <c r="H176" s="41"/>
      <c r="I176" s="41"/>
      <c r="J176" s="41"/>
      <c r="K176" s="41"/>
      <c r="L176" s="41"/>
      <c r="M176" s="41"/>
      <c r="N176" s="41"/>
      <c r="O176" s="42"/>
      <c r="P176" s="41"/>
      <c r="Q176" s="41"/>
      <c r="R176" s="41"/>
      <c r="S176" s="41"/>
      <c r="T176" s="41"/>
      <c r="U176" s="17"/>
      <c r="V176" s="41"/>
      <c r="W176" s="41"/>
      <c r="X176" s="34"/>
      <c r="Y176" s="34"/>
      <c r="Z176" s="32"/>
      <c r="AA176" s="110"/>
      <c r="AB176" s="34"/>
      <c r="AC176" s="34"/>
      <c r="AD176" s="34"/>
      <c r="AE176" s="43" t="s">
        <v>42</v>
      </c>
      <c r="AF176" s="44"/>
      <c r="AG176" s="45"/>
      <c r="AH176" s="45"/>
      <c r="AI176" s="45"/>
      <c r="AJ176" s="45"/>
      <c r="AK176" s="45"/>
      <c r="AL176" s="45"/>
      <c r="AM176" s="45"/>
      <c r="AN176" s="38"/>
      <c r="AO176" s="38"/>
      <c r="AP176" s="38"/>
      <c r="AQ176" s="46"/>
      <c r="AR176" s="34"/>
      <c r="AS176" s="28"/>
      <c r="AT176" s="42"/>
      <c r="AU176" s="42"/>
      <c r="AV176" s="42" t="s">
        <v>43</v>
      </c>
      <c r="AW176" s="42"/>
      <c r="AX176" s="42"/>
      <c r="AY176" s="28" t="s">
        <v>44</v>
      </c>
      <c r="AZ176" s="42"/>
      <c r="BA176" s="28"/>
      <c r="BB176" s="28"/>
      <c r="BC176" s="42"/>
      <c r="BD176" s="28"/>
      <c r="BE176" s="42"/>
      <c r="BF176" s="42"/>
    </row>
    <row r="177" spans="1:58" ht="25.5" hidden="1" customHeight="1" x14ac:dyDescent="0.15">
      <c r="A177" s="29"/>
      <c r="B177" s="200" t="s">
        <v>27</v>
      </c>
      <c r="C177" s="201"/>
      <c r="D177" s="201"/>
      <c r="E177" s="202"/>
      <c r="F177" s="175" t="s">
        <v>29</v>
      </c>
      <c r="G177" s="175"/>
      <c r="H177" s="252"/>
      <c r="I177" s="252"/>
      <c r="J177" s="208" t="s">
        <v>30</v>
      </c>
      <c r="K177" s="208"/>
      <c r="L177" s="252"/>
      <c r="M177" s="252"/>
      <c r="N177" s="208" t="s">
        <v>31</v>
      </c>
      <c r="O177" s="210"/>
      <c r="P177" s="225" t="s">
        <v>32</v>
      </c>
      <c r="Q177" s="210"/>
      <c r="R177" s="226" t="s">
        <v>33</v>
      </c>
      <c r="S177" s="226"/>
      <c r="T177" s="254"/>
      <c r="U177" s="252"/>
      <c r="V177" s="208" t="s">
        <v>30</v>
      </c>
      <c r="W177" s="208"/>
      <c r="X177" s="252"/>
      <c r="Y177" s="252"/>
      <c r="Z177" s="208" t="s">
        <v>31</v>
      </c>
      <c r="AA177" s="210"/>
      <c r="AB177" s="34"/>
      <c r="AC177" s="34"/>
      <c r="AD177" s="34"/>
      <c r="AE177" s="213" t="s">
        <v>51</v>
      </c>
      <c r="AF177" s="208"/>
      <c r="AG177" s="208"/>
      <c r="AH177" s="208"/>
      <c r="AI177" s="210"/>
      <c r="AJ177" s="250">
        <f>ROUNDDOWN(AV182/60,0)</f>
        <v>0</v>
      </c>
      <c r="AK177" s="223"/>
      <c r="AL177" s="208" t="s">
        <v>30</v>
      </c>
      <c r="AM177" s="208"/>
      <c r="AN177" s="223">
        <f>AV182-AJ177*60</f>
        <v>0</v>
      </c>
      <c r="AO177" s="223"/>
      <c r="AP177" s="208" t="s">
        <v>31</v>
      </c>
      <c r="AQ177" s="210"/>
      <c r="AR177" s="34"/>
      <c r="AS177" s="48"/>
      <c r="AT177" s="28"/>
      <c r="AU177" s="176" t="s">
        <v>46</v>
      </c>
      <c r="AV177" s="212">
        <f>IF(AY177&lt;=BB177,BB177,AV172)</f>
        <v>1260</v>
      </c>
      <c r="AW177" s="134"/>
      <c r="AX177" s="176" t="s">
        <v>47</v>
      </c>
      <c r="AY177" s="212">
        <f>T177*60+X177</f>
        <v>0</v>
      </c>
      <c r="AZ177" s="134"/>
      <c r="BA177" s="176" t="s">
        <v>48</v>
      </c>
      <c r="BB177" s="212">
        <f>21*60</f>
        <v>1260</v>
      </c>
      <c r="BC177" s="28"/>
      <c r="BD177" s="28"/>
      <c r="BE177" s="28"/>
      <c r="BF177" s="28"/>
    </row>
    <row r="178" spans="1:58" ht="35.25" hidden="1" customHeight="1" x14ac:dyDescent="0.15">
      <c r="A178" s="29"/>
      <c r="B178" s="203"/>
      <c r="C178" s="204"/>
      <c r="D178" s="204"/>
      <c r="E178" s="205"/>
      <c r="F178" s="175"/>
      <c r="G178" s="175"/>
      <c r="H178" s="253"/>
      <c r="I178" s="253"/>
      <c r="J178" s="209"/>
      <c r="K178" s="209"/>
      <c r="L178" s="253"/>
      <c r="M178" s="253"/>
      <c r="N178" s="209"/>
      <c r="O178" s="211"/>
      <c r="P178" s="214"/>
      <c r="Q178" s="211"/>
      <c r="R178" s="227"/>
      <c r="S178" s="227"/>
      <c r="T178" s="255"/>
      <c r="U178" s="253"/>
      <c r="V178" s="209"/>
      <c r="W178" s="209"/>
      <c r="X178" s="253"/>
      <c r="Y178" s="253"/>
      <c r="Z178" s="209"/>
      <c r="AA178" s="211"/>
      <c r="AB178" s="28"/>
      <c r="AC178" s="28"/>
      <c r="AD178" s="28"/>
      <c r="AE178" s="214"/>
      <c r="AF178" s="209"/>
      <c r="AG178" s="209"/>
      <c r="AH178" s="209"/>
      <c r="AI178" s="211"/>
      <c r="AJ178" s="251"/>
      <c r="AK178" s="224"/>
      <c r="AL178" s="209"/>
      <c r="AM178" s="209"/>
      <c r="AN178" s="224"/>
      <c r="AO178" s="224"/>
      <c r="AP178" s="209"/>
      <c r="AQ178" s="211"/>
      <c r="AR178" s="34"/>
      <c r="AS178" s="48"/>
      <c r="AT178" s="28"/>
      <c r="AU178" s="176"/>
      <c r="AV178" s="212"/>
      <c r="AW178" s="134"/>
      <c r="AX178" s="176"/>
      <c r="AY178" s="212"/>
      <c r="AZ178" s="134"/>
      <c r="BA178" s="176"/>
      <c r="BB178" s="212"/>
      <c r="BC178" s="28"/>
      <c r="BD178" s="28"/>
      <c r="BE178" s="28"/>
      <c r="BF178" s="28"/>
    </row>
    <row r="179" spans="1:58" ht="17.25" hidden="1" customHeight="1" x14ac:dyDescent="0.15">
      <c r="A179" s="49"/>
      <c r="B179" s="35"/>
      <c r="C179" s="35"/>
      <c r="D179" s="35"/>
      <c r="E179" s="35"/>
      <c r="F179" s="28"/>
      <c r="G179" s="35"/>
      <c r="H179" s="108"/>
      <c r="I179" s="35"/>
      <c r="J179" s="35"/>
      <c r="K179" s="35"/>
      <c r="L179" s="35"/>
      <c r="M179" s="35"/>
      <c r="N179" s="35"/>
      <c r="O179" s="35"/>
      <c r="P179" s="50"/>
      <c r="Q179" s="35"/>
      <c r="R179" s="35"/>
      <c r="S179" s="35"/>
      <c r="T179" s="35"/>
      <c r="U179" s="35"/>
      <c r="V179" s="35"/>
      <c r="W179" s="35"/>
      <c r="X179" s="34"/>
      <c r="Y179" s="34"/>
      <c r="Z179" s="32"/>
      <c r="AA179" s="28"/>
      <c r="AB179" s="28"/>
      <c r="AC179" s="28"/>
      <c r="AD179" s="28"/>
      <c r="AE179" s="46"/>
      <c r="AF179" s="46"/>
      <c r="AG179" s="46"/>
      <c r="AH179" s="46"/>
      <c r="AI179" s="46"/>
      <c r="AJ179" s="39" t="s">
        <v>38</v>
      </c>
      <c r="AK179" s="46"/>
      <c r="AL179" s="46"/>
      <c r="AM179" s="46"/>
      <c r="AN179" s="46"/>
      <c r="AO179" s="46"/>
      <c r="AP179" s="46"/>
      <c r="AQ179" s="46"/>
      <c r="AR179" s="28"/>
      <c r="AS179" s="28"/>
      <c r="AT179" s="28"/>
      <c r="AU179" s="28"/>
      <c r="AV179" s="28"/>
      <c r="AW179" s="28"/>
      <c r="AX179" s="28"/>
      <c r="AY179" s="61" t="s">
        <v>49</v>
      </c>
      <c r="AZ179" s="28"/>
      <c r="BA179" s="28"/>
      <c r="BB179" s="28"/>
      <c r="BC179" s="28"/>
      <c r="BD179" s="28"/>
      <c r="BE179" s="28"/>
      <c r="BF179" s="28"/>
    </row>
    <row r="180" spans="1:58" ht="25.5" hidden="1" customHeight="1" x14ac:dyDescent="0.2">
      <c r="A180" s="49"/>
      <c r="B180" s="28"/>
      <c r="C180" s="228" t="s">
        <v>100</v>
      </c>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30"/>
      <c r="AD180" s="28"/>
      <c r="AE180" s="46"/>
      <c r="AF180" s="46"/>
      <c r="AG180" s="46"/>
      <c r="AH180" s="46"/>
      <c r="AI180" s="46"/>
      <c r="AJ180" s="46"/>
      <c r="AK180" s="46"/>
      <c r="AL180" s="46"/>
      <c r="AM180" s="46"/>
      <c r="AN180" s="46"/>
      <c r="AO180" s="46"/>
      <c r="AP180" s="46"/>
      <c r="AQ180" s="46"/>
      <c r="AR180" s="28"/>
      <c r="AS180" s="28"/>
      <c r="AT180" s="28"/>
      <c r="AU180" s="28"/>
      <c r="AV180" s="28"/>
      <c r="AW180" s="28"/>
      <c r="AX180" s="28"/>
      <c r="AY180" s="102" t="s">
        <v>89</v>
      </c>
      <c r="AZ180" s="28"/>
      <c r="BA180" s="28"/>
      <c r="BB180" s="28"/>
      <c r="BC180" s="28"/>
      <c r="BD180" s="28"/>
      <c r="BE180" s="28"/>
      <c r="BF180" s="28"/>
    </row>
    <row r="181" spans="1:58" ht="25.5" hidden="1" customHeight="1" x14ac:dyDescent="0.15">
      <c r="A181" s="49"/>
      <c r="B181" s="28"/>
      <c r="C181" s="231"/>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3"/>
      <c r="AD181" s="28"/>
      <c r="AE181" s="43" t="s">
        <v>50</v>
      </c>
      <c r="AF181" s="46"/>
      <c r="AG181" s="46"/>
      <c r="AH181" s="46"/>
      <c r="AI181" s="46"/>
      <c r="AJ181" s="46"/>
      <c r="AK181" s="46"/>
      <c r="AL181" s="46"/>
      <c r="AM181" s="46"/>
      <c r="AN181" s="46"/>
      <c r="AO181" s="46"/>
      <c r="AP181" s="46"/>
      <c r="AQ181" s="46"/>
      <c r="AR181" s="28"/>
      <c r="AS181" s="28"/>
      <c r="AT181" s="28"/>
      <c r="AU181" s="28"/>
      <c r="AV181" s="28" t="s">
        <v>51</v>
      </c>
      <c r="AW181" s="28"/>
      <c r="AX181" s="28"/>
      <c r="AY181" s="28" t="s">
        <v>52</v>
      </c>
      <c r="AZ181" s="103"/>
      <c r="BA181" s="28"/>
      <c r="BB181" s="28"/>
      <c r="BC181" s="28"/>
      <c r="BD181" s="28"/>
      <c r="BE181" s="28"/>
      <c r="BF181" s="28"/>
    </row>
    <row r="182" spans="1:58" s="47" customFormat="1" ht="25.5" hidden="1" customHeight="1" x14ac:dyDescent="0.15">
      <c r="A182" s="49"/>
      <c r="B182" s="28"/>
      <c r="C182" s="231"/>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3"/>
      <c r="AC182" s="1"/>
      <c r="AD182" s="28"/>
      <c r="AE182" s="217" t="s">
        <v>111</v>
      </c>
      <c r="AF182" s="237"/>
      <c r="AG182" s="237"/>
      <c r="AH182" s="237"/>
      <c r="AI182" s="237"/>
      <c r="AJ182" s="237"/>
      <c r="AK182" s="238"/>
      <c r="AL182" s="242">
        <f>IF(AY172=0,0,ROUNDUP(AV182/AY172,3))</f>
        <v>0</v>
      </c>
      <c r="AM182" s="243"/>
      <c r="AN182" s="243"/>
      <c r="AO182" s="243"/>
      <c r="AP182" s="243"/>
      <c r="AQ182" s="244"/>
      <c r="AR182" s="28"/>
      <c r="AS182" s="28"/>
      <c r="AT182" s="42"/>
      <c r="AU182" s="176" t="s">
        <v>54</v>
      </c>
      <c r="AV182" s="248">
        <f>IF(AV172-AV177&gt;0,IF(AV172-AV177&gt;AY172,AY172,AV172-AV177),0)</f>
        <v>0</v>
      </c>
      <c r="AW182" s="249" t="s">
        <v>55</v>
      </c>
      <c r="AX182" s="249"/>
      <c r="AY182" s="103"/>
      <c r="AZ182" s="103"/>
      <c r="BA182" s="42"/>
      <c r="BB182" s="42"/>
      <c r="BC182" s="42"/>
      <c r="BD182" s="42"/>
      <c r="BE182" s="42"/>
      <c r="BF182" s="42"/>
    </row>
    <row r="183" spans="1:58" ht="35.25" hidden="1" customHeight="1" x14ac:dyDescent="0.15">
      <c r="A183" s="49"/>
      <c r="B183" s="28"/>
      <c r="C183" s="231"/>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3"/>
      <c r="AD183" s="28"/>
      <c r="AE183" s="239"/>
      <c r="AF183" s="240"/>
      <c r="AG183" s="240"/>
      <c r="AH183" s="240"/>
      <c r="AI183" s="240"/>
      <c r="AJ183" s="240"/>
      <c r="AK183" s="241"/>
      <c r="AL183" s="245"/>
      <c r="AM183" s="246"/>
      <c r="AN183" s="246"/>
      <c r="AO183" s="246"/>
      <c r="AP183" s="246"/>
      <c r="AQ183" s="247"/>
      <c r="AR183" s="28"/>
      <c r="AS183" s="28"/>
      <c r="AT183" s="176"/>
      <c r="AU183" s="176"/>
      <c r="AV183" s="248"/>
      <c r="AW183" s="249"/>
      <c r="AX183" s="249"/>
      <c r="AY183" s="28"/>
      <c r="AZ183" s="28"/>
      <c r="BA183" s="28"/>
      <c r="BB183" s="28"/>
      <c r="BC183" s="28"/>
      <c r="BD183" s="28"/>
      <c r="BE183" s="28"/>
      <c r="BF183" s="28"/>
    </row>
    <row r="184" spans="1:58" ht="25.5" hidden="1" customHeight="1" x14ac:dyDescent="0.15">
      <c r="A184" s="49"/>
      <c r="B184" s="28"/>
      <c r="C184" s="234"/>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6"/>
      <c r="AD184" s="28"/>
      <c r="AE184" s="28"/>
      <c r="AF184" s="28"/>
      <c r="AG184" s="28"/>
      <c r="AH184" s="28"/>
      <c r="AI184" s="28"/>
      <c r="AJ184" s="28"/>
      <c r="AK184" s="52" t="s">
        <v>38</v>
      </c>
      <c r="AL184" s="28"/>
      <c r="AM184" s="34"/>
      <c r="AN184" s="34"/>
      <c r="AO184" s="34"/>
      <c r="AP184" s="28"/>
      <c r="AQ184" s="28"/>
      <c r="AR184" s="28"/>
      <c r="AS184" s="28"/>
      <c r="AT184" s="176"/>
      <c r="AU184" s="28"/>
      <c r="AV184" s="28"/>
      <c r="AW184" s="28"/>
      <c r="AX184" s="28"/>
      <c r="AY184" s="28"/>
      <c r="AZ184" s="28"/>
      <c r="BA184" s="28"/>
      <c r="BB184" s="28"/>
      <c r="BC184" s="28"/>
      <c r="BD184" s="28"/>
      <c r="BE184" s="28"/>
      <c r="BF184" s="28"/>
    </row>
    <row r="185" spans="1:58" ht="25.5" hidden="1" customHeight="1" x14ac:dyDescent="0.15">
      <c r="A185" s="49"/>
      <c r="B185" s="28"/>
      <c r="C185" s="51"/>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D185" s="28"/>
      <c r="AE185" s="28"/>
      <c r="AF185" s="28"/>
      <c r="AG185" s="28"/>
      <c r="AH185" s="28"/>
      <c r="AI185" s="28"/>
      <c r="AJ185" s="28"/>
      <c r="AK185" s="54" t="s">
        <v>56</v>
      </c>
      <c r="AL185" s="28"/>
      <c r="AM185" s="34"/>
      <c r="AN185" s="34"/>
      <c r="AO185" s="34"/>
      <c r="AP185" s="28"/>
      <c r="AQ185" s="28"/>
      <c r="AR185" s="28"/>
      <c r="AS185" s="28"/>
      <c r="AT185" s="28"/>
      <c r="AU185" s="28"/>
      <c r="AV185" s="28"/>
      <c r="AW185" s="28"/>
      <c r="AX185" s="28"/>
      <c r="AY185" s="28"/>
      <c r="AZ185" s="28"/>
      <c r="BA185" s="28"/>
      <c r="BB185" s="28"/>
      <c r="BC185" s="28"/>
      <c r="BD185" s="28"/>
      <c r="BE185" s="28"/>
    </row>
    <row r="186" spans="1:58" ht="17.25" hidden="1" customHeight="1" x14ac:dyDescent="0.15">
      <c r="A186" s="55"/>
      <c r="B186" s="56"/>
      <c r="C186" s="56"/>
      <c r="D186" s="56"/>
      <c r="E186" s="56"/>
      <c r="F186" s="57"/>
      <c r="G186" s="56"/>
      <c r="H186" s="56"/>
      <c r="I186" s="56"/>
      <c r="J186" s="56"/>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9"/>
      <c r="AL186" s="58"/>
      <c r="AM186" s="60"/>
      <c r="AN186" s="60"/>
      <c r="AO186" s="60"/>
      <c r="AP186" s="58"/>
      <c r="AQ186" s="58"/>
      <c r="AR186" s="58"/>
      <c r="AS186" s="58"/>
      <c r="AT186" s="28"/>
      <c r="AU186" s="28"/>
      <c r="AV186" s="28"/>
      <c r="AW186" s="28"/>
      <c r="AX186" s="28"/>
      <c r="AY186" s="28"/>
      <c r="AZ186" s="28"/>
      <c r="BA186" s="28"/>
      <c r="BB186" s="28"/>
      <c r="BC186" s="28"/>
      <c r="BD186" s="28"/>
      <c r="BE186" s="28"/>
    </row>
    <row r="187" spans="1:58" ht="17.25" hidden="1" customHeight="1" x14ac:dyDescent="0.15">
      <c r="A187" s="36"/>
      <c r="B187" s="36"/>
      <c r="C187" s="36"/>
      <c r="D187" s="36"/>
      <c r="E187" s="36"/>
      <c r="F187" s="61"/>
      <c r="G187" s="36"/>
      <c r="H187" s="36"/>
      <c r="I187" s="36"/>
      <c r="J187" s="36"/>
      <c r="AK187" s="62"/>
      <c r="AM187" s="9"/>
      <c r="AN187" s="9"/>
      <c r="AO187" s="9"/>
      <c r="AT187" s="28"/>
      <c r="AU187" s="28"/>
      <c r="AV187" s="28"/>
      <c r="AW187" s="28"/>
      <c r="AX187" s="28"/>
      <c r="AY187" s="28"/>
      <c r="AZ187" s="28"/>
      <c r="BA187" s="28"/>
      <c r="BB187" s="28"/>
      <c r="BC187" s="28"/>
      <c r="BD187" s="28"/>
      <c r="BE187" s="28"/>
    </row>
    <row r="188" spans="1:58" ht="25.5" hidden="1" customHeight="1" x14ac:dyDescent="0.15">
      <c r="A188" s="194" t="s">
        <v>68</v>
      </c>
      <c r="B188" s="195"/>
      <c r="C188" s="195"/>
      <c r="D188" s="195"/>
      <c r="E188" s="195"/>
      <c r="F188" s="195"/>
      <c r="G188" s="195"/>
      <c r="H188" s="195"/>
      <c r="I188" s="196"/>
      <c r="J188" s="23"/>
      <c r="K188" s="63" t="s">
        <v>61</v>
      </c>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23"/>
      <c r="AP188" s="23"/>
      <c r="AQ188" s="23"/>
      <c r="AR188" s="23"/>
      <c r="AS188" s="23"/>
      <c r="AT188" s="28"/>
      <c r="AU188" s="28" t="s">
        <v>23</v>
      </c>
      <c r="AV188" s="34"/>
      <c r="AW188" s="34"/>
      <c r="AX188" s="34"/>
      <c r="AY188" s="34"/>
      <c r="AZ188" s="28"/>
      <c r="BA188" s="34"/>
      <c r="BB188" s="34"/>
      <c r="BC188" s="34"/>
      <c r="BD188" s="34"/>
      <c r="BE188" s="34"/>
      <c r="BF188" s="9"/>
    </row>
    <row r="189" spans="1:58" ht="17.25" hidden="1" customHeight="1" x14ac:dyDescent="0.15">
      <c r="A189" s="197"/>
      <c r="B189" s="198"/>
      <c r="C189" s="198"/>
      <c r="D189" s="198"/>
      <c r="E189" s="198"/>
      <c r="F189" s="198"/>
      <c r="G189" s="198"/>
      <c r="H189" s="198"/>
      <c r="I189" s="199"/>
      <c r="J189" s="24"/>
      <c r="K189" s="24"/>
      <c r="L189" s="24"/>
      <c r="M189" s="24"/>
      <c r="N189" s="24"/>
      <c r="O189" s="24"/>
      <c r="P189" s="24"/>
      <c r="Q189" s="24"/>
      <c r="R189" s="24"/>
      <c r="S189" s="24"/>
      <c r="T189" s="24"/>
      <c r="U189" s="24"/>
      <c r="V189" s="24"/>
      <c r="W189" s="24"/>
      <c r="X189" s="25"/>
      <c r="Y189" s="25"/>
      <c r="Z189" s="25"/>
      <c r="AA189" s="25"/>
      <c r="AB189" s="25"/>
      <c r="AC189" s="25"/>
      <c r="AD189" s="25"/>
      <c r="AE189" s="26"/>
      <c r="AF189" s="25"/>
      <c r="AG189" s="25"/>
      <c r="AH189" s="25"/>
      <c r="AI189" s="25"/>
      <c r="AJ189" s="25"/>
      <c r="AK189" s="25"/>
      <c r="AL189" s="25"/>
      <c r="AM189" s="25"/>
      <c r="AN189" s="25"/>
      <c r="AO189" s="25"/>
      <c r="AP189" s="27"/>
      <c r="AQ189" s="27"/>
      <c r="AR189" s="27"/>
      <c r="AS189" s="27"/>
      <c r="AT189" s="28"/>
      <c r="AU189" s="28"/>
      <c r="AV189" s="28"/>
      <c r="AW189" s="28"/>
      <c r="AX189" s="28"/>
      <c r="AY189" s="28"/>
      <c r="AZ189" s="28"/>
      <c r="BA189" s="28"/>
      <c r="BB189" s="28"/>
      <c r="BC189" s="28"/>
      <c r="BD189" s="28"/>
      <c r="BE189" s="28"/>
      <c r="BF189" s="28"/>
    </row>
    <row r="190" spans="1:58" ht="28.5" hidden="1" customHeight="1" x14ac:dyDescent="0.15">
      <c r="A190" s="29"/>
      <c r="B190" s="30" t="s">
        <v>24</v>
      </c>
      <c r="C190" s="109"/>
      <c r="D190" s="109"/>
      <c r="E190" s="109"/>
      <c r="F190" s="28"/>
      <c r="G190" s="32"/>
      <c r="H190" s="28"/>
      <c r="I190" s="32"/>
      <c r="J190" s="32"/>
      <c r="K190" s="32"/>
      <c r="L190" s="32"/>
      <c r="M190" s="32"/>
      <c r="N190" s="32"/>
      <c r="O190" s="32"/>
      <c r="P190" s="32"/>
      <c r="Q190" s="32"/>
      <c r="R190" s="32"/>
      <c r="S190" s="32"/>
      <c r="T190" s="32"/>
      <c r="U190" s="32"/>
      <c r="V190" s="32"/>
      <c r="W190" s="32"/>
      <c r="X190" s="32"/>
      <c r="Y190" s="32"/>
      <c r="Z190" s="32"/>
      <c r="AA190" s="110"/>
      <c r="AB190" s="34"/>
      <c r="AC190" s="34"/>
      <c r="AD190" s="34"/>
      <c r="AE190" s="30" t="s">
        <v>25</v>
      </c>
      <c r="AF190" s="34"/>
      <c r="AG190" s="34"/>
      <c r="AH190" s="34"/>
      <c r="AI190" s="34"/>
      <c r="AJ190" s="34"/>
      <c r="AK190" s="34"/>
      <c r="AL190" s="34"/>
      <c r="AM190" s="34"/>
      <c r="AN190" s="34"/>
      <c r="AO190" s="34"/>
      <c r="AP190" s="34"/>
      <c r="AQ190" s="34"/>
      <c r="AR190" s="34"/>
      <c r="AS190" s="34"/>
      <c r="AT190" s="28"/>
      <c r="AU190" s="28"/>
      <c r="AV190" s="28" t="s">
        <v>26</v>
      </c>
      <c r="AW190" s="28"/>
      <c r="AX190" s="28"/>
      <c r="AY190" s="28" t="s">
        <v>27</v>
      </c>
      <c r="AZ190" s="28"/>
      <c r="BA190" s="28"/>
      <c r="BB190" s="28"/>
      <c r="BC190" s="28"/>
      <c r="BD190" s="28"/>
      <c r="BE190" s="28"/>
      <c r="BF190" s="28"/>
    </row>
    <row r="191" spans="1:58" ht="25.5" hidden="1" customHeight="1" x14ac:dyDescent="0.15">
      <c r="A191" s="29"/>
      <c r="B191" s="200" t="s">
        <v>27</v>
      </c>
      <c r="C191" s="201"/>
      <c r="D191" s="201"/>
      <c r="E191" s="202"/>
      <c r="F191" s="175" t="s">
        <v>29</v>
      </c>
      <c r="G191" s="175"/>
      <c r="H191" s="252"/>
      <c r="I191" s="252"/>
      <c r="J191" s="208" t="s">
        <v>30</v>
      </c>
      <c r="K191" s="208"/>
      <c r="L191" s="252"/>
      <c r="M191" s="252"/>
      <c r="N191" s="208" t="s">
        <v>31</v>
      </c>
      <c r="O191" s="210"/>
      <c r="P191" s="225" t="s">
        <v>32</v>
      </c>
      <c r="Q191" s="210"/>
      <c r="R191" s="226" t="s">
        <v>33</v>
      </c>
      <c r="S191" s="226"/>
      <c r="T191" s="252"/>
      <c r="U191" s="252"/>
      <c r="V191" s="208" t="s">
        <v>30</v>
      </c>
      <c r="W191" s="208"/>
      <c r="X191" s="252"/>
      <c r="Y191" s="252"/>
      <c r="Z191" s="208" t="s">
        <v>31</v>
      </c>
      <c r="AA191" s="210"/>
      <c r="AB191" s="28"/>
      <c r="AC191" s="28"/>
      <c r="AD191" s="28"/>
      <c r="AE191" s="217" t="s">
        <v>110</v>
      </c>
      <c r="AF191" s="218"/>
      <c r="AG191" s="218"/>
      <c r="AH191" s="218"/>
      <c r="AI191" s="219"/>
      <c r="AJ191" s="223">
        <f>ROUNDDOWN(AY191/60,0)</f>
        <v>0</v>
      </c>
      <c r="AK191" s="223"/>
      <c r="AL191" s="218" t="s">
        <v>35</v>
      </c>
      <c r="AM191" s="218"/>
      <c r="AN191" s="223">
        <f>AY191-AJ191*60</f>
        <v>0</v>
      </c>
      <c r="AO191" s="223"/>
      <c r="AP191" s="208" t="s">
        <v>31</v>
      </c>
      <c r="AQ191" s="210"/>
      <c r="AR191" s="34"/>
      <c r="AS191" s="28"/>
      <c r="AT191" s="176"/>
      <c r="AU191" s="176" t="s">
        <v>36</v>
      </c>
      <c r="AV191" s="212">
        <f>T191*60+X191</f>
        <v>0</v>
      </c>
      <c r="AW191" s="28"/>
      <c r="AX191" s="176" t="s">
        <v>37</v>
      </c>
      <c r="AY191" s="212">
        <f>(T191*60+X191)-(H191*60+L191)</f>
        <v>0</v>
      </c>
      <c r="AZ191" s="28"/>
      <c r="BA191" s="28"/>
      <c r="BB191" s="28"/>
      <c r="BC191" s="28"/>
      <c r="BD191" s="28"/>
      <c r="BE191" s="28"/>
      <c r="BF191" s="28"/>
    </row>
    <row r="192" spans="1:58" ht="35.25" hidden="1" customHeight="1" x14ac:dyDescent="0.15">
      <c r="A192" s="29"/>
      <c r="B192" s="203"/>
      <c r="C192" s="204"/>
      <c r="D192" s="204"/>
      <c r="E192" s="205"/>
      <c r="F192" s="175"/>
      <c r="G192" s="175"/>
      <c r="H192" s="253"/>
      <c r="I192" s="253"/>
      <c r="J192" s="209"/>
      <c r="K192" s="209"/>
      <c r="L192" s="253"/>
      <c r="M192" s="253"/>
      <c r="N192" s="209"/>
      <c r="O192" s="211"/>
      <c r="P192" s="214"/>
      <c r="Q192" s="211"/>
      <c r="R192" s="227"/>
      <c r="S192" s="227"/>
      <c r="T192" s="253"/>
      <c r="U192" s="253"/>
      <c r="V192" s="209"/>
      <c r="W192" s="209"/>
      <c r="X192" s="253"/>
      <c r="Y192" s="253"/>
      <c r="Z192" s="209"/>
      <c r="AA192" s="211"/>
      <c r="AB192" s="28"/>
      <c r="AC192" s="28"/>
      <c r="AD192" s="28"/>
      <c r="AE192" s="220"/>
      <c r="AF192" s="221"/>
      <c r="AG192" s="221"/>
      <c r="AH192" s="221"/>
      <c r="AI192" s="222"/>
      <c r="AJ192" s="224"/>
      <c r="AK192" s="224"/>
      <c r="AL192" s="221"/>
      <c r="AM192" s="221"/>
      <c r="AN192" s="224"/>
      <c r="AO192" s="224"/>
      <c r="AP192" s="209"/>
      <c r="AQ192" s="211"/>
      <c r="AR192" s="34"/>
      <c r="AS192" s="28"/>
      <c r="AT192" s="176"/>
      <c r="AU192" s="176"/>
      <c r="AV192" s="212"/>
      <c r="AW192" s="28"/>
      <c r="AX192" s="176"/>
      <c r="AY192" s="212"/>
      <c r="AZ192" s="28"/>
      <c r="BA192" s="28"/>
      <c r="BB192" s="28"/>
      <c r="BC192" s="28"/>
      <c r="BD192" s="28"/>
      <c r="BE192" s="28"/>
      <c r="BF192" s="28"/>
    </row>
    <row r="193" spans="1:58" ht="17.25" hidden="1" customHeight="1" x14ac:dyDescent="0.15">
      <c r="A193" s="29"/>
      <c r="B193" s="35"/>
      <c r="C193" s="35"/>
      <c r="D193" s="35"/>
      <c r="E193" s="35"/>
      <c r="F193" s="36"/>
      <c r="G193" s="36"/>
      <c r="H193" s="108"/>
      <c r="I193" s="36"/>
      <c r="J193" s="36"/>
      <c r="K193" s="36"/>
      <c r="L193" s="36"/>
      <c r="M193" s="36"/>
      <c r="N193" s="36"/>
      <c r="O193" s="36"/>
      <c r="P193" s="36"/>
      <c r="Q193" s="36"/>
      <c r="R193" s="36"/>
      <c r="S193" s="36"/>
      <c r="T193" s="36"/>
      <c r="U193" s="36"/>
      <c r="V193" s="36"/>
      <c r="W193" s="36"/>
      <c r="X193" s="34"/>
      <c r="Y193" s="34"/>
      <c r="Z193" s="32"/>
      <c r="AA193" s="110"/>
      <c r="AB193" s="34"/>
      <c r="AC193" s="34"/>
      <c r="AD193" s="34"/>
      <c r="AE193" s="38"/>
      <c r="AF193" s="38"/>
      <c r="AG193" s="38"/>
      <c r="AH193" s="38"/>
      <c r="AI193" s="38"/>
      <c r="AJ193" s="39" t="s">
        <v>38</v>
      </c>
      <c r="AK193" s="38"/>
      <c r="AL193" s="38"/>
      <c r="AM193" s="38"/>
      <c r="AN193" s="38"/>
      <c r="AO193" s="38"/>
      <c r="AP193" s="38"/>
      <c r="AQ193" s="38"/>
      <c r="AR193" s="34"/>
      <c r="AS193" s="28"/>
      <c r="AT193" s="28"/>
      <c r="AU193" s="28"/>
      <c r="AV193" s="28"/>
      <c r="AW193" s="28"/>
      <c r="AX193" s="28"/>
      <c r="AY193" s="28"/>
      <c r="AZ193" s="28"/>
      <c r="BA193" s="28"/>
      <c r="BB193" s="28"/>
      <c r="BC193" s="28"/>
      <c r="BD193" s="28"/>
      <c r="BE193" s="28"/>
      <c r="BF193" s="28"/>
    </row>
    <row r="194" spans="1:58" s="28" customFormat="1" ht="25.5" hidden="1" customHeight="1" x14ac:dyDescent="0.15">
      <c r="A194" s="29"/>
      <c r="B194" s="30"/>
      <c r="C194" s="109"/>
      <c r="D194" s="109"/>
      <c r="E194" s="109"/>
      <c r="F194" s="32"/>
      <c r="G194" s="32"/>
      <c r="H194" s="32"/>
      <c r="I194" s="32"/>
      <c r="J194" s="32"/>
      <c r="K194" s="32"/>
      <c r="L194" s="32"/>
      <c r="M194" s="32"/>
      <c r="N194" s="32"/>
      <c r="O194" s="32"/>
      <c r="P194" s="32"/>
      <c r="Q194" s="32"/>
      <c r="R194" s="32"/>
      <c r="S194" s="32"/>
      <c r="T194" s="32"/>
      <c r="U194" s="32"/>
      <c r="V194" s="32"/>
      <c r="W194" s="110"/>
      <c r="X194" s="34"/>
      <c r="Y194" s="34"/>
      <c r="Z194" s="32"/>
      <c r="AA194" s="110"/>
      <c r="AB194" s="34"/>
      <c r="AC194" s="34"/>
      <c r="AD194" s="34"/>
      <c r="AE194" s="38"/>
      <c r="AF194" s="38"/>
      <c r="AG194" s="38"/>
      <c r="AH194" s="38"/>
      <c r="AI194" s="38"/>
      <c r="AJ194" s="38"/>
      <c r="AK194" s="38"/>
      <c r="AL194" s="38"/>
      <c r="AM194" s="38"/>
      <c r="AN194" s="38"/>
      <c r="AO194" s="38"/>
      <c r="AP194" s="38"/>
      <c r="AQ194" s="38"/>
      <c r="AR194" s="34"/>
      <c r="AV194" s="42" t="s">
        <v>39</v>
      </c>
      <c r="AY194" s="28" t="s">
        <v>40</v>
      </c>
      <c r="BB194" s="28" t="s">
        <v>41</v>
      </c>
    </row>
    <row r="195" spans="1:58" s="47" customFormat="1" ht="25.5" hidden="1" customHeight="1" x14ac:dyDescent="0.15">
      <c r="A195" s="40"/>
      <c r="B195" s="41" t="s">
        <v>101</v>
      </c>
      <c r="C195" s="41"/>
      <c r="D195" s="41"/>
      <c r="E195" s="41"/>
      <c r="F195" s="41"/>
      <c r="G195" s="41"/>
      <c r="H195" s="41"/>
      <c r="I195" s="41"/>
      <c r="J195" s="41"/>
      <c r="K195" s="41"/>
      <c r="L195" s="41"/>
      <c r="M195" s="41"/>
      <c r="N195" s="41"/>
      <c r="O195" s="42"/>
      <c r="P195" s="41"/>
      <c r="Q195" s="41"/>
      <c r="R195" s="41"/>
      <c r="S195" s="41"/>
      <c r="T195" s="41"/>
      <c r="U195" s="17"/>
      <c r="V195" s="41"/>
      <c r="W195" s="41"/>
      <c r="X195" s="34"/>
      <c r="Y195" s="34"/>
      <c r="Z195" s="32"/>
      <c r="AA195" s="110"/>
      <c r="AB195" s="34"/>
      <c r="AC195" s="34"/>
      <c r="AD195" s="34"/>
      <c r="AE195" s="43" t="s">
        <v>42</v>
      </c>
      <c r="AF195" s="44"/>
      <c r="AG195" s="45"/>
      <c r="AH195" s="45"/>
      <c r="AI195" s="45"/>
      <c r="AJ195" s="45"/>
      <c r="AK195" s="45"/>
      <c r="AL195" s="45"/>
      <c r="AM195" s="45"/>
      <c r="AN195" s="38"/>
      <c r="AO195" s="38"/>
      <c r="AP195" s="38"/>
      <c r="AQ195" s="46"/>
      <c r="AR195" s="34"/>
      <c r="AS195" s="28"/>
      <c r="AT195" s="42"/>
      <c r="AU195" s="42"/>
      <c r="AV195" s="42" t="s">
        <v>43</v>
      </c>
      <c r="AW195" s="42"/>
      <c r="AX195" s="42"/>
      <c r="AY195" s="28" t="s">
        <v>44</v>
      </c>
      <c r="AZ195" s="42"/>
      <c r="BA195" s="28"/>
      <c r="BB195" s="28"/>
      <c r="BC195" s="42"/>
      <c r="BD195" s="28"/>
      <c r="BE195" s="42"/>
      <c r="BF195" s="42"/>
    </row>
    <row r="196" spans="1:58" ht="25.5" hidden="1" customHeight="1" x14ac:dyDescent="0.15">
      <c r="A196" s="29"/>
      <c r="B196" s="200" t="s">
        <v>27</v>
      </c>
      <c r="C196" s="201"/>
      <c r="D196" s="201"/>
      <c r="E196" s="202"/>
      <c r="F196" s="175" t="s">
        <v>29</v>
      </c>
      <c r="G196" s="175"/>
      <c r="H196" s="252"/>
      <c r="I196" s="252"/>
      <c r="J196" s="208" t="s">
        <v>30</v>
      </c>
      <c r="K196" s="208"/>
      <c r="L196" s="252"/>
      <c r="M196" s="252"/>
      <c r="N196" s="208" t="s">
        <v>31</v>
      </c>
      <c r="O196" s="210"/>
      <c r="P196" s="225" t="s">
        <v>32</v>
      </c>
      <c r="Q196" s="210"/>
      <c r="R196" s="226" t="s">
        <v>33</v>
      </c>
      <c r="S196" s="226"/>
      <c r="T196" s="254"/>
      <c r="U196" s="252"/>
      <c r="V196" s="208" t="s">
        <v>30</v>
      </c>
      <c r="W196" s="208"/>
      <c r="X196" s="252"/>
      <c r="Y196" s="252"/>
      <c r="Z196" s="208" t="s">
        <v>31</v>
      </c>
      <c r="AA196" s="210"/>
      <c r="AB196" s="34"/>
      <c r="AC196" s="34"/>
      <c r="AD196" s="34"/>
      <c r="AE196" s="213" t="s">
        <v>51</v>
      </c>
      <c r="AF196" s="208"/>
      <c r="AG196" s="208"/>
      <c r="AH196" s="208"/>
      <c r="AI196" s="210"/>
      <c r="AJ196" s="250">
        <f>ROUNDDOWN(AV201/60,0)</f>
        <v>0</v>
      </c>
      <c r="AK196" s="223"/>
      <c r="AL196" s="208" t="s">
        <v>30</v>
      </c>
      <c r="AM196" s="208"/>
      <c r="AN196" s="223">
        <f>AV201-AJ196*60</f>
        <v>0</v>
      </c>
      <c r="AO196" s="223"/>
      <c r="AP196" s="208" t="s">
        <v>31</v>
      </c>
      <c r="AQ196" s="210"/>
      <c r="AR196" s="34"/>
      <c r="AS196" s="48"/>
      <c r="AT196" s="28"/>
      <c r="AU196" s="176" t="s">
        <v>46</v>
      </c>
      <c r="AV196" s="212">
        <f>IF(AY196&lt;=BB196,BB196,AV191)</f>
        <v>1260</v>
      </c>
      <c r="AW196" s="134"/>
      <c r="AX196" s="176" t="s">
        <v>47</v>
      </c>
      <c r="AY196" s="212">
        <f>T196*60+X196</f>
        <v>0</v>
      </c>
      <c r="AZ196" s="134"/>
      <c r="BA196" s="176" t="s">
        <v>48</v>
      </c>
      <c r="BB196" s="212">
        <f>21*60</f>
        <v>1260</v>
      </c>
      <c r="BC196" s="28"/>
      <c r="BD196" s="28"/>
      <c r="BE196" s="28"/>
      <c r="BF196" s="28"/>
    </row>
    <row r="197" spans="1:58" ht="35.25" hidden="1" customHeight="1" x14ac:dyDescent="0.15">
      <c r="A197" s="29"/>
      <c r="B197" s="203"/>
      <c r="C197" s="204"/>
      <c r="D197" s="204"/>
      <c r="E197" s="205"/>
      <c r="F197" s="175"/>
      <c r="G197" s="175"/>
      <c r="H197" s="253"/>
      <c r="I197" s="253"/>
      <c r="J197" s="209"/>
      <c r="K197" s="209"/>
      <c r="L197" s="253"/>
      <c r="M197" s="253"/>
      <c r="N197" s="209"/>
      <c r="O197" s="211"/>
      <c r="P197" s="214"/>
      <c r="Q197" s="211"/>
      <c r="R197" s="227"/>
      <c r="S197" s="227"/>
      <c r="T197" s="255"/>
      <c r="U197" s="253"/>
      <c r="V197" s="209"/>
      <c r="W197" s="209"/>
      <c r="X197" s="253"/>
      <c r="Y197" s="253"/>
      <c r="Z197" s="209"/>
      <c r="AA197" s="211"/>
      <c r="AB197" s="28"/>
      <c r="AC197" s="28"/>
      <c r="AD197" s="28"/>
      <c r="AE197" s="214"/>
      <c r="AF197" s="209"/>
      <c r="AG197" s="209"/>
      <c r="AH197" s="209"/>
      <c r="AI197" s="211"/>
      <c r="AJ197" s="251"/>
      <c r="AK197" s="224"/>
      <c r="AL197" s="209"/>
      <c r="AM197" s="209"/>
      <c r="AN197" s="224"/>
      <c r="AO197" s="224"/>
      <c r="AP197" s="209"/>
      <c r="AQ197" s="211"/>
      <c r="AR197" s="34"/>
      <c r="AS197" s="48"/>
      <c r="AT197" s="28"/>
      <c r="AU197" s="176"/>
      <c r="AV197" s="212"/>
      <c r="AW197" s="134"/>
      <c r="AX197" s="176"/>
      <c r="AY197" s="212"/>
      <c r="AZ197" s="134"/>
      <c r="BA197" s="176"/>
      <c r="BB197" s="212"/>
      <c r="BC197" s="28"/>
      <c r="BD197" s="28"/>
      <c r="BE197" s="28"/>
      <c r="BF197" s="28"/>
    </row>
    <row r="198" spans="1:58" ht="17.25" hidden="1" customHeight="1" x14ac:dyDescent="0.15">
      <c r="A198" s="49"/>
      <c r="B198" s="35"/>
      <c r="C198" s="35"/>
      <c r="D198" s="35"/>
      <c r="E198" s="35"/>
      <c r="F198" s="28"/>
      <c r="G198" s="35"/>
      <c r="H198" s="108"/>
      <c r="I198" s="35"/>
      <c r="J198" s="35"/>
      <c r="K198" s="35"/>
      <c r="L198" s="35"/>
      <c r="M198" s="35"/>
      <c r="N198" s="35"/>
      <c r="O198" s="35"/>
      <c r="P198" s="50"/>
      <c r="Q198" s="35"/>
      <c r="R198" s="35"/>
      <c r="S198" s="35"/>
      <c r="T198" s="35"/>
      <c r="U198" s="35"/>
      <c r="V198" s="35"/>
      <c r="W198" s="35"/>
      <c r="X198" s="34"/>
      <c r="Y198" s="34"/>
      <c r="Z198" s="32"/>
      <c r="AA198" s="28"/>
      <c r="AB198" s="28"/>
      <c r="AC198" s="28"/>
      <c r="AD198" s="28"/>
      <c r="AE198" s="46"/>
      <c r="AF198" s="46"/>
      <c r="AG198" s="46"/>
      <c r="AH198" s="46"/>
      <c r="AI198" s="46"/>
      <c r="AJ198" s="39" t="s">
        <v>38</v>
      </c>
      <c r="AK198" s="46"/>
      <c r="AL198" s="46"/>
      <c r="AM198" s="46"/>
      <c r="AN198" s="46"/>
      <c r="AO198" s="46"/>
      <c r="AP198" s="46"/>
      <c r="AQ198" s="46"/>
      <c r="AR198" s="28"/>
      <c r="AS198" s="28"/>
      <c r="AT198" s="28"/>
      <c r="AU198" s="28"/>
      <c r="AV198" s="28"/>
      <c r="AW198" s="28"/>
      <c r="AX198" s="28"/>
      <c r="AY198" s="61" t="s">
        <v>49</v>
      </c>
      <c r="AZ198" s="28"/>
      <c r="BA198" s="28"/>
      <c r="BB198" s="28"/>
      <c r="BC198" s="28"/>
      <c r="BD198" s="28"/>
      <c r="BE198" s="28"/>
      <c r="BF198" s="28"/>
    </row>
    <row r="199" spans="1:58" ht="25.5" hidden="1" customHeight="1" x14ac:dyDescent="0.2">
      <c r="A199" s="49"/>
      <c r="B199" s="28"/>
      <c r="C199" s="228" t="s">
        <v>100</v>
      </c>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30"/>
      <c r="AC199" s="28"/>
      <c r="AD199" s="28"/>
      <c r="AE199" s="46"/>
      <c r="AF199" s="46"/>
      <c r="AG199" s="46"/>
      <c r="AH199" s="46"/>
      <c r="AI199" s="46"/>
      <c r="AJ199" s="46"/>
      <c r="AK199" s="46"/>
      <c r="AL199" s="46"/>
      <c r="AM199" s="46"/>
      <c r="AN199" s="46"/>
      <c r="AO199" s="46"/>
      <c r="AP199" s="46"/>
      <c r="AQ199" s="46"/>
      <c r="AR199" s="28"/>
      <c r="AS199" s="28"/>
      <c r="AT199" s="28"/>
      <c r="AU199" s="28"/>
      <c r="AV199" s="28"/>
      <c r="AW199" s="28"/>
      <c r="AX199" s="28"/>
      <c r="AY199" s="102" t="s">
        <v>89</v>
      </c>
      <c r="AZ199" s="28"/>
      <c r="BA199" s="28"/>
      <c r="BB199" s="28"/>
      <c r="BC199" s="28"/>
      <c r="BD199" s="28"/>
      <c r="BE199" s="28"/>
      <c r="BF199" s="28"/>
    </row>
    <row r="200" spans="1:58" ht="25.5" hidden="1" customHeight="1" x14ac:dyDescent="0.15">
      <c r="A200" s="49"/>
      <c r="B200" s="28"/>
      <c r="C200" s="231"/>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3"/>
      <c r="AC200" s="28"/>
      <c r="AD200" s="28"/>
      <c r="AE200" s="43" t="s">
        <v>50</v>
      </c>
      <c r="AF200" s="46"/>
      <c r="AG200" s="46"/>
      <c r="AH200" s="46"/>
      <c r="AI200" s="46"/>
      <c r="AJ200" s="46"/>
      <c r="AK200" s="46"/>
      <c r="AL200" s="46"/>
      <c r="AM200" s="46"/>
      <c r="AN200" s="46"/>
      <c r="AO200" s="46"/>
      <c r="AP200" s="46"/>
      <c r="AQ200" s="46"/>
      <c r="AR200" s="28"/>
      <c r="AS200" s="28"/>
      <c r="AT200" s="28"/>
      <c r="AU200" s="28"/>
      <c r="AV200" s="28" t="s">
        <v>51</v>
      </c>
      <c r="AW200" s="28"/>
      <c r="AX200" s="28"/>
      <c r="AY200" s="28" t="s">
        <v>52</v>
      </c>
      <c r="AZ200" s="103"/>
      <c r="BA200" s="28"/>
      <c r="BB200" s="28"/>
      <c r="BC200" s="28"/>
      <c r="BD200" s="28"/>
      <c r="BE200" s="28"/>
      <c r="BF200" s="28"/>
    </row>
    <row r="201" spans="1:58" s="47" customFormat="1" ht="25.5" hidden="1" customHeight="1" x14ac:dyDescent="0.15">
      <c r="A201" s="49"/>
      <c r="B201" s="28"/>
      <c r="C201" s="231"/>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3"/>
      <c r="AD201" s="34"/>
      <c r="AE201" s="217" t="s">
        <v>111</v>
      </c>
      <c r="AF201" s="237"/>
      <c r="AG201" s="237"/>
      <c r="AH201" s="237"/>
      <c r="AI201" s="237"/>
      <c r="AJ201" s="237"/>
      <c r="AK201" s="238"/>
      <c r="AL201" s="242">
        <f>IF(AY191=0,0,ROUNDUP(AV201/AY191,3))</f>
        <v>0</v>
      </c>
      <c r="AM201" s="243"/>
      <c r="AN201" s="243"/>
      <c r="AO201" s="243"/>
      <c r="AP201" s="243"/>
      <c r="AQ201" s="244"/>
      <c r="AR201" s="28"/>
      <c r="AS201" s="28"/>
      <c r="AT201" s="42"/>
      <c r="AU201" s="176" t="s">
        <v>54</v>
      </c>
      <c r="AV201" s="248">
        <f>IF(AV191-AV196&gt;0,IF(AV191-AV196&gt;AY191,AY191,AV191-AV196),0)</f>
        <v>0</v>
      </c>
      <c r="AW201" s="249" t="s">
        <v>55</v>
      </c>
      <c r="AX201" s="249"/>
      <c r="AY201" s="103"/>
      <c r="AZ201" s="103"/>
      <c r="BA201" s="42"/>
      <c r="BB201" s="42"/>
      <c r="BC201" s="42"/>
      <c r="BD201" s="42"/>
      <c r="BE201" s="42"/>
      <c r="BF201" s="42"/>
    </row>
    <row r="202" spans="1:58" ht="35.25" hidden="1" customHeight="1" x14ac:dyDescent="0.15">
      <c r="A202" s="64"/>
      <c r="B202" s="28"/>
      <c r="C202" s="231"/>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3"/>
      <c r="AC202" s="34"/>
      <c r="AD202" s="28"/>
      <c r="AE202" s="239"/>
      <c r="AF202" s="240"/>
      <c r="AG202" s="240"/>
      <c r="AH202" s="240"/>
      <c r="AI202" s="240"/>
      <c r="AJ202" s="240"/>
      <c r="AK202" s="241"/>
      <c r="AL202" s="245"/>
      <c r="AM202" s="246"/>
      <c r="AN202" s="246"/>
      <c r="AO202" s="246"/>
      <c r="AP202" s="246"/>
      <c r="AQ202" s="247"/>
      <c r="AR202" s="28"/>
      <c r="AS202" s="28"/>
      <c r="AT202" s="176"/>
      <c r="AU202" s="176"/>
      <c r="AV202" s="248"/>
      <c r="AW202" s="249"/>
      <c r="AX202" s="249"/>
      <c r="AY202" s="28"/>
      <c r="AZ202" s="28"/>
      <c r="BA202" s="28"/>
      <c r="BB202" s="28"/>
      <c r="BC202" s="28"/>
      <c r="BD202" s="28"/>
      <c r="BE202" s="28"/>
      <c r="BF202" s="28"/>
    </row>
    <row r="203" spans="1:58" ht="25.5" hidden="1" customHeight="1" x14ac:dyDescent="0.15">
      <c r="A203" s="64"/>
      <c r="B203" s="28"/>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6"/>
      <c r="AC203" s="28"/>
      <c r="AD203" s="28"/>
      <c r="AE203" s="28"/>
      <c r="AF203" s="28"/>
      <c r="AG203" s="28"/>
      <c r="AH203" s="28"/>
      <c r="AI203" s="28"/>
      <c r="AJ203" s="28"/>
      <c r="AK203" s="52" t="s">
        <v>38</v>
      </c>
      <c r="AL203" s="28"/>
      <c r="AM203" s="34"/>
      <c r="AN203" s="34"/>
      <c r="AO203" s="34"/>
      <c r="AP203" s="28"/>
      <c r="AQ203" s="28"/>
      <c r="AR203" s="28"/>
      <c r="AS203" s="28"/>
      <c r="AT203" s="176"/>
      <c r="AU203" s="28"/>
      <c r="AV203" s="28"/>
      <c r="AW203" s="28"/>
      <c r="AX203" s="28"/>
      <c r="AY203" s="28"/>
      <c r="AZ203" s="28"/>
      <c r="BA203" s="28"/>
      <c r="BB203" s="28"/>
      <c r="BC203" s="28"/>
      <c r="BD203" s="28"/>
      <c r="BE203" s="28"/>
      <c r="BF203" s="28"/>
    </row>
    <row r="204" spans="1:58" ht="25.5" hidden="1" customHeight="1" x14ac:dyDescent="0.15">
      <c r="A204" s="49"/>
      <c r="B204" s="109"/>
      <c r="C204" s="51"/>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28"/>
      <c r="AD204" s="28"/>
      <c r="AE204" s="28"/>
      <c r="AF204" s="28"/>
      <c r="AG204" s="28"/>
      <c r="AH204" s="28"/>
      <c r="AI204" s="28"/>
      <c r="AJ204" s="28"/>
      <c r="AK204" s="54" t="s">
        <v>56</v>
      </c>
      <c r="AL204" s="28"/>
      <c r="AM204" s="34"/>
      <c r="AN204" s="34"/>
      <c r="AO204" s="34"/>
      <c r="AP204" s="28"/>
      <c r="AQ204" s="28"/>
      <c r="AR204" s="28"/>
      <c r="AS204" s="28"/>
      <c r="AT204" s="28"/>
      <c r="AU204" s="28"/>
      <c r="AV204" s="28"/>
      <c r="AW204" s="28"/>
      <c r="AX204" s="28"/>
      <c r="AY204" s="28"/>
      <c r="AZ204" s="28"/>
      <c r="BA204" s="28"/>
      <c r="BB204" s="28"/>
      <c r="BC204" s="28"/>
      <c r="BD204" s="28"/>
      <c r="BE204" s="28"/>
    </row>
    <row r="205" spans="1:58" s="28" customFormat="1" ht="55.5" customHeight="1" x14ac:dyDescent="0.15">
      <c r="A205" s="56"/>
      <c r="B205" s="256" t="s">
        <v>69</v>
      </c>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58"/>
      <c r="AR205" s="58"/>
      <c r="AS205" s="58"/>
    </row>
    <row r="206" spans="1:58" s="9" customFormat="1" ht="28.5" customHeight="1" x14ac:dyDescent="0.15">
      <c r="A206" s="4" t="s">
        <v>83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66"/>
      <c r="AT206" s="34"/>
      <c r="AU206" s="34"/>
      <c r="AV206" s="34"/>
      <c r="AW206" s="34"/>
      <c r="AX206" s="34"/>
      <c r="AY206" s="34"/>
      <c r="AZ206" s="34"/>
      <c r="BA206" s="34"/>
      <c r="BB206" s="34"/>
      <c r="BC206" s="34"/>
      <c r="BD206" s="34"/>
      <c r="BE206" s="34"/>
    </row>
    <row r="207" spans="1:58" ht="23.25" customHeight="1" x14ac:dyDescent="0.1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28"/>
      <c r="AU207" s="28"/>
      <c r="AV207" s="28"/>
      <c r="AW207" s="28"/>
      <c r="AX207" s="28"/>
      <c r="AY207" s="28"/>
      <c r="AZ207" s="28"/>
      <c r="BA207" s="28"/>
      <c r="BB207" s="28"/>
      <c r="BC207" s="28"/>
      <c r="BD207" s="28"/>
      <c r="BE207" s="28"/>
    </row>
    <row r="208" spans="1:58" x14ac:dyDescent="0.15">
      <c r="C208" s="1" t="s">
        <v>72</v>
      </c>
      <c r="AG208" s="61"/>
      <c r="AH208" s="61"/>
      <c r="AI208" s="61"/>
      <c r="AJ208" s="61"/>
      <c r="AK208" s="61"/>
      <c r="AL208" s="61"/>
      <c r="AM208" s="61"/>
      <c r="AN208" s="61"/>
      <c r="AO208" s="61"/>
      <c r="AT208" s="28"/>
      <c r="AU208" s="28"/>
      <c r="AV208" s="28"/>
      <c r="AW208" s="28"/>
      <c r="AX208" s="28"/>
      <c r="AY208" s="28"/>
      <c r="AZ208" s="28"/>
      <c r="BA208" s="28"/>
      <c r="BB208" s="28"/>
      <c r="BC208" s="28"/>
      <c r="BD208" s="28"/>
      <c r="BE208" s="28"/>
    </row>
    <row r="209" spans="1:67" ht="39" customHeight="1" x14ac:dyDescent="0.15">
      <c r="C209" s="257" t="s">
        <v>124</v>
      </c>
      <c r="D209" s="258"/>
      <c r="E209" s="258"/>
      <c r="F209" s="258"/>
      <c r="G209" s="258"/>
      <c r="H209" s="258"/>
      <c r="I209" s="258"/>
      <c r="J209" s="259"/>
      <c r="K209" s="278">
        <v>2400</v>
      </c>
      <c r="L209" s="279"/>
      <c r="M209" s="279"/>
      <c r="N209" s="279"/>
      <c r="O209" s="279"/>
      <c r="P209" s="279"/>
      <c r="Q209" s="279"/>
      <c r="R209" s="279"/>
      <c r="S209" s="267" t="s">
        <v>73</v>
      </c>
      <c r="T209" s="267"/>
      <c r="U209" s="267"/>
      <c r="V209" s="268"/>
      <c r="W209" s="282" t="s">
        <v>125</v>
      </c>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4"/>
      <c r="AT209" s="28"/>
      <c r="AU209" s="28"/>
      <c r="AV209" s="28"/>
      <c r="AW209" s="28"/>
      <c r="AX209" s="28"/>
      <c r="AY209" s="28"/>
      <c r="AZ209" s="28"/>
      <c r="BA209" s="28"/>
      <c r="BB209" s="28"/>
      <c r="BC209" s="28"/>
      <c r="BD209" s="28"/>
      <c r="BE209" s="28"/>
    </row>
    <row r="210" spans="1:67" ht="39" customHeight="1" x14ac:dyDescent="0.15">
      <c r="C210" s="260"/>
      <c r="D210" s="261"/>
      <c r="E210" s="261"/>
      <c r="F210" s="261"/>
      <c r="G210" s="261"/>
      <c r="H210" s="261"/>
      <c r="I210" s="261"/>
      <c r="J210" s="262"/>
      <c r="K210" s="280"/>
      <c r="L210" s="281"/>
      <c r="M210" s="281"/>
      <c r="N210" s="281"/>
      <c r="O210" s="281"/>
      <c r="P210" s="281"/>
      <c r="Q210" s="281"/>
      <c r="R210" s="281"/>
      <c r="S210" s="269"/>
      <c r="T210" s="269"/>
      <c r="U210" s="269"/>
      <c r="V210" s="270"/>
      <c r="W210" s="285"/>
      <c r="X210" s="286"/>
      <c r="Y210" s="286"/>
      <c r="Z210" s="286"/>
      <c r="AA210" s="286"/>
      <c r="AB210" s="286"/>
      <c r="AC210" s="286"/>
      <c r="AD210" s="286"/>
      <c r="AE210" s="286"/>
      <c r="AF210" s="286"/>
      <c r="AG210" s="286"/>
      <c r="AH210" s="286"/>
      <c r="AI210" s="286"/>
      <c r="AJ210" s="286"/>
      <c r="AK210" s="286"/>
      <c r="AL210" s="286"/>
      <c r="AM210" s="286"/>
      <c r="AN210" s="286"/>
      <c r="AO210" s="286"/>
      <c r="AP210" s="286"/>
      <c r="AQ210" s="286"/>
      <c r="AR210" s="287"/>
      <c r="AT210" s="28"/>
      <c r="AU210" s="28"/>
      <c r="AV210" s="28"/>
      <c r="AW210" s="28"/>
      <c r="AX210" s="28"/>
      <c r="AY210" s="28"/>
      <c r="AZ210" s="28"/>
      <c r="BA210" s="28"/>
      <c r="BB210" s="28"/>
      <c r="BC210" s="28"/>
      <c r="BD210" s="28"/>
      <c r="BE210" s="28"/>
    </row>
    <row r="211" spans="1:67" ht="27" customHeight="1" x14ac:dyDescent="0.15">
      <c r="C211" s="257" t="s">
        <v>71</v>
      </c>
      <c r="D211" s="258"/>
      <c r="E211" s="258"/>
      <c r="F211" s="258"/>
      <c r="G211" s="258"/>
      <c r="H211" s="258"/>
      <c r="I211" s="258"/>
      <c r="J211" s="259"/>
      <c r="K211" s="263">
        <v>10</v>
      </c>
      <c r="L211" s="264"/>
      <c r="M211" s="264"/>
      <c r="N211" s="264"/>
      <c r="O211" s="264"/>
      <c r="P211" s="264"/>
      <c r="Q211" s="264"/>
      <c r="R211" s="264"/>
      <c r="S211" s="267"/>
      <c r="T211" s="267"/>
      <c r="U211" s="267"/>
      <c r="V211" s="268"/>
      <c r="W211" s="271" t="s">
        <v>74</v>
      </c>
      <c r="X211" s="272"/>
      <c r="Y211" s="272"/>
      <c r="Z211" s="272"/>
      <c r="AA211" s="272"/>
      <c r="AB211" s="272"/>
      <c r="AC211" s="272"/>
      <c r="AD211" s="272"/>
      <c r="AE211" s="272"/>
      <c r="AF211" s="272"/>
      <c r="AG211" s="272"/>
      <c r="AH211" s="272"/>
      <c r="AI211" s="272"/>
      <c r="AJ211" s="272"/>
      <c r="AK211" s="272"/>
      <c r="AL211" s="272"/>
      <c r="AM211" s="272"/>
      <c r="AN211" s="272"/>
      <c r="AO211" s="272"/>
      <c r="AP211" s="272"/>
      <c r="AQ211" s="272"/>
      <c r="AR211" s="273"/>
      <c r="AT211" s="28"/>
      <c r="AU211" s="28"/>
      <c r="AV211" s="28"/>
      <c r="AW211" s="28"/>
      <c r="AX211" s="28"/>
      <c r="AY211" s="28"/>
      <c r="AZ211" s="28"/>
      <c r="BA211" s="28"/>
      <c r="BB211" s="28"/>
      <c r="BC211" s="28"/>
      <c r="BD211" s="28"/>
      <c r="BE211" s="28"/>
    </row>
    <row r="212" spans="1:67" ht="27" customHeight="1" x14ac:dyDescent="0.15">
      <c r="C212" s="260"/>
      <c r="D212" s="261"/>
      <c r="E212" s="261"/>
      <c r="F212" s="261"/>
      <c r="G212" s="261"/>
      <c r="H212" s="261"/>
      <c r="I212" s="261"/>
      <c r="J212" s="262"/>
      <c r="K212" s="265"/>
      <c r="L212" s="266"/>
      <c r="M212" s="266"/>
      <c r="N212" s="266"/>
      <c r="O212" s="266"/>
      <c r="P212" s="266"/>
      <c r="Q212" s="266"/>
      <c r="R212" s="266"/>
      <c r="S212" s="269"/>
      <c r="T212" s="269"/>
      <c r="U212" s="269"/>
      <c r="V212" s="270"/>
      <c r="W212" s="274"/>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6"/>
      <c r="AT212" s="28"/>
      <c r="AU212" s="28"/>
      <c r="AV212" s="28"/>
      <c r="AW212" s="28"/>
      <c r="AX212" s="28"/>
      <c r="AY212" s="28"/>
      <c r="AZ212" s="28"/>
      <c r="BA212" s="28"/>
      <c r="BB212" s="28"/>
      <c r="BC212" s="28"/>
      <c r="BD212" s="28"/>
      <c r="BE212" s="28"/>
    </row>
    <row r="213" spans="1:67" s="3" customFormat="1" ht="18.75" customHeight="1" x14ac:dyDescent="0.15">
      <c r="C213" s="69"/>
      <c r="D213" s="69"/>
      <c r="E213" s="69"/>
      <c r="F213" s="69"/>
      <c r="G213" s="69"/>
      <c r="H213" s="69"/>
      <c r="I213" s="69"/>
      <c r="J213" s="70"/>
      <c r="K213" s="70"/>
      <c r="L213" s="70"/>
      <c r="M213" s="70"/>
      <c r="N213" s="70"/>
      <c r="O213" s="70"/>
      <c r="P213" s="70"/>
      <c r="Q213" s="70"/>
      <c r="R213" s="70"/>
      <c r="S213" s="71"/>
      <c r="T213" s="71"/>
      <c r="U213" s="71"/>
      <c r="V213" s="71"/>
      <c r="AS213" s="72"/>
      <c r="AT213" s="72"/>
      <c r="AU213" s="46"/>
      <c r="AV213" s="46"/>
      <c r="AW213" s="46"/>
      <c r="AX213" s="46"/>
      <c r="AY213" s="46"/>
      <c r="AZ213" s="46"/>
      <c r="BA213" s="46"/>
      <c r="BB213" s="46"/>
      <c r="BC213" s="46"/>
      <c r="BD213" s="46"/>
      <c r="BE213" s="46"/>
      <c r="BK213" s="1"/>
      <c r="BL213" s="1"/>
      <c r="BM213" s="1"/>
      <c r="BN213" s="1"/>
      <c r="BO213" s="1"/>
    </row>
    <row r="214" spans="1:67" ht="33" customHeight="1" x14ac:dyDescent="0.15">
      <c r="C214" s="67" t="s">
        <v>18</v>
      </c>
      <c r="D214" s="67"/>
      <c r="E214" s="67"/>
      <c r="F214" s="67"/>
      <c r="G214" s="67"/>
      <c r="H214" s="67"/>
      <c r="I214" s="67"/>
      <c r="J214" s="67"/>
      <c r="K214" s="67"/>
      <c r="L214" s="67"/>
      <c r="M214" s="67"/>
      <c r="N214" s="67"/>
      <c r="O214" s="67"/>
      <c r="P214" s="67"/>
      <c r="Q214" s="67"/>
      <c r="R214" s="67"/>
      <c r="S214" s="67"/>
      <c r="T214" s="67"/>
      <c r="U214" s="67"/>
      <c r="V214" s="67"/>
      <c r="W214" s="67"/>
      <c r="X214" s="67"/>
      <c r="Y214" s="67"/>
      <c r="AS214" s="67"/>
      <c r="AT214" s="28"/>
      <c r="AU214" s="28"/>
      <c r="AV214" s="28"/>
      <c r="AW214" s="28"/>
      <c r="AX214" s="28"/>
      <c r="AY214" s="28"/>
      <c r="AZ214" s="28"/>
      <c r="BA214" s="28"/>
      <c r="BB214" s="28"/>
      <c r="BC214" s="28"/>
      <c r="BD214" s="28"/>
      <c r="BE214" s="28"/>
    </row>
    <row r="215" spans="1:67" ht="24.95" customHeight="1" x14ac:dyDescent="0.15">
      <c r="C215" s="1" t="s">
        <v>16</v>
      </c>
      <c r="D215" s="74" t="s">
        <v>17</v>
      </c>
      <c r="AT215" s="28"/>
      <c r="AU215" s="11"/>
      <c r="AV215" s="11"/>
      <c r="AW215" s="11"/>
      <c r="AX215" s="11"/>
      <c r="AY215" s="11"/>
      <c r="AZ215" s="11"/>
      <c r="BA215" s="28"/>
      <c r="BB215" s="28"/>
      <c r="BC215" s="28"/>
      <c r="BD215" s="28"/>
      <c r="BE215" s="28"/>
    </row>
    <row r="216" spans="1:67" s="10" customFormat="1" ht="25.5" customHeight="1" x14ac:dyDescent="0.15">
      <c r="B216" s="75"/>
      <c r="C216" s="97" t="s">
        <v>16</v>
      </c>
      <c r="D216" s="277" t="s">
        <v>93</v>
      </c>
      <c r="E216" s="277"/>
      <c r="F216" s="277"/>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7"/>
      <c r="AH216" s="277"/>
      <c r="AI216" s="277"/>
      <c r="AJ216" s="277"/>
      <c r="AK216" s="277"/>
      <c r="AL216" s="277"/>
      <c r="AM216" s="277"/>
      <c r="AN216" s="277"/>
      <c r="AO216" s="277"/>
      <c r="AP216" s="277"/>
      <c r="AQ216" s="277"/>
      <c r="AR216" s="277"/>
      <c r="AS216" s="75"/>
      <c r="AT216" s="11"/>
      <c r="AU216" s="28"/>
      <c r="AV216" s="28"/>
      <c r="AW216" s="28"/>
      <c r="AX216" s="28"/>
      <c r="AY216" s="28"/>
      <c r="AZ216" s="28"/>
      <c r="BA216" s="11"/>
      <c r="BB216" s="11"/>
      <c r="BC216" s="11"/>
      <c r="BD216" s="11"/>
      <c r="BE216" s="11"/>
    </row>
    <row r="217" spans="1:67" ht="23.25" customHeight="1" x14ac:dyDescent="0.15">
      <c r="B217" s="75"/>
      <c r="C217" s="97"/>
      <c r="D217" s="106" t="s">
        <v>94</v>
      </c>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106"/>
      <c r="AT217" s="28"/>
      <c r="AU217" s="104"/>
      <c r="AV217" s="11"/>
      <c r="AW217" s="52"/>
      <c r="AX217" s="11"/>
      <c r="AY217" s="28"/>
      <c r="AZ217" s="30"/>
      <c r="BA217" s="28"/>
      <c r="BB217" s="28"/>
      <c r="BC217" s="28"/>
      <c r="BD217" s="28"/>
      <c r="BE217" s="28"/>
    </row>
    <row r="218" spans="1:67" ht="23.25" customHeight="1" x14ac:dyDescent="0.15">
      <c r="B218" s="75"/>
      <c r="C218" s="97" t="s">
        <v>16</v>
      </c>
      <c r="D218" s="277" t="s">
        <v>99</v>
      </c>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77"/>
      <c r="AJ218" s="277"/>
      <c r="AK218" s="277"/>
      <c r="AL218" s="277"/>
      <c r="AM218" s="277"/>
      <c r="AN218" s="277"/>
      <c r="AO218" s="277"/>
      <c r="AP218" s="277"/>
      <c r="AQ218" s="277"/>
      <c r="AR218" s="277"/>
      <c r="AS218" s="75"/>
      <c r="AT218" s="28"/>
      <c r="AU218" s="132"/>
      <c r="AV218" s="132"/>
      <c r="AW218" s="132"/>
      <c r="AX218" s="288"/>
      <c r="AY218" s="288"/>
      <c r="AZ218" s="30"/>
      <c r="BA218" s="30"/>
      <c r="BB218" s="30"/>
      <c r="BC218" s="30"/>
      <c r="BD218" s="30"/>
      <c r="BE218" s="30"/>
    </row>
    <row r="219" spans="1:67" ht="23.25" customHeight="1" x14ac:dyDescent="0.15">
      <c r="B219" s="75"/>
      <c r="C219" s="97"/>
      <c r="D219" s="106" t="s">
        <v>95</v>
      </c>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28"/>
      <c r="AU219" s="132"/>
      <c r="AV219" s="132"/>
      <c r="AW219" s="132"/>
      <c r="AX219" s="288"/>
      <c r="AY219" s="288"/>
      <c r="AZ219" s="30"/>
      <c r="BA219" s="30"/>
      <c r="BB219" s="30"/>
      <c r="BC219" s="30"/>
      <c r="BD219" s="30"/>
      <c r="BE219" s="30"/>
    </row>
    <row r="220" spans="1:67" s="76" customFormat="1" ht="28.5" customHeight="1" x14ac:dyDescent="0.15">
      <c r="C220" s="73" t="s">
        <v>16</v>
      </c>
      <c r="D220" s="80" t="s">
        <v>75</v>
      </c>
      <c r="E220" s="77"/>
      <c r="F220" s="19"/>
      <c r="W220" s="78"/>
      <c r="X220" s="78"/>
      <c r="Y220" s="78"/>
      <c r="Z220" s="78"/>
      <c r="AA220" s="78"/>
      <c r="AB220" s="78"/>
      <c r="AC220" s="78"/>
      <c r="AD220" s="78"/>
      <c r="AE220" s="78"/>
      <c r="AF220" s="78"/>
      <c r="AG220" s="78"/>
      <c r="AH220" s="78"/>
      <c r="AI220" s="78"/>
      <c r="AJ220" s="78"/>
      <c r="AK220" s="78"/>
      <c r="AL220" s="78"/>
      <c r="AM220" s="78"/>
      <c r="AN220" s="78"/>
      <c r="AO220" s="78"/>
      <c r="AP220" s="78"/>
      <c r="AQ220" s="79"/>
      <c r="AR220" s="79"/>
      <c r="AS220" s="1"/>
      <c r="AT220" s="28"/>
      <c r="AU220" s="132"/>
      <c r="AV220" s="132"/>
      <c r="AW220" s="132"/>
      <c r="AX220" s="288"/>
      <c r="AY220" s="288"/>
      <c r="AZ220" s="30"/>
      <c r="BA220" s="30"/>
      <c r="BB220" s="30"/>
      <c r="BC220" s="30"/>
      <c r="BD220" s="30"/>
      <c r="BE220" s="30"/>
    </row>
    <row r="221" spans="1:67" s="76" customFormat="1" ht="28.5" customHeight="1" thickBot="1" x14ac:dyDescent="0.2">
      <c r="D221" s="19"/>
      <c r="E221" s="81"/>
      <c r="L221" s="82"/>
      <c r="M221" s="82"/>
      <c r="N221" s="82"/>
      <c r="O221" s="82"/>
      <c r="P221" s="82"/>
      <c r="Q221" s="82"/>
      <c r="R221" s="82"/>
      <c r="S221" s="82"/>
      <c r="T221" s="82"/>
      <c r="U221" s="82"/>
      <c r="V221" s="82"/>
      <c r="W221" s="82"/>
      <c r="X221" s="82"/>
      <c r="Y221" s="82"/>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52"/>
      <c r="AV221" s="30"/>
      <c r="AW221" s="30"/>
      <c r="AX221" s="52"/>
      <c r="AY221" s="30"/>
      <c r="AZ221" s="30"/>
      <c r="BA221" s="28"/>
      <c r="BB221" s="28"/>
      <c r="BC221" s="28"/>
      <c r="BD221" s="28"/>
      <c r="BE221" s="28"/>
    </row>
    <row r="222" spans="1:67" s="76" customFormat="1" ht="21" x14ac:dyDescent="0.15">
      <c r="A222" s="1"/>
      <c r="B222" s="1"/>
      <c r="C222" s="289" t="s">
        <v>14</v>
      </c>
      <c r="D222" s="121"/>
      <c r="E222" s="121"/>
      <c r="F222" s="121"/>
      <c r="G222" s="121"/>
      <c r="H222" s="121"/>
      <c r="I222" s="292" t="s">
        <v>92</v>
      </c>
      <c r="J222" s="293"/>
      <c r="K222" s="294"/>
      <c r="L222" s="298" t="s">
        <v>77</v>
      </c>
      <c r="M222" s="299"/>
      <c r="N222" s="299"/>
      <c r="O222" s="299"/>
      <c r="P222" s="299"/>
      <c r="Q222" s="300"/>
      <c r="R222" s="120" t="s">
        <v>76</v>
      </c>
      <c r="S222" s="121"/>
      <c r="T222" s="121"/>
      <c r="U222" s="121"/>
      <c r="V222" s="121"/>
      <c r="W222" s="121"/>
      <c r="X222" s="121"/>
      <c r="Y222" s="121"/>
      <c r="Z222" s="121"/>
      <c r="AA222" s="121"/>
      <c r="AB222" s="121"/>
      <c r="AC222" s="122"/>
      <c r="AD222" s="304" t="s">
        <v>98</v>
      </c>
      <c r="AE222" s="305"/>
      <c r="AF222" s="305"/>
      <c r="AG222" s="305"/>
      <c r="AH222" s="305"/>
      <c r="AI222" s="306"/>
      <c r="AJ222" s="83"/>
      <c r="AK222" s="83"/>
      <c r="AL222" s="83"/>
      <c r="AM222" s="83"/>
      <c r="AN222" s="83"/>
      <c r="AO222" s="1"/>
      <c r="AP222" s="1"/>
      <c r="AQ222" s="1"/>
      <c r="AR222" s="1"/>
      <c r="AS222" s="1"/>
      <c r="AT222" s="28"/>
      <c r="AU222" s="307" t="s">
        <v>79</v>
      </c>
      <c r="AV222" s="307" t="s">
        <v>80</v>
      </c>
      <c r="AW222" s="28"/>
      <c r="AX222" s="308" t="s">
        <v>81</v>
      </c>
      <c r="AY222" s="309"/>
      <c r="AZ222" s="28"/>
      <c r="BA222" s="28"/>
      <c r="BB222" s="28"/>
      <c r="BC222" s="28"/>
      <c r="BD222" s="28"/>
      <c r="BE222" s="28"/>
      <c r="BF222" s="1"/>
    </row>
    <row r="223" spans="1:67" s="76" customFormat="1" ht="21" x14ac:dyDescent="0.15">
      <c r="A223" s="1"/>
      <c r="B223" s="1"/>
      <c r="C223" s="290"/>
      <c r="D223" s="134"/>
      <c r="E223" s="134"/>
      <c r="F223" s="134"/>
      <c r="G223" s="134"/>
      <c r="H223" s="134"/>
      <c r="I223" s="295"/>
      <c r="J223" s="134"/>
      <c r="K223" s="296"/>
      <c r="L223" s="301"/>
      <c r="M223" s="302"/>
      <c r="N223" s="302"/>
      <c r="O223" s="302"/>
      <c r="P223" s="302"/>
      <c r="Q223" s="303"/>
      <c r="R223" s="123"/>
      <c r="S223" s="124"/>
      <c r="T223" s="124"/>
      <c r="U223" s="124"/>
      <c r="V223" s="124"/>
      <c r="W223" s="124"/>
      <c r="X223" s="124"/>
      <c r="Y223" s="124"/>
      <c r="Z223" s="124"/>
      <c r="AA223" s="124"/>
      <c r="AB223" s="124"/>
      <c r="AC223" s="125"/>
      <c r="AD223" s="304"/>
      <c r="AE223" s="305"/>
      <c r="AF223" s="305"/>
      <c r="AG223" s="305"/>
      <c r="AH223" s="305"/>
      <c r="AI223" s="306"/>
      <c r="AJ223" s="83"/>
      <c r="AK223" s="83"/>
      <c r="AL223" s="83"/>
      <c r="AM223" s="83"/>
      <c r="AN223" s="83"/>
      <c r="AO223" s="1"/>
      <c r="AP223" s="1"/>
      <c r="AQ223" s="1"/>
      <c r="AR223" s="1"/>
      <c r="AS223" s="1"/>
      <c r="AT223" s="28"/>
      <c r="AU223" s="307"/>
      <c r="AV223" s="307"/>
      <c r="AW223" s="28"/>
      <c r="AX223" s="309"/>
      <c r="AY223" s="309"/>
      <c r="AZ223" s="28"/>
      <c r="BA223" s="28"/>
      <c r="BB223" s="28"/>
      <c r="BC223" s="28"/>
      <c r="BD223" s="28"/>
      <c r="BE223" s="28"/>
      <c r="BF223" s="1"/>
      <c r="BG223" s="1"/>
      <c r="BH223" s="1"/>
    </row>
    <row r="224" spans="1:67" s="76" customFormat="1" ht="21" x14ac:dyDescent="0.15">
      <c r="A224" s="1"/>
      <c r="B224" s="1"/>
      <c r="C224" s="290"/>
      <c r="D224" s="134"/>
      <c r="E224" s="134"/>
      <c r="F224" s="134"/>
      <c r="G224" s="134"/>
      <c r="H224" s="134"/>
      <c r="I224" s="295"/>
      <c r="J224" s="134"/>
      <c r="K224" s="296"/>
      <c r="L224" s="310" t="s">
        <v>78</v>
      </c>
      <c r="M224" s="311"/>
      <c r="N224" s="312"/>
      <c r="O224" s="200" t="s">
        <v>96</v>
      </c>
      <c r="P224" s="311"/>
      <c r="Q224" s="319"/>
      <c r="R224" s="324" t="s">
        <v>126</v>
      </c>
      <c r="S224" s="325"/>
      <c r="T224" s="325"/>
      <c r="U224" s="325"/>
      <c r="V224" s="325"/>
      <c r="W224" s="326"/>
      <c r="X224" s="333" t="s">
        <v>97</v>
      </c>
      <c r="Y224" s="333"/>
      <c r="Z224" s="333"/>
      <c r="AA224" s="333"/>
      <c r="AB224" s="333"/>
      <c r="AC224" s="333"/>
      <c r="AD224" s="304"/>
      <c r="AE224" s="305"/>
      <c r="AF224" s="305"/>
      <c r="AG224" s="305"/>
      <c r="AH224" s="305"/>
      <c r="AI224" s="306"/>
      <c r="AJ224" s="83"/>
      <c r="AK224" s="83"/>
      <c r="AL224" s="83"/>
      <c r="AM224" s="83"/>
      <c r="AN224" s="83"/>
      <c r="AO224" s="1"/>
      <c r="AP224" s="1"/>
      <c r="AQ224" s="1"/>
      <c r="AR224" s="1"/>
      <c r="AS224" s="1"/>
      <c r="AT224" s="28"/>
      <c r="AU224" s="134"/>
      <c r="AV224" s="132"/>
      <c r="AW224" s="28"/>
      <c r="AX224" s="309"/>
      <c r="AY224" s="309"/>
      <c r="AZ224" s="28"/>
      <c r="BA224" s="28"/>
      <c r="BB224" s="28"/>
      <c r="BC224" s="28"/>
      <c r="BD224" s="28"/>
      <c r="BE224" s="28"/>
      <c r="BF224" s="1"/>
      <c r="BG224" s="1"/>
      <c r="BH224" s="1"/>
    </row>
    <row r="225" spans="3:57" x14ac:dyDescent="0.15">
      <c r="C225" s="290"/>
      <c r="D225" s="134"/>
      <c r="E225" s="134"/>
      <c r="F225" s="134"/>
      <c r="G225" s="134"/>
      <c r="H225" s="134"/>
      <c r="I225" s="295"/>
      <c r="J225" s="134"/>
      <c r="K225" s="296"/>
      <c r="L225" s="313"/>
      <c r="M225" s="314"/>
      <c r="N225" s="315"/>
      <c r="O225" s="320"/>
      <c r="P225" s="314"/>
      <c r="Q225" s="321"/>
      <c r="R225" s="327"/>
      <c r="S225" s="328"/>
      <c r="T225" s="328"/>
      <c r="U225" s="328"/>
      <c r="V225" s="328"/>
      <c r="W225" s="329"/>
      <c r="X225" s="333"/>
      <c r="Y225" s="333"/>
      <c r="Z225" s="333"/>
      <c r="AA225" s="333"/>
      <c r="AB225" s="333"/>
      <c r="AC225" s="333"/>
      <c r="AD225" s="304"/>
      <c r="AE225" s="305"/>
      <c r="AF225" s="305"/>
      <c r="AG225" s="305"/>
      <c r="AH225" s="305"/>
      <c r="AI225" s="306"/>
      <c r="AJ225" s="83"/>
      <c r="AK225" s="83"/>
      <c r="AL225" s="83"/>
      <c r="AM225" s="83"/>
      <c r="AN225" s="83"/>
      <c r="AT225" s="28"/>
      <c r="AU225" s="134"/>
      <c r="AV225" s="132"/>
      <c r="AW225" s="28"/>
      <c r="AX225" s="309"/>
      <c r="AY225" s="309"/>
      <c r="AZ225" s="28"/>
      <c r="BA225" s="28"/>
      <c r="BB225" s="28"/>
      <c r="BC225" s="28"/>
      <c r="BD225" s="28"/>
      <c r="BE225" s="28"/>
    </row>
    <row r="226" spans="3:57" x14ac:dyDescent="0.15">
      <c r="C226" s="291"/>
      <c r="D226" s="124"/>
      <c r="E226" s="124"/>
      <c r="F226" s="124"/>
      <c r="G226" s="124"/>
      <c r="H226" s="124"/>
      <c r="I226" s="123"/>
      <c r="J226" s="124"/>
      <c r="K226" s="297"/>
      <c r="L226" s="316"/>
      <c r="M226" s="317"/>
      <c r="N226" s="318"/>
      <c r="O226" s="322"/>
      <c r="P226" s="317"/>
      <c r="Q226" s="323"/>
      <c r="R226" s="330"/>
      <c r="S226" s="331"/>
      <c r="T226" s="331"/>
      <c r="U226" s="331"/>
      <c r="V226" s="331"/>
      <c r="W226" s="332"/>
      <c r="X226" s="333"/>
      <c r="Y226" s="333"/>
      <c r="Z226" s="333"/>
      <c r="AA226" s="333"/>
      <c r="AB226" s="333"/>
      <c r="AC226" s="333"/>
      <c r="AD226" s="304"/>
      <c r="AE226" s="305"/>
      <c r="AF226" s="305"/>
      <c r="AG226" s="305"/>
      <c r="AH226" s="305"/>
      <c r="AI226" s="306"/>
      <c r="AJ226" s="83"/>
      <c r="AK226" s="83"/>
      <c r="AL226" s="83"/>
      <c r="AM226" s="83"/>
      <c r="AN226" s="83"/>
      <c r="AT226" s="28"/>
      <c r="AU226" s="134"/>
      <c r="AV226" s="132"/>
      <c r="AW226" s="28"/>
      <c r="AX226" s="309"/>
      <c r="AY226" s="309"/>
      <c r="AZ226" s="28"/>
      <c r="BA226" s="28"/>
      <c r="BB226" s="28"/>
      <c r="BC226" s="28"/>
      <c r="BD226" s="28"/>
      <c r="BE226" s="28"/>
    </row>
    <row r="227" spans="3:57" ht="11.25" customHeight="1" x14ac:dyDescent="0.15">
      <c r="C227" s="136">
        <v>8</v>
      </c>
      <c r="D227" s="139" t="s">
        <v>2</v>
      </c>
      <c r="E227" s="141">
        <v>2</v>
      </c>
      <c r="F227" s="141" t="s">
        <v>1</v>
      </c>
      <c r="G227" s="136" t="s">
        <v>10</v>
      </c>
      <c r="H227" s="141"/>
      <c r="I227" s="144" t="s">
        <v>104</v>
      </c>
      <c r="J227" s="145"/>
      <c r="K227" s="146"/>
      <c r="L227" s="153">
        <v>1</v>
      </c>
      <c r="M227" s="154"/>
      <c r="N227" s="155"/>
      <c r="O227" s="159">
        <f t="shared" ref="O227" si="0">IF(L227=1,$AL$35,IF(L227=2,$AL$54,IF(L227=3,$AL$72,IF(L227=4,$AL$91,IF(L227=5,$AL$109,IF(L227=6,$AL$127,IF(L227=7,$AL$146,IF(L227=8,$AL$164,IF(L227=9,$AL$182,IF(L227=10,$AL$201,0))))))))))</f>
        <v>0.14299999999999999</v>
      </c>
      <c r="P227" s="160"/>
      <c r="Q227" s="161"/>
      <c r="R227" s="164">
        <f>IF(AND(I227="○",AU227="●"),AX227*O227,0)</f>
        <v>5.72</v>
      </c>
      <c r="S227" s="165"/>
      <c r="T227" s="165"/>
      <c r="U227" s="165"/>
      <c r="V227" s="165"/>
      <c r="W227" s="165"/>
      <c r="X227" s="133">
        <f>IF(AND(I227="○",AU227="●"),'記載例(ｽｸﾘｰﾝ)'!AD11,0)</f>
        <v>0.66666666666666663</v>
      </c>
      <c r="Y227" s="133"/>
      <c r="Z227" s="133"/>
      <c r="AA227" s="133"/>
      <c r="AB227" s="133"/>
      <c r="AC227" s="133"/>
      <c r="AD227" s="126">
        <f>IF(I227="○",ROUNDUP(R227+X227,1),0)</f>
        <v>6.3999999999999995</v>
      </c>
      <c r="AE227" s="126"/>
      <c r="AF227" s="126"/>
      <c r="AG227" s="126"/>
      <c r="AH227" s="126"/>
      <c r="AI227" s="127"/>
      <c r="AJ227" s="111"/>
      <c r="AK227" s="111"/>
      <c r="AL227" s="111"/>
      <c r="AM227" s="111"/>
      <c r="AN227" s="111"/>
      <c r="AT227" s="28"/>
      <c r="AU227" s="134" t="str">
        <f>IF(OR(I227="×",AU231="×"),"×","●")</f>
        <v>●</v>
      </c>
      <c r="AV227" s="132" t="str">
        <f>IF(AU227="●",IF(I227="定","-",I227),"-")</f>
        <v>○</v>
      </c>
      <c r="AW227" s="28"/>
      <c r="AX227" s="135">
        <f>20+ROUNDDOWN(($K$209-1000)/1000,0)*20</f>
        <v>40</v>
      </c>
      <c r="AY227" s="135"/>
      <c r="AZ227" s="28"/>
      <c r="BA227" s="28"/>
      <c r="BB227" s="28"/>
      <c r="BC227" s="28"/>
      <c r="BD227" s="28"/>
      <c r="BE227" s="28"/>
    </row>
    <row r="228" spans="3:57" ht="11.25" customHeight="1" x14ac:dyDescent="0.15">
      <c r="C228" s="137"/>
      <c r="D228" s="140"/>
      <c r="E228" s="142"/>
      <c r="F228" s="142"/>
      <c r="G228" s="137"/>
      <c r="H228" s="142"/>
      <c r="I228" s="147"/>
      <c r="J228" s="148"/>
      <c r="K228" s="149"/>
      <c r="L228" s="153"/>
      <c r="M228" s="154"/>
      <c r="N228" s="155"/>
      <c r="O228" s="162"/>
      <c r="P228" s="162"/>
      <c r="Q228" s="163"/>
      <c r="R228" s="166"/>
      <c r="S228" s="167"/>
      <c r="T228" s="167"/>
      <c r="U228" s="167"/>
      <c r="V228" s="167"/>
      <c r="W228" s="167"/>
      <c r="X228" s="133"/>
      <c r="Y228" s="133"/>
      <c r="Z228" s="133"/>
      <c r="AA228" s="133"/>
      <c r="AB228" s="133"/>
      <c r="AC228" s="133"/>
      <c r="AD228" s="128"/>
      <c r="AE228" s="128"/>
      <c r="AF228" s="128"/>
      <c r="AG228" s="128"/>
      <c r="AH228" s="128"/>
      <c r="AI228" s="129"/>
      <c r="AJ228" s="111"/>
      <c r="AK228" s="111"/>
      <c r="AL228" s="111"/>
      <c r="AM228" s="111"/>
      <c r="AN228" s="111"/>
      <c r="AT228" s="28"/>
      <c r="AU228" s="134"/>
      <c r="AV228" s="132"/>
      <c r="AW228" s="28"/>
      <c r="AX228" s="135"/>
      <c r="AY228" s="135"/>
      <c r="AZ228" s="28"/>
      <c r="BA228" s="28"/>
      <c r="BB228" s="28"/>
      <c r="BC228" s="28"/>
      <c r="BD228" s="28"/>
      <c r="BE228" s="28"/>
    </row>
    <row r="229" spans="3:57" ht="11.25" customHeight="1" x14ac:dyDescent="0.15">
      <c r="C229" s="137"/>
      <c r="D229" s="140"/>
      <c r="E229" s="142"/>
      <c r="F229" s="142"/>
      <c r="G229" s="137"/>
      <c r="H229" s="142"/>
      <c r="I229" s="147"/>
      <c r="J229" s="148"/>
      <c r="K229" s="149"/>
      <c r="L229" s="153"/>
      <c r="M229" s="154"/>
      <c r="N229" s="155"/>
      <c r="O229" s="162"/>
      <c r="P229" s="162"/>
      <c r="Q229" s="163"/>
      <c r="R229" s="166"/>
      <c r="S229" s="167"/>
      <c r="T229" s="167"/>
      <c r="U229" s="167"/>
      <c r="V229" s="167"/>
      <c r="W229" s="167"/>
      <c r="X229" s="133"/>
      <c r="Y229" s="133"/>
      <c r="Z229" s="133"/>
      <c r="AA229" s="133"/>
      <c r="AB229" s="133"/>
      <c r="AC229" s="133"/>
      <c r="AD229" s="128"/>
      <c r="AE229" s="128"/>
      <c r="AF229" s="128"/>
      <c r="AG229" s="128"/>
      <c r="AH229" s="128"/>
      <c r="AI229" s="129"/>
      <c r="AJ229" s="111"/>
      <c r="AK229" s="111"/>
      <c r="AL229" s="111"/>
      <c r="AM229" s="111"/>
      <c r="AN229" s="111"/>
      <c r="AT229" s="28"/>
      <c r="AU229" s="134"/>
      <c r="AV229" s="132"/>
      <c r="AW229" s="28"/>
      <c r="AX229" s="135"/>
      <c r="AY229" s="135"/>
      <c r="AZ229" s="28"/>
      <c r="BA229" s="28"/>
      <c r="BB229" s="28"/>
      <c r="BC229" s="28"/>
      <c r="BD229" s="28"/>
      <c r="BE229" s="28"/>
    </row>
    <row r="230" spans="3:57" ht="11.25" customHeight="1" x14ac:dyDescent="0.15">
      <c r="C230" s="138"/>
      <c r="D230" s="170"/>
      <c r="E230" s="143"/>
      <c r="F230" s="143"/>
      <c r="G230" s="138"/>
      <c r="H230" s="143"/>
      <c r="I230" s="150"/>
      <c r="J230" s="151"/>
      <c r="K230" s="152"/>
      <c r="L230" s="156"/>
      <c r="M230" s="157"/>
      <c r="N230" s="158"/>
      <c r="O230" s="162"/>
      <c r="P230" s="162"/>
      <c r="Q230" s="163"/>
      <c r="R230" s="168"/>
      <c r="S230" s="169"/>
      <c r="T230" s="169"/>
      <c r="U230" s="169"/>
      <c r="V230" s="169"/>
      <c r="W230" s="169"/>
      <c r="X230" s="133"/>
      <c r="Y230" s="133"/>
      <c r="Z230" s="133"/>
      <c r="AA230" s="133"/>
      <c r="AB230" s="133"/>
      <c r="AC230" s="133"/>
      <c r="AD230" s="130"/>
      <c r="AE230" s="130"/>
      <c r="AF230" s="130"/>
      <c r="AG230" s="130"/>
      <c r="AH230" s="130"/>
      <c r="AI230" s="131"/>
      <c r="AJ230" s="111"/>
      <c r="AK230" s="111"/>
      <c r="AL230" s="111"/>
      <c r="AM230" s="111"/>
      <c r="AN230" s="111"/>
      <c r="AT230" s="28"/>
      <c r="AU230" s="134"/>
      <c r="AV230" s="132"/>
      <c r="AW230" s="28"/>
      <c r="AX230" s="135"/>
      <c r="AY230" s="135"/>
      <c r="AZ230" s="28"/>
      <c r="BA230" s="28"/>
      <c r="BB230" s="28"/>
      <c r="BC230" s="28"/>
      <c r="BD230" s="28"/>
      <c r="BE230" s="28"/>
    </row>
    <row r="231" spans="3:57" ht="10.9" customHeight="1" x14ac:dyDescent="0.15">
      <c r="C231" s="136">
        <v>8</v>
      </c>
      <c r="D231" s="139" t="s">
        <v>2</v>
      </c>
      <c r="E231" s="141">
        <v>3</v>
      </c>
      <c r="F231" s="141" t="s">
        <v>1</v>
      </c>
      <c r="G231" s="136" t="s">
        <v>9</v>
      </c>
      <c r="H231" s="141"/>
      <c r="I231" s="144" t="s">
        <v>104</v>
      </c>
      <c r="J231" s="145"/>
      <c r="K231" s="146"/>
      <c r="L231" s="153">
        <v>1</v>
      </c>
      <c r="M231" s="154"/>
      <c r="N231" s="155"/>
      <c r="O231" s="159">
        <f t="shared" ref="O231" si="1">IF(L231=1,$AL$35,IF(L231=2,$AL$54,IF(L231=3,$AL$72,IF(L231=4,$AL$91,IF(L231=5,$AL$109,IF(L231=6,$AL$127,IF(L231=7,$AL$146,IF(L231=8,$AL$164,IF(L231=9,$AL$182,IF(L231=10,$AL$201,0))))))))))</f>
        <v>0.14299999999999999</v>
      </c>
      <c r="P231" s="160"/>
      <c r="Q231" s="161"/>
      <c r="R231" s="164">
        <f>IF(AND(I231="○",AU231="●"),AX231*O231,0)</f>
        <v>5.72</v>
      </c>
      <c r="S231" s="165"/>
      <c r="T231" s="165"/>
      <c r="U231" s="165"/>
      <c r="V231" s="165"/>
      <c r="W231" s="165"/>
      <c r="X231" s="133">
        <f>IF(AND(I231="○",AU231="●"),'記載例(ｽｸﾘｰﾝ)'!AD15,0)</f>
        <v>0.66666666666666663</v>
      </c>
      <c r="Y231" s="133"/>
      <c r="Z231" s="133"/>
      <c r="AA231" s="133"/>
      <c r="AB231" s="133"/>
      <c r="AC231" s="133"/>
      <c r="AD231" s="126">
        <f>IF(I231="○",ROUNDUP(R231+X231,1),0)</f>
        <v>6.3999999999999995</v>
      </c>
      <c r="AE231" s="126"/>
      <c r="AF231" s="126"/>
      <c r="AG231" s="126"/>
      <c r="AH231" s="126"/>
      <c r="AI231" s="127"/>
      <c r="AJ231" s="111"/>
      <c r="AK231" s="111"/>
      <c r="AL231" s="111"/>
      <c r="AM231" s="111"/>
      <c r="AN231" s="111"/>
      <c r="AT231" s="28"/>
      <c r="AU231" s="134" t="str">
        <f>IF(OR(I231="×",AU235="×"),"×","●")</f>
        <v>●</v>
      </c>
      <c r="AV231" s="132" t="str">
        <f>IF(AU231="●",IF(I231="定","-",I231),"-")</f>
        <v>○</v>
      </c>
      <c r="AW231" s="28"/>
      <c r="AX231" s="135">
        <f t="shared" ref="AX231" si="2">20+ROUNDDOWN(($K$209-1000)/1000,0)*20</f>
        <v>40</v>
      </c>
      <c r="AY231" s="135"/>
      <c r="AZ231" s="28"/>
      <c r="BA231" s="28"/>
      <c r="BB231" s="28"/>
      <c r="BC231" s="28"/>
      <c r="BD231" s="28"/>
      <c r="BE231" s="28"/>
    </row>
    <row r="232" spans="3:57" ht="10.9" customHeight="1" x14ac:dyDescent="0.15">
      <c r="C232" s="137"/>
      <c r="D232" s="140"/>
      <c r="E232" s="142"/>
      <c r="F232" s="142"/>
      <c r="G232" s="137"/>
      <c r="H232" s="142"/>
      <c r="I232" s="147"/>
      <c r="J232" s="148"/>
      <c r="K232" s="149"/>
      <c r="L232" s="153"/>
      <c r="M232" s="154"/>
      <c r="N232" s="155"/>
      <c r="O232" s="162"/>
      <c r="P232" s="162"/>
      <c r="Q232" s="163"/>
      <c r="R232" s="166"/>
      <c r="S232" s="167"/>
      <c r="T232" s="167"/>
      <c r="U232" s="167"/>
      <c r="V232" s="167"/>
      <c r="W232" s="167"/>
      <c r="X232" s="133"/>
      <c r="Y232" s="133"/>
      <c r="Z232" s="133"/>
      <c r="AA232" s="133"/>
      <c r="AB232" s="133"/>
      <c r="AC232" s="133"/>
      <c r="AD232" s="128"/>
      <c r="AE232" s="128"/>
      <c r="AF232" s="128"/>
      <c r="AG232" s="128"/>
      <c r="AH232" s="128"/>
      <c r="AI232" s="129"/>
      <c r="AJ232" s="111"/>
      <c r="AK232" s="111"/>
      <c r="AL232" s="111"/>
      <c r="AM232" s="111"/>
      <c r="AN232" s="111"/>
      <c r="AT232" s="28"/>
      <c r="AU232" s="134"/>
      <c r="AV232" s="132"/>
      <c r="AW232" s="28"/>
      <c r="AX232" s="135"/>
      <c r="AY232" s="135"/>
      <c r="AZ232" s="28"/>
      <c r="BA232" s="28"/>
      <c r="BB232" s="28"/>
      <c r="BC232" s="28"/>
      <c r="BD232" s="28"/>
      <c r="BE232" s="28"/>
    </row>
    <row r="233" spans="3:57" ht="10.9" customHeight="1" x14ac:dyDescent="0.15">
      <c r="C233" s="137"/>
      <c r="D233" s="140"/>
      <c r="E233" s="142"/>
      <c r="F233" s="142"/>
      <c r="G233" s="137"/>
      <c r="H233" s="142"/>
      <c r="I233" s="147"/>
      <c r="J233" s="148"/>
      <c r="K233" s="149"/>
      <c r="L233" s="153"/>
      <c r="M233" s="154"/>
      <c r="N233" s="155"/>
      <c r="O233" s="162"/>
      <c r="P233" s="162"/>
      <c r="Q233" s="163"/>
      <c r="R233" s="166"/>
      <c r="S233" s="167"/>
      <c r="T233" s="167"/>
      <c r="U233" s="167"/>
      <c r="V233" s="167"/>
      <c r="W233" s="167"/>
      <c r="X233" s="133"/>
      <c r="Y233" s="133"/>
      <c r="Z233" s="133"/>
      <c r="AA233" s="133"/>
      <c r="AB233" s="133"/>
      <c r="AC233" s="133"/>
      <c r="AD233" s="128"/>
      <c r="AE233" s="128"/>
      <c r="AF233" s="128"/>
      <c r="AG233" s="128"/>
      <c r="AH233" s="128"/>
      <c r="AI233" s="129"/>
      <c r="AJ233" s="111"/>
      <c r="AK233" s="111"/>
      <c r="AL233" s="111"/>
      <c r="AM233" s="111"/>
      <c r="AN233" s="111"/>
      <c r="AT233" s="28"/>
      <c r="AU233" s="134"/>
      <c r="AV233" s="132"/>
      <c r="AW233" s="28"/>
      <c r="AX233" s="135"/>
      <c r="AY233" s="135"/>
      <c r="AZ233" s="28"/>
      <c r="BA233" s="28"/>
      <c r="BB233" s="28"/>
      <c r="BC233" s="28"/>
      <c r="BD233" s="28"/>
      <c r="BE233" s="28"/>
    </row>
    <row r="234" spans="3:57" ht="10.9" customHeight="1" x14ac:dyDescent="0.15">
      <c r="C234" s="138"/>
      <c r="D234" s="170"/>
      <c r="E234" s="143"/>
      <c r="F234" s="143"/>
      <c r="G234" s="138"/>
      <c r="H234" s="143"/>
      <c r="I234" s="150"/>
      <c r="J234" s="151"/>
      <c r="K234" s="152"/>
      <c r="L234" s="156"/>
      <c r="M234" s="157"/>
      <c r="N234" s="158"/>
      <c r="O234" s="162"/>
      <c r="P234" s="162"/>
      <c r="Q234" s="163"/>
      <c r="R234" s="168"/>
      <c r="S234" s="169"/>
      <c r="T234" s="169"/>
      <c r="U234" s="169"/>
      <c r="V234" s="169"/>
      <c r="W234" s="169"/>
      <c r="X234" s="133"/>
      <c r="Y234" s="133"/>
      <c r="Z234" s="133"/>
      <c r="AA234" s="133"/>
      <c r="AB234" s="133"/>
      <c r="AC234" s="133"/>
      <c r="AD234" s="130"/>
      <c r="AE234" s="130"/>
      <c r="AF234" s="130"/>
      <c r="AG234" s="130"/>
      <c r="AH234" s="130"/>
      <c r="AI234" s="131"/>
      <c r="AJ234" s="111"/>
      <c r="AK234" s="111"/>
      <c r="AL234" s="111"/>
      <c r="AM234" s="111"/>
      <c r="AN234" s="111"/>
      <c r="AT234" s="28"/>
      <c r="AU234" s="134"/>
      <c r="AV234" s="132"/>
      <c r="AW234" s="28"/>
      <c r="AX234" s="135"/>
      <c r="AY234" s="135"/>
      <c r="AZ234" s="28"/>
      <c r="BA234" s="28"/>
      <c r="BB234" s="28"/>
      <c r="BC234" s="28"/>
      <c r="BD234" s="28"/>
      <c r="BE234" s="28"/>
    </row>
    <row r="235" spans="3:57" ht="10.9" customHeight="1" x14ac:dyDescent="0.15">
      <c r="C235" s="136">
        <v>8</v>
      </c>
      <c r="D235" s="139" t="s">
        <v>2</v>
      </c>
      <c r="E235" s="141">
        <v>4</v>
      </c>
      <c r="F235" s="141" t="s">
        <v>1</v>
      </c>
      <c r="G235" s="136" t="s">
        <v>6</v>
      </c>
      <c r="H235" s="141"/>
      <c r="I235" s="144" t="s">
        <v>104</v>
      </c>
      <c r="J235" s="145"/>
      <c r="K235" s="146"/>
      <c r="L235" s="153">
        <v>1</v>
      </c>
      <c r="M235" s="154"/>
      <c r="N235" s="155"/>
      <c r="O235" s="159">
        <f t="shared" ref="O235" si="3">IF(L235=1,$AL$35,IF(L235=2,$AL$54,IF(L235=3,$AL$72,IF(L235=4,$AL$91,IF(L235=5,$AL$109,IF(L235=6,$AL$127,IF(L235=7,$AL$146,IF(L235=8,$AL$164,IF(L235=9,$AL$182,IF(L235=10,$AL$201,0))))))))))</f>
        <v>0.14299999999999999</v>
      </c>
      <c r="P235" s="160"/>
      <c r="Q235" s="161"/>
      <c r="R235" s="164">
        <f>IF(AND(I235="○",AU235="●"),AX235*O235,0)</f>
        <v>5.72</v>
      </c>
      <c r="S235" s="165"/>
      <c r="T235" s="165"/>
      <c r="U235" s="165"/>
      <c r="V235" s="165"/>
      <c r="W235" s="165"/>
      <c r="X235" s="133">
        <f>IF(AND(I235="○",AU235="●"),'記載例(ｽｸﾘｰﾝ)'!AD19,0)</f>
        <v>0.5714285714285714</v>
      </c>
      <c r="Y235" s="133"/>
      <c r="Z235" s="133"/>
      <c r="AA235" s="133"/>
      <c r="AB235" s="133"/>
      <c r="AC235" s="133"/>
      <c r="AD235" s="126">
        <f>IF(I235="○",ROUNDUP(R235+X235,1),0)</f>
        <v>6.3</v>
      </c>
      <c r="AE235" s="126"/>
      <c r="AF235" s="126"/>
      <c r="AG235" s="126"/>
      <c r="AH235" s="126"/>
      <c r="AI235" s="127"/>
      <c r="AJ235" s="111"/>
      <c r="AK235" s="111"/>
      <c r="AL235" s="111"/>
      <c r="AM235" s="111"/>
      <c r="AN235" s="111"/>
      <c r="AT235" s="28"/>
      <c r="AU235" s="134" t="str">
        <f>IF(OR(I235="×",AU239="×"),"×","●")</f>
        <v>●</v>
      </c>
      <c r="AV235" s="132" t="str">
        <f>IF(AU235="●",IF(I235="定","-",I235),"-")</f>
        <v>○</v>
      </c>
      <c r="AW235" s="28"/>
      <c r="AX235" s="135">
        <f t="shared" ref="AX235" si="4">20+ROUNDDOWN(($K$209-1000)/1000,0)*20</f>
        <v>40</v>
      </c>
      <c r="AY235" s="135"/>
      <c r="AZ235" s="28"/>
      <c r="BA235" s="28"/>
      <c r="BB235" s="28"/>
      <c r="BC235" s="28"/>
      <c r="BD235" s="28"/>
      <c r="BE235" s="28"/>
    </row>
    <row r="236" spans="3:57" ht="10.9" customHeight="1" x14ac:dyDescent="0.15">
      <c r="C236" s="137"/>
      <c r="D236" s="140"/>
      <c r="E236" s="142"/>
      <c r="F236" s="142"/>
      <c r="G236" s="137"/>
      <c r="H236" s="142"/>
      <c r="I236" s="147"/>
      <c r="J236" s="148"/>
      <c r="K236" s="149"/>
      <c r="L236" s="153"/>
      <c r="M236" s="154"/>
      <c r="N236" s="155"/>
      <c r="O236" s="162"/>
      <c r="P236" s="162"/>
      <c r="Q236" s="163"/>
      <c r="R236" s="166"/>
      <c r="S236" s="167"/>
      <c r="T236" s="167"/>
      <c r="U236" s="167"/>
      <c r="V236" s="167"/>
      <c r="W236" s="167"/>
      <c r="X236" s="133"/>
      <c r="Y236" s="133"/>
      <c r="Z236" s="133"/>
      <c r="AA236" s="133"/>
      <c r="AB236" s="133"/>
      <c r="AC236" s="133"/>
      <c r="AD236" s="128"/>
      <c r="AE236" s="128"/>
      <c r="AF236" s="128"/>
      <c r="AG236" s="128"/>
      <c r="AH236" s="128"/>
      <c r="AI236" s="129"/>
      <c r="AJ236" s="111"/>
      <c r="AK236" s="111"/>
      <c r="AL236" s="111"/>
      <c r="AM236" s="111"/>
      <c r="AN236" s="111"/>
      <c r="AT236" s="28"/>
      <c r="AU236" s="134"/>
      <c r="AV236" s="132"/>
      <c r="AW236" s="28"/>
      <c r="AX236" s="135"/>
      <c r="AY236" s="135"/>
      <c r="AZ236" s="28"/>
      <c r="BA236" s="28"/>
      <c r="BB236" s="28"/>
      <c r="BC236" s="28"/>
      <c r="BD236" s="28"/>
      <c r="BE236" s="28"/>
    </row>
    <row r="237" spans="3:57" ht="10.9" customHeight="1" x14ac:dyDescent="0.15">
      <c r="C237" s="137"/>
      <c r="D237" s="140"/>
      <c r="E237" s="142"/>
      <c r="F237" s="142"/>
      <c r="G237" s="137"/>
      <c r="H237" s="142"/>
      <c r="I237" s="147"/>
      <c r="J237" s="148"/>
      <c r="K237" s="149"/>
      <c r="L237" s="153"/>
      <c r="M237" s="154"/>
      <c r="N237" s="155"/>
      <c r="O237" s="162"/>
      <c r="P237" s="162"/>
      <c r="Q237" s="163"/>
      <c r="R237" s="166"/>
      <c r="S237" s="167"/>
      <c r="T237" s="167"/>
      <c r="U237" s="167"/>
      <c r="V237" s="167"/>
      <c r="W237" s="167"/>
      <c r="X237" s="133"/>
      <c r="Y237" s="133"/>
      <c r="Z237" s="133"/>
      <c r="AA237" s="133"/>
      <c r="AB237" s="133"/>
      <c r="AC237" s="133"/>
      <c r="AD237" s="128"/>
      <c r="AE237" s="128"/>
      <c r="AF237" s="128"/>
      <c r="AG237" s="128"/>
      <c r="AH237" s="128"/>
      <c r="AI237" s="129"/>
      <c r="AJ237" s="111"/>
      <c r="AK237" s="111"/>
      <c r="AL237" s="111"/>
      <c r="AM237" s="111"/>
      <c r="AN237" s="111"/>
      <c r="AT237" s="28"/>
      <c r="AU237" s="134"/>
      <c r="AV237" s="132"/>
      <c r="AW237" s="28"/>
      <c r="AX237" s="135"/>
      <c r="AY237" s="135"/>
      <c r="AZ237" s="28"/>
      <c r="BA237" s="28"/>
      <c r="BB237" s="28"/>
      <c r="BC237" s="28"/>
      <c r="BD237" s="28"/>
      <c r="BE237" s="28"/>
    </row>
    <row r="238" spans="3:57" ht="10.9" customHeight="1" x14ac:dyDescent="0.15">
      <c r="C238" s="138"/>
      <c r="D238" s="170"/>
      <c r="E238" s="143"/>
      <c r="F238" s="143"/>
      <c r="G238" s="138"/>
      <c r="H238" s="143"/>
      <c r="I238" s="150"/>
      <c r="J238" s="151"/>
      <c r="K238" s="152"/>
      <c r="L238" s="156"/>
      <c r="M238" s="157"/>
      <c r="N238" s="158"/>
      <c r="O238" s="162"/>
      <c r="P238" s="162"/>
      <c r="Q238" s="163"/>
      <c r="R238" s="168"/>
      <c r="S238" s="169"/>
      <c r="T238" s="169"/>
      <c r="U238" s="169"/>
      <c r="V238" s="169"/>
      <c r="W238" s="169"/>
      <c r="X238" s="133"/>
      <c r="Y238" s="133"/>
      <c r="Z238" s="133"/>
      <c r="AA238" s="133"/>
      <c r="AB238" s="133"/>
      <c r="AC238" s="133"/>
      <c r="AD238" s="130"/>
      <c r="AE238" s="130"/>
      <c r="AF238" s="130"/>
      <c r="AG238" s="130"/>
      <c r="AH238" s="130"/>
      <c r="AI238" s="131"/>
      <c r="AJ238" s="111"/>
      <c r="AK238" s="111"/>
      <c r="AL238" s="111"/>
      <c r="AM238" s="111"/>
      <c r="AN238" s="111"/>
      <c r="AT238" s="28"/>
      <c r="AU238" s="134"/>
      <c r="AV238" s="132"/>
      <c r="AW238" s="28"/>
      <c r="AX238" s="135"/>
      <c r="AY238" s="135"/>
      <c r="AZ238" s="28"/>
      <c r="BA238" s="28"/>
      <c r="BB238" s="28"/>
      <c r="BC238" s="28"/>
      <c r="BD238" s="28"/>
      <c r="BE238" s="28"/>
    </row>
    <row r="239" spans="3:57" ht="10.9" customHeight="1" x14ac:dyDescent="0.15">
      <c r="C239" s="136">
        <v>8</v>
      </c>
      <c r="D239" s="139" t="s">
        <v>2</v>
      </c>
      <c r="E239" s="141">
        <v>5</v>
      </c>
      <c r="F239" s="141" t="s">
        <v>1</v>
      </c>
      <c r="G239" s="136" t="s">
        <v>5</v>
      </c>
      <c r="H239" s="141"/>
      <c r="I239" s="144" t="s">
        <v>104</v>
      </c>
      <c r="J239" s="145"/>
      <c r="K239" s="146"/>
      <c r="L239" s="153">
        <v>1</v>
      </c>
      <c r="M239" s="154"/>
      <c r="N239" s="155"/>
      <c r="O239" s="159">
        <f t="shared" ref="O239" si="5">IF(L239=1,$AL$35,IF(L239=2,$AL$54,IF(L239=3,$AL$72,IF(L239=4,$AL$91,IF(L239=5,$AL$109,IF(L239=6,$AL$127,IF(L239=7,$AL$146,IF(L239=8,$AL$164,IF(L239=9,$AL$182,IF(L239=10,$AL$201,0))))))))))</f>
        <v>0.14299999999999999</v>
      </c>
      <c r="P239" s="160"/>
      <c r="Q239" s="161"/>
      <c r="R239" s="164">
        <f>IF(AND(I239="○",AU239="●"),AX239*O239,0)</f>
        <v>5.72</v>
      </c>
      <c r="S239" s="165"/>
      <c r="T239" s="165"/>
      <c r="U239" s="165"/>
      <c r="V239" s="165"/>
      <c r="W239" s="165"/>
      <c r="X239" s="133">
        <f>IF(AND(I239="○",AU239="●"),'記載例(ｽｸﾘｰﾝ)'!AD23,0)</f>
        <v>0.5714285714285714</v>
      </c>
      <c r="Y239" s="133"/>
      <c r="Z239" s="133"/>
      <c r="AA239" s="133"/>
      <c r="AB239" s="133"/>
      <c r="AC239" s="133"/>
      <c r="AD239" s="126">
        <f>IF(I239="○",ROUNDUP(R239+X239,1),0)</f>
        <v>6.3</v>
      </c>
      <c r="AE239" s="126"/>
      <c r="AF239" s="126"/>
      <c r="AG239" s="126"/>
      <c r="AH239" s="126"/>
      <c r="AI239" s="127"/>
      <c r="AJ239" s="111"/>
      <c r="AK239" s="111"/>
      <c r="AL239" s="111"/>
      <c r="AM239" s="111"/>
      <c r="AN239" s="111"/>
      <c r="AT239" s="28"/>
      <c r="AU239" s="134" t="str">
        <f>IF(OR(I239="×",AU243="×"),"×","●")</f>
        <v>●</v>
      </c>
      <c r="AV239" s="132" t="str">
        <f>IF(AU239="●",IF(I239="定","-",I239),"-")</f>
        <v>○</v>
      </c>
      <c r="AW239" s="28"/>
      <c r="AX239" s="135">
        <f t="shared" ref="AX239" si="6">20+ROUNDDOWN(($K$209-1000)/1000,0)*20</f>
        <v>40</v>
      </c>
      <c r="AY239" s="135"/>
      <c r="AZ239" s="28"/>
      <c r="BA239" s="28"/>
      <c r="BB239" s="28"/>
      <c r="BC239" s="28"/>
      <c r="BD239" s="28"/>
      <c r="BE239" s="28"/>
    </row>
    <row r="240" spans="3:57" ht="10.9" customHeight="1" x14ac:dyDescent="0.15">
      <c r="C240" s="137"/>
      <c r="D240" s="140"/>
      <c r="E240" s="142"/>
      <c r="F240" s="142"/>
      <c r="G240" s="137"/>
      <c r="H240" s="142"/>
      <c r="I240" s="147"/>
      <c r="J240" s="148"/>
      <c r="K240" s="149"/>
      <c r="L240" s="153"/>
      <c r="M240" s="154"/>
      <c r="N240" s="155"/>
      <c r="O240" s="162"/>
      <c r="P240" s="162"/>
      <c r="Q240" s="163"/>
      <c r="R240" s="166"/>
      <c r="S240" s="167"/>
      <c r="T240" s="167"/>
      <c r="U240" s="167"/>
      <c r="V240" s="167"/>
      <c r="W240" s="167"/>
      <c r="X240" s="133"/>
      <c r="Y240" s="133"/>
      <c r="Z240" s="133"/>
      <c r="AA240" s="133"/>
      <c r="AB240" s="133"/>
      <c r="AC240" s="133"/>
      <c r="AD240" s="128"/>
      <c r="AE240" s="128"/>
      <c r="AF240" s="128"/>
      <c r="AG240" s="128"/>
      <c r="AH240" s="128"/>
      <c r="AI240" s="129"/>
      <c r="AJ240" s="111"/>
      <c r="AK240" s="111"/>
      <c r="AL240" s="111"/>
      <c r="AM240" s="111"/>
      <c r="AN240" s="111"/>
      <c r="AT240" s="28"/>
      <c r="AU240" s="134"/>
      <c r="AV240" s="132"/>
      <c r="AW240" s="28"/>
      <c r="AX240" s="135"/>
      <c r="AY240" s="135"/>
      <c r="AZ240" s="28"/>
      <c r="BA240" s="28"/>
      <c r="BB240" s="28"/>
      <c r="BC240" s="28"/>
      <c r="BD240" s="28"/>
      <c r="BE240" s="28"/>
    </row>
    <row r="241" spans="3:57" ht="10.9" customHeight="1" x14ac:dyDescent="0.15">
      <c r="C241" s="137"/>
      <c r="D241" s="140"/>
      <c r="E241" s="142"/>
      <c r="F241" s="142"/>
      <c r="G241" s="137"/>
      <c r="H241" s="142"/>
      <c r="I241" s="147"/>
      <c r="J241" s="148"/>
      <c r="K241" s="149"/>
      <c r="L241" s="153"/>
      <c r="M241" s="154"/>
      <c r="N241" s="155"/>
      <c r="O241" s="162"/>
      <c r="P241" s="162"/>
      <c r="Q241" s="163"/>
      <c r="R241" s="166"/>
      <c r="S241" s="167"/>
      <c r="T241" s="167"/>
      <c r="U241" s="167"/>
      <c r="V241" s="167"/>
      <c r="W241" s="167"/>
      <c r="X241" s="133"/>
      <c r="Y241" s="133"/>
      <c r="Z241" s="133"/>
      <c r="AA241" s="133"/>
      <c r="AB241" s="133"/>
      <c r="AC241" s="133"/>
      <c r="AD241" s="128"/>
      <c r="AE241" s="128"/>
      <c r="AF241" s="128"/>
      <c r="AG241" s="128"/>
      <c r="AH241" s="128"/>
      <c r="AI241" s="129"/>
      <c r="AJ241" s="111"/>
      <c r="AK241" s="111"/>
      <c r="AL241" s="111"/>
      <c r="AM241" s="111"/>
      <c r="AN241" s="111"/>
      <c r="AT241" s="28"/>
      <c r="AU241" s="134"/>
      <c r="AV241" s="132"/>
      <c r="AW241" s="28"/>
      <c r="AX241" s="135"/>
      <c r="AY241" s="135"/>
      <c r="AZ241" s="28"/>
      <c r="BA241" s="28"/>
      <c r="BB241" s="28"/>
      <c r="BC241" s="28"/>
      <c r="BD241" s="28"/>
      <c r="BE241" s="28"/>
    </row>
    <row r="242" spans="3:57" ht="10.9" customHeight="1" x14ac:dyDescent="0.15">
      <c r="C242" s="138"/>
      <c r="D242" s="170"/>
      <c r="E242" s="143"/>
      <c r="F242" s="143"/>
      <c r="G242" s="138"/>
      <c r="H242" s="143"/>
      <c r="I242" s="150"/>
      <c r="J242" s="151"/>
      <c r="K242" s="152"/>
      <c r="L242" s="156"/>
      <c r="M242" s="157"/>
      <c r="N242" s="158"/>
      <c r="O242" s="162"/>
      <c r="P242" s="162"/>
      <c r="Q242" s="163"/>
      <c r="R242" s="168"/>
      <c r="S242" s="169"/>
      <c r="T242" s="169"/>
      <c r="U242" s="169"/>
      <c r="V242" s="169"/>
      <c r="W242" s="169"/>
      <c r="X242" s="133"/>
      <c r="Y242" s="133"/>
      <c r="Z242" s="133"/>
      <c r="AA242" s="133"/>
      <c r="AB242" s="133"/>
      <c r="AC242" s="133"/>
      <c r="AD242" s="130"/>
      <c r="AE242" s="130"/>
      <c r="AF242" s="130"/>
      <c r="AG242" s="130"/>
      <c r="AH242" s="130"/>
      <c r="AI242" s="131"/>
      <c r="AJ242" s="111"/>
      <c r="AK242" s="111"/>
      <c r="AL242" s="111"/>
      <c r="AM242" s="111"/>
      <c r="AN242" s="111"/>
      <c r="AT242" s="28"/>
      <c r="AU242" s="134"/>
      <c r="AV242" s="132"/>
      <c r="AW242" s="28"/>
      <c r="AX242" s="135"/>
      <c r="AY242" s="135"/>
      <c r="AZ242" s="28"/>
      <c r="BA242" s="28"/>
      <c r="BB242" s="28"/>
      <c r="BC242" s="28"/>
      <c r="BD242" s="28"/>
      <c r="BE242" s="28"/>
    </row>
    <row r="243" spans="3:57" ht="10.9" customHeight="1" x14ac:dyDescent="0.15">
      <c r="C243" s="136">
        <v>8</v>
      </c>
      <c r="D243" s="139" t="s">
        <v>2</v>
      </c>
      <c r="E243" s="141">
        <v>6</v>
      </c>
      <c r="F243" s="141" t="s">
        <v>1</v>
      </c>
      <c r="G243" s="136" t="s">
        <v>4</v>
      </c>
      <c r="H243" s="141"/>
      <c r="I243" s="144" t="s">
        <v>104</v>
      </c>
      <c r="J243" s="145"/>
      <c r="K243" s="146"/>
      <c r="L243" s="147">
        <v>2</v>
      </c>
      <c r="M243" s="148"/>
      <c r="N243" s="171"/>
      <c r="O243" s="159">
        <f t="shared" ref="O243" si="7">IF(L243=1,$AL$35,IF(L243=2,$AL$54,IF(L243=3,$AL$72,IF(L243=4,$AL$91,IF(L243=5,$AL$109,IF(L243=6,$AL$127,IF(L243=7,$AL$146,IF(L243=8,$AL$164,IF(L243=9,$AL$182,IF(L243=10,$AL$201,0))))))))))</f>
        <v>0.2</v>
      </c>
      <c r="P243" s="160"/>
      <c r="Q243" s="161"/>
      <c r="R243" s="164">
        <f>IF(AND(I243="○",AU243="●"),AX243*O243,0)</f>
        <v>8</v>
      </c>
      <c r="S243" s="165"/>
      <c r="T243" s="165"/>
      <c r="U243" s="165"/>
      <c r="V243" s="165"/>
      <c r="W243" s="165"/>
      <c r="X243" s="133">
        <f>IF(AND(I243="○",AU243="●"),'記載例(ｽｸﾘｰﾝ)'!AD27,0)</f>
        <v>0.66666666666666663</v>
      </c>
      <c r="Y243" s="133"/>
      <c r="Z243" s="133"/>
      <c r="AA243" s="133"/>
      <c r="AB243" s="133"/>
      <c r="AC243" s="133"/>
      <c r="AD243" s="126">
        <f>IF(I243="○",ROUNDUP(R243+X243,1),0)</f>
        <v>8.6999999999999993</v>
      </c>
      <c r="AE243" s="126"/>
      <c r="AF243" s="126"/>
      <c r="AG243" s="126"/>
      <c r="AH243" s="126"/>
      <c r="AI243" s="127"/>
      <c r="AJ243" s="111"/>
      <c r="AK243" s="111"/>
      <c r="AL243" s="111"/>
      <c r="AM243" s="111"/>
      <c r="AN243" s="111"/>
      <c r="AT243" s="28"/>
      <c r="AU243" s="134" t="str">
        <f>IF(OR(I243="×",AU247="×"),"×","●")</f>
        <v>●</v>
      </c>
      <c r="AV243" s="132" t="str">
        <f>IF(AU243="●",IF(I243="定","-",I243),"-")</f>
        <v>○</v>
      </c>
      <c r="AW243" s="28"/>
      <c r="AX243" s="135">
        <f t="shared" ref="AX243" si="8">20+ROUNDDOWN(($K$209-1000)/1000,0)*20</f>
        <v>40</v>
      </c>
      <c r="AY243" s="135"/>
      <c r="AZ243" s="28"/>
      <c r="BA243" s="28"/>
      <c r="BB243" s="28"/>
      <c r="BC243" s="28"/>
      <c r="BD243" s="28"/>
      <c r="BE243" s="28"/>
    </row>
    <row r="244" spans="3:57" ht="10.9" customHeight="1" x14ac:dyDescent="0.15">
      <c r="C244" s="137"/>
      <c r="D244" s="140"/>
      <c r="E244" s="142"/>
      <c r="F244" s="142"/>
      <c r="G244" s="137"/>
      <c r="H244" s="142"/>
      <c r="I244" s="147"/>
      <c r="J244" s="148"/>
      <c r="K244" s="149"/>
      <c r="L244" s="147"/>
      <c r="M244" s="148"/>
      <c r="N244" s="171"/>
      <c r="O244" s="162"/>
      <c r="P244" s="162"/>
      <c r="Q244" s="163"/>
      <c r="R244" s="166"/>
      <c r="S244" s="167"/>
      <c r="T244" s="167"/>
      <c r="U244" s="167"/>
      <c r="V244" s="167"/>
      <c r="W244" s="167"/>
      <c r="X244" s="133"/>
      <c r="Y244" s="133"/>
      <c r="Z244" s="133"/>
      <c r="AA244" s="133"/>
      <c r="AB244" s="133"/>
      <c r="AC244" s="133"/>
      <c r="AD244" s="128"/>
      <c r="AE244" s="128"/>
      <c r="AF244" s="128"/>
      <c r="AG244" s="128"/>
      <c r="AH244" s="128"/>
      <c r="AI244" s="129"/>
      <c r="AJ244" s="111"/>
      <c r="AK244" s="111"/>
      <c r="AL244" s="111"/>
      <c r="AM244" s="111"/>
      <c r="AN244" s="111"/>
      <c r="AT244" s="28"/>
      <c r="AU244" s="134"/>
      <c r="AV244" s="132"/>
      <c r="AW244" s="28"/>
      <c r="AX244" s="135"/>
      <c r="AY244" s="135"/>
      <c r="AZ244" s="28"/>
      <c r="BA244" s="28"/>
      <c r="BB244" s="28"/>
      <c r="BC244" s="28"/>
      <c r="BD244" s="28"/>
      <c r="BE244" s="28"/>
    </row>
    <row r="245" spans="3:57" ht="10.9" customHeight="1" x14ac:dyDescent="0.15">
      <c r="C245" s="137"/>
      <c r="D245" s="140"/>
      <c r="E245" s="142"/>
      <c r="F245" s="142"/>
      <c r="G245" s="137"/>
      <c r="H245" s="142"/>
      <c r="I245" s="147"/>
      <c r="J245" s="148"/>
      <c r="K245" s="149"/>
      <c r="L245" s="147"/>
      <c r="M245" s="148"/>
      <c r="N245" s="171"/>
      <c r="O245" s="162"/>
      <c r="P245" s="162"/>
      <c r="Q245" s="163"/>
      <c r="R245" s="166"/>
      <c r="S245" s="167"/>
      <c r="T245" s="167"/>
      <c r="U245" s="167"/>
      <c r="V245" s="167"/>
      <c r="W245" s="167"/>
      <c r="X245" s="133"/>
      <c r="Y245" s="133"/>
      <c r="Z245" s="133"/>
      <c r="AA245" s="133"/>
      <c r="AB245" s="133"/>
      <c r="AC245" s="133"/>
      <c r="AD245" s="128"/>
      <c r="AE245" s="128"/>
      <c r="AF245" s="128"/>
      <c r="AG245" s="128"/>
      <c r="AH245" s="128"/>
      <c r="AI245" s="129"/>
      <c r="AJ245" s="111"/>
      <c r="AK245" s="111"/>
      <c r="AL245" s="111"/>
      <c r="AM245" s="111"/>
      <c r="AN245" s="111"/>
      <c r="AT245" s="28"/>
      <c r="AU245" s="134"/>
      <c r="AV245" s="132"/>
      <c r="AW245" s="28"/>
      <c r="AX245" s="135"/>
      <c r="AY245" s="135"/>
      <c r="AZ245" s="28"/>
      <c r="BA245" s="28"/>
      <c r="BB245" s="28"/>
      <c r="BC245" s="28"/>
      <c r="BD245" s="28"/>
      <c r="BE245" s="28"/>
    </row>
    <row r="246" spans="3:57" ht="10.9" customHeight="1" x14ac:dyDescent="0.15">
      <c r="C246" s="138"/>
      <c r="D246" s="170"/>
      <c r="E246" s="143"/>
      <c r="F246" s="143"/>
      <c r="G246" s="138"/>
      <c r="H246" s="143"/>
      <c r="I246" s="150"/>
      <c r="J246" s="151"/>
      <c r="K246" s="152"/>
      <c r="L246" s="150"/>
      <c r="M246" s="151"/>
      <c r="N246" s="172"/>
      <c r="O246" s="162"/>
      <c r="P246" s="162"/>
      <c r="Q246" s="163"/>
      <c r="R246" s="168"/>
      <c r="S246" s="169"/>
      <c r="T246" s="169"/>
      <c r="U246" s="169"/>
      <c r="V246" s="169"/>
      <c r="W246" s="169"/>
      <c r="X246" s="133"/>
      <c r="Y246" s="133"/>
      <c r="Z246" s="133"/>
      <c r="AA246" s="133"/>
      <c r="AB246" s="133"/>
      <c r="AC246" s="133"/>
      <c r="AD246" s="130"/>
      <c r="AE246" s="130"/>
      <c r="AF246" s="130"/>
      <c r="AG246" s="130"/>
      <c r="AH246" s="130"/>
      <c r="AI246" s="131"/>
      <c r="AJ246" s="111"/>
      <c r="AK246" s="111"/>
      <c r="AL246" s="111"/>
      <c r="AM246" s="111"/>
      <c r="AN246" s="111"/>
      <c r="AT246" s="28"/>
      <c r="AU246" s="134"/>
      <c r="AV246" s="132"/>
      <c r="AW246" s="28"/>
      <c r="AX246" s="135"/>
      <c r="AY246" s="135"/>
      <c r="AZ246" s="28"/>
      <c r="BA246" s="28"/>
      <c r="BB246" s="28"/>
      <c r="BC246" s="28"/>
      <c r="BD246" s="28"/>
      <c r="BE246" s="28"/>
    </row>
    <row r="247" spans="3:57" ht="10.9" customHeight="1" x14ac:dyDescent="0.15">
      <c r="C247" s="136">
        <v>8</v>
      </c>
      <c r="D247" s="139" t="s">
        <v>2</v>
      </c>
      <c r="E247" s="141">
        <v>7</v>
      </c>
      <c r="F247" s="141" t="s">
        <v>1</v>
      </c>
      <c r="G247" s="136" t="s">
        <v>3</v>
      </c>
      <c r="H247" s="141"/>
      <c r="I247" s="144" t="s">
        <v>104</v>
      </c>
      <c r="J247" s="145"/>
      <c r="K247" s="146"/>
      <c r="L247" s="147">
        <v>2</v>
      </c>
      <c r="M247" s="148"/>
      <c r="N247" s="171"/>
      <c r="O247" s="159">
        <f t="shared" ref="O247" si="9">IF(L247=1,$AL$35,IF(L247=2,$AL$54,IF(L247=3,$AL$72,IF(L247=4,$AL$91,IF(L247=5,$AL$109,IF(L247=6,$AL$127,IF(L247=7,$AL$146,IF(L247=8,$AL$164,IF(L247=9,$AL$182,IF(L247=10,$AL$201,0))))))))))</f>
        <v>0.2</v>
      </c>
      <c r="P247" s="160"/>
      <c r="Q247" s="161"/>
      <c r="R247" s="164">
        <f>IF(AND(I247="○",AU247="●"),AX247*O247,0)</f>
        <v>8</v>
      </c>
      <c r="S247" s="165"/>
      <c r="T247" s="165"/>
      <c r="U247" s="165"/>
      <c r="V247" s="165"/>
      <c r="W247" s="165"/>
      <c r="X247" s="133">
        <f>IF(AND(I247="○",AU247="●"),'記載例(ｽｸﾘｰﾝ)'!AD31,0)</f>
        <v>0.66666666666666663</v>
      </c>
      <c r="Y247" s="133"/>
      <c r="Z247" s="133"/>
      <c r="AA247" s="133"/>
      <c r="AB247" s="133"/>
      <c r="AC247" s="133"/>
      <c r="AD247" s="126">
        <f>IF(I247="○",ROUNDUP(R247+X247,1),0)</f>
        <v>8.6999999999999993</v>
      </c>
      <c r="AE247" s="126"/>
      <c r="AF247" s="126"/>
      <c r="AG247" s="126"/>
      <c r="AH247" s="126"/>
      <c r="AI247" s="127"/>
      <c r="AJ247" s="111"/>
      <c r="AK247" s="111"/>
      <c r="AL247" s="111"/>
      <c r="AM247" s="111"/>
      <c r="AN247" s="111"/>
      <c r="AT247" s="28"/>
      <c r="AU247" s="134" t="str">
        <f>IF(OR(I247="×",AU251="×"),"×","●")</f>
        <v>●</v>
      </c>
      <c r="AV247" s="132" t="str">
        <f>IF(AU247="●",IF(I247="定","-",I247),"-")</f>
        <v>○</v>
      </c>
      <c r="AW247" s="28"/>
      <c r="AX247" s="135">
        <f t="shared" ref="AX247" si="10">20+ROUNDDOWN(($K$209-1000)/1000,0)*20</f>
        <v>40</v>
      </c>
      <c r="AY247" s="135"/>
      <c r="AZ247" s="28"/>
      <c r="BA247" s="28"/>
      <c r="BB247" s="28"/>
      <c r="BC247" s="28"/>
      <c r="BD247" s="28"/>
      <c r="BE247" s="28"/>
    </row>
    <row r="248" spans="3:57" ht="10.9" customHeight="1" x14ac:dyDescent="0.15">
      <c r="C248" s="137"/>
      <c r="D248" s="140"/>
      <c r="E248" s="142"/>
      <c r="F248" s="142"/>
      <c r="G248" s="137"/>
      <c r="H248" s="142"/>
      <c r="I248" s="147"/>
      <c r="J248" s="148"/>
      <c r="K248" s="149"/>
      <c r="L248" s="147"/>
      <c r="M248" s="148"/>
      <c r="N248" s="171"/>
      <c r="O248" s="162"/>
      <c r="P248" s="162"/>
      <c r="Q248" s="163"/>
      <c r="R248" s="166"/>
      <c r="S248" s="167"/>
      <c r="T248" s="167"/>
      <c r="U248" s="167"/>
      <c r="V248" s="167"/>
      <c r="W248" s="167"/>
      <c r="X248" s="133"/>
      <c r="Y248" s="133"/>
      <c r="Z248" s="133"/>
      <c r="AA248" s="133"/>
      <c r="AB248" s="133"/>
      <c r="AC248" s="133"/>
      <c r="AD248" s="128"/>
      <c r="AE248" s="128"/>
      <c r="AF248" s="128"/>
      <c r="AG248" s="128"/>
      <c r="AH248" s="128"/>
      <c r="AI248" s="129"/>
      <c r="AJ248" s="111"/>
      <c r="AK248" s="111"/>
      <c r="AL248" s="111"/>
      <c r="AM248" s="111"/>
      <c r="AN248" s="111"/>
      <c r="AT248" s="28"/>
      <c r="AU248" s="134"/>
      <c r="AV248" s="132"/>
      <c r="AW248" s="28"/>
      <c r="AX248" s="135"/>
      <c r="AY248" s="135"/>
      <c r="AZ248" s="28"/>
      <c r="BA248" s="28"/>
      <c r="BB248" s="28"/>
      <c r="BC248" s="28"/>
      <c r="BD248" s="28"/>
      <c r="BE248" s="28"/>
    </row>
    <row r="249" spans="3:57" ht="10.9" customHeight="1" x14ac:dyDescent="0.15">
      <c r="C249" s="137"/>
      <c r="D249" s="140"/>
      <c r="E249" s="142"/>
      <c r="F249" s="142"/>
      <c r="G249" s="137"/>
      <c r="H249" s="142"/>
      <c r="I249" s="147"/>
      <c r="J249" s="148"/>
      <c r="K249" s="149"/>
      <c r="L249" s="147"/>
      <c r="M249" s="148"/>
      <c r="N249" s="171"/>
      <c r="O249" s="162"/>
      <c r="P249" s="162"/>
      <c r="Q249" s="163"/>
      <c r="R249" s="166"/>
      <c r="S249" s="167"/>
      <c r="T249" s="167"/>
      <c r="U249" s="167"/>
      <c r="V249" s="167"/>
      <c r="W249" s="167"/>
      <c r="X249" s="133"/>
      <c r="Y249" s="133"/>
      <c r="Z249" s="133"/>
      <c r="AA249" s="133"/>
      <c r="AB249" s="133"/>
      <c r="AC249" s="133"/>
      <c r="AD249" s="128"/>
      <c r="AE249" s="128"/>
      <c r="AF249" s="128"/>
      <c r="AG249" s="128"/>
      <c r="AH249" s="128"/>
      <c r="AI249" s="129"/>
      <c r="AJ249" s="111"/>
      <c r="AK249" s="111"/>
      <c r="AL249" s="111"/>
      <c r="AM249" s="111"/>
      <c r="AN249" s="111"/>
      <c r="AT249" s="28"/>
      <c r="AU249" s="134"/>
      <c r="AV249" s="132"/>
      <c r="AW249" s="28"/>
      <c r="AX249" s="135"/>
      <c r="AY249" s="135"/>
      <c r="AZ249" s="28"/>
      <c r="BA249" s="28"/>
      <c r="BB249" s="28"/>
      <c r="BC249" s="28"/>
      <c r="BD249" s="28"/>
      <c r="BE249" s="28"/>
    </row>
    <row r="250" spans="3:57" ht="10.9" customHeight="1" x14ac:dyDescent="0.15">
      <c r="C250" s="138"/>
      <c r="D250" s="170"/>
      <c r="E250" s="143"/>
      <c r="F250" s="143"/>
      <c r="G250" s="138"/>
      <c r="H250" s="143"/>
      <c r="I250" s="150"/>
      <c r="J250" s="151"/>
      <c r="K250" s="152"/>
      <c r="L250" s="150"/>
      <c r="M250" s="151"/>
      <c r="N250" s="172"/>
      <c r="O250" s="162"/>
      <c r="P250" s="162"/>
      <c r="Q250" s="163"/>
      <c r="R250" s="168"/>
      <c r="S250" s="169"/>
      <c r="T250" s="169"/>
      <c r="U250" s="169"/>
      <c r="V250" s="169"/>
      <c r="W250" s="169"/>
      <c r="X250" s="133"/>
      <c r="Y250" s="133"/>
      <c r="Z250" s="133"/>
      <c r="AA250" s="133"/>
      <c r="AB250" s="133"/>
      <c r="AC250" s="133"/>
      <c r="AD250" s="130"/>
      <c r="AE250" s="130"/>
      <c r="AF250" s="130"/>
      <c r="AG250" s="130"/>
      <c r="AH250" s="130"/>
      <c r="AI250" s="131"/>
      <c r="AJ250" s="111"/>
      <c r="AK250" s="111"/>
      <c r="AL250" s="111"/>
      <c r="AM250" s="111"/>
      <c r="AN250" s="111"/>
      <c r="AT250" s="28"/>
      <c r="AU250" s="134"/>
      <c r="AV250" s="132"/>
      <c r="AW250" s="28"/>
      <c r="AX250" s="135"/>
      <c r="AY250" s="135"/>
      <c r="AZ250" s="28"/>
      <c r="BA250" s="28"/>
      <c r="BB250" s="28"/>
      <c r="BC250" s="28"/>
      <c r="BD250" s="28"/>
      <c r="BE250" s="28"/>
    </row>
    <row r="251" spans="3:57" ht="10.9" customHeight="1" x14ac:dyDescent="0.15">
      <c r="C251" s="136">
        <v>8</v>
      </c>
      <c r="D251" s="139" t="s">
        <v>2</v>
      </c>
      <c r="E251" s="141">
        <v>8</v>
      </c>
      <c r="F251" s="141" t="s">
        <v>1</v>
      </c>
      <c r="G251" s="136" t="s">
        <v>0</v>
      </c>
      <c r="H251" s="141"/>
      <c r="I251" s="144" t="s">
        <v>104</v>
      </c>
      <c r="J251" s="145"/>
      <c r="K251" s="146"/>
      <c r="L251" s="153">
        <v>1</v>
      </c>
      <c r="M251" s="154"/>
      <c r="N251" s="155"/>
      <c r="O251" s="159">
        <f t="shared" ref="O251" si="11">IF(L251=1,$AL$35,IF(L251=2,$AL$54,IF(L251=3,$AL$72,IF(L251=4,$AL$91,IF(L251=5,$AL$109,IF(L251=6,$AL$127,IF(L251=7,$AL$146,IF(L251=8,$AL$164,IF(L251=9,$AL$182,IF(L251=10,$AL$201,0))))))))))</f>
        <v>0.14299999999999999</v>
      </c>
      <c r="P251" s="160"/>
      <c r="Q251" s="161"/>
      <c r="R251" s="164">
        <f>IF(AND(I251="○",AU251="●"),AX251*O251,0)</f>
        <v>5.72</v>
      </c>
      <c r="S251" s="165"/>
      <c r="T251" s="165"/>
      <c r="U251" s="165"/>
      <c r="V251" s="165"/>
      <c r="W251" s="165"/>
      <c r="X251" s="133">
        <f>IF(AND(I251="○",AU251="●"),'記載例(ｽｸﾘｰﾝ)'!AD35,0)</f>
        <v>0.66666666666666663</v>
      </c>
      <c r="Y251" s="133"/>
      <c r="Z251" s="133"/>
      <c r="AA251" s="133"/>
      <c r="AB251" s="133"/>
      <c r="AC251" s="133"/>
      <c r="AD251" s="126">
        <f>IF(I251="○",ROUNDUP(R251+X251,1),0)</f>
        <v>6.3999999999999995</v>
      </c>
      <c r="AE251" s="126"/>
      <c r="AF251" s="126"/>
      <c r="AG251" s="126"/>
      <c r="AH251" s="126"/>
      <c r="AI251" s="127"/>
      <c r="AJ251" s="111"/>
      <c r="AK251" s="111"/>
      <c r="AL251" s="111"/>
      <c r="AM251" s="111"/>
      <c r="AN251" s="111"/>
      <c r="AT251" s="28"/>
      <c r="AU251" s="134" t="str">
        <f>IF(OR(I251="×",AU255="×"),"×","●")</f>
        <v>●</v>
      </c>
      <c r="AV251" s="132" t="str">
        <f>IF(AU251="●",IF(I251="定","-",I251),"-")</f>
        <v>○</v>
      </c>
      <c r="AW251" s="28"/>
      <c r="AX251" s="135">
        <f t="shared" ref="AX251" si="12">20+ROUNDDOWN(($K$209-1000)/1000,0)*20</f>
        <v>40</v>
      </c>
      <c r="AY251" s="135"/>
      <c r="AZ251" s="28"/>
      <c r="BA251" s="28"/>
      <c r="BB251" s="28"/>
      <c r="BC251" s="28"/>
      <c r="BD251" s="28"/>
      <c r="BE251" s="28"/>
    </row>
    <row r="252" spans="3:57" ht="10.9" customHeight="1" x14ac:dyDescent="0.15">
      <c r="C252" s="137"/>
      <c r="D252" s="140"/>
      <c r="E252" s="142"/>
      <c r="F252" s="142"/>
      <c r="G252" s="137"/>
      <c r="H252" s="142"/>
      <c r="I252" s="147"/>
      <c r="J252" s="148"/>
      <c r="K252" s="149"/>
      <c r="L252" s="153"/>
      <c r="M252" s="154"/>
      <c r="N252" s="155"/>
      <c r="O252" s="162"/>
      <c r="P252" s="162"/>
      <c r="Q252" s="163"/>
      <c r="R252" s="166"/>
      <c r="S252" s="167"/>
      <c r="T252" s="167"/>
      <c r="U252" s="167"/>
      <c r="V252" s="167"/>
      <c r="W252" s="167"/>
      <c r="X252" s="133"/>
      <c r="Y252" s="133"/>
      <c r="Z252" s="133"/>
      <c r="AA252" s="133"/>
      <c r="AB252" s="133"/>
      <c r="AC252" s="133"/>
      <c r="AD252" s="128"/>
      <c r="AE252" s="128"/>
      <c r="AF252" s="128"/>
      <c r="AG252" s="128"/>
      <c r="AH252" s="128"/>
      <c r="AI252" s="129"/>
      <c r="AJ252" s="111"/>
      <c r="AK252" s="111"/>
      <c r="AL252" s="111"/>
      <c r="AM252" s="111"/>
      <c r="AN252" s="111"/>
      <c r="AT252" s="28"/>
      <c r="AU252" s="134"/>
      <c r="AV252" s="132"/>
      <c r="AW252" s="28"/>
      <c r="AX252" s="135"/>
      <c r="AY252" s="135"/>
      <c r="AZ252" s="28"/>
      <c r="BA252" s="28"/>
      <c r="BB252" s="28"/>
      <c r="BC252" s="28"/>
      <c r="BD252" s="28"/>
      <c r="BE252" s="28"/>
    </row>
    <row r="253" spans="3:57" ht="10.9" customHeight="1" x14ac:dyDescent="0.15">
      <c r="C253" s="137"/>
      <c r="D253" s="140"/>
      <c r="E253" s="142"/>
      <c r="F253" s="142"/>
      <c r="G253" s="137"/>
      <c r="H253" s="142"/>
      <c r="I253" s="147"/>
      <c r="J253" s="148"/>
      <c r="K253" s="149"/>
      <c r="L253" s="153"/>
      <c r="M253" s="154"/>
      <c r="N253" s="155"/>
      <c r="O253" s="162"/>
      <c r="P253" s="162"/>
      <c r="Q253" s="163"/>
      <c r="R253" s="166"/>
      <c r="S253" s="167"/>
      <c r="T253" s="167"/>
      <c r="U253" s="167"/>
      <c r="V253" s="167"/>
      <c r="W253" s="167"/>
      <c r="X253" s="133"/>
      <c r="Y253" s="133"/>
      <c r="Z253" s="133"/>
      <c r="AA253" s="133"/>
      <c r="AB253" s="133"/>
      <c r="AC253" s="133"/>
      <c r="AD253" s="128"/>
      <c r="AE253" s="128"/>
      <c r="AF253" s="128"/>
      <c r="AG253" s="128"/>
      <c r="AH253" s="128"/>
      <c r="AI253" s="129"/>
      <c r="AJ253" s="111"/>
      <c r="AK253" s="111"/>
      <c r="AL253" s="111"/>
      <c r="AM253" s="111"/>
      <c r="AN253" s="111"/>
      <c r="AT253" s="28"/>
      <c r="AU253" s="134"/>
      <c r="AV253" s="132"/>
      <c r="AW253" s="28"/>
      <c r="AX253" s="135"/>
      <c r="AY253" s="135"/>
      <c r="AZ253" s="28"/>
      <c r="BA253" s="28"/>
      <c r="BB253" s="28"/>
      <c r="BC253" s="28"/>
      <c r="BD253" s="28"/>
      <c r="BE253" s="28"/>
    </row>
    <row r="254" spans="3:57" ht="10.9" customHeight="1" x14ac:dyDescent="0.15">
      <c r="C254" s="138"/>
      <c r="D254" s="170"/>
      <c r="E254" s="143"/>
      <c r="F254" s="143"/>
      <c r="G254" s="138"/>
      <c r="H254" s="143"/>
      <c r="I254" s="150"/>
      <c r="J254" s="151"/>
      <c r="K254" s="152"/>
      <c r="L254" s="156"/>
      <c r="M254" s="157"/>
      <c r="N254" s="158"/>
      <c r="O254" s="162"/>
      <c r="P254" s="162"/>
      <c r="Q254" s="163"/>
      <c r="R254" s="168"/>
      <c r="S254" s="169"/>
      <c r="T254" s="169"/>
      <c r="U254" s="169"/>
      <c r="V254" s="169"/>
      <c r="W254" s="169"/>
      <c r="X254" s="133"/>
      <c r="Y254" s="133"/>
      <c r="Z254" s="133"/>
      <c r="AA254" s="133"/>
      <c r="AB254" s="133"/>
      <c r="AC254" s="133"/>
      <c r="AD254" s="130"/>
      <c r="AE254" s="130"/>
      <c r="AF254" s="130"/>
      <c r="AG254" s="130"/>
      <c r="AH254" s="130"/>
      <c r="AI254" s="131"/>
      <c r="AJ254" s="111"/>
      <c r="AK254" s="111"/>
      <c r="AL254" s="111"/>
      <c r="AM254" s="111"/>
      <c r="AN254" s="111"/>
      <c r="AT254" s="28"/>
      <c r="AU254" s="134"/>
      <c r="AV254" s="132"/>
      <c r="AW254" s="28"/>
      <c r="AX254" s="135"/>
      <c r="AY254" s="135"/>
      <c r="AZ254" s="28"/>
      <c r="BA254" s="28"/>
      <c r="BB254" s="28"/>
      <c r="BC254" s="28"/>
      <c r="BD254" s="28"/>
      <c r="BE254" s="28"/>
    </row>
    <row r="255" spans="3:57" ht="10.9" customHeight="1" x14ac:dyDescent="0.15">
      <c r="C255" s="136">
        <v>8</v>
      </c>
      <c r="D255" s="139" t="s">
        <v>2</v>
      </c>
      <c r="E255" s="141">
        <v>9</v>
      </c>
      <c r="F255" s="141" t="s">
        <v>1</v>
      </c>
      <c r="G255" s="136" t="s">
        <v>8</v>
      </c>
      <c r="H255" s="141"/>
      <c r="I255" s="144" t="s">
        <v>104</v>
      </c>
      <c r="J255" s="145"/>
      <c r="K255" s="146"/>
      <c r="L255" s="153">
        <v>1</v>
      </c>
      <c r="M255" s="154"/>
      <c r="N255" s="155"/>
      <c r="O255" s="159">
        <f t="shared" ref="O255" si="13">IF(L255=1,$AL$35,IF(L255=2,$AL$54,IF(L255=3,$AL$72,IF(L255=4,$AL$91,IF(L255=5,$AL$109,IF(L255=6,$AL$127,IF(L255=7,$AL$146,IF(L255=8,$AL$164,IF(L255=9,$AL$182,IF(L255=10,$AL$201,0))))))))))</f>
        <v>0.14299999999999999</v>
      </c>
      <c r="P255" s="160"/>
      <c r="Q255" s="161"/>
      <c r="R255" s="164">
        <f>IF(AND(I255="○",AU255="●"),AX255*O255,0)</f>
        <v>5.72</v>
      </c>
      <c r="S255" s="165"/>
      <c r="T255" s="165"/>
      <c r="U255" s="165"/>
      <c r="V255" s="165"/>
      <c r="W255" s="165"/>
      <c r="X255" s="133">
        <f>IF(AND(I255="○",AU255="●"),'記載例(ｽｸﾘｰﾝ)'!AD39,0)</f>
        <v>0.66666666666666663</v>
      </c>
      <c r="Y255" s="133"/>
      <c r="Z255" s="133"/>
      <c r="AA255" s="133"/>
      <c r="AB255" s="133"/>
      <c r="AC255" s="133"/>
      <c r="AD255" s="126">
        <f>IF(I255="○",ROUNDUP(R255+X255,1),0)</f>
        <v>6.3999999999999995</v>
      </c>
      <c r="AE255" s="126"/>
      <c r="AF255" s="126"/>
      <c r="AG255" s="126"/>
      <c r="AH255" s="126"/>
      <c r="AI255" s="127"/>
      <c r="AJ255" s="111"/>
      <c r="AK255" s="111"/>
      <c r="AL255" s="111"/>
      <c r="AM255" s="111"/>
      <c r="AN255" s="111"/>
      <c r="AT255" s="28"/>
      <c r="AU255" s="134" t="str">
        <f>IF(OR(I255="×",AU259="×"),"×","●")</f>
        <v>●</v>
      </c>
      <c r="AV255" s="132" t="str">
        <f>IF(AU255="●",IF(I255="定","-",I255),"-")</f>
        <v>○</v>
      </c>
      <c r="AW255" s="28"/>
      <c r="AX255" s="135">
        <f t="shared" ref="AX255" si="14">20+ROUNDDOWN(($K$209-1000)/1000,0)*20</f>
        <v>40</v>
      </c>
      <c r="AY255" s="135"/>
      <c r="AZ255" s="28"/>
      <c r="BA255" s="28"/>
      <c r="BB255" s="28"/>
      <c r="BC255" s="28"/>
      <c r="BD255" s="28"/>
      <c r="BE255" s="28"/>
    </row>
    <row r="256" spans="3:57" ht="10.9" customHeight="1" x14ac:dyDescent="0.15">
      <c r="C256" s="137"/>
      <c r="D256" s="140"/>
      <c r="E256" s="142"/>
      <c r="F256" s="142"/>
      <c r="G256" s="137"/>
      <c r="H256" s="142"/>
      <c r="I256" s="147"/>
      <c r="J256" s="148"/>
      <c r="K256" s="149"/>
      <c r="L256" s="153"/>
      <c r="M256" s="154"/>
      <c r="N256" s="155"/>
      <c r="O256" s="162"/>
      <c r="P256" s="162"/>
      <c r="Q256" s="163"/>
      <c r="R256" s="166"/>
      <c r="S256" s="167"/>
      <c r="T256" s="167"/>
      <c r="U256" s="167"/>
      <c r="V256" s="167"/>
      <c r="W256" s="167"/>
      <c r="X256" s="133"/>
      <c r="Y256" s="133"/>
      <c r="Z256" s="133"/>
      <c r="AA256" s="133"/>
      <c r="AB256" s="133"/>
      <c r="AC256" s="133"/>
      <c r="AD256" s="128"/>
      <c r="AE256" s="128"/>
      <c r="AF256" s="128"/>
      <c r="AG256" s="128"/>
      <c r="AH256" s="128"/>
      <c r="AI256" s="129"/>
      <c r="AJ256" s="111"/>
      <c r="AK256" s="111"/>
      <c r="AL256" s="111"/>
      <c r="AM256" s="111"/>
      <c r="AN256" s="111"/>
      <c r="AT256" s="28"/>
      <c r="AU256" s="134"/>
      <c r="AV256" s="132"/>
      <c r="AW256" s="28"/>
      <c r="AX256" s="135"/>
      <c r="AY256" s="135"/>
      <c r="AZ256" s="28"/>
      <c r="BA256" s="28"/>
      <c r="BB256" s="28"/>
      <c r="BC256" s="28"/>
      <c r="BD256" s="28"/>
      <c r="BE256" s="28"/>
    </row>
    <row r="257" spans="3:57" ht="10.9" customHeight="1" x14ac:dyDescent="0.15">
      <c r="C257" s="137"/>
      <c r="D257" s="140"/>
      <c r="E257" s="142"/>
      <c r="F257" s="142"/>
      <c r="G257" s="137"/>
      <c r="H257" s="142"/>
      <c r="I257" s="147"/>
      <c r="J257" s="148"/>
      <c r="K257" s="149"/>
      <c r="L257" s="153"/>
      <c r="M257" s="154"/>
      <c r="N257" s="155"/>
      <c r="O257" s="162"/>
      <c r="P257" s="162"/>
      <c r="Q257" s="163"/>
      <c r="R257" s="166"/>
      <c r="S257" s="167"/>
      <c r="T257" s="167"/>
      <c r="U257" s="167"/>
      <c r="V257" s="167"/>
      <c r="W257" s="167"/>
      <c r="X257" s="133"/>
      <c r="Y257" s="133"/>
      <c r="Z257" s="133"/>
      <c r="AA257" s="133"/>
      <c r="AB257" s="133"/>
      <c r="AC257" s="133"/>
      <c r="AD257" s="128"/>
      <c r="AE257" s="128"/>
      <c r="AF257" s="128"/>
      <c r="AG257" s="128"/>
      <c r="AH257" s="128"/>
      <c r="AI257" s="129"/>
      <c r="AJ257" s="111"/>
      <c r="AK257" s="111"/>
      <c r="AL257" s="111"/>
      <c r="AM257" s="111"/>
      <c r="AN257" s="111"/>
      <c r="AT257" s="28"/>
      <c r="AU257" s="134"/>
      <c r="AV257" s="132"/>
      <c r="AW257" s="28"/>
      <c r="AX257" s="135"/>
      <c r="AY257" s="135"/>
      <c r="AZ257" s="28"/>
      <c r="BA257" s="28"/>
      <c r="BB257" s="28"/>
      <c r="BC257" s="28"/>
      <c r="BD257" s="28"/>
      <c r="BE257" s="28"/>
    </row>
    <row r="258" spans="3:57" ht="10.9" customHeight="1" x14ac:dyDescent="0.15">
      <c r="C258" s="138"/>
      <c r="D258" s="170"/>
      <c r="E258" s="143"/>
      <c r="F258" s="143"/>
      <c r="G258" s="138"/>
      <c r="H258" s="143"/>
      <c r="I258" s="150"/>
      <c r="J258" s="151"/>
      <c r="K258" s="152"/>
      <c r="L258" s="156"/>
      <c r="M258" s="157"/>
      <c r="N258" s="158"/>
      <c r="O258" s="162"/>
      <c r="P258" s="162"/>
      <c r="Q258" s="163"/>
      <c r="R258" s="168"/>
      <c r="S258" s="169"/>
      <c r="T258" s="169"/>
      <c r="U258" s="169"/>
      <c r="V258" s="169"/>
      <c r="W258" s="169"/>
      <c r="X258" s="133"/>
      <c r="Y258" s="133"/>
      <c r="Z258" s="133"/>
      <c r="AA258" s="133"/>
      <c r="AB258" s="133"/>
      <c r="AC258" s="133"/>
      <c r="AD258" s="130"/>
      <c r="AE258" s="130"/>
      <c r="AF258" s="130"/>
      <c r="AG258" s="130"/>
      <c r="AH258" s="130"/>
      <c r="AI258" s="131"/>
      <c r="AJ258" s="111"/>
      <c r="AK258" s="111"/>
      <c r="AL258" s="111"/>
      <c r="AM258" s="111"/>
      <c r="AN258" s="111"/>
      <c r="AT258" s="28"/>
      <c r="AU258" s="134"/>
      <c r="AV258" s="132"/>
      <c r="AW258" s="28"/>
      <c r="AX258" s="135"/>
      <c r="AY258" s="135"/>
      <c r="AZ258" s="28"/>
      <c r="BA258" s="28"/>
      <c r="BB258" s="28"/>
      <c r="BC258" s="28"/>
      <c r="BD258" s="28"/>
      <c r="BE258" s="28"/>
    </row>
    <row r="259" spans="3:57" ht="10.9" customHeight="1" x14ac:dyDescent="0.15">
      <c r="C259" s="136">
        <v>8</v>
      </c>
      <c r="D259" s="139" t="s">
        <v>2</v>
      </c>
      <c r="E259" s="141">
        <v>10</v>
      </c>
      <c r="F259" s="141" t="s">
        <v>1</v>
      </c>
      <c r="G259" s="136" t="s">
        <v>7</v>
      </c>
      <c r="H259" s="141"/>
      <c r="I259" s="144" t="s">
        <v>104</v>
      </c>
      <c r="J259" s="145"/>
      <c r="K259" s="146"/>
      <c r="L259" s="153">
        <v>1</v>
      </c>
      <c r="M259" s="154"/>
      <c r="N259" s="155"/>
      <c r="O259" s="159">
        <f t="shared" ref="O259" si="15">IF(L259=1,$AL$35,IF(L259=2,$AL$54,IF(L259=3,$AL$72,IF(L259=4,$AL$91,IF(L259=5,$AL$109,IF(L259=6,$AL$127,IF(L259=7,$AL$146,IF(L259=8,$AL$164,IF(L259=9,$AL$182,IF(L259=10,$AL$201,0))))))))))</f>
        <v>0.14299999999999999</v>
      </c>
      <c r="P259" s="160"/>
      <c r="Q259" s="161"/>
      <c r="R259" s="164">
        <f>IF(AND(I259="○",AU259="●"),AX259*O259,0)</f>
        <v>5.72</v>
      </c>
      <c r="S259" s="165"/>
      <c r="T259" s="165"/>
      <c r="U259" s="165"/>
      <c r="V259" s="165"/>
      <c r="W259" s="165"/>
      <c r="X259" s="133">
        <f>IF(AND(I259="○",AU259="●"),'記載例(ｽｸﾘｰﾝ)'!AD43,0)</f>
        <v>0.66666666666666663</v>
      </c>
      <c r="Y259" s="133"/>
      <c r="Z259" s="133"/>
      <c r="AA259" s="133"/>
      <c r="AB259" s="133"/>
      <c r="AC259" s="133"/>
      <c r="AD259" s="126">
        <f>IF(I259="○",ROUNDUP(R259+X259,1),0)</f>
        <v>6.3999999999999995</v>
      </c>
      <c r="AE259" s="126"/>
      <c r="AF259" s="126"/>
      <c r="AG259" s="126"/>
      <c r="AH259" s="126"/>
      <c r="AI259" s="127"/>
      <c r="AJ259" s="111"/>
      <c r="AK259" s="111"/>
      <c r="AL259" s="111"/>
      <c r="AM259" s="111"/>
      <c r="AN259" s="111"/>
      <c r="AT259" s="28"/>
      <c r="AU259" s="134" t="str">
        <f t="shared" ref="AU259" si="16">IF(OR(I259="×",AU263="×"),"×","●")</f>
        <v>●</v>
      </c>
      <c r="AV259" s="132" t="str">
        <f>IF(AU259="●",IF(I259="定","-",I259),"-")</f>
        <v>○</v>
      </c>
      <c r="AW259" s="28"/>
      <c r="AX259" s="135">
        <f t="shared" ref="AX259" si="17">20+ROUNDDOWN(($K$209-1000)/1000,0)*20</f>
        <v>40</v>
      </c>
      <c r="AY259" s="135"/>
      <c r="AZ259" s="28"/>
      <c r="BA259" s="28"/>
      <c r="BB259" s="28"/>
      <c r="BC259" s="28"/>
      <c r="BD259" s="28"/>
      <c r="BE259" s="28"/>
    </row>
    <row r="260" spans="3:57" ht="10.9" customHeight="1" x14ac:dyDescent="0.15">
      <c r="C260" s="137"/>
      <c r="D260" s="140"/>
      <c r="E260" s="142"/>
      <c r="F260" s="142"/>
      <c r="G260" s="137"/>
      <c r="H260" s="142"/>
      <c r="I260" s="147"/>
      <c r="J260" s="148"/>
      <c r="K260" s="149"/>
      <c r="L260" s="153"/>
      <c r="M260" s="154"/>
      <c r="N260" s="155"/>
      <c r="O260" s="162"/>
      <c r="P260" s="162"/>
      <c r="Q260" s="163"/>
      <c r="R260" s="166"/>
      <c r="S260" s="167"/>
      <c r="T260" s="167"/>
      <c r="U260" s="167"/>
      <c r="V260" s="167"/>
      <c r="W260" s="167"/>
      <c r="X260" s="133"/>
      <c r="Y260" s="133"/>
      <c r="Z260" s="133"/>
      <c r="AA260" s="133"/>
      <c r="AB260" s="133"/>
      <c r="AC260" s="133"/>
      <c r="AD260" s="128"/>
      <c r="AE260" s="128"/>
      <c r="AF260" s="128"/>
      <c r="AG260" s="128"/>
      <c r="AH260" s="128"/>
      <c r="AI260" s="129"/>
      <c r="AJ260" s="111"/>
      <c r="AK260" s="111"/>
      <c r="AL260" s="111"/>
      <c r="AM260" s="111"/>
      <c r="AN260" s="111"/>
      <c r="AT260" s="28"/>
      <c r="AU260" s="134"/>
      <c r="AV260" s="132"/>
      <c r="AW260" s="28"/>
      <c r="AX260" s="135"/>
      <c r="AY260" s="135"/>
      <c r="AZ260" s="28"/>
      <c r="BA260" s="28"/>
      <c r="BB260" s="28"/>
      <c r="BC260" s="28"/>
      <c r="BD260" s="28"/>
      <c r="BE260" s="28"/>
    </row>
    <row r="261" spans="3:57" ht="10.9" customHeight="1" x14ac:dyDescent="0.15">
      <c r="C261" s="137"/>
      <c r="D261" s="140"/>
      <c r="E261" s="142"/>
      <c r="F261" s="142"/>
      <c r="G261" s="137"/>
      <c r="H261" s="142"/>
      <c r="I261" s="147"/>
      <c r="J261" s="148"/>
      <c r="K261" s="149"/>
      <c r="L261" s="153"/>
      <c r="M261" s="154"/>
      <c r="N261" s="155"/>
      <c r="O261" s="162"/>
      <c r="P261" s="162"/>
      <c r="Q261" s="163"/>
      <c r="R261" s="166"/>
      <c r="S261" s="167"/>
      <c r="T261" s="167"/>
      <c r="U261" s="167"/>
      <c r="V261" s="167"/>
      <c r="W261" s="167"/>
      <c r="X261" s="133"/>
      <c r="Y261" s="133"/>
      <c r="Z261" s="133"/>
      <c r="AA261" s="133"/>
      <c r="AB261" s="133"/>
      <c r="AC261" s="133"/>
      <c r="AD261" s="128"/>
      <c r="AE261" s="128"/>
      <c r="AF261" s="128"/>
      <c r="AG261" s="128"/>
      <c r="AH261" s="128"/>
      <c r="AI261" s="129"/>
      <c r="AJ261" s="111"/>
      <c r="AK261" s="111"/>
      <c r="AL261" s="111"/>
      <c r="AM261" s="111"/>
      <c r="AN261" s="111"/>
      <c r="AT261" s="28"/>
      <c r="AU261" s="134"/>
      <c r="AV261" s="132"/>
      <c r="AW261" s="28"/>
      <c r="AX261" s="135"/>
      <c r="AY261" s="135"/>
      <c r="AZ261" s="28"/>
      <c r="BA261" s="28"/>
      <c r="BB261" s="28"/>
      <c r="BC261" s="28"/>
      <c r="BD261" s="28"/>
      <c r="BE261" s="28"/>
    </row>
    <row r="262" spans="3:57" ht="10.9" customHeight="1" x14ac:dyDescent="0.15">
      <c r="C262" s="138"/>
      <c r="D262" s="170"/>
      <c r="E262" s="143"/>
      <c r="F262" s="143"/>
      <c r="G262" s="138"/>
      <c r="H262" s="143"/>
      <c r="I262" s="150"/>
      <c r="J262" s="151"/>
      <c r="K262" s="152"/>
      <c r="L262" s="156"/>
      <c r="M262" s="157"/>
      <c r="N262" s="158"/>
      <c r="O262" s="162"/>
      <c r="P262" s="162"/>
      <c r="Q262" s="163"/>
      <c r="R262" s="168"/>
      <c r="S262" s="169"/>
      <c r="T262" s="169"/>
      <c r="U262" s="169"/>
      <c r="V262" s="169"/>
      <c r="W262" s="169"/>
      <c r="X262" s="133"/>
      <c r="Y262" s="133"/>
      <c r="Z262" s="133"/>
      <c r="AA262" s="133"/>
      <c r="AB262" s="133"/>
      <c r="AC262" s="133"/>
      <c r="AD262" s="130"/>
      <c r="AE262" s="130"/>
      <c r="AF262" s="130"/>
      <c r="AG262" s="130"/>
      <c r="AH262" s="130"/>
      <c r="AI262" s="131"/>
      <c r="AJ262" s="111"/>
      <c r="AK262" s="111"/>
      <c r="AL262" s="111"/>
      <c r="AM262" s="111"/>
      <c r="AN262" s="111"/>
      <c r="AT262" s="28"/>
      <c r="AU262" s="134"/>
      <c r="AV262" s="132"/>
      <c r="AW262" s="28"/>
      <c r="AX262" s="135"/>
      <c r="AY262" s="135"/>
      <c r="AZ262" s="28"/>
      <c r="BA262" s="28"/>
      <c r="BB262" s="28"/>
      <c r="BC262" s="28"/>
      <c r="BD262" s="28"/>
      <c r="BE262" s="28"/>
    </row>
    <row r="263" spans="3:57" ht="10.9" customHeight="1" x14ac:dyDescent="0.15">
      <c r="C263" s="136">
        <v>8</v>
      </c>
      <c r="D263" s="139" t="s">
        <v>2</v>
      </c>
      <c r="E263" s="141">
        <v>11</v>
      </c>
      <c r="F263" s="141" t="s">
        <v>1</v>
      </c>
      <c r="G263" s="136" t="s">
        <v>6</v>
      </c>
      <c r="H263" s="141"/>
      <c r="I263" s="144" t="s">
        <v>104</v>
      </c>
      <c r="J263" s="145"/>
      <c r="K263" s="146"/>
      <c r="L263" s="153">
        <v>1</v>
      </c>
      <c r="M263" s="154"/>
      <c r="N263" s="155"/>
      <c r="O263" s="159">
        <f t="shared" ref="O263" si="18">IF(L263=1,$AL$35,IF(L263=2,$AL$54,IF(L263=3,$AL$72,IF(L263=4,$AL$91,IF(L263=5,$AL$109,IF(L263=6,$AL$127,IF(L263=7,$AL$146,IF(L263=8,$AL$164,IF(L263=9,$AL$182,IF(L263=10,$AL$201,0))))))))))</f>
        <v>0.14299999999999999</v>
      </c>
      <c r="P263" s="160"/>
      <c r="Q263" s="161"/>
      <c r="R263" s="164">
        <f>IF(AND(I263="○",AU263="●"),AX263*O263,0)</f>
        <v>5.72</v>
      </c>
      <c r="S263" s="165"/>
      <c r="T263" s="165"/>
      <c r="U263" s="165"/>
      <c r="V263" s="165"/>
      <c r="W263" s="165"/>
      <c r="X263" s="133">
        <f>IF(AND(I263="○",AU263="●"),'記載例(ｽｸﾘｰﾝ)'!AD47,0)</f>
        <v>0.66666666666666663</v>
      </c>
      <c r="Y263" s="133"/>
      <c r="Z263" s="133"/>
      <c r="AA263" s="133"/>
      <c r="AB263" s="133"/>
      <c r="AC263" s="133"/>
      <c r="AD263" s="126">
        <f>IF(I263="○",ROUNDUP(R263+X263,1),0)</f>
        <v>6.3999999999999995</v>
      </c>
      <c r="AE263" s="126"/>
      <c r="AF263" s="126"/>
      <c r="AG263" s="126"/>
      <c r="AH263" s="126"/>
      <c r="AI263" s="127"/>
      <c r="AJ263" s="111"/>
      <c r="AK263" s="111"/>
      <c r="AL263" s="111"/>
      <c r="AM263" s="111"/>
      <c r="AN263" s="111"/>
      <c r="AT263" s="28"/>
      <c r="AU263" s="134" t="str">
        <f t="shared" ref="AU263" si="19">IF(OR(I263="×",AU267="×"),"×","●")</f>
        <v>●</v>
      </c>
      <c r="AV263" s="132" t="str">
        <f>IF(AU263="●",IF(I263="定","-",I263),"-")</f>
        <v>○</v>
      </c>
      <c r="AW263" s="28"/>
      <c r="AX263" s="135">
        <f t="shared" ref="AX263" si="20">20+ROUNDDOWN(($K$209-1000)/1000,0)*20</f>
        <v>40</v>
      </c>
      <c r="AY263" s="135"/>
      <c r="AZ263" s="28"/>
      <c r="BA263" s="28"/>
      <c r="BB263" s="28"/>
      <c r="BC263" s="28"/>
      <c r="BD263" s="28"/>
      <c r="BE263" s="28"/>
    </row>
    <row r="264" spans="3:57" ht="10.9" customHeight="1" x14ac:dyDescent="0.15">
      <c r="C264" s="137"/>
      <c r="D264" s="140"/>
      <c r="E264" s="142"/>
      <c r="F264" s="142"/>
      <c r="G264" s="137"/>
      <c r="H264" s="142"/>
      <c r="I264" s="147"/>
      <c r="J264" s="148"/>
      <c r="K264" s="149"/>
      <c r="L264" s="153"/>
      <c r="M264" s="154"/>
      <c r="N264" s="155"/>
      <c r="O264" s="162"/>
      <c r="P264" s="162"/>
      <c r="Q264" s="163"/>
      <c r="R264" s="166"/>
      <c r="S264" s="167"/>
      <c r="T264" s="167"/>
      <c r="U264" s="167"/>
      <c r="V264" s="167"/>
      <c r="W264" s="167"/>
      <c r="X264" s="133"/>
      <c r="Y264" s="133"/>
      <c r="Z264" s="133"/>
      <c r="AA264" s="133"/>
      <c r="AB264" s="133"/>
      <c r="AC264" s="133"/>
      <c r="AD264" s="128"/>
      <c r="AE264" s="128"/>
      <c r="AF264" s="128"/>
      <c r="AG264" s="128"/>
      <c r="AH264" s="128"/>
      <c r="AI264" s="129"/>
      <c r="AJ264" s="111"/>
      <c r="AK264" s="111"/>
      <c r="AL264" s="111"/>
      <c r="AM264" s="111"/>
      <c r="AN264" s="111"/>
      <c r="AT264" s="28"/>
      <c r="AU264" s="134"/>
      <c r="AV264" s="132"/>
      <c r="AW264" s="28"/>
      <c r="AX264" s="135"/>
      <c r="AY264" s="135"/>
      <c r="AZ264" s="28"/>
      <c r="BA264" s="28"/>
      <c r="BB264" s="28"/>
      <c r="BC264" s="28"/>
      <c r="BD264" s="28"/>
      <c r="BE264" s="28"/>
    </row>
    <row r="265" spans="3:57" ht="10.9" customHeight="1" x14ac:dyDescent="0.15">
      <c r="C265" s="137"/>
      <c r="D265" s="140"/>
      <c r="E265" s="142"/>
      <c r="F265" s="142"/>
      <c r="G265" s="137"/>
      <c r="H265" s="142"/>
      <c r="I265" s="147"/>
      <c r="J265" s="148"/>
      <c r="K265" s="149"/>
      <c r="L265" s="153"/>
      <c r="M265" s="154"/>
      <c r="N265" s="155"/>
      <c r="O265" s="162"/>
      <c r="P265" s="162"/>
      <c r="Q265" s="163"/>
      <c r="R265" s="166"/>
      <c r="S265" s="167"/>
      <c r="T265" s="167"/>
      <c r="U265" s="167"/>
      <c r="V265" s="167"/>
      <c r="W265" s="167"/>
      <c r="X265" s="133"/>
      <c r="Y265" s="133"/>
      <c r="Z265" s="133"/>
      <c r="AA265" s="133"/>
      <c r="AB265" s="133"/>
      <c r="AC265" s="133"/>
      <c r="AD265" s="128"/>
      <c r="AE265" s="128"/>
      <c r="AF265" s="128"/>
      <c r="AG265" s="128"/>
      <c r="AH265" s="128"/>
      <c r="AI265" s="129"/>
      <c r="AJ265" s="111"/>
      <c r="AK265" s="111"/>
      <c r="AL265" s="111"/>
      <c r="AM265" s="111"/>
      <c r="AN265" s="111"/>
      <c r="AT265" s="28"/>
      <c r="AU265" s="134"/>
      <c r="AV265" s="132"/>
      <c r="AW265" s="28"/>
      <c r="AX265" s="135"/>
      <c r="AY265" s="135"/>
      <c r="AZ265" s="28"/>
      <c r="BA265" s="28"/>
      <c r="BB265" s="28"/>
      <c r="BC265" s="28"/>
      <c r="BD265" s="28"/>
      <c r="BE265" s="28"/>
    </row>
    <row r="266" spans="3:57" ht="10.9" customHeight="1" x14ac:dyDescent="0.15">
      <c r="C266" s="138"/>
      <c r="D266" s="170"/>
      <c r="E266" s="143"/>
      <c r="F266" s="143"/>
      <c r="G266" s="138"/>
      <c r="H266" s="143"/>
      <c r="I266" s="150"/>
      <c r="J266" s="151"/>
      <c r="K266" s="152"/>
      <c r="L266" s="156"/>
      <c r="M266" s="157"/>
      <c r="N266" s="158"/>
      <c r="O266" s="162"/>
      <c r="P266" s="162"/>
      <c r="Q266" s="163"/>
      <c r="R266" s="168"/>
      <c r="S266" s="169"/>
      <c r="T266" s="169"/>
      <c r="U266" s="169"/>
      <c r="V266" s="169"/>
      <c r="W266" s="169"/>
      <c r="X266" s="133"/>
      <c r="Y266" s="133"/>
      <c r="Z266" s="133"/>
      <c r="AA266" s="133"/>
      <c r="AB266" s="133"/>
      <c r="AC266" s="133"/>
      <c r="AD266" s="130"/>
      <c r="AE266" s="130"/>
      <c r="AF266" s="130"/>
      <c r="AG266" s="130"/>
      <c r="AH266" s="130"/>
      <c r="AI266" s="131"/>
      <c r="AJ266" s="111"/>
      <c r="AK266" s="111"/>
      <c r="AL266" s="111"/>
      <c r="AM266" s="111"/>
      <c r="AN266" s="111"/>
      <c r="AT266" s="28"/>
      <c r="AU266" s="134"/>
      <c r="AV266" s="132"/>
      <c r="AW266" s="28"/>
      <c r="AX266" s="135"/>
      <c r="AY266" s="135"/>
      <c r="AZ266" s="28"/>
      <c r="BA266" s="28"/>
      <c r="BB266" s="28"/>
      <c r="BC266" s="28"/>
      <c r="BD266" s="28"/>
      <c r="BE266" s="28"/>
    </row>
    <row r="267" spans="3:57" ht="10.9" customHeight="1" x14ac:dyDescent="0.15">
      <c r="C267" s="136">
        <v>8</v>
      </c>
      <c r="D267" s="139" t="s">
        <v>2</v>
      </c>
      <c r="E267" s="141">
        <v>12</v>
      </c>
      <c r="F267" s="141" t="s">
        <v>1</v>
      </c>
      <c r="G267" s="136" t="s">
        <v>5</v>
      </c>
      <c r="H267" s="141"/>
      <c r="I267" s="144" t="s">
        <v>104</v>
      </c>
      <c r="J267" s="145"/>
      <c r="K267" s="146"/>
      <c r="L267" s="153">
        <v>1</v>
      </c>
      <c r="M267" s="154"/>
      <c r="N267" s="155"/>
      <c r="O267" s="159">
        <f t="shared" ref="O267" si="21">IF(L267=1,$AL$35,IF(L267=2,$AL$54,IF(L267=3,$AL$72,IF(L267=4,$AL$91,IF(L267=5,$AL$109,IF(L267=6,$AL$127,IF(L267=7,$AL$146,IF(L267=8,$AL$164,IF(L267=9,$AL$182,IF(L267=10,$AL$201,0))))))))))</f>
        <v>0.14299999999999999</v>
      </c>
      <c r="P267" s="160"/>
      <c r="Q267" s="161"/>
      <c r="R267" s="164">
        <f>IF(AND(I267="○",AU267="●"),AX267*O267,0)</f>
        <v>5.72</v>
      </c>
      <c r="S267" s="165"/>
      <c r="T267" s="165"/>
      <c r="U267" s="165"/>
      <c r="V267" s="165"/>
      <c r="W267" s="165"/>
      <c r="X267" s="133">
        <f>IF(AND(I267="○",AU267="●"),'記載例(ｽｸﾘｰﾝ)'!AD51,0)</f>
        <v>0.5714285714285714</v>
      </c>
      <c r="Y267" s="133"/>
      <c r="Z267" s="133"/>
      <c r="AA267" s="133"/>
      <c r="AB267" s="133"/>
      <c r="AC267" s="133"/>
      <c r="AD267" s="126">
        <f>IF(I267="○",ROUNDUP(R267+X267,1),0)</f>
        <v>6.3</v>
      </c>
      <c r="AE267" s="126"/>
      <c r="AF267" s="126"/>
      <c r="AG267" s="126"/>
      <c r="AH267" s="126"/>
      <c r="AI267" s="127"/>
      <c r="AJ267" s="111"/>
      <c r="AK267" s="111"/>
      <c r="AL267" s="111"/>
      <c r="AM267" s="111"/>
      <c r="AN267" s="111"/>
      <c r="AT267" s="28"/>
      <c r="AU267" s="134" t="str">
        <f t="shared" ref="AU267" si="22">IF(OR(I267="×",AU271="×"),"×","●")</f>
        <v>●</v>
      </c>
      <c r="AV267" s="132" t="str">
        <f>IF(AU267="●",IF(I267="定","-",I267),"-")</f>
        <v>○</v>
      </c>
      <c r="AW267" s="28"/>
      <c r="AX267" s="135">
        <f t="shared" ref="AX267" si="23">20+ROUNDDOWN(($K$209-1000)/1000,0)*20</f>
        <v>40</v>
      </c>
      <c r="AY267" s="135"/>
      <c r="AZ267" s="28"/>
      <c r="BA267" s="28"/>
      <c r="BB267" s="28"/>
      <c r="BC267" s="28"/>
      <c r="BD267" s="28"/>
      <c r="BE267" s="28"/>
    </row>
    <row r="268" spans="3:57" ht="10.9" customHeight="1" x14ac:dyDescent="0.15">
      <c r="C268" s="137"/>
      <c r="D268" s="140"/>
      <c r="E268" s="142"/>
      <c r="F268" s="142"/>
      <c r="G268" s="137"/>
      <c r="H268" s="142"/>
      <c r="I268" s="147"/>
      <c r="J268" s="148"/>
      <c r="K268" s="149"/>
      <c r="L268" s="153"/>
      <c r="M268" s="154"/>
      <c r="N268" s="155"/>
      <c r="O268" s="162"/>
      <c r="P268" s="162"/>
      <c r="Q268" s="163"/>
      <c r="R268" s="166"/>
      <c r="S268" s="167"/>
      <c r="T268" s="167"/>
      <c r="U268" s="167"/>
      <c r="V268" s="167"/>
      <c r="W268" s="167"/>
      <c r="X268" s="133"/>
      <c r="Y268" s="133"/>
      <c r="Z268" s="133"/>
      <c r="AA268" s="133"/>
      <c r="AB268" s="133"/>
      <c r="AC268" s="133"/>
      <c r="AD268" s="128"/>
      <c r="AE268" s="128"/>
      <c r="AF268" s="128"/>
      <c r="AG268" s="128"/>
      <c r="AH268" s="128"/>
      <c r="AI268" s="129"/>
      <c r="AJ268" s="111"/>
      <c r="AK268" s="111"/>
      <c r="AL268" s="111"/>
      <c r="AM268" s="111"/>
      <c r="AN268" s="111"/>
      <c r="AT268" s="28"/>
      <c r="AU268" s="134"/>
      <c r="AV268" s="132"/>
      <c r="AW268" s="28"/>
      <c r="AX268" s="135"/>
      <c r="AY268" s="135"/>
      <c r="AZ268" s="28"/>
      <c r="BA268" s="28"/>
      <c r="BB268" s="28"/>
      <c r="BC268" s="28"/>
      <c r="BD268" s="28"/>
      <c r="BE268" s="28"/>
    </row>
    <row r="269" spans="3:57" ht="10.9" customHeight="1" x14ac:dyDescent="0.15">
      <c r="C269" s="137"/>
      <c r="D269" s="140"/>
      <c r="E269" s="142"/>
      <c r="F269" s="142"/>
      <c r="G269" s="137"/>
      <c r="H269" s="142"/>
      <c r="I269" s="147"/>
      <c r="J269" s="148"/>
      <c r="K269" s="149"/>
      <c r="L269" s="153"/>
      <c r="M269" s="154"/>
      <c r="N269" s="155"/>
      <c r="O269" s="162"/>
      <c r="P269" s="162"/>
      <c r="Q269" s="163"/>
      <c r="R269" s="166"/>
      <c r="S269" s="167"/>
      <c r="T269" s="167"/>
      <c r="U269" s="167"/>
      <c r="V269" s="167"/>
      <c r="W269" s="167"/>
      <c r="X269" s="133"/>
      <c r="Y269" s="133"/>
      <c r="Z269" s="133"/>
      <c r="AA269" s="133"/>
      <c r="AB269" s="133"/>
      <c r="AC269" s="133"/>
      <c r="AD269" s="128"/>
      <c r="AE269" s="128"/>
      <c r="AF269" s="128"/>
      <c r="AG269" s="128"/>
      <c r="AH269" s="128"/>
      <c r="AI269" s="129"/>
      <c r="AJ269" s="111"/>
      <c r="AK269" s="111"/>
      <c r="AL269" s="111"/>
      <c r="AM269" s="111"/>
      <c r="AN269" s="111"/>
      <c r="AT269" s="28"/>
      <c r="AU269" s="134"/>
      <c r="AV269" s="132"/>
      <c r="AW269" s="28"/>
      <c r="AX269" s="135"/>
      <c r="AY269" s="135"/>
      <c r="AZ269" s="28"/>
      <c r="BA269" s="28"/>
      <c r="BB269" s="28"/>
      <c r="BC269" s="28"/>
      <c r="BD269" s="28"/>
      <c r="BE269" s="28"/>
    </row>
    <row r="270" spans="3:57" ht="10.9" customHeight="1" x14ac:dyDescent="0.15">
      <c r="C270" s="138"/>
      <c r="D270" s="170"/>
      <c r="E270" s="143"/>
      <c r="F270" s="143"/>
      <c r="G270" s="138"/>
      <c r="H270" s="143"/>
      <c r="I270" s="150"/>
      <c r="J270" s="151"/>
      <c r="K270" s="152"/>
      <c r="L270" s="156"/>
      <c r="M270" s="157"/>
      <c r="N270" s="158"/>
      <c r="O270" s="162"/>
      <c r="P270" s="162"/>
      <c r="Q270" s="163"/>
      <c r="R270" s="168"/>
      <c r="S270" s="169"/>
      <c r="T270" s="169"/>
      <c r="U270" s="169"/>
      <c r="V270" s="169"/>
      <c r="W270" s="169"/>
      <c r="X270" s="133"/>
      <c r="Y270" s="133"/>
      <c r="Z270" s="133"/>
      <c r="AA270" s="133"/>
      <c r="AB270" s="133"/>
      <c r="AC270" s="133"/>
      <c r="AD270" s="130"/>
      <c r="AE270" s="130"/>
      <c r="AF270" s="130"/>
      <c r="AG270" s="130"/>
      <c r="AH270" s="130"/>
      <c r="AI270" s="131"/>
      <c r="AJ270" s="111"/>
      <c r="AK270" s="111"/>
      <c r="AL270" s="111"/>
      <c r="AM270" s="111"/>
      <c r="AN270" s="111"/>
      <c r="AT270" s="28"/>
      <c r="AU270" s="134"/>
      <c r="AV270" s="132"/>
      <c r="AW270" s="28"/>
      <c r="AX270" s="135"/>
      <c r="AY270" s="135"/>
      <c r="AZ270" s="28"/>
      <c r="BA270" s="28"/>
      <c r="BB270" s="28"/>
      <c r="BC270" s="28"/>
      <c r="BD270" s="28"/>
      <c r="BE270" s="28"/>
    </row>
    <row r="271" spans="3:57" ht="10.9" customHeight="1" x14ac:dyDescent="0.15">
      <c r="C271" s="136">
        <v>8</v>
      </c>
      <c r="D271" s="139" t="s">
        <v>2</v>
      </c>
      <c r="E271" s="141">
        <v>13</v>
      </c>
      <c r="F271" s="141" t="s">
        <v>1</v>
      </c>
      <c r="G271" s="136" t="s">
        <v>4</v>
      </c>
      <c r="H271" s="141"/>
      <c r="I271" s="144" t="s">
        <v>104</v>
      </c>
      <c r="J271" s="145"/>
      <c r="K271" s="146"/>
      <c r="L271" s="147">
        <v>2</v>
      </c>
      <c r="M271" s="148"/>
      <c r="N271" s="171"/>
      <c r="O271" s="159">
        <f t="shared" ref="O271" si="24">IF(L271=1,$AL$35,IF(L271=2,$AL$54,IF(L271=3,$AL$72,IF(L271=4,$AL$91,IF(L271=5,$AL$109,IF(L271=6,$AL$127,IF(L271=7,$AL$146,IF(L271=8,$AL$164,IF(L271=9,$AL$182,IF(L271=10,$AL$201,0))))))))))</f>
        <v>0.2</v>
      </c>
      <c r="P271" s="160"/>
      <c r="Q271" s="161"/>
      <c r="R271" s="164">
        <f>IF(AND(I271="○",AU271="●"),AX271*O271,0)</f>
        <v>8</v>
      </c>
      <c r="S271" s="165"/>
      <c r="T271" s="165"/>
      <c r="U271" s="165"/>
      <c r="V271" s="165"/>
      <c r="W271" s="165"/>
      <c r="X271" s="133">
        <f>IF(AND(I271="○",AU271="●"),'記載例(ｽｸﾘｰﾝ)'!AD55,0)</f>
        <v>0.5714285714285714</v>
      </c>
      <c r="Y271" s="133"/>
      <c r="Z271" s="133"/>
      <c r="AA271" s="133"/>
      <c r="AB271" s="133"/>
      <c r="AC271" s="133"/>
      <c r="AD271" s="126">
        <f>IF(I271="○",ROUNDUP(R271+X271,1),0)</f>
        <v>8.6</v>
      </c>
      <c r="AE271" s="126"/>
      <c r="AF271" s="126"/>
      <c r="AG271" s="126"/>
      <c r="AH271" s="126"/>
      <c r="AI271" s="127"/>
      <c r="AJ271" s="111"/>
      <c r="AK271" s="111"/>
      <c r="AL271" s="111"/>
      <c r="AM271" s="111"/>
      <c r="AN271" s="111"/>
      <c r="AT271" s="28"/>
      <c r="AU271" s="134" t="str">
        <f t="shared" ref="AU271:AU339" si="25">IF(OR(I271="×",AU275="×"),"×","●")</f>
        <v>●</v>
      </c>
      <c r="AV271" s="132" t="str">
        <f>IF(AU271="●",IF(I271="定","-",I271),"-")</f>
        <v>○</v>
      </c>
      <c r="AW271" s="28"/>
      <c r="AX271" s="135">
        <f t="shared" ref="AX271" si="26">20+ROUNDDOWN(($K$209-1000)/1000,0)*20</f>
        <v>40</v>
      </c>
      <c r="AY271" s="135"/>
      <c r="AZ271" s="28"/>
      <c r="BA271" s="28"/>
      <c r="BB271" s="28"/>
      <c r="BC271" s="28"/>
      <c r="BD271" s="28"/>
      <c r="BE271" s="28"/>
    </row>
    <row r="272" spans="3:57" ht="10.9" customHeight="1" x14ac:dyDescent="0.15">
      <c r="C272" s="137"/>
      <c r="D272" s="140"/>
      <c r="E272" s="142"/>
      <c r="F272" s="142"/>
      <c r="G272" s="137"/>
      <c r="H272" s="142"/>
      <c r="I272" s="147"/>
      <c r="J272" s="148"/>
      <c r="K272" s="149"/>
      <c r="L272" s="147"/>
      <c r="M272" s="148"/>
      <c r="N272" s="171"/>
      <c r="O272" s="162"/>
      <c r="P272" s="162"/>
      <c r="Q272" s="163"/>
      <c r="R272" s="166"/>
      <c r="S272" s="167"/>
      <c r="T272" s="167"/>
      <c r="U272" s="167"/>
      <c r="V272" s="167"/>
      <c r="W272" s="167"/>
      <c r="X272" s="133"/>
      <c r="Y272" s="133"/>
      <c r="Z272" s="133"/>
      <c r="AA272" s="133"/>
      <c r="AB272" s="133"/>
      <c r="AC272" s="133"/>
      <c r="AD272" s="128"/>
      <c r="AE272" s="128"/>
      <c r="AF272" s="128"/>
      <c r="AG272" s="128"/>
      <c r="AH272" s="128"/>
      <c r="AI272" s="129"/>
      <c r="AJ272" s="111"/>
      <c r="AK272" s="111"/>
      <c r="AL272" s="111"/>
      <c r="AM272" s="111"/>
      <c r="AN272" s="111"/>
      <c r="AT272" s="28"/>
      <c r="AU272" s="134"/>
      <c r="AV272" s="132"/>
      <c r="AW272" s="28"/>
      <c r="AX272" s="135"/>
      <c r="AY272" s="135"/>
      <c r="AZ272" s="28"/>
      <c r="BA272" s="28"/>
      <c r="BB272" s="28"/>
      <c r="BC272" s="28"/>
      <c r="BD272" s="28"/>
      <c r="BE272" s="28"/>
    </row>
    <row r="273" spans="3:57" ht="10.9" customHeight="1" x14ac:dyDescent="0.15">
      <c r="C273" s="137"/>
      <c r="D273" s="140"/>
      <c r="E273" s="142"/>
      <c r="F273" s="142"/>
      <c r="G273" s="137"/>
      <c r="H273" s="142"/>
      <c r="I273" s="147"/>
      <c r="J273" s="148"/>
      <c r="K273" s="149"/>
      <c r="L273" s="147"/>
      <c r="M273" s="148"/>
      <c r="N273" s="171"/>
      <c r="O273" s="162"/>
      <c r="P273" s="162"/>
      <c r="Q273" s="163"/>
      <c r="R273" s="166"/>
      <c r="S273" s="167"/>
      <c r="T273" s="167"/>
      <c r="U273" s="167"/>
      <c r="V273" s="167"/>
      <c r="W273" s="167"/>
      <c r="X273" s="133"/>
      <c r="Y273" s="133"/>
      <c r="Z273" s="133"/>
      <c r="AA273" s="133"/>
      <c r="AB273" s="133"/>
      <c r="AC273" s="133"/>
      <c r="AD273" s="128"/>
      <c r="AE273" s="128"/>
      <c r="AF273" s="128"/>
      <c r="AG273" s="128"/>
      <c r="AH273" s="128"/>
      <c r="AI273" s="129"/>
      <c r="AJ273" s="111"/>
      <c r="AK273" s="111"/>
      <c r="AL273" s="111"/>
      <c r="AM273" s="111"/>
      <c r="AN273" s="111"/>
      <c r="AT273" s="28"/>
      <c r="AU273" s="134"/>
      <c r="AV273" s="132"/>
      <c r="AW273" s="28"/>
      <c r="AX273" s="135"/>
      <c r="AY273" s="135"/>
      <c r="AZ273" s="28"/>
      <c r="BA273" s="28"/>
      <c r="BB273" s="28"/>
      <c r="BC273" s="28"/>
      <c r="BD273" s="28"/>
      <c r="BE273" s="28"/>
    </row>
    <row r="274" spans="3:57" ht="10.9" customHeight="1" x14ac:dyDescent="0.15">
      <c r="C274" s="138"/>
      <c r="D274" s="170"/>
      <c r="E274" s="143"/>
      <c r="F274" s="143"/>
      <c r="G274" s="138"/>
      <c r="H274" s="143"/>
      <c r="I274" s="150"/>
      <c r="J274" s="151"/>
      <c r="K274" s="152"/>
      <c r="L274" s="150"/>
      <c r="M274" s="151"/>
      <c r="N274" s="172"/>
      <c r="O274" s="162"/>
      <c r="P274" s="162"/>
      <c r="Q274" s="163"/>
      <c r="R274" s="168"/>
      <c r="S274" s="169"/>
      <c r="T274" s="169"/>
      <c r="U274" s="169"/>
      <c r="V274" s="169"/>
      <c r="W274" s="169"/>
      <c r="X274" s="133"/>
      <c r="Y274" s="133"/>
      <c r="Z274" s="133"/>
      <c r="AA274" s="133"/>
      <c r="AB274" s="133"/>
      <c r="AC274" s="133"/>
      <c r="AD274" s="130"/>
      <c r="AE274" s="130"/>
      <c r="AF274" s="130"/>
      <c r="AG274" s="130"/>
      <c r="AH274" s="130"/>
      <c r="AI274" s="131"/>
      <c r="AJ274" s="111"/>
      <c r="AK274" s="111"/>
      <c r="AL274" s="111"/>
      <c r="AM274" s="111"/>
      <c r="AN274" s="111"/>
      <c r="AT274" s="28"/>
      <c r="AU274" s="134"/>
      <c r="AV274" s="132"/>
      <c r="AW274" s="28"/>
      <c r="AX274" s="135"/>
      <c r="AY274" s="135"/>
      <c r="AZ274" s="28"/>
      <c r="BA274" s="28"/>
      <c r="BB274" s="28"/>
      <c r="BC274" s="28"/>
      <c r="BD274" s="28"/>
      <c r="BE274" s="28"/>
    </row>
    <row r="275" spans="3:57" ht="10.5" customHeight="1" x14ac:dyDescent="0.15">
      <c r="C275" s="136">
        <v>8</v>
      </c>
      <c r="D275" s="139" t="s">
        <v>2</v>
      </c>
      <c r="E275" s="141">
        <v>14</v>
      </c>
      <c r="F275" s="141" t="s">
        <v>1</v>
      </c>
      <c r="G275" s="136" t="s">
        <v>3</v>
      </c>
      <c r="H275" s="141"/>
      <c r="I275" s="144" t="s">
        <v>104</v>
      </c>
      <c r="J275" s="145"/>
      <c r="K275" s="146"/>
      <c r="L275" s="147">
        <v>2</v>
      </c>
      <c r="M275" s="148"/>
      <c r="N275" s="171"/>
      <c r="O275" s="159">
        <f t="shared" ref="O275" si="27">IF(L275=1,$AL$35,IF(L275=2,$AL$54,IF(L275=3,$AL$72,IF(L275=4,$AL$91,IF(L275=5,$AL$109,IF(L275=6,$AL$127,IF(L275=7,$AL$146,IF(L275=8,$AL$164,IF(L275=9,$AL$182,IF(L275=10,$AL$201,0))))))))))</f>
        <v>0.2</v>
      </c>
      <c r="P275" s="160"/>
      <c r="Q275" s="161"/>
      <c r="R275" s="164">
        <f>IF(AND(I275="○",AU275="●"),AX275*O275,0)</f>
        <v>8</v>
      </c>
      <c r="S275" s="165"/>
      <c r="T275" s="165"/>
      <c r="U275" s="165"/>
      <c r="V275" s="165"/>
      <c r="W275" s="165"/>
      <c r="X275" s="133">
        <f>IF(AND(I275="○",AU275="●"),'記載例(ｽｸﾘｰﾝ)'!AD23,0)</f>
        <v>0.5714285714285714</v>
      </c>
      <c r="Y275" s="133"/>
      <c r="Z275" s="133"/>
      <c r="AA275" s="133"/>
      <c r="AB275" s="133"/>
      <c r="AC275" s="133"/>
      <c r="AD275" s="126">
        <f>IF(I275="○",ROUNDUP(R275+X275,1),0)</f>
        <v>8.6</v>
      </c>
      <c r="AE275" s="126"/>
      <c r="AF275" s="126"/>
      <c r="AG275" s="126"/>
      <c r="AH275" s="126"/>
      <c r="AI275" s="127"/>
      <c r="AJ275" s="111"/>
      <c r="AK275" s="111"/>
      <c r="AL275" s="111"/>
      <c r="AM275" s="111"/>
      <c r="AN275" s="111"/>
      <c r="AT275" s="28"/>
      <c r="AU275" s="134" t="str">
        <f t="shared" si="25"/>
        <v>●</v>
      </c>
      <c r="AV275" s="132" t="str">
        <f>IF(AU275="●",IF(I275="定","-",I275),"-")</f>
        <v>○</v>
      </c>
      <c r="AW275" s="28"/>
      <c r="AX275" s="135">
        <f t="shared" ref="AX275" si="28">20+ROUNDDOWN(($K$209-1000)/1000,0)*20</f>
        <v>40</v>
      </c>
      <c r="AY275" s="135"/>
      <c r="AZ275" s="28"/>
      <c r="BA275" s="28"/>
      <c r="BB275" s="28"/>
      <c r="BC275" s="28"/>
      <c r="BD275" s="28"/>
      <c r="BE275" s="28"/>
    </row>
    <row r="276" spans="3:57" ht="10.5" customHeight="1" x14ac:dyDescent="0.15">
      <c r="C276" s="137"/>
      <c r="D276" s="140"/>
      <c r="E276" s="142"/>
      <c r="F276" s="142"/>
      <c r="G276" s="137"/>
      <c r="H276" s="142"/>
      <c r="I276" s="147"/>
      <c r="J276" s="148"/>
      <c r="K276" s="149"/>
      <c r="L276" s="147"/>
      <c r="M276" s="148"/>
      <c r="N276" s="171"/>
      <c r="O276" s="162"/>
      <c r="P276" s="162"/>
      <c r="Q276" s="163"/>
      <c r="R276" s="166"/>
      <c r="S276" s="167"/>
      <c r="T276" s="167"/>
      <c r="U276" s="167"/>
      <c r="V276" s="167"/>
      <c r="W276" s="167"/>
      <c r="X276" s="133"/>
      <c r="Y276" s="133"/>
      <c r="Z276" s="133"/>
      <c r="AA276" s="133"/>
      <c r="AB276" s="133"/>
      <c r="AC276" s="133"/>
      <c r="AD276" s="128"/>
      <c r="AE276" s="128"/>
      <c r="AF276" s="128"/>
      <c r="AG276" s="128"/>
      <c r="AH276" s="128"/>
      <c r="AI276" s="129"/>
      <c r="AJ276" s="111"/>
      <c r="AK276" s="111"/>
      <c r="AL276" s="111"/>
      <c r="AM276" s="111"/>
      <c r="AN276" s="111"/>
      <c r="AT276" s="28"/>
      <c r="AU276" s="134"/>
      <c r="AV276" s="132"/>
      <c r="AW276" s="28"/>
      <c r="AX276" s="135"/>
      <c r="AY276" s="135"/>
      <c r="AZ276" s="28"/>
      <c r="BA276" s="28"/>
      <c r="BB276" s="28"/>
      <c r="BC276" s="28"/>
      <c r="BD276" s="28"/>
      <c r="BE276" s="28"/>
    </row>
    <row r="277" spans="3:57" ht="10.9" customHeight="1" x14ac:dyDescent="0.15">
      <c r="C277" s="137"/>
      <c r="D277" s="140"/>
      <c r="E277" s="142"/>
      <c r="F277" s="142"/>
      <c r="G277" s="137"/>
      <c r="H277" s="142"/>
      <c r="I277" s="147"/>
      <c r="J277" s="148"/>
      <c r="K277" s="149"/>
      <c r="L277" s="147"/>
      <c r="M277" s="148"/>
      <c r="N277" s="171"/>
      <c r="O277" s="162"/>
      <c r="P277" s="162"/>
      <c r="Q277" s="163"/>
      <c r="R277" s="166"/>
      <c r="S277" s="167"/>
      <c r="T277" s="167"/>
      <c r="U277" s="167"/>
      <c r="V277" s="167"/>
      <c r="W277" s="167"/>
      <c r="X277" s="133"/>
      <c r="Y277" s="133"/>
      <c r="Z277" s="133"/>
      <c r="AA277" s="133"/>
      <c r="AB277" s="133"/>
      <c r="AC277" s="133"/>
      <c r="AD277" s="128"/>
      <c r="AE277" s="128"/>
      <c r="AF277" s="128"/>
      <c r="AG277" s="128"/>
      <c r="AH277" s="128"/>
      <c r="AI277" s="129"/>
      <c r="AJ277" s="111"/>
      <c r="AK277" s="111"/>
      <c r="AL277" s="111"/>
      <c r="AM277" s="111"/>
      <c r="AN277" s="111"/>
      <c r="AT277" s="28"/>
      <c r="AU277" s="134"/>
      <c r="AV277" s="132"/>
      <c r="AW277" s="28"/>
      <c r="AX277" s="135"/>
      <c r="AY277" s="135"/>
      <c r="AZ277" s="28"/>
      <c r="BA277" s="28"/>
      <c r="BB277" s="28"/>
      <c r="BC277" s="28"/>
      <c r="BD277" s="28"/>
      <c r="BE277" s="28"/>
    </row>
    <row r="278" spans="3:57" ht="10.9" customHeight="1" x14ac:dyDescent="0.15">
      <c r="C278" s="138"/>
      <c r="D278" s="170"/>
      <c r="E278" s="143"/>
      <c r="F278" s="143"/>
      <c r="G278" s="138"/>
      <c r="H278" s="143"/>
      <c r="I278" s="150"/>
      <c r="J278" s="151"/>
      <c r="K278" s="152"/>
      <c r="L278" s="150"/>
      <c r="M278" s="151"/>
      <c r="N278" s="172"/>
      <c r="O278" s="162"/>
      <c r="P278" s="162"/>
      <c r="Q278" s="163"/>
      <c r="R278" s="168"/>
      <c r="S278" s="169"/>
      <c r="T278" s="169"/>
      <c r="U278" s="169"/>
      <c r="V278" s="169"/>
      <c r="W278" s="169"/>
      <c r="X278" s="133"/>
      <c r="Y278" s="133"/>
      <c r="Z278" s="133"/>
      <c r="AA278" s="133"/>
      <c r="AB278" s="133"/>
      <c r="AC278" s="133"/>
      <c r="AD278" s="130"/>
      <c r="AE278" s="130"/>
      <c r="AF278" s="130"/>
      <c r="AG278" s="130"/>
      <c r="AH278" s="130"/>
      <c r="AI278" s="131"/>
      <c r="AJ278" s="111"/>
      <c r="AK278" s="111"/>
      <c r="AL278" s="111"/>
      <c r="AM278" s="111"/>
      <c r="AN278" s="111"/>
      <c r="AT278" s="28"/>
      <c r="AU278" s="134"/>
      <c r="AV278" s="132"/>
      <c r="AW278" s="28"/>
      <c r="AX278" s="135"/>
      <c r="AY278" s="135"/>
      <c r="AZ278" s="28"/>
      <c r="BA278" s="28"/>
      <c r="BB278" s="28"/>
      <c r="BC278" s="28"/>
      <c r="BD278" s="28"/>
      <c r="BE278" s="28"/>
    </row>
    <row r="279" spans="3:57" ht="10.9" customHeight="1" x14ac:dyDescent="0.15">
      <c r="C279" s="136">
        <v>8</v>
      </c>
      <c r="D279" s="139" t="s">
        <v>2</v>
      </c>
      <c r="E279" s="141">
        <v>15</v>
      </c>
      <c r="F279" s="141" t="s">
        <v>1</v>
      </c>
      <c r="G279" s="136" t="s">
        <v>0</v>
      </c>
      <c r="H279" s="141"/>
      <c r="I279" s="144" t="s">
        <v>104</v>
      </c>
      <c r="J279" s="145"/>
      <c r="K279" s="146"/>
      <c r="L279" s="153">
        <v>1</v>
      </c>
      <c r="M279" s="154"/>
      <c r="N279" s="155"/>
      <c r="O279" s="159">
        <f t="shared" ref="O279" si="29">IF(L279=1,$AL$35,IF(L279=2,$AL$54,IF(L279=3,$AL$72,IF(L279=4,$AL$91,IF(L279=5,$AL$109,IF(L279=6,$AL$127,IF(L279=7,$AL$146,IF(L279=8,$AL$164,IF(L279=9,$AL$182,IF(L279=10,$AL$201,0))))))))))</f>
        <v>0.14299999999999999</v>
      </c>
      <c r="P279" s="160"/>
      <c r="Q279" s="161"/>
      <c r="R279" s="164">
        <f>IF(AND(I279="○",AU279="●"),AX279*O279,0)</f>
        <v>5.72</v>
      </c>
      <c r="S279" s="165"/>
      <c r="T279" s="165"/>
      <c r="U279" s="165"/>
      <c r="V279" s="165"/>
      <c r="W279" s="165"/>
      <c r="X279" s="133">
        <f>IF(AND(I279="○",AU279="●"),'記載例(ｽｸﾘｰﾝ)'!AD27,0)</f>
        <v>0.66666666666666663</v>
      </c>
      <c r="Y279" s="133"/>
      <c r="Z279" s="133"/>
      <c r="AA279" s="133"/>
      <c r="AB279" s="133"/>
      <c r="AC279" s="133"/>
      <c r="AD279" s="126">
        <f>IF(I279="○",ROUNDUP(R279+X279,1),0)</f>
        <v>6.3999999999999995</v>
      </c>
      <c r="AE279" s="126"/>
      <c r="AF279" s="126"/>
      <c r="AG279" s="126"/>
      <c r="AH279" s="126"/>
      <c r="AI279" s="127"/>
      <c r="AJ279" s="111"/>
      <c r="AK279" s="111"/>
      <c r="AL279" s="111"/>
      <c r="AM279" s="111"/>
      <c r="AN279" s="111"/>
      <c r="AT279" s="28"/>
      <c r="AU279" s="134" t="str">
        <f t="shared" si="25"/>
        <v>●</v>
      </c>
      <c r="AV279" s="132" t="str">
        <f>IF(AU279="●",IF(I279="定","-",I279),"-")</f>
        <v>○</v>
      </c>
      <c r="AW279" s="28"/>
      <c r="AX279" s="135">
        <f t="shared" ref="AX279" si="30">20+ROUNDDOWN(($K$209-1000)/1000,0)*20</f>
        <v>40</v>
      </c>
      <c r="AY279" s="135"/>
      <c r="AZ279" s="28"/>
      <c r="BA279" s="28"/>
      <c r="BB279" s="28"/>
      <c r="BC279" s="28"/>
      <c r="BD279" s="28"/>
      <c r="BE279" s="28"/>
    </row>
    <row r="280" spans="3:57" ht="10.9" customHeight="1" x14ac:dyDescent="0.15">
      <c r="C280" s="137"/>
      <c r="D280" s="140"/>
      <c r="E280" s="142"/>
      <c r="F280" s="142"/>
      <c r="G280" s="137"/>
      <c r="H280" s="142"/>
      <c r="I280" s="147"/>
      <c r="J280" s="148"/>
      <c r="K280" s="149"/>
      <c r="L280" s="153"/>
      <c r="M280" s="154"/>
      <c r="N280" s="155"/>
      <c r="O280" s="162"/>
      <c r="P280" s="162"/>
      <c r="Q280" s="163"/>
      <c r="R280" s="166"/>
      <c r="S280" s="167"/>
      <c r="T280" s="167"/>
      <c r="U280" s="167"/>
      <c r="V280" s="167"/>
      <c r="W280" s="167"/>
      <c r="X280" s="133"/>
      <c r="Y280" s="133"/>
      <c r="Z280" s="133"/>
      <c r="AA280" s="133"/>
      <c r="AB280" s="133"/>
      <c r="AC280" s="133"/>
      <c r="AD280" s="128"/>
      <c r="AE280" s="128"/>
      <c r="AF280" s="128"/>
      <c r="AG280" s="128"/>
      <c r="AH280" s="128"/>
      <c r="AI280" s="129"/>
      <c r="AJ280" s="111"/>
      <c r="AK280" s="111"/>
      <c r="AL280" s="111"/>
      <c r="AM280" s="111"/>
      <c r="AN280" s="111"/>
      <c r="AT280" s="28"/>
      <c r="AU280" s="134"/>
      <c r="AV280" s="132"/>
      <c r="AW280" s="28"/>
      <c r="AX280" s="135"/>
      <c r="AY280" s="135"/>
      <c r="AZ280" s="28"/>
      <c r="BA280" s="28"/>
      <c r="BB280" s="28"/>
      <c r="BC280" s="28"/>
      <c r="BD280" s="28"/>
      <c r="BE280" s="28"/>
    </row>
    <row r="281" spans="3:57" ht="10.9" customHeight="1" x14ac:dyDescent="0.15">
      <c r="C281" s="137"/>
      <c r="D281" s="140"/>
      <c r="E281" s="142"/>
      <c r="F281" s="142"/>
      <c r="G281" s="137"/>
      <c r="H281" s="142"/>
      <c r="I281" s="147"/>
      <c r="J281" s="148"/>
      <c r="K281" s="149"/>
      <c r="L281" s="153"/>
      <c r="M281" s="154"/>
      <c r="N281" s="155"/>
      <c r="O281" s="162"/>
      <c r="P281" s="162"/>
      <c r="Q281" s="163"/>
      <c r="R281" s="166"/>
      <c r="S281" s="167"/>
      <c r="T281" s="167"/>
      <c r="U281" s="167"/>
      <c r="V281" s="167"/>
      <c r="W281" s="167"/>
      <c r="X281" s="133"/>
      <c r="Y281" s="133"/>
      <c r="Z281" s="133"/>
      <c r="AA281" s="133"/>
      <c r="AB281" s="133"/>
      <c r="AC281" s="133"/>
      <c r="AD281" s="128"/>
      <c r="AE281" s="128"/>
      <c r="AF281" s="128"/>
      <c r="AG281" s="128"/>
      <c r="AH281" s="128"/>
      <c r="AI281" s="129"/>
      <c r="AJ281" s="111"/>
      <c r="AK281" s="111"/>
      <c r="AL281" s="111"/>
      <c r="AM281" s="111"/>
      <c r="AN281" s="111"/>
      <c r="AT281" s="28"/>
      <c r="AU281" s="134"/>
      <c r="AV281" s="132"/>
      <c r="AW281" s="28"/>
      <c r="AX281" s="135"/>
      <c r="AY281" s="135"/>
      <c r="AZ281" s="28"/>
      <c r="BA281" s="28"/>
      <c r="BB281" s="28"/>
      <c r="BC281" s="28"/>
      <c r="BD281" s="28"/>
      <c r="BE281" s="28"/>
    </row>
    <row r="282" spans="3:57" ht="10.9" customHeight="1" x14ac:dyDescent="0.15">
      <c r="C282" s="138"/>
      <c r="D282" s="170"/>
      <c r="E282" s="143"/>
      <c r="F282" s="143"/>
      <c r="G282" s="138"/>
      <c r="H282" s="143"/>
      <c r="I282" s="150"/>
      <c r="J282" s="151"/>
      <c r="K282" s="152"/>
      <c r="L282" s="156"/>
      <c r="M282" s="157"/>
      <c r="N282" s="158"/>
      <c r="O282" s="162"/>
      <c r="P282" s="162"/>
      <c r="Q282" s="163"/>
      <c r="R282" s="168"/>
      <c r="S282" s="169"/>
      <c r="T282" s="169"/>
      <c r="U282" s="169"/>
      <c r="V282" s="169"/>
      <c r="W282" s="169"/>
      <c r="X282" s="133"/>
      <c r="Y282" s="133"/>
      <c r="Z282" s="133"/>
      <c r="AA282" s="133"/>
      <c r="AB282" s="133"/>
      <c r="AC282" s="133"/>
      <c r="AD282" s="130"/>
      <c r="AE282" s="130"/>
      <c r="AF282" s="130"/>
      <c r="AG282" s="130"/>
      <c r="AH282" s="130"/>
      <c r="AI282" s="131"/>
      <c r="AJ282" s="111"/>
      <c r="AK282" s="111"/>
      <c r="AL282" s="111"/>
      <c r="AM282" s="111"/>
      <c r="AN282" s="111"/>
      <c r="AT282" s="28"/>
      <c r="AU282" s="134"/>
      <c r="AV282" s="132"/>
      <c r="AW282" s="28"/>
      <c r="AX282" s="135"/>
      <c r="AY282" s="135"/>
      <c r="AZ282" s="28"/>
      <c r="BA282" s="28"/>
      <c r="BB282" s="28"/>
      <c r="BC282" s="28"/>
      <c r="BD282" s="28"/>
      <c r="BE282" s="28"/>
    </row>
    <row r="283" spans="3:57" ht="10.9" customHeight="1" x14ac:dyDescent="0.15">
      <c r="C283" s="136">
        <v>8</v>
      </c>
      <c r="D283" s="139" t="s">
        <v>2</v>
      </c>
      <c r="E283" s="141">
        <v>16</v>
      </c>
      <c r="F283" s="141" t="s">
        <v>1</v>
      </c>
      <c r="G283" s="136" t="s">
        <v>8</v>
      </c>
      <c r="H283" s="141"/>
      <c r="I283" s="144" t="s">
        <v>104</v>
      </c>
      <c r="J283" s="145"/>
      <c r="K283" s="146"/>
      <c r="L283" s="153">
        <v>1</v>
      </c>
      <c r="M283" s="154"/>
      <c r="N283" s="155"/>
      <c r="O283" s="159">
        <f t="shared" ref="O283" si="31">IF(L283=1,$AL$35,IF(L283=2,$AL$54,IF(L283=3,$AL$72,IF(L283=4,$AL$91,IF(L283=5,$AL$109,IF(L283=6,$AL$127,IF(L283=7,$AL$146,IF(L283=8,$AL$164,IF(L283=9,$AL$182,IF(L283=10,$AL$201,0))))))))))</f>
        <v>0.14299999999999999</v>
      </c>
      <c r="P283" s="160"/>
      <c r="Q283" s="161"/>
      <c r="R283" s="164">
        <f>IF(AND(I283="○",AU283="●"),AX283*O283,0)</f>
        <v>5.72</v>
      </c>
      <c r="S283" s="165"/>
      <c r="T283" s="165"/>
      <c r="U283" s="165"/>
      <c r="V283" s="165"/>
      <c r="W283" s="165"/>
      <c r="X283" s="133">
        <f>IF(AND(I283="○",AU283="●"),'記載例(ｽｸﾘｰﾝ)'!AD31,0)</f>
        <v>0.66666666666666663</v>
      </c>
      <c r="Y283" s="133"/>
      <c r="Z283" s="133"/>
      <c r="AA283" s="133"/>
      <c r="AB283" s="133"/>
      <c r="AC283" s="133"/>
      <c r="AD283" s="126">
        <f>IF(I283="○",ROUNDUP(R283+X283,1),0)</f>
        <v>6.3999999999999995</v>
      </c>
      <c r="AE283" s="126"/>
      <c r="AF283" s="126"/>
      <c r="AG283" s="126"/>
      <c r="AH283" s="126"/>
      <c r="AI283" s="127"/>
      <c r="AJ283" s="111"/>
      <c r="AK283" s="111"/>
      <c r="AL283" s="111"/>
      <c r="AM283" s="111"/>
      <c r="AN283" s="111"/>
      <c r="AT283" s="28"/>
      <c r="AU283" s="174" t="str">
        <f>IF($C$12="☑","×",IF(OR(I283="×",AU287="×"),"×","●"))</f>
        <v>●</v>
      </c>
      <c r="AV283" s="132" t="str">
        <f>IF(AU283="●",IF(I283="定","-",I283),"-")</f>
        <v>○</v>
      </c>
      <c r="AW283" s="28"/>
      <c r="AX283" s="135">
        <f t="shared" ref="AX283" si="32">20+ROUNDDOWN(($K$209-1000)/1000,0)*20</f>
        <v>40</v>
      </c>
      <c r="AY283" s="135"/>
      <c r="AZ283" s="28"/>
      <c r="BA283" s="28"/>
      <c r="BB283" s="28"/>
      <c r="BC283" s="28"/>
      <c r="BD283" s="28"/>
      <c r="BE283" s="28"/>
    </row>
    <row r="284" spans="3:57" ht="10.9" customHeight="1" x14ac:dyDescent="0.15">
      <c r="C284" s="137"/>
      <c r="D284" s="140"/>
      <c r="E284" s="142"/>
      <c r="F284" s="142"/>
      <c r="G284" s="137"/>
      <c r="H284" s="142"/>
      <c r="I284" s="147"/>
      <c r="J284" s="148"/>
      <c r="K284" s="149"/>
      <c r="L284" s="153"/>
      <c r="M284" s="154"/>
      <c r="N284" s="155"/>
      <c r="O284" s="162"/>
      <c r="P284" s="162"/>
      <c r="Q284" s="163"/>
      <c r="R284" s="166"/>
      <c r="S284" s="167"/>
      <c r="T284" s="167"/>
      <c r="U284" s="167"/>
      <c r="V284" s="167"/>
      <c r="W284" s="167"/>
      <c r="X284" s="133"/>
      <c r="Y284" s="133"/>
      <c r="Z284" s="133"/>
      <c r="AA284" s="133"/>
      <c r="AB284" s="133"/>
      <c r="AC284" s="133"/>
      <c r="AD284" s="128"/>
      <c r="AE284" s="128"/>
      <c r="AF284" s="128"/>
      <c r="AG284" s="128"/>
      <c r="AH284" s="128"/>
      <c r="AI284" s="129"/>
      <c r="AJ284" s="111"/>
      <c r="AK284" s="111"/>
      <c r="AL284" s="111"/>
      <c r="AM284" s="111"/>
      <c r="AN284" s="111"/>
      <c r="AT284" s="28"/>
      <c r="AU284" s="174"/>
      <c r="AV284" s="132"/>
      <c r="AW284" s="28"/>
      <c r="AX284" s="135"/>
      <c r="AY284" s="135"/>
      <c r="AZ284" s="28"/>
      <c r="BA284" s="28"/>
      <c r="BB284" s="28"/>
      <c r="BC284" s="28"/>
      <c r="BD284" s="28"/>
      <c r="BE284" s="28"/>
    </row>
    <row r="285" spans="3:57" ht="10.9" customHeight="1" x14ac:dyDescent="0.15">
      <c r="C285" s="137"/>
      <c r="D285" s="140"/>
      <c r="E285" s="142"/>
      <c r="F285" s="142"/>
      <c r="G285" s="137"/>
      <c r="H285" s="142"/>
      <c r="I285" s="147"/>
      <c r="J285" s="148"/>
      <c r="K285" s="149"/>
      <c r="L285" s="153"/>
      <c r="M285" s="154"/>
      <c r="N285" s="155"/>
      <c r="O285" s="162"/>
      <c r="P285" s="162"/>
      <c r="Q285" s="163"/>
      <c r="R285" s="166"/>
      <c r="S285" s="167"/>
      <c r="T285" s="167"/>
      <c r="U285" s="167"/>
      <c r="V285" s="167"/>
      <c r="W285" s="167"/>
      <c r="X285" s="133"/>
      <c r="Y285" s="133"/>
      <c r="Z285" s="133"/>
      <c r="AA285" s="133"/>
      <c r="AB285" s="133"/>
      <c r="AC285" s="133"/>
      <c r="AD285" s="128"/>
      <c r="AE285" s="128"/>
      <c r="AF285" s="128"/>
      <c r="AG285" s="128"/>
      <c r="AH285" s="128"/>
      <c r="AI285" s="129"/>
      <c r="AJ285" s="111"/>
      <c r="AK285" s="111"/>
      <c r="AL285" s="111"/>
      <c r="AM285" s="111"/>
      <c r="AN285" s="111"/>
      <c r="AT285" s="28"/>
      <c r="AU285" s="174"/>
      <c r="AV285" s="132"/>
      <c r="AW285" s="28"/>
      <c r="AX285" s="135"/>
      <c r="AY285" s="135"/>
      <c r="AZ285" s="28"/>
      <c r="BA285" s="28"/>
      <c r="BB285" s="28"/>
      <c r="BC285" s="28"/>
      <c r="BD285" s="28"/>
      <c r="BE285" s="28"/>
    </row>
    <row r="286" spans="3:57" ht="10.9" customHeight="1" x14ac:dyDescent="0.15">
      <c r="C286" s="138"/>
      <c r="D286" s="170"/>
      <c r="E286" s="143"/>
      <c r="F286" s="143"/>
      <c r="G286" s="138"/>
      <c r="H286" s="143"/>
      <c r="I286" s="150"/>
      <c r="J286" s="151"/>
      <c r="K286" s="152"/>
      <c r="L286" s="156"/>
      <c r="M286" s="157"/>
      <c r="N286" s="158"/>
      <c r="O286" s="162"/>
      <c r="P286" s="162"/>
      <c r="Q286" s="163"/>
      <c r="R286" s="168"/>
      <c r="S286" s="169"/>
      <c r="T286" s="169"/>
      <c r="U286" s="169"/>
      <c r="V286" s="169"/>
      <c r="W286" s="169"/>
      <c r="X286" s="133"/>
      <c r="Y286" s="133"/>
      <c r="Z286" s="133"/>
      <c r="AA286" s="133"/>
      <c r="AB286" s="133"/>
      <c r="AC286" s="133"/>
      <c r="AD286" s="130"/>
      <c r="AE286" s="130"/>
      <c r="AF286" s="130"/>
      <c r="AG286" s="130"/>
      <c r="AH286" s="130"/>
      <c r="AI286" s="131"/>
      <c r="AJ286" s="111"/>
      <c r="AK286" s="111"/>
      <c r="AL286" s="111"/>
      <c r="AM286" s="111"/>
      <c r="AN286" s="111"/>
      <c r="AT286" s="28"/>
      <c r="AU286" s="174"/>
      <c r="AV286" s="132"/>
      <c r="AW286" s="28"/>
      <c r="AX286" s="135"/>
      <c r="AY286" s="135"/>
      <c r="AZ286" s="28"/>
      <c r="BA286" s="28"/>
      <c r="BB286" s="28"/>
      <c r="BC286" s="28"/>
      <c r="BD286" s="28"/>
      <c r="BE286" s="28"/>
    </row>
    <row r="287" spans="3:57" ht="10.9" customHeight="1" x14ac:dyDescent="0.15">
      <c r="C287" s="136">
        <v>8</v>
      </c>
      <c r="D287" s="139" t="s">
        <v>2</v>
      </c>
      <c r="E287" s="141">
        <v>17</v>
      </c>
      <c r="F287" s="141" t="s">
        <v>1</v>
      </c>
      <c r="G287" s="136" t="s">
        <v>7</v>
      </c>
      <c r="H287" s="141"/>
      <c r="I287" s="144" t="s">
        <v>104</v>
      </c>
      <c r="J287" s="145"/>
      <c r="K287" s="146"/>
      <c r="L287" s="153">
        <v>1</v>
      </c>
      <c r="M287" s="154"/>
      <c r="N287" s="155"/>
      <c r="O287" s="159">
        <f t="shared" ref="O287" si="33">IF(L287=1,$AL$35,IF(L287=2,$AL$54,IF(L287=3,$AL$72,IF(L287=4,$AL$91,IF(L287=5,$AL$109,IF(L287=6,$AL$127,IF(L287=7,$AL$146,IF(L287=8,$AL$164,IF(L287=9,$AL$182,IF(L287=10,$AL$201,0))))))))))</f>
        <v>0.14299999999999999</v>
      </c>
      <c r="P287" s="160"/>
      <c r="Q287" s="161"/>
      <c r="R287" s="164">
        <f>IF(AND(I287="○",AU287="●"),AX287*O287,0)</f>
        <v>5.72</v>
      </c>
      <c r="S287" s="165"/>
      <c r="T287" s="165"/>
      <c r="U287" s="165"/>
      <c r="V287" s="165"/>
      <c r="W287" s="165"/>
      <c r="X287" s="133">
        <f>IF(AND(I287="○",AU287="●"),'記載例(ｽｸﾘｰﾝ)'!AD35,0)</f>
        <v>0.66666666666666663</v>
      </c>
      <c r="Y287" s="133"/>
      <c r="Z287" s="133"/>
      <c r="AA287" s="133"/>
      <c r="AB287" s="133"/>
      <c r="AC287" s="133"/>
      <c r="AD287" s="126">
        <f>IF(I287="○",ROUNDUP(R287+X287,1),0)</f>
        <v>6.3999999999999995</v>
      </c>
      <c r="AE287" s="126"/>
      <c r="AF287" s="126"/>
      <c r="AG287" s="126"/>
      <c r="AH287" s="126"/>
      <c r="AI287" s="127"/>
      <c r="AJ287" s="111"/>
      <c r="AK287" s="111"/>
      <c r="AL287" s="111"/>
      <c r="AM287" s="111"/>
      <c r="AN287" s="111"/>
      <c r="AT287" s="28"/>
      <c r="AU287" s="134" t="str">
        <f t="shared" si="25"/>
        <v>●</v>
      </c>
      <c r="AV287" s="132" t="str">
        <f>IF(AU287="●",IF(I287="定","-",I287),"-")</f>
        <v>○</v>
      </c>
      <c r="AW287" s="28"/>
      <c r="AX287" s="135">
        <f t="shared" ref="AX287" si="34">20+ROUNDDOWN(($K$209-1000)/1000,0)*20</f>
        <v>40</v>
      </c>
      <c r="AY287" s="135"/>
      <c r="AZ287" s="28"/>
      <c r="BA287" s="28"/>
      <c r="BB287" s="28"/>
      <c r="BC287" s="28"/>
      <c r="BD287" s="28"/>
      <c r="BE287" s="28"/>
    </row>
    <row r="288" spans="3:57" ht="10.9" customHeight="1" x14ac:dyDescent="0.15">
      <c r="C288" s="137"/>
      <c r="D288" s="140"/>
      <c r="E288" s="142"/>
      <c r="F288" s="142"/>
      <c r="G288" s="137"/>
      <c r="H288" s="142"/>
      <c r="I288" s="147"/>
      <c r="J288" s="148"/>
      <c r="K288" s="149"/>
      <c r="L288" s="153"/>
      <c r="M288" s="154"/>
      <c r="N288" s="155"/>
      <c r="O288" s="162"/>
      <c r="P288" s="162"/>
      <c r="Q288" s="163"/>
      <c r="R288" s="166"/>
      <c r="S288" s="167"/>
      <c r="T288" s="167"/>
      <c r="U288" s="167"/>
      <c r="V288" s="167"/>
      <c r="W288" s="167"/>
      <c r="X288" s="133"/>
      <c r="Y288" s="133"/>
      <c r="Z288" s="133"/>
      <c r="AA288" s="133"/>
      <c r="AB288" s="133"/>
      <c r="AC288" s="133"/>
      <c r="AD288" s="128"/>
      <c r="AE288" s="128"/>
      <c r="AF288" s="128"/>
      <c r="AG288" s="128"/>
      <c r="AH288" s="128"/>
      <c r="AI288" s="129"/>
      <c r="AJ288" s="111"/>
      <c r="AK288" s="111"/>
      <c r="AL288" s="111"/>
      <c r="AM288" s="111"/>
      <c r="AN288" s="111"/>
      <c r="AT288" s="28"/>
      <c r="AU288" s="134"/>
      <c r="AV288" s="132"/>
      <c r="AW288" s="28"/>
      <c r="AX288" s="135"/>
      <c r="AY288" s="135"/>
      <c r="AZ288" s="28"/>
      <c r="BA288" s="28"/>
      <c r="BB288" s="28"/>
      <c r="BC288" s="28"/>
      <c r="BD288" s="28"/>
      <c r="BE288" s="28"/>
    </row>
    <row r="289" spans="3:57" ht="10.9" customHeight="1" x14ac:dyDescent="0.15">
      <c r="C289" s="137"/>
      <c r="D289" s="140"/>
      <c r="E289" s="142"/>
      <c r="F289" s="142"/>
      <c r="G289" s="137"/>
      <c r="H289" s="142"/>
      <c r="I289" s="147"/>
      <c r="J289" s="148"/>
      <c r="K289" s="149"/>
      <c r="L289" s="153"/>
      <c r="M289" s="154"/>
      <c r="N289" s="155"/>
      <c r="O289" s="162"/>
      <c r="P289" s="162"/>
      <c r="Q289" s="163"/>
      <c r="R289" s="166"/>
      <c r="S289" s="167"/>
      <c r="T289" s="167"/>
      <c r="U289" s="167"/>
      <c r="V289" s="167"/>
      <c r="W289" s="167"/>
      <c r="X289" s="133"/>
      <c r="Y289" s="133"/>
      <c r="Z289" s="133"/>
      <c r="AA289" s="133"/>
      <c r="AB289" s="133"/>
      <c r="AC289" s="133"/>
      <c r="AD289" s="128"/>
      <c r="AE289" s="128"/>
      <c r="AF289" s="128"/>
      <c r="AG289" s="128"/>
      <c r="AH289" s="128"/>
      <c r="AI289" s="129"/>
      <c r="AJ289" s="111"/>
      <c r="AK289" s="111"/>
      <c r="AL289" s="111"/>
      <c r="AM289" s="111"/>
      <c r="AN289" s="111"/>
      <c r="AT289" s="28"/>
      <c r="AU289" s="134"/>
      <c r="AV289" s="132"/>
      <c r="AW289" s="28"/>
      <c r="AX289" s="135"/>
      <c r="AY289" s="135"/>
      <c r="AZ289" s="28"/>
      <c r="BA289" s="28"/>
      <c r="BB289" s="28"/>
      <c r="BC289" s="28"/>
      <c r="BD289" s="28"/>
      <c r="BE289" s="28"/>
    </row>
    <row r="290" spans="3:57" ht="10.9" customHeight="1" x14ac:dyDescent="0.15">
      <c r="C290" s="138"/>
      <c r="D290" s="170"/>
      <c r="E290" s="143"/>
      <c r="F290" s="143"/>
      <c r="G290" s="138"/>
      <c r="H290" s="143"/>
      <c r="I290" s="150"/>
      <c r="J290" s="151"/>
      <c r="K290" s="152"/>
      <c r="L290" s="156"/>
      <c r="M290" s="157"/>
      <c r="N290" s="158"/>
      <c r="O290" s="162"/>
      <c r="P290" s="162"/>
      <c r="Q290" s="163"/>
      <c r="R290" s="168"/>
      <c r="S290" s="169"/>
      <c r="T290" s="169"/>
      <c r="U290" s="169"/>
      <c r="V290" s="169"/>
      <c r="W290" s="169"/>
      <c r="X290" s="133"/>
      <c r="Y290" s="133"/>
      <c r="Z290" s="133"/>
      <c r="AA290" s="133"/>
      <c r="AB290" s="133"/>
      <c r="AC290" s="133"/>
      <c r="AD290" s="130"/>
      <c r="AE290" s="130"/>
      <c r="AF290" s="130"/>
      <c r="AG290" s="130"/>
      <c r="AH290" s="130"/>
      <c r="AI290" s="131"/>
      <c r="AJ290" s="111"/>
      <c r="AK290" s="111"/>
      <c r="AL290" s="111"/>
      <c r="AM290" s="111"/>
      <c r="AN290" s="111"/>
      <c r="AT290" s="28"/>
      <c r="AU290" s="134"/>
      <c r="AV290" s="132"/>
      <c r="AW290" s="28"/>
      <c r="AX290" s="135"/>
      <c r="AY290" s="135"/>
      <c r="AZ290" s="28"/>
      <c r="BA290" s="28"/>
      <c r="BB290" s="28"/>
      <c r="BC290" s="28"/>
      <c r="BD290" s="28"/>
      <c r="BE290" s="28"/>
    </row>
    <row r="291" spans="3:57" ht="10.9" customHeight="1" x14ac:dyDescent="0.15">
      <c r="C291" s="136">
        <v>8</v>
      </c>
      <c r="D291" s="139" t="s">
        <v>2</v>
      </c>
      <c r="E291" s="141">
        <v>18</v>
      </c>
      <c r="F291" s="141" t="s">
        <v>1</v>
      </c>
      <c r="G291" s="136" t="s">
        <v>6</v>
      </c>
      <c r="H291" s="141"/>
      <c r="I291" s="144" t="s">
        <v>104</v>
      </c>
      <c r="J291" s="145"/>
      <c r="K291" s="146"/>
      <c r="L291" s="153">
        <v>1</v>
      </c>
      <c r="M291" s="154"/>
      <c r="N291" s="155"/>
      <c r="O291" s="159">
        <f t="shared" ref="O291" si="35">IF(L291=1,$AL$35,IF(L291=2,$AL$54,IF(L291=3,$AL$72,IF(L291=4,$AL$91,IF(L291=5,$AL$109,IF(L291=6,$AL$127,IF(L291=7,$AL$146,IF(L291=8,$AL$164,IF(L291=9,$AL$182,IF(L291=10,$AL$201,0))))))))))</f>
        <v>0.14299999999999999</v>
      </c>
      <c r="P291" s="160"/>
      <c r="Q291" s="161"/>
      <c r="R291" s="164">
        <f>IF(AND(I291="○",AU291="●"),AX291*O291,0)</f>
        <v>5.72</v>
      </c>
      <c r="S291" s="165"/>
      <c r="T291" s="165"/>
      <c r="U291" s="165"/>
      <c r="V291" s="165"/>
      <c r="W291" s="165"/>
      <c r="X291" s="133">
        <f>IF(AND(I291="○",AU291="●"),'記載例(ｽｸﾘｰﾝ)'!AD39,0)</f>
        <v>0.66666666666666663</v>
      </c>
      <c r="Y291" s="133"/>
      <c r="Z291" s="133"/>
      <c r="AA291" s="133"/>
      <c r="AB291" s="133"/>
      <c r="AC291" s="133"/>
      <c r="AD291" s="126">
        <f>IF(I291="○",ROUNDUP(R291+X291,1),0)</f>
        <v>6.3999999999999995</v>
      </c>
      <c r="AE291" s="126"/>
      <c r="AF291" s="126"/>
      <c r="AG291" s="126"/>
      <c r="AH291" s="126"/>
      <c r="AI291" s="127"/>
      <c r="AJ291" s="111"/>
      <c r="AK291" s="111"/>
      <c r="AL291" s="111"/>
      <c r="AM291" s="111"/>
      <c r="AN291" s="111"/>
      <c r="AT291" s="28"/>
      <c r="AU291" s="134" t="str">
        <f t="shared" si="25"/>
        <v>●</v>
      </c>
      <c r="AV291" s="132" t="str">
        <f>IF(AU291="●",IF(I291="定","-",I291),"-")</f>
        <v>○</v>
      </c>
      <c r="AW291" s="28"/>
      <c r="AX291" s="135">
        <f t="shared" ref="AX291" si="36">20+ROUNDDOWN(($K$209-1000)/1000,0)*20</f>
        <v>40</v>
      </c>
      <c r="AY291" s="135"/>
      <c r="AZ291" s="28"/>
      <c r="BA291" s="28"/>
      <c r="BB291" s="28"/>
      <c r="BC291" s="28"/>
      <c r="BD291" s="28"/>
      <c r="BE291" s="28"/>
    </row>
    <row r="292" spans="3:57" ht="10.9" customHeight="1" x14ac:dyDescent="0.15">
      <c r="C292" s="137"/>
      <c r="D292" s="140"/>
      <c r="E292" s="142"/>
      <c r="F292" s="142"/>
      <c r="G292" s="137"/>
      <c r="H292" s="142"/>
      <c r="I292" s="147"/>
      <c r="J292" s="148"/>
      <c r="K292" s="149"/>
      <c r="L292" s="153"/>
      <c r="M292" s="154"/>
      <c r="N292" s="155"/>
      <c r="O292" s="162"/>
      <c r="P292" s="162"/>
      <c r="Q292" s="163"/>
      <c r="R292" s="166"/>
      <c r="S292" s="167"/>
      <c r="T292" s="167"/>
      <c r="U292" s="167"/>
      <c r="V292" s="167"/>
      <c r="W292" s="167"/>
      <c r="X292" s="133"/>
      <c r="Y292" s="133"/>
      <c r="Z292" s="133"/>
      <c r="AA292" s="133"/>
      <c r="AB292" s="133"/>
      <c r="AC292" s="133"/>
      <c r="AD292" s="128"/>
      <c r="AE292" s="128"/>
      <c r="AF292" s="128"/>
      <c r="AG292" s="128"/>
      <c r="AH292" s="128"/>
      <c r="AI292" s="129"/>
      <c r="AJ292" s="111"/>
      <c r="AK292" s="111"/>
      <c r="AL292" s="111"/>
      <c r="AM292" s="111"/>
      <c r="AN292" s="111"/>
      <c r="AT292" s="28"/>
      <c r="AU292" s="134"/>
      <c r="AV292" s="132"/>
      <c r="AW292" s="28"/>
      <c r="AX292" s="135"/>
      <c r="AY292" s="135"/>
      <c r="AZ292" s="28"/>
      <c r="BA292" s="28"/>
      <c r="BB292" s="28"/>
      <c r="BC292" s="28"/>
      <c r="BD292" s="28"/>
      <c r="BE292" s="28"/>
    </row>
    <row r="293" spans="3:57" ht="10.9" customHeight="1" x14ac:dyDescent="0.15">
      <c r="C293" s="137"/>
      <c r="D293" s="140"/>
      <c r="E293" s="142"/>
      <c r="F293" s="142"/>
      <c r="G293" s="137"/>
      <c r="H293" s="142"/>
      <c r="I293" s="147"/>
      <c r="J293" s="148"/>
      <c r="K293" s="149"/>
      <c r="L293" s="153"/>
      <c r="M293" s="154"/>
      <c r="N293" s="155"/>
      <c r="O293" s="162"/>
      <c r="P293" s="162"/>
      <c r="Q293" s="163"/>
      <c r="R293" s="166"/>
      <c r="S293" s="167"/>
      <c r="T293" s="167"/>
      <c r="U293" s="167"/>
      <c r="V293" s="167"/>
      <c r="W293" s="167"/>
      <c r="X293" s="133"/>
      <c r="Y293" s="133"/>
      <c r="Z293" s="133"/>
      <c r="AA293" s="133"/>
      <c r="AB293" s="133"/>
      <c r="AC293" s="133"/>
      <c r="AD293" s="128"/>
      <c r="AE293" s="128"/>
      <c r="AF293" s="128"/>
      <c r="AG293" s="128"/>
      <c r="AH293" s="128"/>
      <c r="AI293" s="129"/>
      <c r="AJ293" s="111"/>
      <c r="AK293" s="111"/>
      <c r="AL293" s="111"/>
      <c r="AM293" s="111"/>
      <c r="AN293" s="111"/>
      <c r="AT293" s="28"/>
      <c r="AU293" s="134"/>
      <c r="AV293" s="132"/>
      <c r="AW293" s="28"/>
      <c r="AX293" s="135"/>
      <c r="AY293" s="135"/>
      <c r="AZ293" s="28"/>
      <c r="BA293" s="28"/>
      <c r="BB293" s="28"/>
      <c r="BC293" s="28"/>
      <c r="BD293" s="28"/>
      <c r="BE293" s="28"/>
    </row>
    <row r="294" spans="3:57" ht="10.9" customHeight="1" x14ac:dyDescent="0.15">
      <c r="C294" s="138"/>
      <c r="D294" s="170"/>
      <c r="E294" s="143"/>
      <c r="F294" s="143"/>
      <c r="G294" s="138"/>
      <c r="H294" s="143"/>
      <c r="I294" s="150"/>
      <c r="J294" s="151"/>
      <c r="K294" s="152"/>
      <c r="L294" s="156"/>
      <c r="M294" s="157"/>
      <c r="N294" s="158"/>
      <c r="O294" s="162"/>
      <c r="P294" s="162"/>
      <c r="Q294" s="163"/>
      <c r="R294" s="168"/>
      <c r="S294" s="169"/>
      <c r="T294" s="169"/>
      <c r="U294" s="169"/>
      <c r="V294" s="169"/>
      <c r="W294" s="169"/>
      <c r="X294" s="133"/>
      <c r="Y294" s="133"/>
      <c r="Z294" s="133"/>
      <c r="AA294" s="133"/>
      <c r="AB294" s="133"/>
      <c r="AC294" s="133"/>
      <c r="AD294" s="130"/>
      <c r="AE294" s="130"/>
      <c r="AF294" s="130"/>
      <c r="AG294" s="130"/>
      <c r="AH294" s="130"/>
      <c r="AI294" s="131"/>
      <c r="AJ294" s="111"/>
      <c r="AK294" s="111"/>
      <c r="AL294" s="111"/>
      <c r="AM294" s="111"/>
      <c r="AN294" s="111"/>
      <c r="AT294" s="28"/>
      <c r="AU294" s="134"/>
      <c r="AV294" s="132"/>
      <c r="AW294" s="28"/>
      <c r="AX294" s="135"/>
      <c r="AY294" s="135"/>
      <c r="AZ294" s="28"/>
      <c r="BA294" s="28"/>
      <c r="BB294" s="28"/>
      <c r="BC294" s="28"/>
      <c r="BD294" s="28"/>
      <c r="BE294" s="28"/>
    </row>
    <row r="295" spans="3:57" ht="10.9" customHeight="1" x14ac:dyDescent="0.15">
      <c r="C295" s="136">
        <v>8</v>
      </c>
      <c r="D295" s="139" t="s">
        <v>2</v>
      </c>
      <c r="E295" s="141">
        <v>19</v>
      </c>
      <c r="F295" s="141" t="s">
        <v>1</v>
      </c>
      <c r="G295" s="136" t="s">
        <v>5</v>
      </c>
      <c r="H295" s="141"/>
      <c r="I295" s="144" t="s">
        <v>104</v>
      </c>
      <c r="J295" s="145"/>
      <c r="K295" s="146"/>
      <c r="L295" s="153">
        <v>1</v>
      </c>
      <c r="M295" s="154"/>
      <c r="N295" s="155"/>
      <c r="O295" s="159">
        <f t="shared" ref="O295" si="37">IF(L295=1,$AL$35,IF(L295=2,$AL$54,IF(L295=3,$AL$72,IF(L295=4,$AL$91,IF(L295=5,$AL$109,IF(L295=6,$AL$127,IF(L295=7,$AL$146,IF(L295=8,$AL$164,IF(L295=9,$AL$182,IF(L295=10,$AL$201,0))))))))))</f>
        <v>0.14299999999999999</v>
      </c>
      <c r="P295" s="160"/>
      <c r="Q295" s="161"/>
      <c r="R295" s="164">
        <f>IF(AND(I295="○",AU295="●"),AX295*O295,0)</f>
        <v>5.72</v>
      </c>
      <c r="S295" s="165"/>
      <c r="T295" s="165"/>
      <c r="U295" s="165"/>
      <c r="V295" s="165"/>
      <c r="W295" s="165"/>
      <c r="X295" s="133">
        <f>IF(AND(I295="○",AU295="●"),'記載例(ｽｸﾘｰﾝ)'!AD43,0)</f>
        <v>0.66666666666666663</v>
      </c>
      <c r="Y295" s="133"/>
      <c r="Z295" s="133"/>
      <c r="AA295" s="133"/>
      <c r="AB295" s="133"/>
      <c r="AC295" s="133"/>
      <c r="AD295" s="126">
        <f>IF(I295="○",ROUNDUP(R295+X295,1),0)</f>
        <v>6.3999999999999995</v>
      </c>
      <c r="AE295" s="126"/>
      <c r="AF295" s="126"/>
      <c r="AG295" s="126"/>
      <c r="AH295" s="126"/>
      <c r="AI295" s="127"/>
      <c r="AJ295" s="111"/>
      <c r="AK295" s="111"/>
      <c r="AL295" s="111"/>
      <c r="AM295" s="111"/>
      <c r="AN295" s="111"/>
      <c r="AT295" s="28"/>
      <c r="AU295" s="173" t="str">
        <f>IF($C$13="☑","×",IF(OR(I295="×",AU299="×"),"×","●"))</f>
        <v>●</v>
      </c>
      <c r="AV295" s="132" t="str">
        <f>IF(AU295="●",IF(I295="定","-",I295),"-")</f>
        <v>○</v>
      </c>
      <c r="AW295" s="28"/>
      <c r="AX295" s="135">
        <f t="shared" ref="AX295" si="38">20+ROUNDDOWN(($K$209-1000)/1000,0)*20</f>
        <v>40</v>
      </c>
      <c r="AY295" s="135"/>
      <c r="AZ295" s="28"/>
      <c r="BA295" s="28"/>
      <c r="BB295" s="28"/>
      <c r="BC295" s="28"/>
      <c r="BD295" s="28"/>
      <c r="BE295" s="28"/>
    </row>
    <row r="296" spans="3:57" ht="10.9" customHeight="1" x14ac:dyDescent="0.15">
      <c r="C296" s="137"/>
      <c r="D296" s="140"/>
      <c r="E296" s="142"/>
      <c r="F296" s="142"/>
      <c r="G296" s="137"/>
      <c r="H296" s="142"/>
      <c r="I296" s="147"/>
      <c r="J296" s="148"/>
      <c r="K296" s="149"/>
      <c r="L296" s="153"/>
      <c r="M296" s="154"/>
      <c r="N296" s="155"/>
      <c r="O296" s="162"/>
      <c r="P296" s="162"/>
      <c r="Q296" s="163"/>
      <c r="R296" s="166"/>
      <c r="S296" s="167"/>
      <c r="T296" s="167"/>
      <c r="U296" s="167"/>
      <c r="V296" s="167"/>
      <c r="W296" s="167"/>
      <c r="X296" s="133"/>
      <c r="Y296" s="133"/>
      <c r="Z296" s="133"/>
      <c r="AA296" s="133"/>
      <c r="AB296" s="133"/>
      <c r="AC296" s="133"/>
      <c r="AD296" s="128"/>
      <c r="AE296" s="128"/>
      <c r="AF296" s="128"/>
      <c r="AG296" s="128"/>
      <c r="AH296" s="128"/>
      <c r="AI296" s="129"/>
      <c r="AJ296" s="111"/>
      <c r="AK296" s="111"/>
      <c r="AL296" s="111"/>
      <c r="AM296" s="111"/>
      <c r="AN296" s="111"/>
      <c r="AT296" s="28"/>
      <c r="AU296" s="173"/>
      <c r="AV296" s="132"/>
      <c r="AW296" s="28"/>
      <c r="AX296" s="135"/>
      <c r="AY296" s="135"/>
      <c r="AZ296" s="28"/>
      <c r="BA296" s="28"/>
      <c r="BB296" s="28"/>
      <c r="BC296" s="28"/>
      <c r="BD296" s="28"/>
      <c r="BE296" s="28"/>
    </row>
    <row r="297" spans="3:57" ht="10.9" customHeight="1" x14ac:dyDescent="0.15">
      <c r="C297" s="137"/>
      <c r="D297" s="140"/>
      <c r="E297" s="142"/>
      <c r="F297" s="142"/>
      <c r="G297" s="137"/>
      <c r="H297" s="142"/>
      <c r="I297" s="147"/>
      <c r="J297" s="148"/>
      <c r="K297" s="149"/>
      <c r="L297" s="153"/>
      <c r="M297" s="154"/>
      <c r="N297" s="155"/>
      <c r="O297" s="162"/>
      <c r="P297" s="162"/>
      <c r="Q297" s="163"/>
      <c r="R297" s="166"/>
      <c r="S297" s="167"/>
      <c r="T297" s="167"/>
      <c r="U297" s="167"/>
      <c r="V297" s="167"/>
      <c r="W297" s="167"/>
      <c r="X297" s="133"/>
      <c r="Y297" s="133"/>
      <c r="Z297" s="133"/>
      <c r="AA297" s="133"/>
      <c r="AB297" s="133"/>
      <c r="AC297" s="133"/>
      <c r="AD297" s="128"/>
      <c r="AE297" s="128"/>
      <c r="AF297" s="128"/>
      <c r="AG297" s="128"/>
      <c r="AH297" s="128"/>
      <c r="AI297" s="129"/>
      <c r="AJ297" s="111"/>
      <c r="AK297" s="111"/>
      <c r="AL297" s="111"/>
      <c r="AM297" s="111"/>
      <c r="AN297" s="111"/>
      <c r="AT297" s="28"/>
      <c r="AU297" s="173"/>
      <c r="AV297" s="132"/>
      <c r="AW297" s="28"/>
      <c r="AX297" s="135"/>
      <c r="AY297" s="135"/>
      <c r="AZ297" s="28"/>
      <c r="BA297" s="28"/>
      <c r="BB297" s="28"/>
      <c r="BC297" s="28"/>
      <c r="BD297" s="28"/>
      <c r="BE297" s="28"/>
    </row>
    <row r="298" spans="3:57" ht="10.9" customHeight="1" x14ac:dyDescent="0.15">
      <c r="C298" s="138"/>
      <c r="D298" s="170"/>
      <c r="E298" s="143"/>
      <c r="F298" s="143"/>
      <c r="G298" s="138"/>
      <c r="H298" s="143"/>
      <c r="I298" s="150"/>
      <c r="J298" s="151"/>
      <c r="K298" s="152"/>
      <c r="L298" s="156"/>
      <c r="M298" s="157"/>
      <c r="N298" s="158"/>
      <c r="O298" s="162"/>
      <c r="P298" s="162"/>
      <c r="Q298" s="163"/>
      <c r="R298" s="168"/>
      <c r="S298" s="169"/>
      <c r="T298" s="169"/>
      <c r="U298" s="169"/>
      <c r="V298" s="169"/>
      <c r="W298" s="169"/>
      <c r="X298" s="133"/>
      <c r="Y298" s="133"/>
      <c r="Z298" s="133"/>
      <c r="AA298" s="133"/>
      <c r="AB298" s="133"/>
      <c r="AC298" s="133"/>
      <c r="AD298" s="130"/>
      <c r="AE298" s="130"/>
      <c r="AF298" s="130"/>
      <c r="AG298" s="130"/>
      <c r="AH298" s="130"/>
      <c r="AI298" s="131"/>
      <c r="AJ298" s="111"/>
      <c r="AK298" s="111"/>
      <c r="AL298" s="111"/>
      <c r="AM298" s="111"/>
      <c r="AN298" s="111"/>
      <c r="AT298" s="28"/>
      <c r="AU298" s="173"/>
      <c r="AV298" s="132"/>
      <c r="AW298" s="28"/>
      <c r="AX298" s="135"/>
      <c r="AY298" s="135"/>
      <c r="AZ298" s="28"/>
      <c r="BA298" s="28"/>
      <c r="BB298" s="28"/>
      <c r="BC298" s="28"/>
      <c r="BD298" s="28"/>
      <c r="BE298" s="28"/>
    </row>
    <row r="299" spans="3:57" ht="10.9" customHeight="1" x14ac:dyDescent="0.15">
      <c r="C299" s="358" t="s">
        <v>113</v>
      </c>
      <c r="D299" s="359"/>
      <c r="E299" s="359"/>
      <c r="F299" s="359"/>
      <c r="G299" s="359"/>
      <c r="H299" s="359"/>
      <c r="I299" s="359"/>
      <c r="J299" s="359"/>
      <c r="K299" s="359"/>
      <c r="L299" s="359"/>
      <c r="M299" s="359"/>
      <c r="N299" s="359"/>
      <c r="O299" s="359"/>
      <c r="P299" s="359"/>
      <c r="Q299" s="359"/>
      <c r="R299" s="359"/>
      <c r="S299" s="359"/>
      <c r="T299" s="359"/>
      <c r="U299" s="359"/>
      <c r="V299" s="359"/>
      <c r="W299" s="360"/>
      <c r="X299" s="367">
        <f>ROUNDUP(SUM(X227:AC298),1)</f>
        <v>11.6</v>
      </c>
      <c r="Y299" s="367"/>
      <c r="Z299" s="367"/>
      <c r="AA299" s="367"/>
      <c r="AB299" s="367"/>
      <c r="AC299" s="367"/>
      <c r="AD299" s="367"/>
      <c r="AE299" s="367"/>
      <c r="AF299" s="370" t="s">
        <v>70</v>
      </c>
      <c r="AG299" s="370"/>
      <c r="AH299" s="370"/>
      <c r="AI299" s="371"/>
      <c r="AJ299" s="111"/>
      <c r="AK299" s="111"/>
      <c r="AL299" s="111"/>
      <c r="AM299" s="111"/>
      <c r="AN299" s="111"/>
      <c r="AT299" s="28"/>
      <c r="AU299" s="118"/>
      <c r="AV299" s="116"/>
      <c r="AW299" s="28"/>
      <c r="AX299" s="117"/>
      <c r="AY299" s="117"/>
      <c r="AZ299" s="28"/>
      <c r="BA299" s="28"/>
      <c r="BB299" s="28"/>
      <c r="BC299" s="28"/>
      <c r="BD299" s="28"/>
      <c r="BE299" s="28"/>
    </row>
    <row r="300" spans="3:57" ht="10.9" customHeight="1" x14ac:dyDescent="0.15">
      <c r="C300" s="361"/>
      <c r="D300" s="362"/>
      <c r="E300" s="362"/>
      <c r="F300" s="362"/>
      <c r="G300" s="362"/>
      <c r="H300" s="362"/>
      <c r="I300" s="362"/>
      <c r="J300" s="362"/>
      <c r="K300" s="362"/>
      <c r="L300" s="362"/>
      <c r="M300" s="362"/>
      <c r="N300" s="362"/>
      <c r="O300" s="362"/>
      <c r="P300" s="362"/>
      <c r="Q300" s="362"/>
      <c r="R300" s="362"/>
      <c r="S300" s="362"/>
      <c r="T300" s="362"/>
      <c r="U300" s="362"/>
      <c r="V300" s="362"/>
      <c r="W300" s="363"/>
      <c r="X300" s="368"/>
      <c r="Y300" s="368"/>
      <c r="Z300" s="368"/>
      <c r="AA300" s="368"/>
      <c r="AB300" s="368"/>
      <c r="AC300" s="368"/>
      <c r="AD300" s="368"/>
      <c r="AE300" s="368"/>
      <c r="AF300" s="372"/>
      <c r="AG300" s="372"/>
      <c r="AH300" s="372"/>
      <c r="AI300" s="373"/>
      <c r="AJ300" s="111"/>
      <c r="AK300" s="111"/>
      <c r="AL300" s="111"/>
      <c r="AM300" s="111"/>
      <c r="AN300" s="111"/>
      <c r="AT300" s="28"/>
      <c r="AU300" s="118"/>
      <c r="AV300" s="116"/>
      <c r="AW300" s="28"/>
      <c r="AX300" s="117"/>
      <c r="AY300" s="117"/>
      <c r="AZ300" s="28"/>
      <c r="BA300" s="28"/>
      <c r="BB300" s="28"/>
      <c r="BC300" s="28"/>
      <c r="BD300" s="28"/>
      <c r="BE300" s="28"/>
    </row>
    <row r="301" spans="3:57" ht="10.9" customHeight="1" x14ac:dyDescent="0.15">
      <c r="C301" s="361"/>
      <c r="D301" s="362"/>
      <c r="E301" s="362"/>
      <c r="F301" s="362"/>
      <c r="G301" s="362"/>
      <c r="H301" s="362"/>
      <c r="I301" s="362"/>
      <c r="J301" s="362"/>
      <c r="K301" s="362"/>
      <c r="L301" s="362"/>
      <c r="M301" s="362"/>
      <c r="N301" s="362"/>
      <c r="O301" s="362"/>
      <c r="P301" s="362"/>
      <c r="Q301" s="362"/>
      <c r="R301" s="362"/>
      <c r="S301" s="362"/>
      <c r="T301" s="362"/>
      <c r="U301" s="362"/>
      <c r="V301" s="362"/>
      <c r="W301" s="363"/>
      <c r="X301" s="368"/>
      <c r="Y301" s="368"/>
      <c r="Z301" s="368"/>
      <c r="AA301" s="368"/>
      <c r="AB301" s="368"/>
      <c r="AC301" s="368"/>
      <c r="AD301" s="368"/>
      <c r="AE301" s="368"/>
      <c r="AF301" s="372"/>
      <c r="AG301" s="372"/>
      <c r="AH301" s="372"/>
      <c r="AI301" s="373"/>
      <c r="AJ301" s="111"/>
      <c r="AK301" s="111"/>
      <c r="AL301" s="111"/>
      <c r="AM301" s="111"/>
      <c r="AN301" s="111"/>
      <c r="AT301" s="28"/>
      <c r="AU301" s="118"/>
      <c r="AV301" s="116"/>
      <c r="AW301" s="28"/>
      <c r="AX301" s="117"/>
      <c r="AY301" s="117"/>
      <c r="AZ301" s="28"/>
      <c r="BA301" s="28"/>
      <c r="BB301" s="28"/>
      <c r="BC301" s="28"/>
      <c r="BD301" s="28"/>
      <c r="BE301" s="28"/>
    </row>
    <row r="302" spans="3:57" ht="10.9" customHeight="1" thickBot="1" x14ac:dyDescent="0.2">
      <c r="C302" s="364"/>
      <c r="D302" s="365"/>
      <c r="E302" s="365"/>
      <c r="F302" s="365"/>
      <c r="G302" s="365"/>
      <c r="H302" s="365"/>
      <c r="I302" s="365"/>
      <c r="J302" s="365"/>
      <c r="K302" s="365"/>
      <c r="L302" s="365"/>
      <c r="M302" s="365"/>
      <c r="N302" s="365"/>
      <c r="O302" s="365"/>
      <c r="P302" s="365"/>
      <c r="Q302" s="365"/>
      <c r="R302" s="365"/>
      <c r="S302" s="365"/>
      <c r="T302" s="365"/>
      <c r="U302" s="365"/>
      <c r="V302" s="365"/>
      <c r="W302" s="366"/>
      <c r="X302" s="369"/>
      <c r="Y302" s="369"/>
      <c r="Z302" s="369"/>
      <c r="AA302" s="369"/>
      <c r="AB302" s="369"/>
      <c r="AC302" s="369"/>
      <c r="AD302" s="369"/>
      <c r="AE302" s="369"/>
      <c r="AF302" s="374"/>
      <c r="AG302" s="374"/>
      <c r="AH302" s="374"/>
      <c r="AI302" s="375"/>
      <c r="AJ302" s="111"/>
      <c r="AK302" s="111"/>
      <c r="AL302" s="111"/>
      <c r="AM302" s="111"/>
      <c r="AN302" s="111"/>
      <c r="AT302" s="28"/>
      <c r="AU302" s="118"/>
      <c r="AV302" s="116"/>
      <c r="AW302" s="28"/>
      <c r="AX302" s="117"/>
      <c r="AY302" s="117"/>
      <c r="AZ302" s="28"/>
      <c r="BA302" s="28"/>
      <c r="BB302" s="28"/>
      <c r="BC302" s="28"/>
      <c r="BD302" s="28"/>
      <c r="BE302" s="28"/>
    </row>
    <row r="303" spans="3:57" ht="10.9" customHeight="1" x14ac:dyDescent="0.15">
      <c r="C303" s="340" t="s">
        <v>121</v>
      </c>
      <c r="D303" s="341"/>
      <c r="E303" s="341"/>
      <c r="F303" s="341"/>
      <c r="G303" s="341"/>
      <c r="H303" s="341"/>
      <c r="I303" s="341"/>
      <c r="J303" s="341"/>
      <c r="K303" s="341"/>
      <c r="L303" s="341"/>
      <c r="M303" s="341"/>
      <c r="N303" s="341"/>
      <c r="O303" s="341"/>
      <c r="P303" s="341"/>
      <c r="Q303" s="341"/>
      <c r="R303" s="341"/>
      <c r="S303" s="341"/>
      <c r="T303" s="341"/>
      <c r="U303" s="341"/>
      <c r="V303" s="341"/>
      <c r="W303" s="341"/>
      <c r="X303" s="346">
        <f>IF(COUNTIF(C11:D13,"☑")=1,SUM($AD227:$AI298,X299),0)</f>
        <v>135.5</v>
      </c>
      <c r="Y303" s="347"/>
      <c r="Z303" s="347"/>
      <c r="AA303" s="347"/>
      <c r="AB303" s="347"/>
      <c r="AC303" s="347"/>
      <c r="AD303" s="347"/>
      <c r="AE303" s="347"/>
      <c r="AF303" s="352" t="s">
        <v>70</v>
      </c>
      <c r="AG303" s="352"/>
      <c r="AH303" s="352"/>
      <c r="AI303" s="353"/>
      <c r="AJ303" s="85"/>
      <c r="AK303" s="85"/>
      <c r="AL303" s="85"/>
      <c r="AM303" s="85"/>
      <c r="AN303" s="85"/>
      <c r="AT303" s="28"/>
      <c r="AU303" s="132"/>
      <c r="AV303" s="132"/>
      <c r="AW303" s="28"/>
      <c r="AX303" s="135">
        <f t="shared" ref="AX303" si="39">20+ROUNDDOWN(($K$209-1000)/1000,0)*20</f>
        <v>40</v>
      </c>
      <c r="AY303" s="132">
        <f>COUNTIF(AX20:AX298,"○")+COUNTIF(AX20:AX298,"△")</f>
        <v>0</v>
      </c>
      <c r="AZ303" s="28"/>
      <c r="BA303" s="28"/>
      <c r="BB303" s="28"/>
      <c r="BC303" s="28"/>
      <c r="BD303" s="28"/>
      <c r="BE303" s="28"/>
    </row>
    <row r="304" spans="3:57" ht="10.9" customHeight="1" x14ac:dyDescent="0.15">
      <c r="C304" s="342"/>
      <c r="D304" s="343"/>
      <c r="E304" s="343"/>
      <c r="F304" s="343"/>
      <c r="G304" s="343"/>
      <c r="H304" s="343"/>
      <c r="I304" s="343"/>
      <c r="J304" s="343"/>
      <c r="K304" s="343"/>
      <c r="L304" s="343"/>
      <c r="M304" s="343"/>
      <c r="N304" s="343"/>
      <c r="O304" s="343"/>
      <c r="P304" s="343"/>
      <c r="Q304" s="343"/>
      <c r="R304" s="343"/>
      <c r="S304" s="343"/>
      <c r="T304" s="343"/>
      <c r="U304" s="343"/>
      <c r="V304" s="343"/>
      <c r="W304" s="343"/>
      <c r="X304" s="348"/>
      <c r="Y304" s="349"/>
      <c r="Z304" s="349"/>
      <c r="AA304" s="349"/>
      <c r="AB304" s="349"/>
      <c r="AC304" s="349"/>
      <c r="AD304" s="349"/>
      <c r="AE304" s="349"/>
      <c r="AF304" s="354"/>
      <c r="AG304" s="354"/>
      <c r="AH304" s="354"/>
      <c r="AI304" s="355"/>
      <c r="AJ304" s="85"/>
      <c r="AK304" s="85"/>
      <c r="AL304" s="85"/>
      <c r="AM304" s="85"/>
      <c r="AN304" s="85"/>
      <c r="AT304" s="28"/>
      <c r="AU304" s="132"/>
      <c r="AV304" s="132"/>
      <c r="AW304" s="28"/>
      <c r="AX304" s="135"/>
      <c r="AY304" s="132"/>
      <c r="AZ304" s="28"/>
      <c r="BA304" s="28"/>
      <c r="BB304" s="28"/>
      <c r="BC304" s="28"/>
      <c r="BD304" s="28"/>
      <c r="BE304" s="28"/>
    </row>
    <row r="305" spans="3:57" ht="10.9" customHeight="1" x14ac:dyDescent="0.15">
      <c r="C305" s="342"/>
      <c r="D305" s="343"/>
      <c r="E305" s="343"/>
      <c r="F305" s="343"/>
      <c r="G305" s="343"/>
      <c r="H305" s="343"/>
      <c r="I305" s="343"/>
      <c r="J305" s="343"/>
      <c r="K305" s="343"/>
      <c r="L305" s="343"/>
      <c r="M305" s="343"/>
      <c r="N305" s="343"/>
      <c r="O305" s="343"/>
      <c r="P305" s="343"/>
      <c r="Q305" s="343"/>
      <c r="R305" s="343"/>
      <c r="S305" s="343"/>
      <c r="T305" s="343"/>
      <c r="U305" s="343"/>
      <c r="V305" s="343"/>
      <c r="W305" s="343"/>
      <c r="X305" s="348"/>
      <c r="Y305" s="349"/>
      <c r="Z305" s="349"/>
      <c r="AA305" s="349"/>
      <c r="AB305" s="349"/>
      <c r="AC305" s="349"/>
      <c r="AD305" s="349"/>
      <c r="AE305" s="349"/>
      <c r="AF305" s="354"/>
      <c r="AG305" s="354"/>
      <c r="AH305" s="354"/>
      <c r="AI305" s="355"/>
      <c r="AJ305" s="85"/>
      <c r="AK305" s="85"/>
      <c r="AL305" s="85"/>
      <c r="AM305" s="85"/>
      <c r="AN305" s="85"/>
      <c r="AT305" s="28"/>
      <c r="AU305" s="132"/>
      <c r="AV305" s="132"/>
      <c r="AW305" s="28"/>
      <c r="AX305" s="135"/>
      <c r="AY305" s="132"/>
      <c r="AZ305" s="28"/>
      <c r="BA305" s="28"/>
      <c r="BB305" s="28"/>
      <c r="BC305" s="28"/>
      <c r="BD305" s="28"/>
      <c r="BE305" s="28"/>
    </row>
    <row r="306" spans="3:57" ht="14.1" customHeight="1" thickBot="1" x14ac:dyDescent="0.2">
      <c r="C306" s="344"/>
      <c r="D306" s="345"/>
      <c r="E306" s="345"/>
      <c r="F306" s="345"/>
      <c r="G306" s="345"/>
      <c r="H306" s="345"/>
      <c r="I306" s="345"/>
      <c r="J306" s="345"/>
      <c r="K306" s="345"/>
      <c r="L306" s="345"/>
      <c r="M306" s="345"/>
      <c r="N306" s="345"/>
      <c r="O306" s="345"/>
      <c r="P306" s="345"/>
      <c r="Q306" s="345"/>
      <c r="R306" s="345"/>
      <c r="S306" s="345"/>
      <c r="T306" s="345"/>
      <c r="U306" s="345"/>
      <c r="V306" s="345"/>
      <c r="W306" s="345"/>
      <c r="X306" s="350"/>
      <c r="Y306" s="351"/>
      <c r="Z306" s="351"/>
      <c r="AA306" s="351"/>
      <c r="AB306" s="351"/>
      <c r="AC306" s="351"/>
      <c r="AD306" s="351"/>
      <c r="AE306" s="351"/>
      <c r="AF306" s="356"/>
      <c r="AG306" s="356"/>
      <c r="AH306" s="356"/>
      <c r="AI306" s="357"/>
      <c r="AJ306" s="85"/>
      <c r="AK306" s="85"/>
      <c r="AL306" s="85"/>
      <c r="AM306" s="85"/>
      <c r="AN306" s="85"/>
      <c r="AT306" s="28"/>
      <c r="AU306" s="132"/>
      <c r="AV306" s="132"/>
      <c r="AW306" s="28"/>
      <c r="AX306" s="135"/>
      <c r="AY306" s="132"/>
      <c r="AZ306" s="28"/>
      <c r="BA306" s="28"/>
      <c r="BB306" s="28"/>
      <c r="BC306" s="28"/>
      <c r="BD306" s="28"/>
      <c r="BE306" s="28"/>
    </row>
    <row r="307" spans="3:57" ht="10.9" customHeight="1" x14ac:dyDescent="0.15">
      <c r="C307" s="136">
        <v>8</v>
      </c>
      <c r="D307" s="139" t="s">
        <v>2</v>
      </c>
      <c r="E307" s="141">
        <v>20</v>
      </c>
      <c r="F307" s="141" t="s">
        <v>1</v>
      </c>
      <c r="G307" s="136" t="s">
        <v>4</v>
      </c>
      <c r="H307" s="141"/>
      <c r="I307" s="144" t="s">
        <v>104</v>
      </c>
      <c r="J307" s="145"/>
      <c r="K307" s="146"/>
      <c r="L307" s="147">
        <v>2</v>
      </c>
      <c r="M307" s="148"/>
      <c r="N307" s="171"/>
      <c r="O307" s="159">
        <f t="shared" ref="O307" si="40">IF(L307=1,$AL$35,IF(L307=2,$AL$54,IF(L307=3,$AL$72,IF(L307=4,$AL$91,IF(L307=5,$AL$109,IF(L307=6,$AL$127,IF(L307=7,$AL$146,IF(L307=8,$AL$164,IF(L307=9,$AL$182,IF(L307=10,$AL$201,0))))))))))</f>
        <v>0.2</v>
      </c>
      <c r="P307" s="160"/>
      <c r="Q307" s="161"/>
      <c r="R307" s="164">
        <f>IF(AND(I307="○",AU307="●"),AX307*O307,0)</f>
        <v>8</v>
      </c>
      <c r="S307" s="165"/>
      <c r="T307" s="165"/>
      <c r="U307" s="165"/>
      <c r="V307" s="165"/>
      <c r="W307" s="165"/>
      <c r="X307" s="133">
        <f>IF(AND(I307="○",AU307="●"),'記載例(ｽｸﾘｰﾝ)'!AD47,0)</f>
        <v>0.66666666666666663</v>
      </c>
      <c r="Y307" s="133"/>
      <c r="Z307" s="133"/>
      <c r="AA307" s="133"/>
      <c r="AB307" s="133"/>
      <c r="AC307" s="133"/>
      <c r="AD307" s="126">
        <f>IF(I307="○",ROUNDUP(R307+X307,1),0)</f>
        <v>8.6999999999999993</v>
      </c>
      <c r="AE307" s="126"/>
      <c r="AF307" s="126"/>
      <c r="AG307" s="126"/>
      <c r="AH307" s="126"/>
      <c r="AI307" s="127"/>
      <c r="AJ307" s="111"/>
      <c r="AK307" s="111"/>
      <c r="AL307" s="111"/>
      <c r="AM307" s="111"/>
      <c r="AN307" s="111"/>
      <c r="AT307" s="28"/>
      <c r="AU307" s="134" t="str">
        <f t="shared" si="25"/>
        <v>●</v>
      </c>
      <c r="AV307" s="132" t="str">
        <f>IF(AU307="●",IF(I307="定","-",I307),"-")</f>
        <v>○</v>
      </c>
      <c r="AW307" s="28"/>
      <c r="AX307" s="135">
        <f t="shared" ref="AX307" si="41">20+ROUNDDOWN(($K$209-1000)/1000,0)*20</f>
        <v>40</v>
      </c>
      <c r="AY307" s="135"/>
      <c r="AZ307" s="28"/>
      <c r="BA307" s="28"/>
      <c r="BB307" s="28"/>
      <c r="BC307" s="28"/>
      <c r="BD307" s="28"/>
      <c r="BE307" s="28"/>
    </row>
    <row r="308" spans="3:57" ht="10.9" customHeight="1" x14ac:dyDescent="0.15">
      <c r="C308" s="137"/>
      <c r="D308" s="140"/>
      <c r="E308" s="142"/>
      <c r="F308" s="142"/>
      <c r="G308" s="137"/>
      <c r="H308" s="142"/>
      <c r="I308" s="147"/>
      <c r="J308" s="148"/>
      <c r="K308" s="149"/>
      <c r="L308" s="147"/>
      <c r="M308" s="148"/>
      <c r="N308" s="171"/>
      <c r="O308" s="162"/>
      <c r="P308" s="162"/>
      <c r="Q308" s="163"/>
      <c r="R308" s="166"/>
      <c r="S308" s="167"/>
      <c r="T308" s="167"/>
      <c r="U308" s="167"/>
      <c r="V308" s="167"/>
      <c r="W308" s="167"/>
      <c r="X308" s="133"/>
      <c r="Y308" s="133"/>
      <c r="Z308" s="133"/>
      <c r="AA308" s="133"/>
      <c r="AB308" s="133"/>
      <c r="AC308" s="133"/>
      <c r="AD308" s="128"/>
      <c r="AE308" s="128"/>
      <c r="AF308" s="128"/>
      <c r="AG308" s="128"/>
      <c r="AH308" s="128"/>
      <c r="AI308" s="129"/>
      <c r="AJ308" s="111"/>
      <c r="AK308" s="111"/>
      <c r="AL308" s="111"/>
      <c r="AM308" s="111"/>
      <c r="AN308" s="111"/>
      <c r="AT308" s="28"/>
      <c r="AU308" s="134"/>
      <c r="AV308" s="132"/>
      <c r="AW308" s="28"/>
      <c r="AX308" s="135"/>
      <c r="AY308" s="135"/>
      <c r="AZ308" s="28"/>
      <c r="BA308" s="28"/>
      <c r="BB308" s="28"/>
      <c r="BC308" s="28"/>
      <c r="BD308" s="28"/>
      <c r="BE308" s="28"/>
    </row>
    <row r="309" spans="3:57" ht="10.9" customHeight="1" x14ac:dyDescent="0.15">
      <c r="C309" s="137"/>
      <c r="D309" s="140"/>
      <c r="E309" s="142"/>
      <c r="F309" s="142"/>
      <c r="G309" s="137"/>
      <c r="H309" s="142"/>
      <c r="I309" s="147"/>
      <c r="J309" s="148"/>
      <c r="K309" s="149"/>
      <c r="L309" s="147"/>
      <c r="M309" s="148"/>
      <c r="N309" s="171"/>
      <c r="O309" s="162"/>
      <c r="P309" s="162"/>
      <c r="Q309" s="163"/>
      <c r="R309" s="166"/>
      <c r="S309" s="167"/>
      <c r="T309" s="167"/>
      <c r="U309" s="167"/>
      <c r="V309" s="167"/>
      <c r="W309" s="167"/>
      <c r="X309" s="133"/>
      <c r="Y309" s="133"/>
      <c r="Z309" s="133"/>
      <c r="AA309" s="133"/>
      <c r="AB309" s="133"/>
      <c r="AC309" s="133"/>
      <c r="AD309" s="128"/>
      <c r="AE309" s="128"/>
      <c r="AF309" s="128"/>
      <c r="AG309" s="128"/>
      <c r="AH309" s="128"/>
      <c r="AI309" s="129"/>
      <c r="AJ309" s="111"/>
      <c r="AK309" s="111"/>
      <c r="AL309" s="111"/>
      <c r="AM309" s="111"/>
      <c r="AN309" s="111"/>
      <c r="AT309" s="28"/>
      <c r="AU309" s="134"/>
      <c r="AV309" s="132"/>
      <c r="AW309" s="28"/>
      <c r="AX309" s="135"/>
      <c r="AY309" s="135"/>
      <c r="AZ309" s="28"/>
      <c r="BA309" s="28"/>
      <c r="BB309" s="28"/>
      <c r="BC309" s="28"/>
      <c r="BD309" s="28"/>
      <c r="BE309" s="28"/>
    </row>
    <row r="310" spans="3:57" ht="10.9" customHeight="1" x14ac:dyDescent="0.15">
      <c r="C310" s="138"/>
      <c r="D310" s="170"/>
      <c r="E310" s="143"/>
      <c r="F310" s="143"/>
      <c r="G310" s="138"/>
      <c r="H310" s="143"/>
      <c r="I310" s="150"/>
      <c r="J310" s="151"/>
      <c r="K310" s="152"/>
      <c r="L310" s="150"/>
      <c r="M310" s="151"/>
      <c r="N310" s="172"/>
      <c r="O310" s="162"/>
      <c r="P310" s="162"/>
      <c r="Q310" s="163"/>
      <c r="R310" s="168"/>
      <c r="S310" s="169"/>
      <c r="T310" s="169"/>
      <c r="U310" s="169"/>
      <c r="V310" s="169"/>
      <c r="W310" s="169"/>
      <c r="X310" s="133"/>
      <c r="Y310" s="133"/>
      <c r="Z310" s="133"/>
      <c r="AA310" s="133"/>
      <c r="AB310" s="133"/>
      <c r="AC310" s="133"/>
      <c r="AD310" s="130"/>
      <c r="AE310" s="130"/>
      <c r="AF310" s="130"/>
      <c r="AG310" s="130"/>
      <c r="AH310" s="130"/>
      <c r="AI310" s="131"/>
      <c r="AJ310" s="111"/>
      <c r="AK310" s="111"/>
      <c r="AL310" s="111"/>
      <c r="AM310" s="111"/>
      <c r="AN310" s="111"/>
      <c r="AT310" s="28"/>
      <c r="AU310" s="134"/>
      <c r="AV310" s="132"/>
      <c r="AW310" s="28"/>
      <c r="AX310" s="135"/>
      <c r="AY310" s="135"/>
      <c r="AZ310" s="28"/>
      <c r="BA310" s="28"/>
      <c r="BB310" s="28"/>
      <c r="BC310" s="28"/>
      <c r="BD310" s="28"/>
      <c r="BE310" s="28"/>
    </row>
    <row r="311" spans="3:57" ht="10.9" customHeight="1" x14ac:dyDescent="0.15">
      <c r="C311" s="136">
        <v>8</v>
      </c>
      <c r="D311" s="139" t="s">
        <v>2</v>
      </c>
      <c r="E311" s="141">
        <v>21</v>
      </c>
      <c r="F311" s="141" t="s">
        <v>1</v>
      </c>
      <c r="G311" s="136" t="s">
        <v>3</v>
      </c>
      <c r="H311" s="141"/>
      <c r="I311" s="144" t="s">
        <v>104</v>
      </c>
      <c r="J311" s="145"/>
      <c r="K311" s="146"/>
      <c r="L311" s="147">
        <v>2</v>
      </c>
      <c r="M311" s="148"/>
      <c r="N311" s="171"/>
      <c r="O311" s="159">
        <f t="shared" ref="O311" si="42">IF(L311=1,$AL$35,IF(L311=2,$AL$54,IF(L311=3,$AL$72,IF(L311=4,$AL$91,IF(L311=5,$AL$109,IF(L311=6,$AL$127,IF(L311=7,$AL$146,IF(L311=8,$AL$164,IF(L311=9,$AL$182,IF(L311=10,$AL$201,0))))))))))</f>
        <v>0.2</v>
      </c>
      <c r="P311" s="160"/>
      <c r="Q311" s="161"/>
      <c r="R311" s="164">
        <f>IF(AND(I311="○",AU311="●"),AX311*O311,0)</f>
        <v>8</v>
      </c>
      <c r="S311" s="165"/>
      <c r="T311" s="165"/>
      <c r="U311" s="165"/>
      <c r="V311" s="165"/>
      <c r="W311" s="165"/>
      <c r="X311" s="133">
        <f>IF(AND(I311="○",AU311="●"),'記載例(ｽｸﾘｰﾝ)'!AD51,0)</f>
        <v>0.5714285714285714</v>
      </c>
      <c r="Y311" s="133"/>
      <c r="Z311" s="133"/>
      <c r="AA311" s="133"/>
      <c r="AB311" s="133"/>
      <c r="AC311" s="133"/>
      <c r="AD311" s="126">
        <f>IF(I311="○",ROUNDUP(R311+X311,1),0)</f>
        <v>8.6</v>
      </c>
      <c r="AE311" s="126"/>
      <c r="AF311" s="126"/>
      <c r="AG311" s="126"/>
      <c r="AH311" s="126"/>
      <c r="AI311" s="127"/>
      <c r="AJ311" s="111"/>
      <c r="AK311" s="111"/>
      <c r="AL311" s="111"/>
      <c r="AM311" s="111"/>
      <c r="AN311" s="111"/>
      <c r="AT311" s="28"/>
      <c r="AU311" s="134" t="str">
        <f t="shared" si="25"/>
        <v>●</v>
      </c>
      <c r="AV311" s="132" t="str">
        <f>IF(AU311="●",IF(I311="定","-",I311),"-")</f>
        <v>○</v>
      </c>
      <c r="AW311" s="28"/>
      <c r="AX311" s="135">
        <f t="shared" ref="AX311" si="43">20+ROUNDDOWN(($K$209-1000)/1000,0)*20</f>
        <v>40</v>
      </c>
      <c r="AY311" s="135"/>
      <c r="AZ311" s="28"/>
      <c r="BA311" s="28"/>
      <c r="BB311" s="28"/>
      <c r="BC311" s="28"/>
      <c r="BD311" s="28"/>
      <c r="BE311" s="28"/>
    </row>
    <row r="312" spans="3:57" ht="10.9" customHeight="1" x14ac:dyDescent="0.15">
      <c r="C312" s="137"/>
      <c r="D312" s="140"/>
      <c r="E312" s="142"/>
      <c r="F312" s="142"/>
      <c r="G312" s="137"/>
      <c r="H312" s="142"/>
      <c r="I312" s="147"/>
      <c r="J312" s="148"/>
      <c r="K312" s="149"/>
      <c r="L312" s="147"/>
      <c r="M312" s="148"/>
      <c r="N312" s="171"/>
      <c r="O312" s="162"/>
      <c r="P312" s="162"/>
      <c r="Q312" s="163"/>
      <c r="R312" s="166"/>
      <c r="S312" s="167"/>
      <c r="T312" s="167"/>
      <c r="U312" s="167"/>
      <c r="V312" s="167"/>
      <c r="W312" s="167"/>
      <c r="X312" s="133"/>
      <c r="Y312" s="133"/>
      <c r="Z312" s="133"/>
      <c r="AA312" s="133"/>
      <c r="AB312" s="133"/>
      <c r="AC312" s="133"/>
      <c r="AD312" s="128"/>
      <c r="AE312" s="128"/>
      <c r="AF312" s="128"/>
      <c r="AG312" s="128"/>
      <c r="AH312" s="128"/>
      <c r="AI312" s="129"/>
      <c r="AJ312" s="111"/>
      <c r="AK312" s="111"/>
      <c r="AL312" s="111"/>
      <c r="AM312" s="111"/>
      <c r="AN312" s="111"/>
      <c r="AT312" s="28"/>
      <c r="AU312" s="134"/>
      <c r="AV312" s="132"/>
      <c r="AW312" s="28"/>
      <c r="AX312" s="135"/>
      <c r="AY312" s="135"/>
      <c r="AZ312" s="28"/>
      <c r="BA312" s="28"/>
      <c r="BB312" s="28"/>
      <c r="BC312" s="28"/>
      <c r="BD312" s="28"/>
      <c r="BE312" s="28"/>
    </row>
    <row r="313" spans="3:57" ht="10.9" customHeight="1" x14ac:dyDescent="0.15">
      <c r="C313" s="137"/>
      <c r="D313" s="140"/>
      <c r="E313" s="142"/>
      <c r="F313" s="142"/>
      <c r="G313" s="137"/>
      <c r="H313" s="142"/>
      <c r="I313" s="147"/>
      <c r="J313" s="148"/>
      <c r="K313" s="149"/>
      <c r="L313" s="147"/>
      <c r="M313" s="148"/>
      <c r="N313" s="171"/>
      <c r="O313" s="162"/>
      <c r="P313" s="162"/>
      <c r="Q313" s="163"/>
      <c r="R313" s="166"/>
      <c r="S313" s="167"/>
      <c r="T313" s="167"/>
      <c r="U313" s="167"/>
      <c r="V313" s="167"/>
      <c r="W313" s="167"/>
      <c r="X313" s="133"/>
      <c r="Y313" s="133"/>
      <c r="Z313" s="133"/>
      <c r="AA313" s="133"/>
      <c r="AB313" s="133"/>
      <c r="AC313" s="133"/>
      <c r="AD313" s="128"/>
      <c r="AE313" s="128"/>
      <c r="AF313" s="128"/>
      <c r="AG313" s="128"/>
      <c r="AH313" s="128"/>
      <c r="AI313" s="129"/>
      <c r="AJ313" s="111"/>
      <c r="AK313" s="111"/>
      <c r="AL313" s="111"/>
      <c r="AM313" s="111"/>
      <c r="AN313" s="111"/>
      <c r="AT313" s="28"/>
      <c r="AU313" s="134"/>
      <c r="AV313" s="132"/>
      <c r="AW313" s="28"/>
      <c r="AX313" s="135"/>
      <c r="AY313" s="135"/>
      <c r="AZ313" s="28"/>
      <c r="BA313" s="28"/>
      <c r="BB313" s="28"/>
      <c r="BC313" s="28"/>
      <c r="BD313" s="28"/>
      <c r="BE313" s="28"/>
    </row>
    <row r="314" spans="3:57" ht="10.9" customHeight="1" x14ac:dyDescent="0.15">
      <c r="C314" s="138"/>
      <c r="D314" s="170"/>
      <c r="E314" s="143"/>
      <c r="F314" s="143"/>
      <c r="G314" s="138"/>
      <c r="H314" s="143"/>
      <c r="I314" s="150"/>
      <c r="J314" s="151"/>
      <c r="K314" s="152"/>
      <c r="L314" s="150"/>
      <c r="M314" s="151"/>
      <c r="N314" s="172"/>
      <c r="O314" s="162"/>
      <c r="P314" s="162"/>
      <c r="Q314" s="163"/>
      <c r="R314" s="168"/>
      <c r="S314" s="169"/>
      <c r="T314" s="169"/>
      <c r="U314" s="169"/>
      <c r="V314" s="169"/>
      <c r="W314" s="169"/>
      <c r="X314" s="133"/>
      <c r="Y314" s="133"/>
      <c r="Z314" s="133"/>
      <c r="AA314" s="133"/>
      <c r="AB314" s="133"/>
      <c r="AC314" s="133"/>
      <c r="AD314" s="130"/>
      <c r="AE314" s="130"/>
      <c r="AF314" s="130"/>
      <c r="AG314" s="130"/>
      <c r="AH314" s="130"/>
      <c r="AI314" s="131"/>
      <c r="AJ314" s="111"/>
      <c r="AK314" s="111"/>
      <c r="AL314" s="111"/>
      <c r="AM314" s="111"/>
      <c r="AN314" s="111"/>
      <c r="AT314" s="28"/>
      <c r="AU314" s="134"/>
      <c r="AV314" s="132"/>
      <c r="AW314" s="28"/>
      <c r="AX314" s="135"/>
      <c r="AY314" s="135"/>
      <c r="AZ314" s="28"/>
      <c r="BA314" s="28"/>
      <c r="BB314" s="28"/>
      <c r="BC314" s="28"/>
      <c r="BD314" s="28"/>
      <c r="BE314" s="28"/>
    </row>
    <row r="315" spans="3:57" ht="10.9" customHeight="1" x14ac:dyDescent="0.15">
      <c r="C315" s="136">
        <v>8</v>
      </c>
      <c r="D315" s="139" t="s">
        <v>2</v>
      </c>
      <c r="E315" s="141">
        <v>22</v>
      </c>
      <c r="F315" s="141" t="s">
        <v>1</v>
      </c>
      <c r="G315" s="136" t="s">
        <v>0</v>
      </c>
      <c r="H315" s="141"/>
      <c r="I315" s="144" t="s">
        <v>104</v>
      </c>
      <c r="J315" s="145"/>
      <c r="K315" s="146"/>
      <c r="L315" s="153">
        <v>1</v>
      </c>
      <c r="M315" s="154"/>
      <c r="N315" s="155"/>
      <c r="O315" s="159">
        <f t="shared" ref="O315" si="44">IF(L315=1,$AL$35,IF(L315=2,$AL$54,IF(L315=3,$AL$72,IF(L315=4,$AL$91,IF(L315=5,$AL$109,IF(L315=6,$AL$127,IF(L315=7,$AL$146,IF(L315=8,$AL$164,IF(L315=9,$AL$182,IF(L315=10,$AL$201,0))))))))))</f>
        <v>0.14299999999999999</v>
      </c>
      <c r="P315" s="160"/>
      <c r="Q315" s="161"/>
      <c r="R315" s="164">
        <f>IF(AND(I315="○",AU315="●"),AX315*O315,0)</f>
        <v>5.72</v>
      </c>
      <c r="S315" s="165"/>
      <c r="T315" s="165"/>
      <c r="U315" s="165"/>
      <c r="V315" s="165"/>
      <c r="W315" s="165"/>
      <c r="X315" s="133">
        <f>IF(AND(I315="○",AU315="●"),'記載例(ｽｸﾘｰﾝ)'!AD55,0)</f>
        <v>0.5714285714285714</v>
      </c>
      <c r="Y315" s="133"/>
      <c r="Z315" s="133"/>
      <c r="AA315" s="133"/>
      <c r="AB315" s="133"/>
      <c r="AC315" s="133"/>
      <c r="AD315" s="126">
        <f>IF(I315="○",ROUNDUP(R315+X315,1),0)</f>
        <v>6.3</v>
      </c>
      <c r="AE315" s="126"/>
      <c r="AF315" s="126"/>
      <c r="AG315" s="126"/>
      <c r="AH315" s="126"/>
      <c r="AI315" s="127"/>
      <c r="AJ315" s="111"/>
      <c r="AK315" s="111"/>
      <c r="AL315" s="111"/>
      <c r="AM315" s="111"/>
      <c r="AN315" s="111"/>
      <c r="AT315" s="28"/>
      <c r="AU315" s="134" t="str">
        <f t="shared" si="25"/>
        <v>●</v>
      </c>
      <c r="AV315" s="132" t="str">
        <f>IF(AU315="●",IF(I315="定","-",I315),"-")</f>
        <v>○</v>
      </c>
      <c r="AW315" s="28"/>
      <c r="AX315" s="135">
        <f t="shared" ref="AX315" si="45">20+ROUNDDOWN(($K$209-1000)/1000,0)*20</f>
        <v>40</v>
      </c>
      <c r="AY315" s="135"/>
      <c r="AZ315" s="28"/>
      <c r="BA315" s="28"/>
      <c r="BB315" s="28"/>
      <c r="BC315" s="28"/>
      <c r="BD315" s="28"/>
      <c r="BE315" s="28"/>
    </row>
    <row r="316" spans="3:57" ht="10.9" customHeight="1" x14ac:dyDescent="0.15">
      <c r="C316" s="137"/>
      <c r="D316" s="140"/>
      <c r="E316" s="142"/>
      <c r="F316" s="142"/>
      <c r="G316" s="137"/>
      <c r="H316" s="142"/>
      <c r="I316" s="147"/>
      <c r="J316" s="148"/>
      <c r="K316" s="149"/>
      <c r="L316" s="153"/>
      <c r="M316" s="154"/>
      <c r="N316" s="155"/>
      <c r="O316" s="162"/>
      <c r="P316" s="162"/>
      <c r="Q316" s="163"/>
      <c r="R316" s="166"/>
      <c r="S316" s="167"/>
      <c r="T316" s="167"/>
      <c r="U316" s="167"/>
      <c r="V316" s="167"/>
      <c r="W316" s="167"/>
      <c r="X316" s="133"/>
      <c r="Y316" s="133"/>
      <c r="Z316" s="133"/>
      <c r="AA316" s="133"/>
      <c r="AB316" s="133"/>
      <c r="AC316" s="133"/>
      <c r="AD316" s="128"/>
      <c r="AE316" s="128"/>
      <c r="AF316" s="128"/>
      <c r="AG316" s="128"/>
      <c r="AH316" s="128"/>
      <c r="AI316" s="129"/>
      <c r="AJ316" s="111"/>
      <c r="AK316" s="111"/>
      <c r="AL316" s="111"/>
      <c r="AM316" s="111"/>
      <c r="AN316" s="111"/>
      <c r="AT316" s="28"/>
      <c r="AU316" s="134"/>
      <c r="AV316" s="132"/>
      <c r="AW316" s="28"/>
      <c r="AX316" s="135"/>
      <c r="AY316" s="135"/>
      <c r="AZ316" s="28"/>
      <c r="BA316" s="28"/>
      <c r="BB316" s="28"/>
      <c r="BC316" s="28"/>
      <c r="BD316" s="28"/>
      <c r="BE316" s="28"/>
    </row>
    <row r="317" spans="3:57" ht="10.9" customHeight="1" x14ac:dyDescent="0.15">
      <c r="C317" s="137"/>
      <c r="D317" s="140"/>
      <c r="E317" s="142"/>
      <c r="F317" s="142"/>
      <c r="G317" s="137"/>
      <c r="H317" s="142"/>
      <c r="I317" s="147"/>
      <c r="J317" s="148"/>
      <c r="K317" s="149"/>
      <c r="L317" s="153"/>
      <c r="M317" s="154"/>
      <c r="N317" s="155"/>
      <c r="O317" s="162"/>
      <c r="P317" s="162"/>
      <c r="Q317" s="163"/>
      <c r="R317" s="166"/>
      <c r="S317" s="167"/>
      <c r="T317" s="167"/>
      <c r="U317" s="167"/>
      <c r="V317" s="167"/>
      <c r="W317" s="167"/>
      <c r="X317" s="133"/>
      <c r="Y317" s="133"/>
      <c r="Z317" s="133"/>
      <c r="AA317" s="133"/>
      <c r="AB317" s="133"/>
      <c r="AC317" s="133"/>
      <c r="AD317" s="128"/>
      <c r="AE317" s="128"/>
      <c r="AF317" s="128"/>
      <c r="AG317" s="128"/>
      <c r="AH317" s="128"/>
      <c r="AI317" s="129"/>
      <c r="AJ317" s="111"/>
      <c r="AK317" s="111"/>
      <c r="AL317" s="111"/>
      <c r="AM317" s="111"/>
      <c r="AN317" s="111"/>
      <c r="AT317" s="28"/>
      <c r="AU317" s="134"/>
      <c r="AV317" s="132"/>
      <c r="AW317" s="28"/>
      <c r="AX317" s="135"/>
      <c r="AY317" s="135"/>
      <c r="AZ317" s="28"/>
      <c r="BA317" s="28"/>
      <c r="BB317" s="28"/>
      <c r="BC317" s="28"/>
      <c r="BD317" s="28"/>
      <c r="BE317" s="28"/>
    </row>
    <row r="318" spans="3:57" ht="10.9" customHeight="1" x14ac:dyDescent="0.15">
      <c r="C318" s="138"/>
      <c r="D318" s="140"/>
      <c r="E318" s="143"/>
      <c r="F318" s="142"/>
      <c r="G318" s="137"/>
      <c r="H318" s="142"/>
      <c r="I318" s="150"/>
      <c r="J318" s="151"/>
      <c r="K318" s="152"/>
      <c r="L318" s="156"/>
      <c r="M318" s="157"/>
      <c r="N318" s="158"/>
      <c r="O318" s="162"/>
      <c r="P318" s="162"/>
      <c r="Q318" s="163"/>
      <c r="R318" s="168"/>
      <c r="S318" s="169"/>
      <c r="T318" s="169"/>
      <c r="U318" s="169"/>
      <c r="V318" s="169"/>
      <c r="W318" s="169"/>
      <c r="X318" s="133"/>
      <c r="Y318" s="133"/>
      <c r="Z318" s="133"/>
      <c r="AA318" s="133"/>
      <c r="AB318" s="133"/>
      <c r="AC318" s="133"/>
      <c r="AD318" s="128"/>
      <c r="AE318" s="128"/>
      <c r="AF318" s="128"/>
      <c r="AG318" s="128"/>
      <c r="AH318" s="128"/>
      <c r="AI318" s="129"/>
      <c r="AJ318" s="111"/>
      <c r="AK318" s="111"/>
      <c r="AL318" s="111"/>
      <c r="AM318" s="111"/>
      <c r="AN318" s="111"/>
      <c r="AT318" s="28"/>
      <c r="AU318" s="134"/>
      <c r="AV318" s="132"/>
      <c r="AW318" s="28"/>
      <c r="AX318" s="135"/>
      <c r="AY318" s="135"/>
      <c r="AZ318" s="28"/>
      <c r="BA318" s="28"/>
      <c r="BB318" s="28"/>
      <c r="BC318" s="28"/>
      <c r="BD318" s="28"/>
      <c r="BE318" s="28"/>
    </row>
    <row r="319" spans="3:57" ht="10.5" customHeight="1" x14ac:dyDescent="0.15">
      <c r="C319" s="136">
        <v>8</v>
      </c>
      <c r="D319" s="139" t="s">
        <v>2</v>
      </c>
      <c r="E319" s="141">
        <v>23</v>
      </c>
      <c r="F319" s="141" t="s">
        <v>1</v>
      </c>
      <c r="G319" s="136" t="s">
        <v>10</v>
      </c>
      <c r="H319" s="141"/>
      <c r="I319" s="144" t="s">
        <v>104</v>
      </c>
      <c r="J319" s="145"/>
      <c r="K319" s="146"/>
      <c r="L319" s="334">
        <v>1</v>
      </c>
      <c r="M319" s="335"/>
      <c r="N319" s="336"/>
      <c r="O319" s="159">
        <f t="shared" ref="O319" si="46">IF(L319=1,$AL$35,IF(L319=2,$AL$54,IF(L319=3,$AL$72,IF(L319=4,$AL$91,IF(L319=5,$AL$109,IF(L319=6,$AL$127,IF(L319=7,$AL$146,IF(L319=8,$AL$164,IF(L319=9,$AL$182,IF(L319=10,$AL$201,0))))))))))</f>
        <v>0.14299999999999999</v>
      </c>
      <c r="P319" s="160"/>
      <c r="Q319" s="161"/>
      <c r="R319" s="164">
        <f>IF(AND(I319="○",AU319="●"),AX319*O319,0)</f>
        <v>5.72</v>
      </c>
      <c r="S319" s="165"/>
      <c r="T319" s="165"/>
      <c r="U319" s="165"/>
      <c r="V319" s="165"/>
      <c r="W319" s="165"/>
      <c r="X319" s="133">
        <f>IF(AND(I319="○",AU319="●"),'記載例(ｽｸﾘｰﾝ)'!AD95,0)</f>
        <v>0.66666666666666663</v>
      </c>
      <c r="Y319" s="133"/>
      <c r="Z319" s="133"/>
      <c r="AA319" s="133"/>
      <c r="AB319" s="133"/>
      <c r="AC319" s="133"/>
      <c r="AD319" s="126">
        <f>IF(I319="○",ROUNDUP(R319+X319,1),0)</f>
        <v>6.3999999999999995</v>
      </c>
      <c r="AE319" s="126"/>
      <c r="AF319" s="126"/>
      <c r="AG319" s="126"/>
      <c r="AH319" s="126"/>
      <c r="AI319" s="127"/>
      <c r="AJ319" s="111"/>
      <c r="AK319" s="111"/>
      <c r="AL319" s="111"/>
      <c r="AM319" s="111"/>
      <c r="AN319" s="111"/>
      <c r="AT319" s="28"/>
      <c r="AU319" s="134" t="str">
        <f t="shared" si="25"/>
        <v>●</v>
      </c>
      <c r="AV319" s="132" t="str">
        <f>IF(AU319="●",IF(I319="定","-",I319),"-")</f>
        <v>○</v>
      </c>
      <c r="AW319" s="28"/>
      <c r="AX319" s="135">
        <f t="shared" ref="AX319" si="47">20+ROUNDDOWN(($K$209-1000)/1000,0)*20</f>
        <v>40</v>
      </c>
      <c r="AY319" s="135"/>
      <c r="AZ319" s="28"/>
      <c r="BA319" s="28"/>
      <c r="BB319" s="28"/>
      <c r="BC319" s="28"/>
      <c r="BD319" s="28"/>
      <c r="BE319" s="28"/>
    </row>
    <row r="320" spans="3:57" ht="10.5" customHeight="1" x14ac:dyDescent="0.15">
      <c r="C320" s="137"/>
      <c r="D320" s="140"/>
      <c r="E320" s="142"/>
      <c r="F320" s="142"/>
      <c r="G320" s="137"/>
      <c r="H320" s="142"/>
      <c r="I320" s="147"/>
      <c r="J320" s="148"/>
      <c r="K320" s="149"/>
      <c r="L320" s="334"/>
      <c r="M320" s="335"/>
      <c r="N320" s="336"/>
      <c r="O320" s="162"/>
      <c r="P320" s="162"/>
      <c r="Q320" s="163"/>
      <c r="R320" s="166"/>
      <c r="S320" s="167"/>
      <c r="T320" s="167"/>
      <c r="U320" s="167"/>
      <c r="V320" s="167"/>
      <c r="W320" s="167"/>
      <c r="X320" s="133"/>
      <c r="Y320" s="133"/>
      <c r="Z320" s="133"/>
      <c r="AA320" s="133"/>
      <c r="AB320" s="133"/>
      <c r="AC320" s="133"/>
      <c r="AD320" s="128"/>
      <c r="AE320" s="128"/>
      <c r="AF320" s="128"/>
      <c r="AG320" s="128"/>
      <c r="AH320" s="128"/>
      <c r="AI320" s="129"/>
      <c r="AJ320" s="111"/>
      <c r="AK320" s="111"/>
      <c r="AL320" s="111"/>
      <c r="AM320" s="111"/>
      <c r="AN320" s="111"/>
      <c r="AT320" s="28"/>
      <c r="AU320" s="134"/>
      <c r="AV320" s="132"/>
      <c r="AW320" s="28"/>
      <c r="AX320" s="135"/>
      <c r="AY320" s="135"/>
      <c r="AZ320" s="28"/>
      <c r="BA320" s="28"/>
      <c r="BB320" s="28"/>
      <c r="BC320" s="28"/>
      <c r="BD320" s="28"/>
      <c r="BE320" s="28"/>
    </row>
    <row r="321" spans="3:57" ht="10.9" customHeight="1" x14ac:dyDescent="0.15">
      <c r="C321" s="137"/>
      <c r="D321" s="140"/>
      <c r="E321" s="142"/>
      <c r="F321" s="142"/>
      <c r="G321" s="137"/>
      <c r="H321" s="142"/>
      <c r="I321" s="147"/>
      <c r="J321" s="148"/>
      <c r="K321" s="149"/>
      <c r="L321" s="334"/>
      <c r="M321" s="335"/>
      <c r="N321" s="336"/>
      <c r="O321" s="162"/>
      <c r="P321" s="162"/>
      <c r="Q321" s="163"/>
      <c r="R321" s="166"/>
      <c r="S321" s="167"/>
      <c r="T321" s="167"/>
      <c r="U321" s="167"/>
      <c r="V321" s="167"/>
      <c r="W321" s="167"/>
      <c r="X321" s="133"/>
      <c r="Y321" s="133"/>
      <c r="Z321" s="133"/>
      <c r="AA321" s="133"/>
      <c r="AB321" s="133"/>
      <c r="AC321" s="133"/>
      <c r="AD321" s="128"/>
      <c r="AE321" s="128"/>
      <c r="AF321" s="128"/>
      <c r="AG321" s="128"/>
      <c r="AH321" s="128"/>
      <c r="AI321" s="129"/>
      <c r="AJ321" s="111"/>
      <c r="AK321" s="111"/>
      <c r="AL321" s="111"/>
      <c r="AM321" s="111"/>
      <c r="AN321" s="111"/>
      <c r="AT321" s="28"/>
      <c r="AU321" s="134"/>
      <c r="AV321" s="132"/>
      <c r="AW321" s="28"/>
      <c r="AX321" s="135"/>
      <c r="AY321" s="135"/>
      <c r="AZ321" s="28"/>
      <c r="BA321" s="28"/>
      <c r="BB321" s="28"/>
      <c r="BC321" s="28"/>
      <c r="BD321" s="28"/>
      <c r="BE321" s="28"/>
    </row>
    <row r="322" spans="3:57" ht="10.9" customHeight="1" x14ac:dyDescent="0.15">
      <c r="C322" s="138"/>
      <c r="D322" s="170"/>
      <c r="E322" s="143"/>
      <c r="F322" s="143"/>
      <c r="G322" s="138"/>
      <c r="H322" s="143"/>
      <c r="I322" s="150"/>
      <c r="J322" s="151"/>
      <c r="K322" s="152"/>
      <c r="L322" s="337"/>
      <c r="M322" s="338"/>
      <c r="N322" s="339"/>
      <c r="O322" s="162"/>
      <c r="P322" s="162"/>
      <c r="Q322" s="163"/>
      <c r="R322" s="168"/>
      <c r="S322" s="169"/>
      <c r="T322" s="169"/>
      <c r="U322" s="169"/>
      <c r="V322" s="169"/>
      <c r="W322" s="169"/>
      <c r="X322" s="133"/>
      <c r="Y322" s="133"/>
      <c r="Z322" s="133"/>
      <c r="AA322" s="133"/>
      <c r="AB322" s="133"/>
      <c r="AC322" s="133"/>
      <c r="AD322" s="130"/>
      <c r="AE322" s="130"/>
      <c r="AF322" s="130"/>
      <c r="AG322" s="130"/>
      <c r="AH322" s="130"/>
      <c r="AI322" s="131"/>
      <c r="AJ322" s="111"/>
      <c r="AK322" s="111"/>
      <c r="AL322" s="111"/>
      <c r="AM322" s="111"/>
      <c r="AN322" s="111"/>
      <c r="AT322" s="28"/>
      <c r="AU322" s="134"/>
      <c r="AV322" s="132"/>
      <c r="AW322" s="28"/>
      <c r="AX322" s="135"/>
      <c r="AY322" s="135"/>
      <c r="AZ322" s="28"/>
      <c r="BA322" s="28"/>
      <c r="BB322" s="28"/>
      <c r="BC322" s="28"/>
      <c r="BD322" s="28"/>
      <c r="BE322" s="28"/>
    </row>
    <row r="323" spans="3:57" ht="10.9" customHeight="1" x14ac:dyDescent="0.15">
      <c r="C323" s="136">
        <v>8</v>
      </c>
      <c r="D323" s="139" t="s">
        <v>2</v>
      </c>
      <c r="E323" s="141">
        <v>24</v>
      </c>
      <c r="F323" s="141" t="s">
        <v>1</v>
      </c>
      <c r="G323" s="136" t="s">
        <v>9</v>
      </c>
      <c r="H323" s="141"/>
      <c r="I323" s="144" t="s">
        <v>104</v>
      </c>
      <c r="J323" s="145"/>
      <c r="K323" s="146"/>
      <c r="L323" s="153">
        <v>1</v>
      </c>
      <c r="M323" s="154"/>
      <c r="N323" s="155"/>
      <c r="O323" s="159">
        <f t="shared" ref="O323" si="48">IF(L323=1,$AL$35,IF(L323=2,$AL$54,IF(L323=3,$AL$72,IF(L323=4,$AL$91,IF(L323=5,$AL$109,IF(L323=6,$AL$127,IF(L323=7,$AL$146,IF(L323=8,$AL$164,IF(L323=9,$AL$182,IF(L323=10,$AL$201,0))))))))))</f>
        <v>0.14299999999999999</v>
      </c>
      <c r="P323" s="160"/>
      <c r="Q323" s="161"/>
      <c r="R323" s="164">
        <f>IF(AND(I323="○",AU323="●"),AX323*O323,0)</f>
        <v>5.72</v>
      </c>
      <c r="S323" s="165"/>
      <c r="T323" s="165"/>
      <c r="U323" s="165"/>
      <c r="V323" s="165"/>
      <c r="W323" s="165"/>
      <c r="X323" s="133">
        <f>IF(AND(I323="○",AU323="●"),'記載例(ｽｸﾘｰﾝ)'!AD99,0)</f>
        <v>0.66666666666666663</v>
      </c>
      <c r="Y323" s="133"/>
      <c r="Z323" s="133"/>
      <c r="AA323" s="133"/>
      <c r="AB323" s="133"/>
      <c r="AC323" s="133"/>
      <c r="AD323" s="126">
        <f>IF(I323="○",ROUNDUP(R323+X323,1),0)</f>
        <v>6.3999999999999995</v>
      </c>
      <c r="AE323" s="126"/>
      <c r="AF323" s="126"/>
      <c r="AG323" s="126"/>
      <c r="AH323" s="126"/>
      <c r="AI323" s="127"/>
      <c r="AJ323" s="111"/>
      <c r="AK323" s="111"/>
      <c r="AL323" s="111"/>
      <c r="AM323" s="111"/>
      <c r="AN323" s="111"/>
      <c r="AT323" s="28"/>
      <c r="AU323" s="134" t="str">
        <f t="shared" si="25"/>
        <v>●</v>
      </c>
      <c r="AV323" s="132" t="str">
        <f>IF(AU323="●",IF(I323="定","-",I323),"-")</f>
        <v>○</v>
      </c>
      <c r="AW323" s="28"/>
      <c r="AX323" s="135">
        <f t="shared" ref="AX323" si="49">20+ROUNDDOWN(($K$209-1000)/1000,0)*20</f>
        <v>40</v>
      </c>
      <c r="AY323" s="135"/>
      <c r="AZ323" s="28"/>
      <c r="BA323" s="28"/>
      <c r="BB323" s="28"/>
      <c r="BC323" s="28"/>
      <c r="BD323" s="28"/>
      <c r="BE323" s="28"/>
    </row>
    <row r="324" spans="3:57" ht="10.9" customHeight="1" x14ac:dyDescent="0.15">
      <c r="C324" s="137"/>
      <c r="D324" s="140"/>
      <c r="E324" s="142"/>
      <c r="F324" s="142"/>
      <c r="G324" s="137"/>
      <c r="H324" s="142"/>
      <c r="I324" s="147"/>
      <c r="J324" s="148"/>
      <c r="K324" s="149"/>
      <c r="L324" s="153"/>
      <c r="M324" s="154"/>
      <c r="N324" s="155"/>
      <c r="O324" s="162"/>
      <c r="P324" s="162"/>
      <c r="Q324" s="163"/>
      <c r="R324" s="166"/>
      <c r="S324" s="167"/>
      <c r="T324" s="167"/>
      <c r="U324" s="167"/>
      <c r="V324" s="167"/>
      <c r="W324" s="167"/>
      <c r="X324" s="133"/>
      <c r="Y324" s="133"/>
      <c r="Z324" s="133"/>
      <c r="AA324" s="133"/>
      <c r="AB324" s="133"/>
      <c r="AC324" s="133"/>
      <c r="AD324" s="128"/>
      <c r="AE324" s="128"/>
      <c r="AF324" s="128"/>
      <c r="AG324" s="128"/>
      <c r="AH324" s="128"/>
      <c r="AI324" s="129"/>
      <c r="AJ324" s="111"/>
      <c r="AK324" s="111"/>
      <c r="AL324" s="111"/>
      <c r="AM324" s="111"/>
      <c r="AN324" s="111"/>
      <c r="AT324" s="28"/>
      <c r="AU324" s="134"/>
      <c r="AV324" s="132"/>
      <c r="AW324" s="28"/>
      <c r="AX324" s="135"/>
      <c r="AY324" s="135"/>
      <c r="AZ324" s="28"/>
      <c r="BA324" s="28"/>
      <c r="BB324" s="28"/>
      <c r="BC324" s="28"/>
      <c r="BD324" s="28"/>
      <c r="BE324" s="28"/>
    </row>
    <row r="325" spans="3:57" ht="10.9" customHeight="1" x14ac:dyDescent="0.15">
      <c r="C325" s="137"/>
      <c r="D325" s="140"/>
      <c r="E325" s="142"/>
      <c r="F325" s="142"/>
      <c r="G325" s="137"/>
      <c r="H325" s="142"/>
      <c r="I325" s="147"/>
      <c r="J325" s="148"/>
      <c r="K325" s="149"/>
      <c r="L325" s="153"/>
      <c r="M325" s="154"/>
      <c r="N325" s="155"/>
      <c r="O325" s="162"/>
      <c r="P325" s="162"/>
      <c r="Q325" s="163"/>
      <c r="R325" s="166"/>
      <c r="S325" s="167"/>
      <c r="T325" s="167"/>
      <c r="U325" s="167"/>
      <c r="V325" s="167"/>
      <c r="W325" s="167"/>
      <c r="X325" s="133"/>
      <c r="Y325" s="133"/>
      <c r="Z325" s="133"/>
      <c r="AA325" s="133"/>
      <c r="AB325" s="133"/>
      <c r="AC325" s="133"/>
      <c r="AD325" s="128"/>
      <c r="AE325" s="128"/>
      <c r="AF325" s="128"/>
      <c r="AG325" s="128"/>
      <c r="AH325" s="128"/>
      <c r="AI325" s="129"/>
      <c r="AJ325" s="111"/>
      <c r="AK325" s="111"/>
      <c r="AL325" s="111"/>
      <c r="AM325" s="111"/>
      <c r="AN325" s="111"/>
      <c r="AT325" s="28"/>
      <c r="AU325" s="134"/>
      <c r="AV325" s="132"/>
      <c r="AW325" s="28"/>
      <c r="AX325" s="135"/>
      <c r="AY325" s="135"/>
      <c r="AZ325" s="28"/>
      <c r="BA325" s="28"/>
      <c r="BB325" s="28"/>
      <c r="BC325" s="28"/>
      <c r="BD325" s="28"/>
      <c r="BE325" s="28"/>
    </row>
    <row r="326" spans="3:57" ht="10.9" customHeight="1" x14ac:dyDescent="0.15">
      <c r="C326" s="138"/>
      <c r="D326" s="170"/>
      <c r="E326" s="143"/>
      <c r="F326" s="143"/>
      <c r="G326" s="138"/>
      <c r="H326" s="143"/>
      <c r="I326" s="150"/>
      <c r="J326" s="151"/>
      <c r="K326" s="152"/>
      <c r="L326" s="156"/>
      <c r="M326" s="157"/>
      <c r="N326" s="158"/>
      <c r="O326" s="162"/>
      <c r="P326" s="162"/>
      <c r="Q326" s="163"/>
      <c r="R326" s="168"/>
      <c r="S326" s="169"/>
      <c r="T326" s="169"/>
      <c r="U326" s="169"/>
      <c r="V326" s="169"/>
      <c r="W326" s="169"/>
      <c r="X326" s="133"/>
      <c r="Y326" s="133"/>
      <c r="Z326" s="133"/>
      <c r="AA326" s="133"/>
      <c r="AB326" s="133"/>
      <c r="AC326" s="133"/>
      <c r="AD326" s="130"/>
      <c r="AE326" s="130"/>
      <c r="AF326" s="130"/>
      <c r="AG326" s="130"/>
      <c r="AH326" s="130"/>
      <c r="AI326" s="131"/>
      <c r="AJ326" s="111"/>
      <c r="AK326" s="111"/>
      <c r="AL326" s="111"/>
      <c r="AM326" s="111"/>
      <c r="AN326" s="111"/>
      <c r="AT326" s="28"/>
      <c r="AU326" s="134"/>
      <c r="AV326" s="132"/>
      <c r="AW326" s="28"/>
      <c r="AX326" s="135"/>
      <c r="AY326" s="135"/>
      <c r="AZ326" s="28"/>
      <c r="BA326" s="28"/>
      <c r="BB326" s="28"/>
      <c r="BC326" s="28"/>
      <c r="BD326" s="28"/>
      <c r="BE326" s="28"/>
    </row>
    <row r="327" spans="3:57" ht="10.9" customHeight="1" x14ac:dyDescent="0.15">
      <c r="C327" s="136">
        <v>8</v>
      </c>
      <c r="D327" s="139" t="s">
        <v>2</v>
      </c>
      <c r="E327" s="141">
        <v>25</v>
      </c>
      <c r="F327" s="141" t="s">
        <v>1</v>
      </c>
      <c r="G327" s="136" t="s">
        <v>6</v>
      </c>
      <c r="H327" s="141"/>
      <c r="I327" s="144" t="s">
        <v>104</v>
      </c>
      <c r="J327" s="145"/>
      <c r="K327" s="146"/>
      <c r="L327" s="153">
        <v>1</v>
      </c>
      <c r="M327" s="154"/>
      <c r="N327" s="155"/>
      <c r="O327" s="159">
        <f t="shared" ref="O327" si="50">IF(L327=1,$AL$35,IF(L327=2,$AL$54,IF(L327=3,$AL$72,IF(L327=4,$AL$91,IF(L327=5,$AL$109,IF(L327=6,$AL$127,IF(L327=7,$AL$146,IF(L327=8,$AL$164,IF(L327=9,$AL$182,IF(L327=10,$AL$201,0))))))))))</f>
        <v>0.14299999999999999</v>
      </c>
      <c r="P327" s="160"/>
      <c r="Q327" s="161"/>
      <c r="R327" s="164">
        <f>IF(AND(I327="○",AU327="●"),AX327*O327,0)</f>
        <v>5.72</v>
      </c>
      <c r="S327" s="165"/>
      <c r="T327" s="165"/>
      <c r="U327" s="165"/>
      <c r="V327" s="165"/>
      <c r="W327" s="165"/>
      <c r="X327" s="133">
        <f>IF(AND(I327="○",AU327="●"),'記載例(ｽｸﾘｰﾝ)'!AD103,0)</f>
        <v>0.66666666666666663</v>
      </c>
      <c r="Y327" s="133"/>
      <c r="Z327" s="133"/>
      <c r="AA327" s="133"/>
      <c r="AB327" s="133"/>
      <c r="AC327" s="133"/>
      <c r="AD327" s="126">
        <f>IF(I327="○",ROUNDUP(R327+X327,1),0)</f>
        <v>6.3999999999999995</v>
      </c>
      <c r="AE327" s="126"/>
      <c r="AF327" s="126"/>
      <c r="AG327" s="126"/>
      <c r="AH327" s="126"/>
      <c r="AI327" s="127"/>
      <c r="AJ327" s="111"/>
      <c r="AK327" s="111"/>
      <c r="AL327" s="111"/>
      <c r="AM327" s="111"/>
      <c r="AN327" s="111"/>
      <c r="AT327" s="28"/>
      <c r="AU327" s="134" t="str">
        <f t="shared" si="25"/>
        <v>●</v>
      </c>
      <c r="AV327" s="132" t="str">
        <f>IF(AU327="●",IF(I327="定","-",I327),"-")</f>
        <v>○</v>
      </c>
      <c r="AW327" s="28"/>
      <c r="AX327" s="135">
        <f t="shared" ref="AX327" si="51">20+ROUNDDOWN(($K$209-1000)/1000,0)*20</f>
        <v>40</v>
      </c>
      <c r="AY327" s="135"/>
      <c r="AZ327" s="28"/>
      <c r="BA327" s="28"/>
      <c r="BB327" s="28"/>
      <c r="BC327" s="28"/>
      <c r="BD327" s="28"/>
      <c r="BE327" s="28"/>
    </row>
    <row r="328" spans="3:57" ht="10.9" customHeight="1" x14ac:dyDescent="0.15">
      <c r="C328" s="137"/>
      <c r="D328" s="140"/>
      <c r="E328" s="142"/>
      <c r="F328" s="142"/>
      <c r="G328" s="137"/>
      <c r="H328" s="142"/>
      <c r="I328" s="147"/>
      <c r="J328" s="148"/>
      <c r="K328" s="149"/>
      <c r="L328" s="153"/>
      <c r="M328" s="154"/>
      <c r="N328" s="155"/>
      <c r="O328" s="162"/>
      <c r="P328" s="162"/>
      <c r="Q328" s="163"/>
      <c r="R328" s="166"/>
      <c r="S328" s="167"/>
      <c r="T328" s="167"/>
      <c r="U328" s="167"/>
      <c r="V328" s="167"/>
      <c r="W328" s="167"/>
      <c r="X328" s="133"/>
      <c r="Y328" s="133"/>
      <c r="Z328" s="133"/>
      <c r="AA328" s="133"/>
      <c r="AB328" s="133"/>
      <c r="AC328" s="133"/>
      <c r="AD328" s="128"/>
      <c r="AE328" s="128"/>
      <c r="AF328" s="128"/>
      <c r="AG328" s="128"/>
      <c r="AH328" s="128"/>
      <c r="AI328" s="129"/>
      <c r="AJ328" s="111"/>
      <c r="AK328" s="111"/>
      <c r="AL328" s="111"/>
      <c r="AM328" s="111"/>
      <c r="AN328" s="111"/>
      <c r="AT328" s="28"/>
      <c r="AU328" s="134"/>
      <c r="AV328" s="132"/>
      <c r="AW328" s="28"/>
      <c r="AX328" s="135"/>
      <c r="AY328" s="135"/>
      <c r="AZ328" s="28"/>
      <c r="BA328" s="28"/>
      <c r="BB328" s="28"/>
      <c r="BC328" s="28"/>
      <c r="BD328" s="28"/>
      <c r="BE328" s="28"/>
    </row>
    <row r="329" spans="3:57" ht="10.9" customHeight="1" x14ac:dyDescent="0.15">
      <c r="C329" s="137"/>
      <c r="D329" s="140"/>
      <c r="E329" s="142"/>
      <c r="F329" s="142"/>
      <c r="G329" s="137"/>
      <c r="H329" s="142"/>
      <c r="I329" s="147"/>
      <c r="J329" s="148"/>
      <c r="K329" s="149"/>
      <c r="L329" s="153"/>
      <c r="M329" s="154"/>
      <c r="N329" s="155"/>
      <c r="O329" s="162"/>
      <c r="P329" s="162"/>
      <c r="Q329" s="163"/>
      <c r="R329" s="166"/>
      <c r="S329" s="167"/>
      <c r="T329" s="167"/>
      <c r="U329" s="167"/>
      <c r="V329" s="167"/>
      <c r="W329" s="167"/>
      <c r="X329" s="133"/>
      <c r="Y329" s="133"/>
      <c r="Z329" s="133"/>
      <c r="AA329" s="133"/>
      <c r="AB329" s="133"/>
      <c r="AC329" s="133"/>
      <c r="AD329" s="128"/>
      <c r="AE329" s="128"/>
      <c r="AF329" s="128"/>
      <c r="AG329" s="128"/>
      <c r="AH329" s="128"/>
      <c r="AI329" s="129"/>
      <c r="AJ329" s="111"/>
      <c r="AK329" s="111"/>
      <c r="AL329" s="111"/>
      <c r="AM329" s="111"/>
      <c r="AN329" s="111"/>
      <c r="AT329" s="28"/>
      <c r="AU329" s="134"/>
      <c r="AV329" s="132"/>
      <c r="AW329" s="28"/>
      <c r="AX329" s="135"/>
      <c r="AY329" s="135"/>
      <c r="AZ329" s="28"/>
      <c r="BA329" s="28"/>
      <c r="BB329" s="28"/>
      <c r="BC329" s="28"/>
      <c r="BD329" s="28"/>
      <c r="BE329" s="28"/>
    </row>
    <row r="330" spans="3:57" ht="10.9" customHeight="1" x14ac:dyDescent="0.15">
      <c r="C330" s="138"/>
      <c r="D330" s="170"/>
      <c r="E330" s="143"/>
      <c r="F330" s="143"/>
      <c r="G330" s="138"/>
      <c r="H330" s="143"/>
      <c r="I330" s="150"/>
      <c r="J330" s="151"/>
      <c r="K330" s="152"/>
      <c r="L330" s="156"/>
      <c r="M330" s="157"/>
      <c r="N330" s="158"/>
      <c r="O330" s="162"/>
      <c r="P330" s="162"/>
      <c r="Q330" s="163"/>
      <c r="R330" s="168"/>
      <c r="S330" s="169"/>
      <c r="T330" s="169"/>
      <c r="U330" s="169"/>
      <c r="V330" s="169"/>
      <c r="W330" s="169"/>
      <c r="X330" s="133"/>
      <c r="Y330" s="133"/>
      <c r="Z330" s="133"/>
      <c r="AA330" s="133"/>
      <c r="AB330" s="133"/>
      <c r="AC330" s="133"/>
      <c r="AD330" s="130"/>
      <c r="AE330" s="130"/>
      <c r="AF330" s="130"/>
      <c r="AG330" s="130"/>
      <c r="AH330" s="130"/>
      <c r="AI330" s="131"/>
      <c r="AJ330" s="111"/>
      <c r="AK330" s="111"/>
      <c r="AL330" s="111"/>
      <c r="AM330" s="111"/>
      <c r="AN330" s="111"/>
      <c r="AT330" s="28"/>
      <c r="AU330" s="134"/>
      <c r="AV330" s="132"/>
      <c r="AW330" s="28"/>
      <c r="AX330" s="135"/>
      <c r="AY330" s="135"/>
      <c r="AZ330" s="28"/>
      <c r="BA330" s="28"/>
      <c r="BB330" s="28"/>
      <c r="BC330" s="28"/>
      <c r="BD330" s="28"/>
      <c r="BE330" s="28"/>
    </row>
    <row r="331" spans="3:57" ht="10.9" customHeight="1" x14ac:dyDescent="0.15">
      <c r="C331" s="136">
        <v>8</v>
      </c>
      <c r="D331" s="139" t="s">
        <v>2</v>
      </c>
      <c r="E331" s="141">
        <v>26</v>
      </c>
      <c r="F331" s="141" t="s">
        <v>1</v>
      </c>
      <c r="G331" s="136" t="s">
        <v>5</v>
      </c>
      <c r="H331" s="141"/>
      <c r="I331" s="144" t="s">
        <v>104</v>
      </c>
      <c r="J331" s="145"/>
      <c r="K331" s="146"/>
      <c r="L331" s="153">
        <v>1</v>
      </c>
      <c r="M331" s="154"/>
      <c r="N331" s="155"/>
      <c r="O331" s="159">
        <f t="shared" ref="O331" si="52">IF(L331=1,$AL$35,IF(L331=2,$AL$54,IF(L331=3,$AL$72,IF(L331=4,$AL$91,IF(L331=5,$AL$109,IF(L331=6,$AL$127,IF(L331=7,$AL$146,IF(L331=8,$AL$164,IF(L331=9,$AL$182,IF(L331=10,$AL$201,0))))))))))</f>
        <v>0.14299999999999999</v>
      </c>
      <c r="P331" s="160"/>
      <c r="Q331" s="161"/>
      <c r="R331" s="164">
        <f>IF(AND(I331="○",AU331="●"),AX331*O331,0)</f>
        <v>5.72</v>
      </c>
      <c r="S331" s="165"/>
      <c r="T331" s="165"/>
      <c r="U331" s="165"/>
      <c r="V331" s="165"/>
      <c r="W331" s="165"/>
      <c r="X331" s="133">
        <f>IF(AND(I331="○",AU331="●"),'記載例(ｽｸﾘｰﾝ)'!AD107,0)</f>
        <v>0.66666666666666663</v>
      </c>
      <c r="Y331" s="133"/>
      <c r="Z331" s="133"/>
      <c r="AA331" s="133"/>
      <c r="AB331" s="133"/>
      <c r="AC331" s="133"/>
      <c r="AD331" s="126">
        <f>IF(I331="○",ROUNDUP(R331+X331,1),0)</f>
        <v>6.3999999999999995</v>
      </c>
      <c r="AE331" s="126"/>
      <c r="AF331" s="126"/>
      <c r="AG331" s="126"/>
      <c r="AH331" s="126"/>
      <c r="AI331" s="127"/>
      <c r="AJ331" s="111"/>
      <c r="AK331" s="111"/>
      <c r="AL331" s="111"/>
      <c r="AM331" s="111"/>
      <c r="AN331" s="111"/>
      <c r="AT331" s="28"/>
      <c r="AU331" s="134" t="str">
        <f t="shared" si="25"/>
        <v>●</v>
      </c>
      <c r="AV331" s="132" t="str">
        <f>IF(AU331="●",IF(I331="定","-",I331),"-")</f>
        <v>○</v>
      </c>
      <c r="AW331" s="28"/>
      <c r="AX331" s="135">
        <f t="shared" ref="AX331" si="53">20+ROUNDDOWN(($K$209-1000)/1000,0)*20</f>
        <v>40</v>
      </c>
      <c r="AY331" s="135"/>
      <c r="AZ331" s="28"/>
      <c r="BA331" s="28"/>
      <c r="BB331" s="28"/>
      <c r="BC331" s="28"/>
      <c r="BD331" s="28"/>
      <c r="BE331" s="28"/>
    </row>
    <row r="332" spans="3:57" ht="10.9" customHeight="1" x14ac:dyDescent="0.15">
      <c r="C332" s="137"/>
      <c r="D332" s="140"/>
      <c r="E332" s="142"/>
      <c r="F332" s="142"/>
      <c r="G332" s="137"/>
      <c r="H332" s="142"/>
      <c r="I332" s="147"/>
      <c r="J332" s="148"/>
      <c r="K332" s="149"/>
      <c r="L332" s="153"/>
      <c r="M332" s="154"/>
      <c r="N332" s="155"/>
      <c r="O332" s="162"/>
      <c r="P332" s="162"/>
      <c r="Q332" s="163"/>
      <c r="R332" s="166"/>
      <c r="S332" s="167"/>
      <c r="T332" s="167"/>
      <c r="U332" s="167"/>
      <c r="V332" s="167"/>
      <c r="W332" s="167"/>
      <c r="X332" s="133"/>
      <c r="Y332" s="133"/>
      <c r="Z332" s="133"/>
      <c r="AA332" s="133"/>
      <c r="AB332" s="133"/>
      <c r="AC332" s="133"/>
      <c r="AD332" s="128"/>
      <c r="AE332" s="128"/>
      <c r="AF332" s="128"/>
      <c r="AG332" s="128"/>
      <c r="AH332" s="128"/>
      <c r="AI332" s="129"/>
      <c r="AJ332" s="111"/>
      <c r="AK332" s="111"/>
      <c r="AL332" s="111"/>
      <c r="AM332" s="111"/>
      <c r="AN332" s="111"/>
      <c r="AT332" s="28"/>
      <c r="AU332" s="134"/>
      <c r="AV332" s="132"/>
      <c r="AW332" s="28"/>
      <c r="AX332" s="135"/>
      <c r="AY332" s="135"/>
      <c r="AZ332" s="28"/>
      <c r="BA332" s="28"/>
      <c r="BB332" s="28"/>
      <c r="BC332" s="28"/>
      <c r="BD332" s="28"/>
      <c r="BE332" s="28"/>
    </row>
    <row r="333" spans="3:57" ht="10.9" customHeight="1" x14ac:dyDescent="0.15">
      <c r="C333" s="137"/>
      <c r="D333" s="140"/>
      <c r="E333" s="142"/>
      <c r="F333" s="142"/>
      <c r="G333" s="137"/>
      <c r="H333" s="142"/>
      <c r="I333" s="147"/>
      <c r="J333" s="148"/>
      <c r="K333" s="149"/>
      <c r="L333" s="153"/>
      <c r="M333" s="154"/>
      <c r="N333" s="155"/>
      <c r="O333" s="162"/>
      <c r="P333" s="162"/>
      <c r="Q333" s="163"/>
      <c r="R333" s="166"/>
      <c r="S333" s="167"/>
      <c r="T333" s="167"/>
      <c r="U333" s="167"/>
      <c r="V333" s="167"/>
      <c r="W333" s="167"/>
      <c r="X333" s="133"/>
      <c r="Y333" s="133"/>
      <c r="Z333" s="133"/>
      <c r="AA333" s="133"/>
      <c r="AB333" s="133"/>
      <c r="AC333" s="133"/>
      <c r="AD333" s="128"/>
      <c r="AE333" s="128"/>
      <c r="AF333" s="128"/>
      <c r="AG333" s="128"/>
      <c r="AH333" s="128"/>
      <c r="AI333" s="129"/>
      <c r="AJ333" s="111"/>
      <c r="AK333" s="111"/>
      <c r="AL333" s="111"/>
      <c r="AM333" s="111"/>
      <c r="AN333" s="111"/>
      <c r="AT333" s="28"/>
      <c r="AU333" s="134"/>
      <c r="AV333" s="132"/>
      <c r="AW333" s="28"/>
      <c r="AX333" s="135"/>
      <c r="AY333" s="135"/>
      <c r="AZ333" s="28"/>
      <c r="BA333" s="28"/>
      <c r="BB333" s="28"/>
      <c r="BC333" s="28"/>
      <c r="BD333" s="28"/>
      <c r="BE333" s="28"/>
    </row>
    <row r="334" spans="3:57" ht="10.9" customHeight="1" x14ac:dyDescent="0.15">
      <c r="C334" s="138"/>
      <c r="D334" s="170"/>
      <c r="E334" s="143"/>
      <c r="F334" s="143"/>
      <c r="G334" s="138"/>
      <c r="H334" s="143"/>
      <c r="I334" s="150"/>
      <c r="J334" s="151"/>
      <c r="K334" s="152"/>
      <c r="L334" s="156"/>
      <c r="M334" s="157"/>
      <c r="N334" s="158"/>
      <c r="O334" s="162"/>
      <c r="P334" s="162"/>
      <c r="Q334" s="163"/>
      <c r="R334" s="168"/>
      <c r="S334" s="169"/>
      <c r="T334" s="169"/>
      <c r="U334" s="169"/>
      <c r="V334" s="169"/>
      <c r="W334" s="169"/>
      <c r="X334" s="133"/>
      <c r="Y334" s="133"/>
      <c r="Z334" s="133"/>
      <c r="AA334" s="133"/>
      <c r="AB334" s="133"/>
      <c r="AC334" s="133"/>
      <c r="AD334" s="130"/>
      <c r="AE334" s="130"/>
      <c r="AF334" s="130"/>
      <c r="AG334" s="130"/>
      <c r="AH334" s="130"/>
      <c r="AI334" s="131"/>
      <c r="AJ334" s="111"/>
      <c r="AK334" s="111"/>
      <c r="AL334" s="111"/>
      <c r="AM334" s="111"/>
      <c r="AN334" s="111"/>
      <c r="AT334" s="28"/>
      <c r="AU334" s="134"/>
      <c r="AV334" s="132"/>
      <c r="AW334" s="28"/>
      <c r="AX334" s="135"/>
      <c r="AY334" s="135"/>
      <c r="AZ334" s="28"/>
      <c r="BA334" s="28"/>
      <c r="BB334" s="28"/>
      <c r="BC334" s="28"/>
      <c r="BD334" s="28"/>
      <c r="BE334" s="28"/>
    </row>
    <row r="335" spans="3:57" ht="10.9" customHeight="1" x14ac:dyDescent="0.15">
      <c r="C335" s="136">
        <v>8</v>
      </c>
      <c r="D335" s="139" t="s">
        <v>2</v>
      </c>
      <c r="E335" s="141">
        <v>27</v>
      </c>
      <c r="F335" s="141" t="s">
        <v>1</v>
      </c>
      <c r="G335" s="136" t="s">
        <v>4</v>
      </c>
      <c r="H335" s="141"/>
      <c r="I335" s="144" t="s">
        <v>104</v>
      </c>
      <c r="J335" s="145"/>
      <c r="K335" s="146"/>
      <c r="L335" s="147">
        <v>2</v>
      </c>
      <c r="M335" s="148"/>
      <c r="N335" s="171"/>
      <c r="O335" s="159">
        <f t="shared" ref="O335" si="54">IF(L335=1,$AL$35,IF(L335=2,$AL$54,IF(L335=3,$AL$72,IF(L335=4,$AL$91,IF(L335=5,$AL$109,IF(L335=6,$AL$127,IF(L335=7,$AL$146,IF(L335=8,$AL$164,IF(L335=9,$AL$182,IF(L335=10,$AL$201,0))))))))))</f>
        <v>0.2</v>
      </c>
      <c r="P335" s="160"/>
      <c r="Q335" s="161"/>
      <c r="R335" s="164">
        <f>IF(AND(I335="○",AU335="●"),AX335*O335,0)</f>
        <v>8</v>
      </c>
      <c r="S335" s="165"/>
      <c r="T335" s="165"/>
      <c r="U335" s="165"/>
      <c r="V335" s="165"/>
      <c r="W335" s="165"/>
      <c r="X335" s="133">
        <f>IF(AND(I335="○",AU335="●"),'記載例(ｽｸﾘｰﾝ)'!AD111,0)</f>
        <v>0.66666666666666663</v>
      </c>
      <c r="Y335" s="133"/>
      <c r="Z335" s="133"/>
      <c r="AA335" s="133"/>
      <c r="AB335" s="133"/>
      <c r="AC335" s="133"/>
      <c r="AD335" s="126">
        <f>IF(I335="○",ROUNDUP(R335+X335,1),0)</f>
        <v>8.6999999999999993</v>
      </c>
      <c r="AE335" s="126"/>
      <c r="AF335" s="126"/>
      <c r="AG335" s="126"/>
      <c r="AH335" s="126"/>
      <c r="AI335" s="127"/>
      <c r="AJ335" s="111"/>
      <c r="AK335" s="111"/>
      <c r="AL335" s="111"/>
      <c r="AM335" s="111"/>
      <c r="AN335" s="111"/>
      <c r="AT335" s="28"/>
      <c r="AU335" s="134" t="str">
        <f t="shared" si="25"/>
        <v>●</v>
      </c>
      <c r="AV335" s="132" t="str">
        <f>IF(AU335="●",IF(I335="定","-",I335),"-")</f>
        <v>○</v>
      </c>
      <c r="AW335" s="28"/>
      <c r="AX335" s="135">
        <f t="shared" ref="AX335" si="55">20+ROUNDDOWN(($K$209-1000)/1000,0)*20</f>
        <v>40</v>
      </c>
      <c r="AY335" s="135"/>
      <c r="AZ335" s="28"/>
      <c r="BA335" s="28"/>
      <c r="BB335" s="28"/>
      <c r="BC335" s="28"/>
      <c r="BD335" s="28"/>
      <c r="BE335" s="28"/>
    </row>
    <row r="336" spans="3:57" ht="10.9" customHeight="1" x14ac:dyDescent="0.15">
      <c r="C336" s="137"/>
      <c r="D336" s="140"/>
      <c r="E336" s="142"/>
      <c r="F336" s="142"/>
      <c r="G336" s="137"/>
      <c r="H336" s="142"/>
      <c r="I336" s="147"/>
      <c r="J336" s="148"/>
      <c r="K336" s="149"/>
      <c r="L336" s="147"/>
      <c r="M336" s="148"/>
      <c r="N336" s="171"/>
      <c r="O336" s="162"/>
      <c r="P336" s="162"/>
      <c r="Q336" s="163"/>
      <c r="R336" s="166"/>
      <c r="S336" s="167"/>
      <c r="T336" s="167"/>
      <c r="U336" s="167"/>
      <c r="V336" s="167"/>
      <c r="W336" s="167"/>
      <c r="X336" s="133"/>
      <c r="Y336" s="133"/>
      <c r="Z336" s="133"/>
      <c r="AA336" s="133"/>
      <c r="AB336" s="133"/>
      <c r="AC336" s="133"/>
      <c r="AD336" s="128"/>
      <c r="AE336" s="128"/>
      <c r="AF336" s="128"/>
      <c r="AG336" s="128"/>
      <c r="AH336" s="128"/>
      <c r="AI336" s="129"/>
      <c r="AJ336" s="111"/>
      <c r="AK336" s="111"/>
      <c r="AL336" s="111"/>
      <c r="AM336" s="111"/>
      <c r="AN336" s="111"/>
      <c r="AT336" s="28"/>
      <c r="AU336" s="134"/>
      <c r="AV336" s="132"/>
      <c r="AW336" s="28"/>
      <c r="AX336" s="135"/>
      <c r="AY336" s="135"/>
      <c r="AZ336" s="28"/>
      <c r="BA336" s="28"/>
      <c r="BB336" s="28"/>
      <c r="BC336" s="28"/>
      <c r="BD336" s="28"/>
      <c r="BE336" s="28"/>
    </row>
    <row r="337" spans="3:57" ht="10.9" customHeight="1" x14ac:dyDescent="0.15">
      <c r="C337" s="137"/>
      <c r="D337" s="140"/>
      <c r="E337" s="142"/>
      <c r="F337" s="142"/>
      <c r="G337" s="137"/>
      <c r="H337" s="142"/>
      <c r="I337" s="147"/>
      <c r="J337" s="148"/>
      <c r="K337" s="149"/>
      <c r="L337" s="147"/>
      <c r="M337" s="148"/>
      <c r="N337" s="171"/>
      <c r="O337" s="162"/>
      <c r="P337" s="162"/>
      <c r="Q337" s="163"/>
      <c r="R337" s="166"/>
      <c r="S337" s="167"/>
      <c r="T337" s="167"/>
      <c r="U337" s="167"/>
      <c r="V337" s="167"/>
      <c r="W337" s="167"/>
      <c r="X337" s="133"/>
      <c r="Y337" s="133"/>
      <c r="Z337" s="133"/>
      <c r="AA337" s="133"/>
      <c r="AB337" s="133"/>
      <c r="AC337" s="133"/>
      <c r="AD337" s="128"/>
      <c r="AE337" s="128"/>
      <c r="AF337" s="128"/>
      <c r="AG337" s="128"/>
      <c r="AH337" s="128"/>
      <c r="AI337" s="129"/>
      <c r="AJ337" s="111"/>
      <c r="AK337" s="111"/>
      <c r="AL337" s="111"/>
      <c r="AM337" s="111"/>
      <c r="AN337" s="111"/>
      <c r="AT337" s="28"/>
      <c r="AU337" s="134"/>
      <c r="AV337" s="132"/>
      <c r="AW337" s="28"/>
      <c r="AX337" s="135"/>
      <c r="AY337" s="135"/>
      <c r="AZ337" s="28"/>
      <c r="BA337" s="28"/>
      <c r="BB337" s="28"/>
      <c r="BC337" s="28"/>
      <c r="BD337" s="28"/>
      <c r="BE337" s="28"/>
    </row>
    <row r="338" spans="3:57" ht="10.9" customHeight="1" x14ac:dyDescent="0.15">
      <c r="C338" s="138"/>
      <c r="D338" s="170"/>
      <c r="E338" s="143"/>
      <c r="F338" s="143"/>
      <c r="G338" s="138"/>
      <c r="H338" s="143"/>
      <c r="I338" s="150"/>
      <c r="J338" s="151"/>
      <c r="K338" s="152"/>
      <c r="L338" s="150"/>
      <c r="M338" s="151"/>
      <c r="N338" s="172"/>
      <c r="O338" s="162"/>
      <c r="P338" s="162"/>
      <c r="Q338" s="163"/>
      <c r="R338" s="168"/>
      <c r="S338" s="169"/>
      <c r="T338" s="169"/>
      <c r="U338" s="169"/>
      <c r="V338" s="169"/>
      <c r="W338" s="169"/>
      <c r="X338" s="133"/>
      <c r="Y338" s="133"/>
      <c r="Z338" s="133"/>
      <c r="AA338" s="133"/>
      <c r="AB338" s="133"/>
      <c r="AC338" s="133"/>
      <c r="AD338" s="130"/>
      <c r="AE338" s="130"/>
      <c r="AF338" s="130"/>
      <c r="AG338" s="130"/>
      <c r="AH338" s="130"/>
      <c r="AI338" s="131"/>
      <c r="AJ338" s="111"/>
      <c r="AK338" s="111"/>
      <c r="AL338" s="111"/>
      <c r="AM338" s="111"/>
      <c r="AN338" s="111"/>
      <c r="AT338" s="28"/>
      <c r="AU338" s="134"/>
      <c r="AV338" s="132"/>
      <c r="AW338" s="28"/>
      <c r="AX338" s="135"/>
      <c r="AY338" s="135"/>
      <c r="AZ338" s="28"/>
      <c r="BA338" s="28"/>
      <c r="BB338" s="28"/>
      <c r="BC338" s="28"/>
      <c r="BD338" s="28"/>
      <c r="BE338" s="28"/>
    </row>
    <row r="339" spans="3:57" ht="10.9" customHeight="1" x14ac:dyDescent="0.15">
      <c r="C339" s="136">
        <v>8</v>
      </c>
      <c r="D339" s="139" t="s">
        <v>2</v>
      </c>
      <c r="E339" s="141">
        <v>28</v>
      </c>
      <c r="F339" s="141" t="s">
        <v>1</v>
      </c>
      <c r="G339" s="136" t="s">
        <v>3</v>
      </c>
      <c r="H339" s="141"/>
      <c r="I339" s="144" t="s">
        <v>104</v>
      </c>
      <c r="J339" s="145"/>
      <c r="K339" s="146"/>
      <c r="L339" s="147">
        <v>2</v>
      </c>
      <c r="M339" s="148"/>
      <c r="N339" s="171"/>
      <c r="O339" s="159">
        <f t="shared" ref="O339" si="56">IF(L339=1,$AL$35,IF(L339=2,$AL$54,IF(L339=3,$AL$72,IF(L339=4,$AL$91,IF(L339=5,$AL$109,IF(L339=6,$AL$127,IF(L339=7,$AL$146,IF(L339=8,$AL$164,IF(L339=9,$AL$182,IF(L339=10,$AL$201,0))))))))))</f>
        <v>0.2</v>
      </c>
      <c r="P339" s="160"/>
      <c r="Q339" s="161"/>
      <c r="R339" s="164">
        <f>IF(AND(I339="○",AU339="●"),AX339*O339,0)</f>
        <v>8</v>
      </c>
      <c r="S339" s="165"/>
      <c r="T339" s="165"/>
      <c r="U339" s="165"/>
      <c r="V339" s="165"/>
      <c r="W339" s="165"/>
      <c r="X339" s="133">
        <f>IF(AND(I339="○",AU339="●"),'記載例(ｽｸﾘｰﾝ)'!AD115,0)</f>
        <v>0.5714285714285714</v>
      </c>
      <c r="Y339" s="133"/>
      <c r="Z339" s="133"/>
      <c r="AA339" s="133"/>
      <c r="AB339" s="133"/>
      <c r="AC339" s="133"/>
      <c r="AD339" s="126">
        <f>IF(I339="○",ROUNDUP(R339+X339,1),0)</f>
        <v>8.6</v>
      </c>
      <c r="AE339" s="126"/>
      <c r="AF339" s="126"/>
      <c r="AG339" s="126"/>
      <c r="AH339" s="126"/>
      <c r="AI339" s="127"/>
      <c r="AJ339" s="111"/>
      <c r="AK339" s="111"/>
      <c r="AL339" s="111"/>
      <c r="AM339" s="111"/>
      <c r="AN339" s="111"/>
      <c r="AT339" s="28"/>
      <c r="AU339" s="134" t="str">
        <f t="shared" si="25"/>
        <v>●</v>
      </c>
      <c r="AV339" s="132" t="str">
        <f>IF(AU339="●",IF(I339="定","-",I339),"-")</f>
        <v>○</v>
      </c>
      <c r="AW339" s="28"/>
      <c r="AX339" s="135">
        <f t="shared" ref="AX339" si="57">20+ROUNDDOWN(($K$209-1000)/1000,0)*20</f>
        <v>40</v>
      </c>
      <c r="AY339" s="135"/>
      <c r="AZ339" s="28"/>
      <c r="BA339" s="28"/>
      <c r="BB339" s="28"/>
      <c r="BC339" s="28"/>
      <c r="BD339" s="28"/>
      <c r="BE339" s="28"/>
    </row>
    <row r="340" spans="3:57" ht="10.9" customHeight="1" x14ac:dyDescent="0.15">
      <c r="C340" s="137"/>
      <c r="D340" s="140"/>
      <c r="E340" s="142"/>
      <c r="F340" s="142"/>
      <c r="G340" s="137"/>
      <c r="H340" s="142"/>
      <c r="I340" s="147"/>
      <c r="J340" s="148"/>
      <c r="K340" s="149"/>
      <c r="L340" s="147"/>
      <c r="M340" s="148"/>
      <c r="N340" s="171"/>
      <c r="O340" s="162"/>
      <c r="P340" s="162"/>
      <c r="Q340" s="163"/>
      <c r="R340" s="166"/>
      <c r="S340" s="167"/>
      <c r="T340" s="167"/>
      <c r="U340" s="167"/>
      <c r="V340" s="167"/>
      <c r="W340" s="167"/>
      <c r="X340" s="133"/>
      <c r="Y340" s="133"/>
      <c r="Z340" s="133"/>
      <c r="AA340" s="133"/>
      <c r="AB340" s="133"/>
      <c r="AC340" s="133"/>
      <c r="AD340" s="128"/>
      <c r="AE340" s="128"/>
      <c r="AF340" s="128"/>
      <c r="AG340" s="128"/>
      <c r="AH340" s="128"/>
      <c r="AI340" s="129"/>
      <c r="AJ340" s="111"/>
      <c r="AK340" s="111"/>
      <c r="AL340" s="111"/>
      <c r="AM340" s="111"/>
      <c r="AN340" s="111"/>
      <c r="AT340" s="28"/>
      <c r="AU340" s="134"/>
      <c r="AV340" s="132"/>
      <c r="AW340" s="28"/>
      <c r="AX340" s="135"/>
      <c r="AY340" s="135"/>
      <c r="AZ340" s="28"/>
      <c r="BA340" s="28"/>
      <c r="BB340" s="28"/>
      <c r="BC340" s="28"/>
      <c r="BD340" s="28"/>
      <c r="BE340" s="28"/>
    </row>
    <row r="341" spans="3:57" ht="10.9" customHeight="1" x14ac:dyDescent="0.15">
      <c r="C341" s="137"/>
      <c r="D341" s="140"/>
      <c r="E341" s="142"/>
      <c r="F341" s="142"/>
      <c r="G341" s="137"/>
      <c r="H341" s="142"/>
      <c r="I341" s="147"/>
      <c r="J341" s="148"/>
      <c r="K341" s="149"/>
      <c r="L341" s="147"/>
      <c r="M341" s="148"/>
      <c r="N341" s="171"/>
      <c r="O341" s="162"/>
      <c r="P341" s="162"/>
      <c r="Q341" s="163"/>
      <c r="R341" s="166"/>
      <c r="S341" s="167"/>
      <c r="T341" s="167"/>
      <c r="U341" s="167"/>
      <c r="V341" s="167"/>
      <c r="W341" s="167"/>
      <c r="X341" s="133"/>
      <c r="Y341" s="133"/>
      <c r="Z341" s="133"/>
      <c r="AA341" s="133"/>
      <c r="AB341" s="133"/>
      <c r="AC341" s="133"/>
      <c r="AD341" s="128"/>
      <c r="AE341" s="128"/>
      <c r="AF341" s="128"/>
      <c r="AG341" s="128"/>
      <c r="AH341" s="128"/>
      <c r="AI341" s="129"/>
      <c r="AJ341" s="111"/>
      <c r="AK341" s="111"/>
      <c r="AL341" s="111"/>
      <c r="AM341" s="111"/>
      <c r="AN341" s="111"/>
      <c r="AT341" s="28"/>
      <c r="AU341" s="134"/>
      <c r="AV341" s="132"/>
      <c r="AW341" s="28"/>
      <c r="AX341" s="135"/>
      <c r="AY341" s="135"/>
      <c r="AZ341" s="28"/>
      <c r="BA341" s="28"/>
      <c r="BB341" s="28"/>
      <c r="BC341" s="28"/>
      <c r="BD341" s="28"/>
      <c r="BE341" s="28"/>
    </row>
    <row r="342" spans="3:57" ht="10.9" customHeight="1" x14ac:dyDescent="0.15">
      <c r="C342" s="138"/>
      <c r="D342" s="170"/>
      <c r="E342" s="143"/>
      <c r="F342" s="143"/>
      <c r="G342" s="138"/>
      <c r="H342" s="143"/>
      <c r="I342" s="150"/>
      <c r="J342" s="151"/>
      <c r="K342" s="152"/>
      <c r="L342" s="150"/>
      <c r="M342" s="151"/>
      <c r="N342" s="172"/>
      <c r="O342" s="162"/>
      <c r="P342" s="162"/>
      <c r="Q342" s="163"/>
      <c r="R342" s="168"/>
      <c r="S342" s="169"/>
      <c r="T342" s="169"/>
      <c r="U342" s="169"/>
      <c r="V342" s="169"/>
      <c r="W342" s="169"/>
      <c r="X342" s="133"/>
      <c r="Y342" s="133"/>
      <c r="Z342" s="133"/>
      <c r="AA342" s="133"/>
      <c r="AB342" s="133"/>
      <c r="AC342" s="133"/>
      <c r="AD342" s="130"/>
      <c r="AE342" s="130"/>
      <c r="AF342" s="130"/>
      <c r="AG342" s="130"/>
      <c r="AH342" s="130"/>
      <c r="AI342" s="131"/>
      <c r="AJ342" s="111"/>
      <c r="AK342" s="111"/>
      <c r="AL342" s="111"/>
      <c r="AM342" s="111"/>
      <c r="AN342" s="111"/>
      <c r="AT342" s="28"/>
      <c r="AU342" s="134"/>
      <c r="AV342" s="132"/>
      <c r="AW342" s="28"/>
      <c r="AX342" s="135"/>
      <c r="AY342" s="135"/>
      <c r="AZ342" s="28"/>
      <c r="BA342" s="28"/>
      <c r="BB342" s="28"/>
      <c r="BC342" s="28"/>
      <c r="BD342" s="28"/>
      <c r="BE342" s="28"/>
    </row>
    <row r="343" spans="3:57" ht="10.9" customHeight="1" x14ac:dyDescent="0.15">
      <c r="C343" s="136">
        <v>8</v>
      </c>
      <c r="D343" s="139" t="s">
        <v>2</v>
      </c>
      <c r="E343" s="141">
        <v>29</v>
      </c>
      <c r="F343" s="141" t="s">
        <v>1</v>
      </c>
      <c r="G343" s="136" t="s">
        <v>0</v>
      </c>
      <c r="H343" s="141"/>
      <c r="I343" s="144" t="s">
        <v>104</v>
      </c>
      <c r="J343" s="145"/>
      <c r="K343" s="146"/>
      <c r="L343" s="153">
        <v>1</v>
      </c>
      <c r="M343" s="154"/>
      <c r="N343" s="155"/>
      <c r="O343" s="159">
        <f t="shared" ref="O343" si="58">IF(L343=1,$AL$35,IF(L343=2,$AL$54,IF(L343=3,$AL$72,IF(L343=4,$AL$91,IF(L343=5,$AL$109,IF(L343=6,$AL$127,IF(L343=7,$AL$146,IF(L343=8,$AL$164,IF(L343=9,$AL$182,IF(L343=10,$AL$201,0))))))))))</f>
        <v>0.14299999999999999</v>
      </c>
      <c r="P343" s="160"/>
      <c r="Q343" s="161"/>
      <c r="R343" s="164">
        <f>IF(AND(I343="○",AU343="●"),AX343*O343,0)</f>
        <v>5.72</v>
      </c>
      <c r="S343" s="165"/>
      <c r="T343" s="165"/>
      <c r="U343" s="165"/>
      <c r="V343" s="165"/>
      <c r="W343" s="165"/>
      <c r="X343" s="133">
        <f>IF(AND(I343="○",AU343="●"),'記載例(ｽｸﾘｰﾝ)'!AD119,0)</f>
        <v>0.5714285714285714</v>
      </c>
      <c r="Y343" s="133"/>
      <c r="Z343" s="133"/>
      <c r="AA343" s="133"/>
      <c r="AB343" s="133"/>
      <c r="AC343" s="133"/>
      <c r="AD343" s="126">
        <f>IF(I343="○",ROUNDUP(R343+X343,1),0)</f>
        <v>6.3</v>
      </c>
      <c r="AE343" s="126"/>
      <c r="AF343" s="126"/>
      <c r="AG343" s="126"/>
      <c r="AH343" s="126"/>
      <c r="AI343" s="127"/>
      <c r="AJ343" s="111"/>
      <c r="AK343" s="111"/>
      <c r="AL343" s="111"/>
      <c r="AM343" s="111"/>
      <c r="AN343" s="111"/>
      <c r="AT343" s="28"/>
      <c r="AU343" s="134" t="str">
        <f t="shared" ref="AU343:AU347" si="59">IF(OR(I343="×",AU347="×"),"×","●")</f>
        <v>●</v>
      </c>
      <c r="AV343" s="132" t="str">
        <f>IF(AU343="●",IF(I343="定","-",I343),"-")</f>
        <v>○</v>
      </c>
      <c r="AW343" s="28"/>
      <c r="AX343" s="135">
        <f t="shared" ref="AX343" si="60">20+ROUNDDOWN(($K$209-1000)/1000,0)*20</f>
        <v>40</v>
      </c>
      <c r="AY343" s="135"/>
      <c r="AZ343" s="28"/>
      <c r="BA343" s="28"/>
      <c r="BB343" s="28"/>
      <c r="BC343" s="28"/>
      <c r="BD343" s="28"/>
      <c r="BE343" s="28"/>
    </row>
    <row r="344" spans="3:57" ht="10.9" customHeight="1" x14ac:dyDescent="0.15">
      <c r="C344" s="137"/>
      <c r="D344" s="140"/>
      <c r="E344" s="142"/>
      <c r="F344" s="142"/>
      <c r="G344" s="137"/>
      <c r="H344" s="142"/>
      <c r="I344" s="147"/>
      <c r="J344" s="148"/>
      <c r="K344" s="149"/>
      <c r="L344" s="153"/>
      <c r="M344" s="154"/>
      <c r="N344" s="155"/>
      <c r="O344" s="162"/>
      <c r="P344" s="162"/>
      <c r="Q344" s="163"/>
      <c r="R344" s="166"/>
      <c r="S344" s="167"/>
      <c r="T344" s="167"/>
      <c r="U344" s="167"/>
      <c r="V344" s="167"/>
      <c r="W344" s="167"/>
      <c r="X344" s="133"/>
      <c r="Y344" s="133"/>
      <c r="Z344" s="133"/>
      <c r="AA344" s="133"/>
      <c r="AB344" s="133"/>
      <c r="AC344" s="133"/>
      <c r="AD344" s="128"/>
      <c r="AE344" s="128"/>
      <c r="AF344" s="128"/>
      <c r="AG344" s="128"/>
      <c r="AH344" s="128"/>
      <c r="AI344" s="129"/>
      <c r="AJ344" s="111"/>
      <c r="AK344" s="111"/>
      <c r="AL344" s="111"/>
      <c r="AM344" s="111"/>
      <c r="AN344" s="111"/>
      <c r="AT344" s="28"/>
      <c r="AU344" s="134"/>
      <c r="AV344" s="132"/>
      <c r="AW344" s="28"/>
      <c r="AX344" s="135"/>
      <c r="AY344" s="135"/>
      <c r="AZ344" s="28"/>
      <c r="BA344" s="28"/>
      <c r="BB344" s="28"/>
      <c r="BC344" s="28"/>
      <c r="BD344" s="28"/>
      <c r="BE344" s="28"/>
    </row>
    <row r="345" spans="3:57" ht="10.5" customHeight="1" x14ac:dyDescent="0.15">
      <c r="C345" s="137"/>
      <c r="D345" s="140"/>
      <c r="E345" s="142"/>
      <c r="F345" s="142"/>
      <c r="G345" s="137"/>
      <c r="H345" s="142"/>
      <c r="I345" s="147"/>
      <c r="J345" s="148"/>
      <c r="K345" s="149"/>
      <c r="L345" s="153"/>
      <c r="M345" s="154"/>
      <c r="N345" s="155"/>
      <c r="O345" s="162"/>
      <c r="P345" s="162"/>
      <c r="Q345" s="163"/>
      <c r="R345" s="166"/>
      <c r="S345" s="167"/>
      <c r="T345" s="167"/>
      <c r="U345" s="167"/>
      <c r="V345" s="167"/>
      <c r="W345" s="167"/>
      <c r="X345" s="133"/>
      <c r="Y345" s="133"/>
      <c r="Z345" s="133"/>
      <c r="AA345" s="133"/>
      <c r="AB345" s="133"/>
      <c r="AC345" s="133"/>
      <c r="AD345" s="128"/>
      <c r="AE345" s="128"/>
      <c r="AF345" s="128"/>
      <c r="AG345" s="128"/>
      <c r="AH345" s="128"/>
      <c r="AI345" s="129"/>
      <c r="AJ345" s="111"/>
      <c r="AK345" s="111"/>
      <c r="AL345" s="111"/>
      <c r="AM345" s="111"/>
      <c r="AN345" s="111"/>
      <c r="AT345" s="28"/>
      <c r="AU345" s="134"/>
      <c r="AV345" s="132"/>
      <c r="AW345" s="28"/>
      <c r="AX345" s="135"/>
      <c r="AY345" s="135"/>
      <c r="AZ345" s="28"/>
      <c r="BA345" s="28"/>
      <c r="BB345" s="28"/>
      <c r="BC345" s="28"/>
      <c r="BD345" s="28"/>
      <c r="BE345" s="28"/>
    </row>
    <row r="346" spans="3:57" ht="10.5" customHeight="1" x14ac:dyDescent="0.15">
      <c r="C346" s="138"/>
      <c r="D346" s="170"/>
      <c r="E346" s="143"/>
      <c r="F346" s="143"/>
      <c r="G346" s="138"/>
      <c r="H346" s="143"/>
      <c r="I346" s="150"/>
      <c r="J346" s="151"/>
      <c r="K346" s="152"/>
      <c r="L346" s="156"/>
      <c r="M346" s="157"/>
      <c r="N346" s="158"/>
      <c r="O346" s="162"/>
      <c r="P346" s="162"/>
      <c r="Q346" s="163"/>
      <c r="R346" s="168"/>
      <c r="S346" s="169"/>
      <c r="T346" s="169"/>
      <c r="U346" s="169"/>
      <c r="V346" s="169"/>
      <c r="W346" s="169"/>
      <c r="X346" s="133"/>
      <c r="Y346" s="133"/>
      <c r="Z346" s="133"/>
      <c r="AA346" s="133"/>
      <c r="AB346" s="133"/>
      <c r="AC346" s="133"/>
      <c r="AD346" s="130"/>
      <c r="AE346" s="130"/>
      <c r="AF346" s="130"/>
      <c r="AG346" s="130"/>
      <c r="AH346" s="130"/>
      <c r="AI346" s="131"/>
      <c r="AJ346" s="111"/>
      <c r="AK346" s="111"/>
      <c r="AL346" s="111"/>
      <c r="AM346" s="111"/>
      <c r="AN346" s="111"/>
      <c r="AT346" s="28"/>
      <c r="AU346" s="134"/>
      <c r="AV346" s="132"/>
      <c r="AW346" s="28"/>
      <c r="AX346" s="135"/>
      <c r="AY346" s="135"/>
      <c r="AZ346" s="28"/>
      <c r="BA346" s="28"/>
      <c r="BB346" s="28"/>
      <c r="BC346" s="28"/>
      <c r="BD346" s="28"/>
      <c r="BE346" s="28"/>
    </row>
    <row r="347" spans="3:57" ht="10.5" customHeight="1" x14ac:dyDescent="0.15">
      <c r="C347" s="136">
        <v>8</v>
      </c>
      <c r="D347" s="139" t="s">
        <v>2</v>
      </c>
      <c r="E347" s="141">
        <v>30</v>
      </c>
      <c r="F347" s="141" t="s">
        <v>1</v>
      </c>
      <c r="G347" s="136" t="s">
        <v>106</v>
      </c>
      <c r="H347" s="141"/>
      <c r="I347" s="144" t="s">
        <v>104</v>
      </c>
      <c r="J347" s="145"/>
      <c r="K347" s="146"/>
      <c r="L347" s="153">
        <v>1</v>
      </c>
      <c r="M347" s="154"/>
      <c r="N347" s="155"/>
      <c r="O347" s="159">
        <f t="shared" ref="O347" si="61">IF(L347=1,$AL$35,IF(L347=2,$AL$54,IF(L347=3,$AL$72,IF(L347=4,$AL$91,IF(L347=5,$AL$109,IF(L347=6,$AL$127,IF(L347=7,$AL$146,IF(L347=8,$AL$164,IF(L347=9,$AL$182,IF(L347=10,$AL$201,0))))))))))</f>
        <v>0.14299999999999999</v>
      </c>
      <c r="P347" s="160"/>
      <c r="Q347" s="161"/>
      <c r="R347" s="164">
        <f>IF(AND(I347="○",AU347="●"),AX347*O347,0)</f>
        <v>5.72</v>
      </c>
      <c r="S347" s="165"/>
      <c r="T347" s="165"/>
      <c r="U347" s="165"/>
      <c r="V347" s="165"/>
      <c r="W347" s="165"/>
      <c r="X347" s="133">
        <f>IF(AND(I347="○",AU347="●"),'記載例(ｽｸﾘｰﾝ)'!AD123,0)</f>
        <v>0.66666666666666663</v>
      </c>
      <c r="Y347" s="133"/>
      <c r="Z347" s="133"/>
      <c r="AA347" s="133"/>
      <c r="AB347" s="133"/>
      <c r="AC347" s="133"/>
      <c r="AD347" s="126">
        <f>IF(I347="○",ROUNDUP(R347+X347,1),0)</f>
        <v>6.3999999999999995</v>
      </c>
      <c r="AE347" s="126"/>
      <c r="AF347" s="126"/>
      <c r="AG347" s="126"/>
      <c r="AH347" s="126"/>
      <c r="AI347" s="127"/>
      <c r="AJ347" s="111"/>
      <c r="AK347" s="111"/>
      <c r="AL347" s="111"/>
      <c r="AM347" s="111"/>
      <c r="AN347" s="111"/>
      <c r="AT347" s="28"/>
      <c r="AU347" s="134" t="str">
        <f t="shared" si="59"/>
        <v>●</v>
      </c>
      <c r="AV347" s="132" t="str">
        <f>IF(AU347="●",IF(I347="定","-",I347),"-")</f>
        <v>○</v>
      </c>
      <c r="AW347" s="28"/>
      <c r="AX347" s="135">
        <f t="shared" ref="AX347" si="62">20+ROUNDDOWN(($K$209-1000)/1000,0)*20</f>
        <v>40</v>
      </c>
      <c r="AY347" s="135"/>
      <c r="AZ347" s="28"/>
      <c r="BA347" s="28"/>
      <c r="BB347" s="28"/>
      <c r="BC347" s="28"/>
      <c r="BD347" s="28"/>
      <c r="BE347" s="28"/>
    </row>
    <row r="348" spans="3:57" ht="10.9" customHeight="1" x14ac:dyDescent="0.15">
      <c r="C348" s="137"/>
      <c r="D348" s="140"/>
      <c r="E348" s="142"/>
      <c r="F348" s="142"/>
      <c r="G348" s="137"/>
      <c r="H348" s="142"/>
      <c r="I348" s="147"/>
      <c r="J348" s="148"/>
      <c r="K348" s="149"/>
      <c r="L348" s="153"/>
      <c r="M348" s="154"/>
      <c r="N348" s="155"/>
      <c r="O348" s="162"/>
      <c r="P348" s="162"/>
      <c r="Q348" s="163"/>
      <c r="R348" s="166"/>
      <c r="S348" s="167"/>
      <c r="T348" s="167"/>
      <c r="U348" s="167"/>
      <c r="V348" s="167"/>
      <c r="W348" s="167"/>
      <c r="X348" s="133"/>
      <c r="Y348" s="133"/>
      <c r="Z348" s="133"/>
      <c r="AA348" s="133"/>
      <c r="AB348" s="133"/>
      <c r="AC348" s="133"/>
      <c r="AD348" s="128"/>
      <c r="AE348" s="128"/>
      <c r="AF348" s="128"/>
      <c r="AG348" s="128"/>
      <c r="AH348" s="128"/>
      <c r="AI348" s="129"/>
      <c r="AJ348" s="111"/>
      <c r="AK348" s="111"/>
      <c r="AL348" s="111"/>
      <c r="AM348" s="111"/>
      <c r="AN348" s="111"/>
      <c r="AT348" s="28"/>
      <c r="AU348" s="134"/>
      <c r="AV348" s="132"/>
      <c r="AW348" s="28"/>
      <c r="AX348" s="135"/>
      <c r="AY348" s="135"/>
      <c r="AZ348" s="28"/>
      <c r="BA348" s="28"/>
      <c r="BB348" s="28"/>
      <c r="BC348" s="28"/>
      <c r="BD348" s="28"/>
      <c r="BE348" s="28"/>
    </row>
    <row r="349" spans="3:57" ht="10.9" customHeight="1" x14ac:dyDescent="0.15">
      <c r="C349" s="137"/>
      <c r="D349" s="140"/>
      <c r="E349" s="142"/>
      <c r="F349" s="142"/>
      <c r="G349" s="137"/>
      <c r="H349" s="142"/>
      <c r="I349" s="147"/>
      <c r="J349" s="148"/>
      <c r="K349" s="149"/>
      <c r="L349" s="153"/>
      <c r="M349" s="154"/>
      <c r="N349" s="155"/>
      <c r="O349" s="162"/>
      <c r="P349" s="162"/>
      <c r="Q349" s="163"/>
      <c r="R349" s="166"/>
      <c r="S349" s="167"/>
      <c r="T349" s="167"/>
      <c r="U349" s="167"/>
      <c r="V349" s="167"/>
      <c r="W349" s="167"/>
      <c r="X349" s="133"/>
      <c r="Y349" s="133"/>
      <c r="Z349" s="133"/>
      <c r="AA349" s="133"/>
      <c r="AB349" s="133"/>
      <c r="AC349" s="133"/>
      <c r="AD349" s="128"/>
      <c r="AE349" s="128"/>
      <c r="AF349" s="128"/>
      <c r="AG349" s="128"/>
      <c r="AH349" s="128"/>
      <c r="AI349" s="129"/>
      <c r="AJ349" s="111"/>
      <c r="AK349" s="111"/>
      <c r="AL349" s="111"/>
      <c r="AM349" s="111"/>
      <c r="AN349" s="111"/>
      <c r="AT349" s="28"/>
      <c r="AU349" s="134"/>
      <c r="AV349" s="132"/>
      <c r="AW349" s="28"/>
      <c r="AX349" s="135"/>
      <c r="AY349" s="135"/>
      <c r="AZ349" s="28"/>
      <c r="BA349" s="28"/>
      <c r="BB349" s="28"/>
      <c r="BC349" s="28"/>
      <c r="BD349" s="28"/>
      <c r="BE349" s="28"/>
    </row>
    <row r="350" spans="3:57" ht="10.9" customHeight="1" x14ac:dyDescent="0.15">
      <c r="C350" s="138"/>
      <c r="D350" s="170"/>
      <c r="E350" s="143"/>
      <c r="F350" s="143"/>
      <c r="G350" s="138"/>
      <c r="H350" s="143"/>
      <c r="I350" s="150"/>
      <c r="J350" s="151"/>
      <c r="K350" s="152"/>
      <c r="L350" s="156"/>
      <c r="M350" s="157"/>
      <c r="N350" s="158"/>
      <c r="O350" s="162"/>
      <c r="P350" s="162"/>
      <c r="Q350" s="163"/>
      <c r="R350" s="168"/>
      <c r="S350" s="169"/>
      <c r="T350" s="169"/>
      <c r="U350" s="169"/>
      <c r="V350" s="169"/>
      <c r="W350" s="169"/>
      <c r="X350" s="133"/>
      <c r="Y350" s="133"/>
      <c r="Z350" s="133"/>
      <c r="AA350" s="133"/>
      <c r="AB350" s="133"/>
      <c r="AC350" s="133"/>
      <c r="AD350" s="130"/>
      <c r="AE350" s="130"/>
      <c r="AF350" s="130"/>
      <c r="AG350" s="130"/>
      <c r="AH350" s="130"/>
      <c r="AI350" s="131"/>
      <c r="AJ350" s="111"/>
      <c r="AK350" s="111"/>
      <c r="AL350" s="111"/>
      <c r="AM350" s="111"/>
      <c r="AN350" s="111"/>
      <c r="AT350" s="28"/>
      <c r="AU350" s="134"/>
      <c r="AV350" s="132"/>
      <c r="AW350" s="28"/>
      <c r="AX350" s="135"/>
      <c r="AY350" s="135"/>
      <c r="AZ350" s="28"/>
      <c r="BA350" s="28"/>
      <c r="BB350" s="28"/>
      <c r="BC350" s="28"/>
      <c r="BD350" s="28"/>
      <c r="BE350" s="28"/>
    </row>
    <row r="351" spans="3:57" ht="10.9" customHeight="1" x14ac:dyDescent="0.15">
      <c r="C351" s="136">
        <v>8</v>
      </c>
      <c r="D351" s="139" t="s">
        <v>2</v>
      </c>
      <c r="E351" s="141">
        <v>31</v>
      </c>
      <c r="F351" s="141" t="s">
        <v>1</v>
      </c>
      <c r="G351" s="136" t="s">
        <v>107</v>
      </c>
      <c r="H351" s="141"/>
      <c r="I351" s="144" t="s">
        <v>104</v>
      </c>
      <c r="J351" s="145"/>
      <c r="K351" s="146"/>
      <c r="L351" s="153">
        <v>1</v>
      </c>
      <c r="M351" s="154"/>
      <c r="N351" s="155"/>
      <c r="O351" s="159">
        <f t="shared" ref="O351" si="63">IF(L351=1,$AL$35,IF(L351=2,$AL$54,IF(L351=3,$AL$72,IF(L351=4,$AL$91,IF(L351=5,$AL$109,IF(L351=6,$AL$127,IF(L351=7,$AL$146,IF(L351=8,$AL$164,IF(L351=9,$AL$182,IF(L351=10,$AL$201,0))))))))))</f>
        <v>0.14299999999999999</v>
      </c>
      <c r="P351" s="160"/>
      <c r="Q351" s="161"/>
      <c r="R351" s="164">
        <f>IF(AND(I351="○",AU351="●"),AX351*O351,0)</f>
        <v>5.72</v>
      </c>
      <c r="S351" s="165"/>
      <c r="T351" s="165"/>
      <c r="U351" s="165"/>
      <c r="V351" s="165"/>
      <c r="W351" s="165"/>
      <c r="X351" s="133">
        <f>IF(AND(I351="○",AU351="●"),'記載例(ｽｸﾘｰﾝ)'!AD127,0)</f>
        <v>0.33333333333333331</v>
      </c>
      <c r="Y351" s="133"/>
      <c r="Z351" s="133"/>
      <c r="AA351" s="133"/>
      <c r="AB351" s="133"/>
      <c r="AC351" s="133"/>
      <c r="AD351" s="126">
        <f>IF(I351="○",ROUNDUP(R351+X351,1),0)</f>
        <v>6.1</v>
      </c>
      <c r="AE351" s="126"/>
      <c r="AF351" s="126"/>
      <c r="AG351" s="126"/>
      <c r="AH351" s="126"/>
      <c r="AI351" s="127"/>
      <c r="AJ351" s="111"/>
      <c r="AK351" s="111"/>
      <c r="AL351" s="111"/>
      <c r="AM351" s="111"/>
      <c r="AN351" s="111"/>
      <c r="AT351" s="28"/>
      <c r="AU351" s="134" t="str">
        <f t="shared" ref="AU351:AU399" si="64">IF(OR(I351="×",AU355="×"),"×","●")</f>
        <v>●</v>
      </c>
      <c r="AV351" s="132" t="str">
        <f>IF(AU351="●",IF(I351="定","-",I351),"-")</f>
        <v>○</v>
      </c>
      <c r="AW351" s="28"/>
      <c r="AX351" s="135">
        <f t="shared" ref="AX351" si="65">20+ROUNDDOWN(($K$209-1000)/1000,0)*20</f>
        <v>40</v>
      </c>
      <c r="AY351" s="135"/>
      <c r="AZ351" s="28"/>
      <c r="BA351" s="28"/>
      <c r="BB351" s="28"/>
      <c r="BC351" s="28"/>
      <c r="BD351" s="28"/>
      <c r="BE351" s="28"/>
    </row>
    <row r="352" spans="3:57" ht="10.9" customHeight="1" x14ac:dyDescent="0.15">
      <c r="C352" s="137"/>
      <c r="D352" s="140"/>
      <c r="E352" s="142"/>
      <c r="F352" s="142"/>
      <c r="G352" s="137"/>
      <c r="H352" s="142"/>
      <c r="I352" s="147"/>
      <c r="J352" s="148"/>
      <c r="K352" s="149"/>
      <c r="L352" s="153"/>
      <c r="M352" s="154"/>
      <c r="N352" s="155"/>
      <c r="O352" s="162"/>
      <c r="P352" s="162"/>
      <c r="Q352" s="163"/>
      <c r="R352" s="166"/>
      <c r="S352" s="167"/>
      <c r="T352" s="167"/>
      <c r="U352" s="167"/>
      <c r="V352" s="167"/>
      <c r="W352" s="167"/>
      <c r="X352" s="133"/>
      <c r="Y352" s="133"/>
      <c r="Z352" s="133"/>
      <c r="AA352" s="133"/>
      <c r="AB352" s="133"/>
      <c r="AC352" s="133"/>
      <c r="AD352" s="128"/>
      <c r="AE352" s="128"/>
      <c r="AF352" s="128"/>
      <c r="AG352" s="128"/>
      <c r="AH352" s="128"/>
      <c r="AI352" s="129"/>
      <c r="AJ352" s="111"/>
      <c r="AK352" s="111"/>
      <c r="AL352" s="111"/>
      <c r="AM352" s="111"/>
      <c r="AN352" s="111"/>
      <c r="AT352" s="28"/>
      <c r="AU352" s="134"/>
      <c r="AV352" s="132"/>
      <c r="AW352" s="28"/>
      <c r="AX352" s="135"/>
      <c r="AY352" s="135"/>
      <c r="AZ352" s="28"/>
      <c r="BA352" s="28"/>
      <c r="BB352" s="28"/>
      <c r="BC352" s="28"/>
      <c r="BD352" s="28"/>
      <c r="BE352" s="28"/>
    </row>
    <row r="353" spans="3:57" ht="10.9" customHeight="1" x14ac:dyDescent="0.15">
      <c r="C353" s="137"/>
      <c r="D353" s="140"/>
      <c r="E353" s="142"/>
      <c r="F353" s="142"/>
      <c r="G353" s="137"/>
      <c r="H353" s="142"/>
      <c r="I353" s="147"/>
      <c r="J353" s="148"/>
      <c r="K353" s="149"/>
      <c r="L353" s="153"/>
      <c r="M353" s="154"/>
      <c r="N353" s="155"/>
      <c r="O353" s="162"/>
      <c r="P353" s="162"/>
      <c r="Q353" s="163"/>
      <c r="R353" s="166"/>
      <c r="S353" s="167"/>
      <c r="T353" s="167"/>
      <c r="U353" s="167"/>
      <c r="V353" s="167"/>
      <c r="W353" s="167"/>
      <c r="X353" s="133"/>
      <c r="Y353" s="133"/>
      <c r="Z353" s="133"/>
      <c r="AA353" s="133"/>
      <c r="AB353" s="133"/>
      <c r="AC353" s="133"/>
      <c r="AD353" s="128"/>
      <c r="AE353" s="128"/>
      <c r="AF353" s="128"/>
      <c r="AG353" s="128"/>
      <c r="AH353" s="128"/>
      <c r="AI353" s="129"/>
      <c r="AJ353" s="111"/>
      <c r="AK353" s="111"/>
      <c r="AL353" s="111"/>
      <c r="AM353" s="111"/>
      <c r="AN353" s="111"/>
      <c r="AT353" s="28"/>
      <c r="AU353" s="134"/>
      <c r="AV353" s="132"/>
      <c r="AW353" s="28"/>
      <c r="AX353" s="135"/>
      <c r="AY353" s="135"/>
      <c r="AZ353" s="28"/>
      <c r="BA353" s="28"/>
      <c r="BB353" s="28"/>
      <c r="BC353" s="28"/>
      <c r="BD353" s="28"/>
      <c r="BE353" s="28"/>
    </row>
    <row r="354" spans="3:57" ht="10.9" customHeight="1" x14ac:dyDescent="0.15">
      <c r="C354" s="138"/>
      <c r="D354" s="140"/>
      <c r="E354" s="143"/>
      <c r="F354" s="142"/>
      <c r="G354" s="137"/>
      <c r="H354" s="142"/>
      <c r="I354" s="150"/>
      <c r="J354" s="151"/>
      <c r="K354" s="152"/>
      <c r="L354" s="156"/>
      <c r="M354" s="157"/>
      <c r="N354" s="158"/>
      <c r="O354" s="162"/>
      <c r="P354" s="162"/>
      <c r="Q354" s="163"/>
      <c r="R354" s="168"/>
      <c r="S354" s="169"/>
      <c r="T354" s="169"/>
      <c r="U354" s="169"/>
      <c r="V354" s="169"/>
      <c r="W354" s="169"/>
      <c r="X354" s="133"/>
      <c r="Y354" s="133"/>
      <c r="Z354" s="133"/>
      <c r="AA354" s="133"/>
      <c r="AB354" s="133"/>
      <c r="AC354" s="133"/>
      <c r="AD354" s="128"/>
      <c r="AE354" s="128"/>
      <c r="AF354" s="128"/>
      <c r="AG354" s="128"/>
      <c r="AH354" s="128"/>
      <c r="AI354" s="129"/>
      <c r="AJ354" s="111"/>
      <c r="AK354" s="111"/>
      <c r="AL354" s="111"/>
      <c r="AM354" s="111"/>
      <c r="AN354" s="111"/>
      <c r="AT354" s="28"/>
      <c r="AU354" s="134"/>
      <c r="AV354" s="132"/>
      <c r="AW354" s="28"/>
      <c r="AX354" s="135"/>
      <c r="AY354" s="135"/>
      <c r="AZ354" s="28"/>
      <c r="BA354" s="28"/>
      <c r="BB354" s="28"/>
      <c r="BC354" s="28"/>
      <c r="BD354" s="28"/>
      <c r="BE354" s="28"/>
    </row>
    <row r="355" spans="3:57" ht="10.9" customHeight="1" x14ac:dyDescent="0.15">
      <c r="C355" s="136">
        <v>9</v>
      </c>
      <c r="D355" s="139" t="s">
        <v>2</v>
      </c>
      <c r="E355" s="141">
        <v>1</v>
      </c>
      <c r="F355" s="141" t="s">
        <v>1</v>
      </c>
      <c r="G355" s="136" t="s">
        <v>6</v>
      </c>
      <c r="H355" s="141"/>
      <c r="I355" s="144" t="s">
        <v>104</v>
      </c>
      <c r="J355" s="145"/>
      <c r="K355" s="146"/>
      <c r="L355" s="153">
        <v>1</v>
      </c>
      <c r="M355" s="154"/>
      <c r="N355" s="155"/>
      <c r="O355" s="159">
        <f t="shared" ref="O355" si="66">IF(L355=1,$AL$35,IF(L355=2,$AL$54,IF(L355=3,$AL$72,IF(L355=4,$AL$91,IF(L355=5,$AL$109,IF(L355=6,$AL$127,IF(L355=7,$AL$146,IF(L355=8,$AL$164,IF(L355=9,$AL$182,IF(L355=10,$AL$201,0))))))))))</f>
        <v>0.14299999999999999</v>
      </c>
      <c r="P355" s="160"/>
      <c r="Q355" s="161"/>
      <c r="R355" s="164">
        <f>IF(AND(I355="○",AU355="●"),AX355*O355,0)</f>
        <v>5.72</v>
      </c>
      <c r="S355" s="165"/>
      <c r="T355" s="165"/>
      <c r="U355" s="165"/>
      <c r="V355" s="165"/>
      <c r="W355" s="165"/>
      <c r="X355" s="133">
        <f>IF(AND(I355="○",AU355="●"),'記載例(ｽｸﾘｰﾝ)'!AD131,0)</f>
        <v>0.66666666666666663</v>
      </c>
      <c r="Y355" s="133"/>
      <c r="Z355" s="133"/>
      <c r="AA355" s="133"/>
      <c r="AB355" s="133"/>
      <c r="AC355" s="133"/>
      <c r="AD355" s="126">
        <f>IF(I355="○",ROUNDUP(R355+X355,1),0)</f>
        <v>6.3999999999999995</v>
      </c>
      <c r="AE355" s="126"/>
      <c r="AF355" s="126"/>
      <c r="AG355" s="126"/>
      <c r="AH355" s="126"/>
      <c r="AI355" s="127"/>
      <c r="AJ355" s="111"/>
      <c r="AK355" s="111"/>
      <c r="AL355" s="111"/>
      <c r="AM355" s="111"/>
      <c r="AN355" s="111"/>
      <c r="AT355" s="28"/>
      <c r="AU355" s="134" t="str">
        <f t="shared" si="64"/>
        <v>●</v>
      </c>
      <c r="AV355" s="132" t="str">
        <f>IF(AU355="●",IF(I355="定","-",I355),"-")</f>
        <v>○</v>
      </c>
      <c r="AW355" s="28"/>
      <c r="AX355" s="135">
        <f t="shared" ref="AX355" si="67">20+ROUNDDOWN(($K$209-1000)/1000,0)*20</f>
        <v>40</v>
      </c>
      <c r="AY355" s="135"/>
      <c r="AZ355" s="28"/>
      <c r="BA355" s="28"/>
      <c r="BB355" s="28"/>
      <c r="BC355" s="28"/>
      <c r="BD355" s="28"/>
      <c r="BE355" s="28"/>
    </row>
    <row r="356" spans="3:57" ht="10.9" customHeight="1" x14ac:dyDescent="0.15">
      <c r="C356" s="137"/>
      <c r="D356" s="140"/>
      <c r="E356" s="142"/>
      <c r="F356" s="142"/>
      <c r="G356" s="137"/>
      <c r="H356" s="142"/>
      <c r="I356" s="147"/>
      <c r="J356" s="148"/>
      <c r="K356" s="149"/>
      <c r="L356" s="153"/>
      <c r="M356" s="154"/>
      <c r="N356" s="155"/>
      <c r="O356" s="162"/>
      <c r="P356" s="162"/>
      <c r="Q356" s="163"/>
      <c r="R356" s="166"/>
      <c r="S356" s="167"/>
      <c r="T356" s="167"/>
      <c r="U356" s="167"/>
      <c r="V356" s="167"/>
      <c r="W356" s="167"/>
      <c r="X356" s="133"/>
      <c r="Y356" s="133"/>
      <c r="Z356" s="133"/>
      <c r="AA356" s="133"/>
      <c r="AB356" s="133"/>
      <c r="AC356" s="133"/>
      <c r="AD356" s="128"/>
      <c r="AE356" s="128"/>
      <c r="AF356" s="128"/>
      <c r="AG356" s="128"/>
      <c r="AH356" s="128"/>
      <c r="AI356" s="129"/>
      <c r="AJ356" s="111"/>
      <c r="AK356" s="111"/>
      <c r="AL356" s="111"/>
      <c r="AM356" s="111"/>
      <c r="AN356" s="111"/>
      <c r="AT356" s="28"/>
      <c r="AU356" s="134"/>
      <c r="AV356" s="132"/>
      <c r="AW356" s="28"/>
      <c r="AX356" s="135"/>
      <c r="AY356" s="135"/>
      <c r="AZ356" s="28"/>
      <c r="BA356" s="28"/>
      <c r="BB356" s="28"/>
      <c r="BC356" s="28"/>
      <c r="BD356" s="28"/>
      <c r="BE356" s="28"/>
    </row>
    <row r="357" spans="3:57" ht="10.9" customHeight="1" x14ac:dyDescent="0.15">
      <c r="C357" s="137"/>
      <c r="D357" s="140"/>
      <c r="E357" s="142"/>
      <c r="F357" s="142"/>
      <c r="G357" s="137"/>
      <c r="H357" s="142"/>
      <c r="I357" s="147"/>
      <c r="J357" s="148"/>
      <c r="K357" s="149"/>
      <c r="L357" s="153"/>
      <c r="M357" s="154"/>
      <c r="N357" s="155"/>
      <c r="O357" s="162"/>
      <c r="P357" s="162"/>
      <c r="Q357" s="163"/>
      <c r="R357" s="166"/>
      <c r="S357" s="167"/>
      <c r="T357" s="167"/>
      <c r="U357" s="167"/>
      <c r="V357" s="167"/>
      <c r="W357" s="167"/>
      <c r="X357" s="133"/>
      <c r="Y357" s="133"/>
      <c r="Z357" s="133"/>
      <c r="AA357" s="133"/>
      <c r="AB357" s="133"/>
      <c r="AC357" s="133"/>
      <c r="AD357" s="128"/>
      <c r="AE357" s="128"/>
      <c r="AF357" s="128"/>
      <c r="AG357" s="128"/>
      <c r="AH357" s="128"/>
      <c r="AI357" s="129"/>
      <c r="AJ357" s="111"/>
      <c r="AK357" s="111"/>
      <c r="AL357" s="111"/>
      <c r="AM357" s="111"/>
      <c r="AN357" s="111"/>
      <c r="AT357" s="28"/>
      <c r="AU357" s="134"/>
      <c r="AV357" s="132"/>
      <c r="AW357" s="28"/>
      <c r="AX357" s="135"/>
      <c r="AY357" s="135"/>
      <c r="AZ357" s="28"/>
      <c r="BA357" s="28"/>
      <c r="BB357" s="28"/>
      <c r="BC357" s="28"/>
      <c r="BD357" s="28"/>
      <c r="BE357" s="28"/>
    </row>
    <row r="358" spans="3:57" ht="10.9" customHeight="1" x14ac:dyDescent="0.15">
      <c r="C358" s="138"/>
      <c r="D358" s="170"/>
      <c r="E358" s="143"/>
      <c r="F358" s="143"/>
      <c r="G358" s="138"/>
      <c r="H358" s="143"/>
      <c r="I358" s="150"/>
      <c r="J358" s="151"/>
      <c r="K358" s="152"/>
      <c r="L358" s="156"/>
      <c r="M358" s="157"/>
      <c r="N358" s="158"/>
      <c r="O358" s="162"/>
      <c r="P358" s="162"/>
      <c r="Q358" s="163"/>
      <c r="R358" s="168"/>
      <c r="S358" s="169"/>
      <c r="T358" s="169"/>
      <c r="U358" s="169"/>
      <c r="V358" s="169"/>
      <c r="W358" s="169"/>
      <c r="X358" s="133"/>
      <c r="Y358" s="133"/>
      <c r="Z358" s="133"/>
      <c r="AA358" s="133"/>
      <c r="AB358" s="133"/>
      <c r="AC358" s="133"/>
      <c r="AD358" s="130"/>
      <c r="AE358" s="130"/>
      <c r="AF358" s="130"/>
      <c r="AG358" s="130"/>
      <c r="AH358" s="130"/>
      <c r="AI358" s="131"/>
      <c r="AJ358" s="111"/>
      <c r="AK358" s="111"/>
      <c r="AL358" s="111"/>
      <c r="AM358" s="111"/>
      <c r="AN358" s="111"/>
      <c r="AT358" s="28"/>
      <c r="AU358" s="134"/>
      <c r="AV358" s="132"/>
      <c r="AW358" s="28"/>
      <c r="AX358" s="135"/>
      <c r="AY358" s="135"/>
      <c r="AZ358" s="28"/>
      <c r="BA358" s="28"/>
      <c r="BB358" s="28"/>
      <c r="BC358" s="28"/>
      <c r="BD358" s="28"/>
      <c r="BE358" s="28"/>
    </row>
    <row r="359" spans="3:57" ht="10.9" customHeight="1" x14ac:dyDescent="0.15">
      <c r="C359" s="136">
        <v>9</v>
      </c>
      <c r="D359" s="139" t="s">
        <v>2</v>
      </c>
      <c r="E359" s="141">
        <v>2</v>
      </c>
      <c r="F359" s="141" t="s">
        <v>1</v>
      </c>
      <c r="G359" s="136" t="s">
        <v>5</v>
      </c>
      <c r="H359" s="141"/>
      <c r="I359" s="144" t="s">
        <v>104</v>
      </c>
      <c r="J359" s="145"/>
      <c r="K359" s="146"/>
      <c r="L359" s="153">
        <v>1</v>
      </c>
      <c r="M359" s="154"/>
      <c r="N359" s="155"/>
      <c r="O359" s="159">
        <f t="shared" ref="O359" si="68">IF(L359=1,$AL$35,IF(L359=2,$AL$54,IF(L359=3,$AL$72,IF(L359=4,$AL$91,IF(L359=5,$AL$109,IF(L359=6,$AL$127,IF(L359=7,$AL$146,IF(L359=8,$AL$164,IF(L359=9,$AL$182,IF(L359=10,$AL$201,0))))))))))</f>
        <v>0.14299999999999999</v>
      </c>
      <c r="P359" s="160"/>
      <c r="Q359" s="161"/>
      <c r="R359" s="164">
        <f>IF(AND(I359="○",AU359="●"),AX359*O359,0)</f>
        <v>5.72</v>
      </c>
      <c r="S359" s="165"/>
      <c r="T359" s="165"/>
      <c r="U359" s="165"/>
      <c r="V359" s="165"/>
      <c r="W359" s="165"/>
      <c r="X359" s="133">
        <f>IF(AND(I359="○",AU359="●"),'記載例(ｽｸﾘｰﾝ)'!AD135,0)</f>
        <v>0.5714285714285714</v>
      </c>
      <c r="Y359" s="133"/>
      <c r="Z359" s="133"/>
      <c r="AA359" s="133"/>
      <c r="AB359" s="133"/>
      <c r="AC359" s="133"/>
      <c r="AD359" s="126">
        <f>IF(I359="○",ROUNDUP(R359+X359,1),0)</f>
        <v>6.3</v>
      </c>
      <c r="AE359" s="126"/>
      <c r="AF359" s="126"/>
      <c r="AG359" s="126"/>
      <c r="AH359" s="126"/>
      <c r="AI359" s="127"/>
      <c r="AJ359" s="111"/>
      <c r="AK359" s="111"/>
      <c r="AL359" s="111"/>
      <c r="AM359" s="111"/>
      <c r="AN359" s="111"/>
      <c r="AT359" s="28"/>
      <c r="AU359" s="134" t="str">
        <f t="shared" si="64"/>
        <v>●</v>
      </c>
      <c r="AV359" s="132" t="str">
        <f>IF(AU359="●",IF(I359="定","-",I359),"-")</f>
        <v>○</v>
      </c>
      <c r="AW359" s="28"/>
      <c r="AX359" s="135">
        <f t="shared" ref="AX359" si="69">20+ROUNDDOWN(($K$209-1000)/1000,0)*20</f>
        <v>40</v>
      </c>
      <c r="AY359" s="135"/>
      <c r="AZ359" s="28"/>
      <c r="BA359" s="28"/>
      <c r="BB359" s="28"/>
      <c r="BC359" s="28"/>
      <c r="BD359" s="28"/>
      <c r="BE359" s="28"/>
    </row>
    <row r="360" spans="3:57" ht="10.9" customHeight="1" x14ac:dyDescent="0.15">
      <c r="C360" s="137"/>
      <c r="D360" s="140"/>
      <c r="E360" s="142"/>
      <c r="F360" s="142"/>
      <c r="G360" s="137"/>
      <c r="H360" s="142"/>
      <c r="I360" s="147"/>
      <c r="J360" s="148"/>
      <c r="K360" s="149"/>
      <c r="L360" s="153"/>
      <c r="M360" s="154"/>
      <c r="N360" s="155"/>
      <c r="O360" s="162"/>
      <c r="P360" s="162"/>
      <c r="Q360" s="163"/>
      <c r="R360" s="166"/>
      <c r="S360" s="167"/>
      <c r="T360" s="167"/>
      <c r="U360" s="167"/>
      <c r="V360" s="167"/>
      <c r="W360" s="167"/>
      <c r="X360" s="133"/>
      <c r="Y360" s="133"/>
      <c r="Z360" s="133"/>
      <c r="AA360" s="133"/>
      <c r="AB360" s="133"/>
      <c r="AC360" s="133"/>
      <c r="AD360" s="128"/>
      <c r="AE360" s="128"/>
      <c r="AF360" s="128"/>
      <c r="AG360" s="128"/>
      <c r="AH360" s="128"/>
      <c r="AI360" s="129"/>
      <c r="AJ360" s="111"/>
      <c r="AK360" s="111"/>
      <c r="AL360" s="111"/>
      <c r="AM360" s="111"/>
      <c r="AN360" s="111"/>
      <c r="AT360" s="28"/>
      <c r="AU360" s="134"/>
      <c r="AV360" s="132"/>
      <c r="AW360" s="28"/>
      <c r="AX360" s="135"/>
      <c r="AY360" s="135"/>
      <c r="AZ360" s="28"/>
      <c r="BA360" s="28"/>
      <c r="BB360" s="28"/>
      <c r="BC360" s="28"/>
      <c r="BD360" s="28"/>
      <c r="BE360" s="28"/>
    </row>
    <row r="361" spans="3:57" ht="10.9" customHeight="1" x14ac:dyDescent="0.15">
      <c r="C361" s="137"/>
      <c r="D361" s="140"/>
      <c r="E361" s="142"/>
      <c r="F361" s="142"/>
      <c r="G361" s="137"/>
      <c r="H361" s="142"/>
      <c r="I361" s="147"/>
      <c r="J361" s="148"/>
      <c r="K361" s="149"/>
      <c r="L361" s="153"/>
      <c r="M361" s="154"/>
      <c r="N361" s="155"/>
      <c r="O361" s="162"/>
      <c r="P361" s="162"/>
      <c r="Q361" s="163"/>
      <c r="R361" s="166"/>
      <c r="S361" s="167"/>
      <c r="T361" s="167"/>
      <c r="U361" s="167"/>
      <c r="V361" s="167"/>
      <c r="W361" s="167"/>
      <c r="X361" s="133"/>
      <c r="Y361" s="133"/>
      <c r="Z361" s="133"/>
      <c r="AA361" s="133"/>
      <c r="AB361" s="133"/>
      <c r="AC361" s="133"/>
      <c r="AD361" s="128"/>
      <c r="AE361" s="128"/>
      <c r="AF361" s="128"/>
      <c r="AG361" s="128"/>
      <c r="AH361" s="128"/>
      <c r="AI361" s="129"/>
      <c r="AJ361" s="111"/>
      <c r="AK361" s="111"/>
      <c r="AL361" s="111"/>
      <c r="AM361" s="111"/>
      <c r="AN361" s="111"/>
      <c r="AT361" s="28"/>
      <c r="AU361" s="134"/>
      <c r="AV361" s="132"/>
      <c r="AW361" s="28"/>
      <c r="AX361" s="135"/>
      <c r="AY361" s="135"/>
      <c r="AZ361" s="28"/>
      <c r="BA361" s="28"/>
      <c r="BB361" s="28"/>
      <c r="BC361" s="28"/>
      <c r="BD361" s="28"/>
      <c r="BE361" s="28"/>
    </row>
    <row r="362" spans="3:57" ht="10.9" customHeight="1" x14ac:dyDescent="0.15">
      <c r="C362" s="138"/>
      <c r="D362" s="170"/>
      <c r="E362" s="143"/>
      <c r="F362" s="143"/>
      <c r="G362" s="138"/>
      <c r="H362" s="143"/>
      <c r="I362" s="150"/>
      <c r="J362" s="151"/>
      <c r="K362" s="152"/>
      <c r="L362" s="156"/>
      <c r="M362" s="157"/>
      <c r="N362" s="158"/>
      <c r="O362" s="162"/>
      <c r="P362" s="162"/>
      <c r="Q362" s="163"/>
      <c r="R362" s="168"/>
      <c r="S362" s="169"/>
      <c r="T362" s="169"/>
      <c r="U362" s="169"/>
      <c r="V362" s="169"/>
      <c r="W362" s="169"/>
      <c r="X362" s="133"/>
      <c r="Y362" s="133"/>
      <c r="Z362" s="133"/>
      <c r="AA362" s="133"/>
      <c r="AB362" s="133"/>
      <c r="AC362" s="133"/>
      <c r="AD362" s="130"/>
      <c r="AE362" s="130"/>
      <c r="AF362" s="130"/>
      <c r="AG362" s="130"/>
      <c r="AH362" s="130"/>
      <c r="AI362" s="131"/>
      <c r="AJ362" s="111"/>
      <c r="AK362" s="111"/>
      <c r="AL362" s="111"/>
      <c r="AM362" s="111"/>
      <c r="AN362" s="111"/>
      <c r="AT362" s="28"/>
      <c r="AU362" s="134"/>
      <c r="AV362" s="132"/>
      <c r="AW362" s="28"/>
      <c r="AX362" s="135"/>
      <c r="AY362" s="135"/>
      <c r="AZ362" s="28"/>
      <c r="BA362" s="28"/>
      <c r="BB362" s="28"/>
      <c r="BC362" s="28"/>
      <c r="BD362" s="28"/>
      <c r="BE362" s="28"/>
    </row>
    <row r="363" spans="3:57" ht="10.9" customHeight="1" x14ac:dyDescent="0.15">
      <c r="C363" s="136">
        <v>9</v>
      </c>
      <c r="D363" s="139" t="s">
        <v>2</v>
      </c>
      <c r="E363" s="141">
        <v>3</v>
      </c>
      <c r="F363" s="141" t="s">
        <v>1</v>
      </c>
      <c r="G363" s="136" t="s">
        <v>4</v>
      </c>
      <c r="H363" s="141"/>
      <c r="I363" s="144" t="s">
        <v>104</v>
      </c>
      <c r="J363" s="145"/>
      <c r="K363" s="146"/>
      <c r="L363" s="147">
        <v>2</v>
      </c>
      <c r="M363" s="148"/>
      <c r="N363" s="171"/>
      <c r="O363" s="159">
        <f t="shared" ref="O363" si="70">IF(L363=1,$AL$35,IF(L363=2,$AL$54,IF(L363=3,$AL$72,IF(L363=4,$AL$91,IF(L363=5,$AL$109,IF(L363=6,$AL$127,IF(L363=7,$AL$146,IF(L363=8,$AL$164,IF(L363=9,$AL$182,IF(L363=10,$AL$201,0))))))))))</f>
        <v>0.2</v>
      </c>
      <c r="P363" s="160"/>
      <c r="Q363" s="161"/>
      <c r="R363" s="164">
        <f>IF(AND(I363="○",AU363="●"),AX363*O363,0)</f>
        <v>8</v>
      </c>
      <c r="S363" s="165"/>
      <c r="T363" s="165"/>
      <c r="U363" s="165"/>
      <c r="V363" s="165"/>
      <c r="W363" s="165"/>
      <c r="X363" s="133">
        <f>IF(AND(I363="○",AU363="●"),'記載例(ｽｸﾘｰﾝ)'!AD139,0)</f>
        <v>0.5714285714285714</v>
      </c>
      <c r="Y363" s="133"/>
      <c r="Z363" s="133"/>
      <c r="AA363" s="133"/>
      <c r="AB363" s="133"/>
      <c r="AC363" s="133"/>
      <c r="AD363" s="126">
        <f>IF(I363="○",ROUNDUP(R363+X363,1),0)</f>
        <v>8.6</v>
      </c>
      <c r="AE363" s="126"/>
      <c r="AF363" s="126"/>
      <c r="AG363" s="126"/>
      <c r="AH363" s="126"/>
      <c r="AI363" s="127"/>
      <c r="AJ363" s="111"/>
      <c r="AK363" s="111"/>
      <c r="AL363" s="111"/>
      <c r="AM363" s="111"/>
      <c r="AN363" s="111"/>
      <c r="AT363" s="28"/>
      <c r="AU363" s="134" t="str">
        <f t="shared" si="64"/>
        <v>●</v>
      </c>
      <c r="AV363" s="132" t="str">
        <f>IF(AU363="●",IF(I363="定","-",I363),"-")</f>
        <v>○</v>
      </c>
      <c r="AW363" s="28"/>
      <c r="AX363" s="135">
        <f t="shared" ref="AX363" si="71">20+ROUNDDOWN(($K$209-1000)/1000,0)*20</f>
        <v>40</v>
      </c>
      <c r="AY363" s="135"/>
      <c r="AZ363" s="28"/>
      <c r="BA363" s="28"/>
      <c r="BB363" s="28"/>
      <c r="BC363" s="28"/>
      <c r="BD363" s="28"/>
      <c r="BE363" s="28"/>
    </row>
    <row r="364" spans="3:57" ht="10.9" customHeight="1" x14ac:dyDescent="0.15">
      <c r="C364" s="137"/>
      <c r="D364" s="140"/>
      <c r="E364" s="142"/>
      <c r="F364" s="142"/>
      <c r="G364" s="137"/>
      <c r="H364" s="142"/>
      <c r="I364" s="147"/>
      <c r="J364" s="148"/>
      <c r="K364" s="149"/>
      <c r="L364" s="147"/>
      <c r="M364" s="148"/>
      <c r="N364" s="171"/>
      <c r="O364" s="162"/>
      <c r="P364" s="162"/>
      <c r="Q364" s="163"/>
      <c r="R364" s="166"/>
      <c r="S364" s="167"/>
      <c r="T364" s="167"/>
      <c r="U364" s="167"/>
      <c r="V364" s="167"/>
      <c r="W364" s="167"/>
      <c r="X364" s="133"/>
      <c r="Y364" s="133"/>
      <c r="Z364" s="133"/>
      <c r="AA364" s="133"/>
      <c r="AB364" s="133"/>
      <c r="AC364" s="133"/>
      <c r="AD364" s="128"/>
      <c r="AE364" s="128"/>
      <c r="AF364" s="128"/>
      <c r="AG364" s="128"/>
      <c r="AH364" s="128"/>
      <c r="AI364" s="129"/>
      <c r="AJ364" s="111"/>
      <c r="AK364" s="111"/>
      <c r="AL364" s="111"/>
      <c r="AM364" s="111"/>
      <c r="AN364" s="111"/>
      <c r="AT364" s="28"/>
      <c r="AU364" s="134"/>
      <c r="AV364" s="132"/>
      <c r="AW364" s="28"/>
      <c r="AX364" s="135"/>
      <c r="AY364" s="135"/>
      <c r="AZ364" s="28"/>
      <c r="BA364" s="28"/>
      <c r="BB364" s="28"/>
      <c r="BC364" s="28"/>
      <c r="BD364" s="28"/>
      <c r="BE364" s="28"/>
    </row>
    <row r="365" spans="3:57" ht="10.9" customHeight="1" x14ac:dyDescent="0.15">
      <c r="C365" s="137"/>
      <c r="D365" s="140"/>
      <c r="E365" s="142"/>
      <c r="F365" s="142"/>
      <c r="G365" s="137"/>
      <c r="H365" s="142"/>
      <c r="I365" s="147"/>
      <c r="J365" s="148"/>
      <c r="K365" s="149"/>
      <c r="L365" s="147"/>
      <c r="M365" s="148"/>
      <c r="N365" s="171"/>
      <c r="O365" s="162"/>
      <c r="P365" s="162"/>
      <c r="Q365" s="163"/>
      <c r="R365" s="166"/>
      <c r="S365" s="167"/>
      <c r="T365" s="167"/>
      <c r="U365" s="167"/>
      <c r="V365" s="167"/>
      <c r="W365" s="167"/>
      <c r="X365" s="133"/>
      <c r="Y365" s="133"/>
      <c r="Z365" s="133"/>
      <c r="AA365" s="133"/>
      <c r="AB365" s="133"/>
      <c r="AC365" s="133"/>
      <c r="AD365" s="128"/>
      <c r="AE365" s="128"/>
      <c r="AF365" s="128"/>
      <c r="AG365" s="128"/>
      <c r="AH365" s="128"/>
      <c r="AI365" s="129"/>
      <c r="AJ365" s="111"/>
      <c r="AK365" s="111"/>
      <c r="AL365" s="111"/>
      <c r="AM365" s="111"/>
      <c r="AN365" s="111"/>
      <c r="AT365" s="28"/>
      <c r="AU365" s="134"/>
      <c r="AV365" s="132"/>
      <c r="AW365" s="28"/>
      <c r="AX365" s="135"/>
      <c r="AY365" s="135"/>
      <c r="AZ365" s="28"/>
      <c r="BA365" s="28"/>
      <c r="BB365" s="28"/>
      <c r="BC365" s="28"/>
      <c r="BD365" s="28"/>
      <c r="BE365" s="28"/>
    </row>
    <row r="366" spans="3:57" ht="10.9" customHeight="1" x14ac:dyDescent="0.15">
      <c r="C366" s="138"/>
      <c r="D366" s="140"/>
      <c r="E366" s="143"/>
      <c r="F366" s="142"/>
      <c r="G366" s="138"/>
      <c r="H366" s="143"/>
      <c r="I366" s="150"/>
      <c r="J366" s="151"/>
      <c r="K366" s="152"/>
      <c r="L366" s="150"/>
      <c r="M366" s="151"/>
      <c r="N366" s="172"/>
      <c r="O366" s="162"/>
      <c r="P366" s="162"/>
      <c r="Q366" s="163"/>
      <c r="R366" s="168"/>
      <c r="S366" s="169"/>
      <c r="T366" s="169"/>
      <c r="U366" s="169"/>
      <c r="V366" s="169"/>
      <c r="W366" s="169"/>
      <c r="X366" s="133"/>
      <c r="Y366" s="133"/>
      <c r="Z366" s="133"/>
      <c r="AA366" s="133"/>
      <c r="AB366" s="133"/>
      <c r="AC366" s="133"/>
      <c r="AD366" s="128"/>
      <c r="AE366" s="128"/>
      <c r="AF366" s="128"/>
      <c r="AG366" s="128"/>
      <c r="AH366" s="128"/>
      <c r="AI366" s="129"/>
      <c r="AJ366" s="111"/>
      <c r="AK366" s="111"/>
      <c r="AL366" s="111"/>
      <c r="AM366" s="111"/>
      <c r="AN366" s="111"/>
      <c r="AT366" s="28"/>
      <c r="AU366" s="134"/>
      <c r="AV366" s="132"/>
      <c r="AW366" s="28"/>
      <c r="AX366" s="135"/>
      <c r="AY366" s="135"/>
      <c r="AZ366" s="28"/>
      <c r="BA366" s="28"/>
      <c r="BB366" s="28"/>
      <c r="BC366" s="28"/>
      <c r="BD366" s="28"/>
      <c r="BE366" s="28"/>
    </row>
    <row r="367" spans="3:57" ht="10.9" customHeight="1" x14ac:dyDescent="0.15">
      <c r="C367" s="136">
        <v>9</v>
      </c>
      <c r="D367" s="139" t="s">
        <v>2</v>
      </c>
      <c r="E367" s="141">
        <v>4</v>
      </c>
      <c r="F367" s="141" t="s">
        <v>1</v>
      </c>
      <c r="G367" s="136" t="s">
        <v>3</v>
      </c>
      <c r="H367" s="141"/>
      <c r="I367" s="144" t="s">
        <v>104</v>
      </c>
      <c r="J367" s="145"/>
      <c r="K367" s="146"/>
      <c r="L367" s="147">
        <v>2</v>
      </c>
      <c r="M367" s="148"/>
      <c r="N367" s="171"/>
      <c r="O367" s="159">
        <f t="shared" ref="O367" si="72">IF(L367=1,$AL$35,IF(L367=2,$AL$54,IF(L367=3,$AL$72,IF(L367=4,$AL$91,IF(L367=5,$AL$109,IF(L367=6,$AL$127,IF(L367=7,$AL$146,IF(L367=8,$AL$164,IF(L367=9,$AL$182,IF(L367=10,$AL$201,0))))))))))</f>
        <v>0.2</v>
      </c>
      <c r="P367" s="160"/>
      <c r="Q367" s="161"/>
      <c r="R367" s="164">
        <f>IF(AND(I367="○",AU367="●"),AX367*O367,0)</f>
        <v>8</v>
      </c>
      <c r="S367" s="165"/>
      <c r="T367" s="165"/>
      <c r="U367" s="165"/>
      <c r="V367" s="165"/>
      <c r="W367" s="165"/>
      <c r="X367" s="133">
        <f>IF(AND(I367="○",AU367="●"),'記載例(ｽｸﾘｰﾝ)'!AD143,0)</f>
        <v>0.66666666666666663</v>
      </c>
      <c r="Y367" s="133"/>
      <c r="Z367" s="133"/>
      <c r="AA367" s="133"/>
      <c r="AB367" s="133"/>
      <c r="AC367" s="133"/>
      <c r="AD367" s="126">
        <f>IF(I367="○",ROUNDUP(R367+X367,1),0)</f>
        <v>8.6999999999999993</v>
      </c>
      <c r="AE367" s="126"/>
      <c r="AF367" s="126"/>
      <c r="AG367" s="126"/>
      <c r="AH367" s="126"/>
      <c r="AI367" s="127"/>
      <c r="AJ367" s="111"/>
      <c r="AK367" s="111"/>
      <c r="AL367" s="111"/>
      <c r="AM367" s="111"/>
      <c r="AN367" s="111"/>
      <c r="AT367" s="28"/>
      <c r="AU367" s="134" t="str">
        <f t="shared" si="64"/>
        <v>●</v>
      </c>
      <c r="AV367" s="132" t="str">
        <f>IF(AU367="●",IF(I367="定","-",I367),"-")</f>
        <v>○</v>
      </c>
      <c r="AW367" s="28"/>
      <c r="AX367" s="135">
        <f t="shared" ref="AX367" si="73">20+ROUNDDOWN(($K$209-1000)/1000,0)*20</f>
        <v>40</v>
      </c>
      <c r="AY367" s="135"/>
      <c r="AZ367" s="28"/>
      <c r="BA367" s="28"/>
      <c r="BB367" s="28"/>
      <c r="BC367" s="28"/>
      <c r="BD367" s="28"/>
      <c r="BE367" s="28"/>
    </row>
    <row r="368" spans="3:57" ht="10.9" customHeight="1" x14ac:dyDescent="0.15">
      <c r="C368" s="137"/>
      <c r="D368" s="140"/>
      <c r="E368" s="142"/>
      <c r="F368" s="142"/>
      <c r="G368" s="137"/>
      <c r="H368" s="142"/>
      <c r="I368" s="147"/>
      <c r="J368" s="148"/>
      <c r="K368" s="149"/>
      <c r="L368" s="147"/>
      <c r="M368" s="148"/>
      <c r="N368" s="171"/>
      <c r="O368" s="162"/>
      <c r="P368" s="162"/>
      <c r="Q368" s="163"/>
      <c r="R368" s="166"/>
      <c r="S368" s="167"/>
      <c r="T368" s="167"/>
      <c r="U368" s="167"/>
      <c r="V368" s="167"/>
      <c r="W368" s="167"/>
      <c r="X368" s="133"/>
      <c r="Y368" s="133"/>
      <c r="Z368" s="133"/>
      <c r="AA368" s="133"/>
      <c r="AB368" s="133"/>
      <c r="AC368" s="133"/>
      <c r="AD368" s="128"/>
      <c r="AE368" s="128"/>
      <c r="AF368" s="128"/>
      <c r="AG368" s="128"/>
      <c r="AH368" s="128"/>
      <c r="AI368" s="129"/>
      <c r="AJ368" s="111"/>
      <c r="AK368" s="111"/>
      <c r="AL368" s="111"/>
      <c r="AM368" s="111"/>
      <c r="AN368" s="111"/>
      <c r="AT368" s="28"/>
      <c r="AU368" s="134"/>
      <c r="AV368" s="132"/>
      <c r="AW368" s="28"/>
      <c r="AX368" s="135"/>
      <c r="AY368" s="135"/>
      <c r="AZ368" s="28"/>
      <c r="BA368" s="28"/>
      <c r="BB368" s="28"/>
      <c r="BC368" s="28"/>
      <c r="BD368" s="28"/>
      <c r="BE368" s="28"/>
    </row>
    <row r="369" spans="3:57" ht="10.9" customHeight="1" x14ac:dyDescent="0.15">
      <c r="C369" s="137"/>
      <c r="D369" s="140"/>
      <c r="E369" s="142"/>
      <c r="F369" s="142"/>
      <c r="G369" s="137"/>
      <c r="H369" s="142"/>
      <c r="I369" s="147"/>
      <c r="J369" s="148"/>
      <c r="K369" s="149"/>
      <c r="L369" s="147"/>
      <c r="M369" s="148"/>
      <c r="N369" s="171"/>
      <c r="O369" s="162"/>
      <c r="P369" s="162"/>
      <c r="Q369" s="163"/>
      <c r="R369" s="166"/>
      <c r="S369" s="167"/>
      <c r="T369" s="167"/>
      <c r="U369" s="167"/>
      <c r="V369" s="167"/>
      <c r="W369" s="167"/>
      <c r="X369" s="133"/>
      <c r="Y369" s="133"/>
      <c r="Z369" s="133"/>
      <c r="AA369" s="133"/>
      <c r="AB369" s="133"/>
      <c r="AC369" s="133"/>
      <c r="AD369" s="128"/>
      <c r="AE369" s="128"/>
      <c r="AF369" s="128"/>
      <c r="AG369" s="128"/>
      <c r="AH369" s="128"/>
      <c r="AI369" s="129"/>
      <c r="AJ369" s="111"/>
      <c r="AK369" s="111"/>
      <c r="AL369" s="111"/>
      <c r="AM369" s="111"/>
      <c r="AN369" s="111"/>
      <c r="AT369" s="28"/>
      <c r="AU369" s="134"/>
      <c r="AV369" s="132"/>
      <c r="AW369" s="28"/>
      <c r="AX369" s="135"/>
      <c r="AY369" s="135"/>
      <c r="AZ369" s="28"/>
      <c r="BA369" s="28"/>
      <c r="BB369" s="28"/>
      <c r="BC369" s="28"/>
      <c r="BD369" s="28"/>
      <c r="BE369" s="28"/>
    </row>
    <row r="370" spans="3:57" ht="10.9" customHeight="1" x14ac:dyDescent="0.15">
      <c r="C370" s="138"/>
      <c r="D370" s="170"/>
      <c r="E370" s="143"/>
      <c r="F370" s="143"/>
      <c r="G370" s="138"/>
      <c r="H370" s="143"/>
      <c r="I370" s="150"/>
      <c r="J370" s="151"/>
      <c r="K370" s="152"/>
      <c r="L370" s="150"/>
      <c r="M370" s="151"/>
      <c r="N370" s="172"/>
      <c r="O370" s="162"/>
      <c r="P370" s="162"/>
      <c r="Q370" s="163"/>
      <c r="R370" s="168"/>
      <c r="S370" s="169"/>
      <c r="T370" s="169"/>
      <c r="U370" s="169"/>
      <c r="V370" s="169"/>
      <c r="W370" s="169"/>
      <c r="X370" s="133"/>
      <c r="Y370" s="133"/>
      <c r="Z370" s="133"/>
      <c r="AA370" s="133"/>
      <c r="AB370" s="133"/>
      <c r="AC370" s="133"/>
      <c r="AD370" s="130"/>
      <c r="AE370" s="130"/>
      <c r="AF370" s="130"/>
      <c r="AG370" s="130"/>
      <c r="AH370" s="130"/>
      <c r="AI370" s="131"/>
      <c r="AJ370" s="111"/>
      <c r="AK370" s="111"/>
      <c r="AL370" s="111"/>
      <c r="AM370" s="111"/>
      <c r="AN370" s="111"/>
      <c r="AT370" s="28"/>
      <c r="AU370" s="134"/>
      <c r="AV370" s="132"/>
      <c r="AW370" s="28"/>
      <c r="AX370" s="135"/>
      <c r="AY370" s="135"/>
      <c r="AZ370" s="28"/>
      <c r="BA370" s="28"/>
      <c r="BB370" s="28"/>
      <c r="BC370" s="28"/>
      <c r="BD370" s="28"/>
      <c r="BE370" s="28"/>
    </row>
    <row r="371" spans="3:57" ht="10.9" customHeight="1" x14ac:dyDescent="0.15">
      <c r="C371" s="136">
        <v>9</v>
      </c>
      <c r="D371" s="139" t="s">
        <v>2</v>
      </c>
      <c r="E371" s="141">
        <v>5</v>
      </c>
      <c r="F371" s="141" t="s">
        <v>1</v>
      </c>
      <c r="G371" s="136" t="s">
        <v>0</v>
      </c>
      <c r="H371" s="141"/>
      <c r="I371" s="144" t="s">
        <v>104</v>
      </c>
      <c r="J371" s="145"/>
      <c r="K371" s="146"/>
      <c r="L371" s="153">
        <v>1</v>
      </c>
      <c r="M371" s="154"/>
      <c r="N371" s="155"/>
      <c r="O371" s="159">
        <f t="shared" ref="O371" si="74">IF(L371=1,$AL$35,IF(L371=2,$AL$54,IF(L371=3,$AL$72,IF(L371=4,$AL$91,IF(L371=5,$AL$109,IF(L371=6,$AL$127,IF(L371=7,$AL$146,IF(L371=8,$AL$164,IF(L371=9,$AL$182,IF(L371=10,$AL$201,0))))))))))</f>
        <v>0.14299999999999999</v>
      </c>
      <c r="P371" s="160"/>
      <c r="Q371" s="161"/>
      <c r="R371" s="164">
        <f>IF(AND(I371="○",AU371="●"),AX371*O371,0)</f>
        <v>5.72</v>
      </c>
      <c r="S371" s="165"/>
      <c r="T371" s="165"/>
      <c r="U371" s="165"/>
      <c r="V371" s="165"/>
      <c r="W371" s="165"/>
      <c r="X371" s="133">
        <f>IF(AND(I371="○",AU371="●"),'記載例(ｽｸﾘｰﾝ)'!AD147,0)</f>
        <v>0.33333333333333331</v>
      </c>
      <c r="Y371" s="133"/>
      <c r="Z371" s="133"/>
      <c r="AA371" s="133"/>
      <c r="AB371" s="133"/>
      <c r="AC371" s="133"/>
      <c r="AD371" s="126">
        <f>IF(I371="○",ROUNDUP(R371+X371,1),0)</f>
        <v>6.1</v>
      </c>
      <c r="AE371" s="126"/>
      <c r="AF371" s="126"/>
      <c r="AG371" s="126"/>
      <c r="AH371" s="126"/>
      <c r="AI371" s="127"/>
      <c r="AJ371" s="111"/>
      <c r="AK371" s="111"/>
      <c r="AL371" s="111"/>
      <c r="AM371" s="111"/>
      <c r="AN371" s="111"/>
      <c r="AT371" s="28"/>
      <c r="AU371" s="134" t="str">
        <f t="shared" si="64"/>
        <v>●</v>
      </c>
      <c r="AV371" s="132" t="str">
        <f>IF(AU371="●",IF(I371="定","-",I371),"-")</f>
        <v>○</v>
      </c>
      <c r="AW371" s="28"/>
      <c r="AX371" s="135">
        <f t="shared" ref="AX371" si="75">20+ROUNDDOWN(($K$209-1000)/1000,0)*20</f>
        <v>40</v>
      </c>
      <c r="AY371" s="135"/>
      <c r="AZ371" s="28"/>
      <c r="BA371" s="28"/>
      <c r="BB371" s="28"/>
      <c r="BC371" s="28"/>
      <c r="BD371" s="28"/>
      <c r="BE371" s="28"/>
    </row>
    <row r="372" spans="3:57" ht="10.9" customHeight="1" x14ac:dyDescent="0.15">
      <c r="C372" s="137"/>
      <c r="D372" s="140"/>
      <c r="E372" s="142"/>
      <c r="F372" s="142"/>
      <c r="G372" s="137"/>
      <c r="H372" s="142"/>
      <c r="I372" s="147"/>
      <c r="J372" s="148"/>
      <c r="K372" s="149"/>
      <c r="L372" s="153"/>
      <c r="M372" s="154"/>
      <c r="N372" s="155"/>
      <c r="O372" s="162"/>
      <c r="P372" s="162"/>
      <c r="Q372" s="163"/>
      <c r="R372" s="166"/>
      <c r="S372" s="167"/>
      <c r="T372" s="167"/>
      <c r="U372" s="167"/>
      <c r="V372" s="167"/>
      <c r="W372" s="167"/>
      <c r="X372" s="133"/>
      <c r="Y372" s="133"/>
      <c r="Z372" s="133"/>
      <c r="AA372" s="133"/>
      <c r="AB372" s="133"/>
      <c r="AC372" s="133"/>
      <c r="AD372" s="128"/>
      <c r="AE372" s="128"/>
      <c r="AF372" s="128"/>
      <c r="AG372" s="128"/>
      <c r="AH372" s="128"/>
      <c r="AI372" s="129"/>
      <c r="AJ372" s="111"/>
      <c r="AK372" s="111"/>
      <c r="AL372" s="111"/>
      <c r="AM372" s="111"/>
      <c r="AN372" s="111"/>
      <c r="AT372" s="28"/>
      <c r="AU372" s="134"/>
      <c r="AV372" s="132"/>
      <c r="AW372" s="28"/>
      <c r="AX372" s="135"/>
      <c r="AY372" s="135"/>
      <c r="AZ372" s="28"/>
      <c r="BA372" s="28"/>
      <c r="BB372" s="28"/>
      <c r="BC372" s="28"/>
      <c r="BD372" s="28"/>
      <c r="BE372" s="28"/>
    </row>
    <row r="373" spans="3:57" ht="10.9" customHeight="1" x14ac:dyDescent="0.15">
      <c r="C373" s="137"/>
      <c r="D373" s="140"/>
      <c r="E373" s="142"/>
      <c r="F373" s="142"/>
      <c r="G373" s="137"/>
      <c r="H373" s="142"/>
      <c r="I373" s="147"/>
      <c r="J373" s="148"/>
      <c r="K373" s="149"/>
      <c r="L373" s="153"/>
      <c r="M373" s="154"/>
      <c r="N373" s="155"/>
      <c r="O373" s="162"/>
      <c r="P373" s="162"/>
      <c r="Q373" s="163"/>
      <c r="R373" s="166"/>
      <c r="S373" s="167"/>
      <c r="T373" s="167"/>
      <c r="U373" s="167"/>
      <c r="V373" s="167"/>
      <c r="W373" s="167"/>
      <c r="X373" s="133"/>
      <c r="Y373" s="133"/>
      <c r="Z373" s="133"/>
      <c r="AA373" s="133"/>
      <c r="AB373" s="133"/>
      <c r="AC373" s="133"/>
      <c r="AD373" s="128"/>
      <c r="AE373" s="128"/>
      <c r="AF373" s="128"/>
      <c r="AG373" s="128"/>
      <c r="AH373" s="128"/>
      <c r="AI373" s="129"/>
      <c r="AJ373" s="111"/>
      <c r="AK373" s="111"/>
      <c r="AL373" s="111"/>
      <c r="AM373" s="111"/>
      <c r="AN373" s="111"/>
      <c r="AT373" s="28"/>
      <c r="AU373" s="134"/>
      <c r="AV373" s="132"/>
      <c r="AW373" s="28"/>
      <c r="AX373" s="135"/>
      <c r="AY373" s="135"/>
      <c r="AZ373" s="28"/>
      <c r="BA373" s="28"/>
      <c r="BB373" s="28"/>
      <c r="BC373" s="28"/>
      <c r="BD373" s="28"/>
      <c r="BE373" s="28"/>
    </row>
    <row r="374" spans="3:57" ht="10.9" customHeight="1" x14ac:dyDescent="0.15">
      <c r="C374" s="138"/>
      <c r="D374" s="170"/>
      <c r="E374" s="143"/>
      <c r="F374" s="143"/>
      <c r="G374" s="138"/>
      <c r="H374" s="143"/>
      <c r="I374" s="150"/>
      <c r="J374" s="151"/>
      <c r="K374" s="152"/>
      <c r="L374" s="156"/>
      <c r="M374" s="157"/>
      <c r="N374" s="158"/>
      <c r="O374" s="162"/>
      <c r="P374" s="162"/>
      <c r="Q374" s="163"/>
      <c r="R374" s="168"/>
      <c r="S374" s="169"/>
      <c r="T374" s="169"/>
      <c r="U374" s="169"/>
      <c r="V374" s="169"/>
      <c r="W374" s="169"/>
      <c r="X374" s="133"/>
      <c r="Y374" s="133"/>
      <c r="Z374" s="133"/>
      <c r="AA374" s="133"/>
      <c r="AB374" s="133"/>
      <c r="AC374" s="133"/>
      <c r="AD374" s="130"/>
      <c r="AE374" s="130"/>
      <c r="AF374" s="130"/>
      <c r="AG374" s="130"/>
      <c r="AH374" s="130"/>
      <c r="AI374" s="131"/>
      <c r="AJ374" s="111"/>
      <c r="AK374" s="111"/>
      <c r="AL374" s="111"/>
      <c r="AM374" s="111"/>
      <c r="AN374" s="111"/>
      <c r="AT374" s="28"/>
      <c r="AU374" s="134"/>
      <c r="AV374" s="132"/>
      <c r="AW374" s="28"/>
      <c r="AX374" s="135"/>
      <c r="AY374" s="135"/>
      <c r="AZ374" s="28"/>
      <c r="BA374" s="28"/>
      <c r="BB374" s="28"/>
      <c r="BC374" s="28"/>
      <c r="BD374" s="28"/>
      <c r="BE374" s="28"/>
    </row>
    <row r="375" spans="3:57" ht="10.9" customHeight="1" x14ac:dyDescent="0.15">
      <c r="C375" s="136">
        <v>9</v>
      </c>
      <c r="D375" s="139" t="s">
        <v>2</v>
      </c>
      <c r="E375" s="141">
        <v>6</v>
      </c>
      <c r="F375" s="141" t="s">
        <v>1</v>
      </c>
      <c r="G375" s="136" t="s">
        <v>8</v>
      </c>
      <c r="H375" s="141"/>
      <c r="I375" s="144" t="s">
        <v>104</v>
      </c>
      <c r="J375" s="145"/>
      <c r="K375" s="146"/>
      <c r="L375" s="153">
        <v>1</v>
      </c>
      <c r="M375" s="154"/>
      <c r="N375" s="155"/>
      <c r="O375" s="159">
        <f t="shared" ref="O375" si="76">IF(L375=1,$AL$35,IF(L375=2,$AL$54,IF(L375=3,$AL$72,IF(L375=4,$AL$91,IF(L375=5,$AL$109,IF(L375=6,$AL$127,IF(L375=7,$AL$146,IF(L375=8,$AL$164,IF(L375=9,$AL$182,IF(L375=10,$AL$201,0))))))))))</f>
        <v>0.14299999999999999</v>
      </c>
      <c r="P375" s="160"/>
      <c r="Q375" s="161"/>
      <c r="R375" s="164">
        <f>IF(AND(I375="○",AU375="●"),AX375*O375,0)</f>
        <v>5.72</v>
      </c>
      <c r="S375" s="165"/>
      <c r="T375" s="165"/>
      <c r="U375" s="165"/>
      <c r="V375" s="165"/>
      <c r="W375" s="165"/>
      <c r="X375" s="133">
        <f>IF(AND(I375="○",AU375="●"),'記載例(ｽｸﾘｰﾝ)'!AD151,0)</f>
        <v>0.66666666666666663</v>
      </c>
      <c r="Y375" s="133"/>
      <c r="Z375" s="133"/>
      <c r="AA375" s="133"/>
      <c r="AB375" s="133"/>
      <c r="AC375" s="133"/>
      <c r="AD375" s="126">
        <f>IF(I375="○",ROUNDUP(R375+X375,1),0)</f>
        <v>6.3999999999999995</v>
      </c>
      <c r="AE375" s="126"/>
      <c r="AF375" s="126"/>
      <c r="AG375" s="126"/>
      <c r="AH375" s="126"/>
      <c r="AI375" s="127"/>
      <c r="AJ375" s="111"/>
      <c r="AK375" s="111"/>
      <c r="AL375" s="111"/>
      <c r="AM375" s="111"/>
      <c r="AN375" s="111"/>
      <c r="AT375" s="28"/>
      <c r="AU375" s="134" t="str">
        <f t="shared" si="64"/>
        <v>●</v>
      </c>
      <c r="AV375" s="132" t="str">
        <f>IF(AU375="●",IF(I375="定","-",I375),"-")</f>
        <v>○</v>
      </c>
      <c r="AW375" s="28"/>
      <c r="AX375" s="135">
        <f t="shared" ref="AX375" si="77">20+ROUNDDOWN(($K$209-1000)/1000,0)*20</f>
        <v>40</v>
      </c>
      <c r="AY375" s="135"/>
      <c r="AZ375" s="28"/>
      <c r="BA375" s="28"/>
      <c r="BB375" s="28"/>
      <c r="BC375" s="28"/>
      <c r="BD375" s="28"/>
      <c r="BE375" s="28"/>
    </row>
    <row r="376" spans="3:57" ht="10.9" customHeight="1" x14ac:dyDescent="0.15">
      <c r="C376" s="137"/>
      <c r="D376" s="140"/>
      <c r="E376" s="142"/>
      <c r="F376" s="142"/>
      <c r="G376" s="137"/>
      <c r="H376" s="142"/>
      <c r="I376" s="147"/>
      <c r="J376" s="148"/>
      <c r="K376" s="149"/>
      <c r="L376" s="153"/>
      <c r="M376" s="154"/>
      <c r="N376" s="155"/>
      <c r="O376" s="162"/>
      <c r="P376" s="162"/>
      <c r="Q376" s="163"/>
      <c r="R376" s="166"/>
      <c r="S376" s="167"/>
      <c r="T376" s="167"/>
      <c r="U376" s="167"/>
      <c r="V376" s="167"/>
      <c r="W376" s="167"/>
      <c r="X376" s="133"/>
      <c r="Y376" s="133"/>
      <c r="Z376" s="133"/>
      <c r="AA376" s="133"/>
      <c r="AB376" s="133"/>
      <c r="AC376" s="133"/>
      <c r="AD376" s="128"/>
      <c r="AE376" s="128"/>
      <c r="AF376" s="128"/>
      <c r="AG376" s="128"/>
      <c r="AH376" s="128"/>
      <c r="AI376" s="129"/>
      <c r="AJ376" s="111"/>
      <c r="AK376" s="111"/>
      <c r="AL376" s="111"/>
      <c r="AM376" s="111"/>
      <c r="AN376" s="111"/>
      <c r="AT376" s="28"/>
      <c r="AU376" s="134"/>
      <c r="AV376" s="132"/>
      <c r="AW376" s="28"/>
      <c r="AX376" s="135"/>
      <c r="AY376" s="135"/>
      <c r="AZ376" s="28"/>
      <c r="BA376" s="28"/>
      <c r="BB376" s="28"/>
      <c r="BC376" s="28"/>
      <c r="BD376" s="28"/>
      <c r="BE376" s="28"/>
    </row>
    <row r="377" spans="3:57" ht="10.9" customHeight="1" x14ac:dyDescent="0.15">
      <c r="C377" s="137"/>
      <c r="D377" s="140"/>
      <c r="E377" s="142"/>
      <c r="F377" s="142"/>
      <c r="G377" s="137"/>
      <c r="H377" s="142"/>
      <c r="I377" s="147"/>
      <c r="J377" s="148"/>
      <c r="K377" s="149"/>
      <c r="L377" s="153"/>
      <c r="M377" s="154"/>
      <c r="N377" s="155"/>
      <c r="O377" s="162"/>
      <c r="P377" s="162"/>
      <c r="Q377" s="163"/>
      <c r="R377" s="166"/>
      <c r="S377" s="167"/>
      <c r="T377" s="167"/>
      <c r="U377" s="167"/>
      <c r="V377" s="167"/>
      <c r="W377" s="167"/>
      <c r="X377" s="133"/>
      <c r="Y377" s="133"/>
      <c r="Z377" s="133"/>
      <c r="AA377" s="133"/>
      <c r="AB377" s="133"/>
      <c r="AC377" s="133"/>
      <c r="AD377" s="128"/>
      <c r="AE377" s="128"/>
      <c r="AF377" s="128"/>
      <c r="AG377" s="128"/>
      <c r="AH377" s="128"/>
      <c r="AI377" s="129"/>
      <c r="AJ377" s="111"/>
      <c r="AK377" s="111"/>
      <c r="AL377" s="111"/>
      <c r="AM377" s="111"/>
      <c r="AN377" s="111"/>
      <c r="AT377" s="28"/>
      <c r="AU377" s="134"/>
      <c r="AV377" s="132"/>
      <c r="AW377" s="28"/>
      <c r="AX377" s="135"/>
      <c r="AY377" s="135"/>
      <c r="AZ377" s="28"/>
      <c r="BA377" s="28"/>
      <c r="BB377" s="28"/>
      <c r="BC377" s="28"/>
      <c r="BD377" s="28"/>
      <c r="BE377" s="28"/>
    </row>
    <row r="378" spans="3:57" ht="10.9" customHeight="1" x14ac:dyDescent="0.15">
      <c r="C378" s="138"/>
      <c r="D378" s="170"/>
      <c r="E378" s="143"/>
      <c r="F378" s="143"/>
      <c r="G378" s="138"/>
      <c r="H378" s="143"/>
      <c r="I378" s="150"/>
      <c r="J378" s="151"/>
      <c r="K378" s="152"/>
      <c r="L378" s="156"/>
      <c r="M378" s="157"/>
      <c r="N378" s="158"/>
      <c r="O378" s="162"/>
      <c r="P378" s="162"/>
      <c r="Q378" s="163"/>
      <c r="R378" s="168"/>
      <c r="S378" s="169"/>
      <c r="T378" s="169"/>
      <c r="U378" s="169"/>
      <c r="V378" s="169"/>
      <c r="W378" s="169"/>
      <c r="X378" s="133"/>
      <c r="Y378" s="133"/>
      <c r="Z378" s="133"/>
      <c r="AA378" s="133"/>
      <c r="AB378" s="133"/>
      <c r="AC378" s="133"/>
      <c r="AD378" s="130"/>
      <c r="AE378" s="130"/>
      <c r="AF378" s="130"/>
      <c r="AG378" s="130"/>
      <c r="AH378" s="130"/>
      <c r="AI378" s="131"/>
      <c r="AJ378" s="111"/>
      <c r="AK378" s="111"/>
      <c r="AL378" s="111"/>
      <c r="AM378" s="111"/>
      <c r="AN378" s="111"/>
      <c r="AT378" s="28"/>
      <c r="AU378" s="134"/>
      <c r="AV378" s="132"/>
      <c r="AW378" s="28"/>
      <c r="AX378" s="135"/>
      <c r="AY378" s="135"/>
      <c r="AZ378" s="28"/>
      <c r="BA378" s="28"/>
      <c r="BB378" s="28"/>
      <c r="BC378" s="28"/>
      <c r="BD378" s="28"/>
      <c r="BE378" s="28"/>
    </row>
    <row r="379" spans="3:57" ht="10.9" customHeight="1" x14ac:dyDescent="0.15">
      <c r="C379" s="136">
        <v>9</v>
      </c>
      <c r="D379" s="139" t="s">
        <v>2</v>
      </c>
      <c r="E379" s="141">
        <v>7</v>
      </c>
      <c r="F379" s="141" t="s">
        <v>1</v>
      </c>
      <c r="G379" s="136" t="s">
        <v>7</v>
      </c>
      <c r="H379" s="141"/>
      <c r="I379" s="144" t="s">
        <v>104</v>
      </c>
      <c r="J379" s="145"/>
      <c r="K379" s="146"/>
      <c r="L379" s="153">
        <v>1</v>
      </c>
      <c r="M379" s="154"/>
      <c r="N379" s="155"/>
      <c r="O379" s="159">
        <f t="shared" ref="O379" si="78">IF(L379=1,$AL$35,IF(L379=2,$AL$54,IF(L379=3,$AL$72,IF(L379=4,$AL$91,IF(L379=5,$AL$109,IF(L379=6,$AL$127,IF(L379=7,$AL$146,IF(L379=8,$AL$164,IF(L379=9,$AL$182,IF(L379=10,$AL$201,0))))))))))</f>
        <v>0.14299999999999999</v>
      </c>
      <c r="P379" s="160"/>
      <c r="Q379" s="161"/>
      <c r="R379" s="164">
        <f>IF(AND(I379="○",AU379="●"),AX379*O379,0)</f>
        <v>5.72</v>
      </c>
      <c r="S379" s="165"/>
      <c r="T379" s="165"/>
      <c r="U379" s="165"/>
      <c r="V379" s="165"/>
      <c r="W379" s="165"/>
      <c r="X379" s="133">
        <f>IF(AND(I379="○",AU379="●"),'記載例(ｽｸﾘｰﾝ)'!AD155,0)</f>
        <v>0.66666666666666663</v>
      </c>
      <c r="Y379" s="133"/>
      <c r="Z379" s="133"/>
      <c r="AA379" s="133"/>
      <c r="AB379" s="133"/>
      <c r="AC379" s="133"/>
      <c r="AD379" s="126">
        <f>IF(I379="○",ROUNDUP(R379+X379,1),0)</f>
        <v>6.3999999999999995</v>
      </c>
      <c r="AE379" s="126"/>
      <c r="AF379" s="126"/>
      <c r="AG379" s="126"/>
      <c r="AH379" s="126"/>
      <c r="AI379" s="127"/>
      <c r="AJ379" s="111"/>
      <c r="AK379" s="111"/>
      <c r="AL379" s="111"/>
      <c r="AM379" s="111"/>
      <c r="AN379" s="111"/>
      <c r="AT379" s="28"/>
      <c r="AU379" s="134" t="str">
        <f t="shared" si="64"/>
        <v>●</v>
      </c>
      <c r="AV379" s="132" t="str">
        <f>IF(AU379="●",IF(I379="定","-",I379),"-")</f>
        <v>○</v>
      </c>
      <c r="AW379" s="28"/>
      <c r="AX379" s="135">
        <f t="shared" ref="AX379" si="79">20+ROUNDDOWN(($K$209-1000)/1000,0)*20</f>
        <v>40</v>
      </c>
      <c r="AY379" s="135"/>
      <c r="AZ379" s="28"/>
      <c r="BA379" s="28"/>
      <c r="BB379" s="28"/>
      <c r="BC379" s="28"/>
      <c r="BD379" s="28"/>
      <c r="BE379" s="28"/>
    </row>
    <row r="380" spans="3:57" ht="10.9" customHeight="1" x14ac:dyDescent="0.15">
      <c r="C380" s="137"/>
      <c r="D380" s="140"/>
      <c r="E380" s="142"/>
      <c r="F380" s="142"/>
      <c r="G380" s="137"/>
      <c r="H380" s="142"/>
      <c r="I380" s="147"/>
      <c r="J380" s="148"/>
      <c r="K380" s="149"/>
      <c r="L380" s="153"/>
      <c r="M380" s="154"/>
      <c r="N380" s="155"/>
      <c r="O380" s="162"/>
      <c r="P380" s="162"/>
      <c r="Q380" s="163"/>
      <c r="R380" s="166"/>
      <c r="S380" s="167"/>
      <c r="T380" s="167"/>
      <c r="U380" s="167"/>
      <c r="V380" s="167"/>
      <c r="W380" s="167"/>
      <c r="X380" s="133"/>
      <c r="Y380" s="133"/>
      <c r="Z380" s="133"/>
      <c r="AA380" s="133"/>
      <c r="AB380" s="133"/>
      <c r="AC380" s="133"/>
      <c r="AD380" s="128"/>
      <c r="AE380" s="128"/>
      <c r="AF380" s="128"/>
      <c r="AG380" s="128"/>
      <c r="AH380" s="128"/>
      <c r="AI380" s="129"/>
      <c r="AJ380" s="111"/>
      <c r="AK380" s="111"/>
      <c r="AL380" s="111"/>
      <c r="AM380" s="111"/>
      <c r="AN380" s="111"/>
      <c r="AT380" s="28"/>
      <c r="AU380" s="134"/>
      <c r="AV380" s="132"/>
      <c r="AW380" s="28"/>
      <c r="AX380" s="135"/>
      <c r="AY380" s="135"/>
      <c r="AZ380" s="28"/>
      <c r="BA380" s="28"/>
      <c r="BB380" s="28"/>
      <c r="BC380" s="28"/>
      <c r="BD380" s="28"/>
      <c r="BE380" s="28"/>
    </row>
    <row r="381" spans="3:57" ht="10.9" customHeight="1" x14ac:dyDescent="0.15">
      <c r="C381" s="137"/>
      <c r="D381" s="140"/>
      <c r="E381" s="142"/>
      <c r="F381" s="142"/>
      <c r="G381" s="137"/>
      <c r="H381" s="142"/>
      <c r="I381" s="147"/>
      <c r="J381" s="148"/>
      <c r="K381" s="149"/>
      <c r="L381" s="153"/>
      <c r="M381" s="154"/>
      <c r="N381" s="155"/>
      <c r="O381" s="162"/>
      <c r="P381" s="162"/>
      <c r="Q381" s="163"/>
      <c r="R381" s="166"/>
      <c r="S381" s="167"/>
      <c r="T381" s="167"/>
      <c r="U381" s="167"/>
      <c r="V381" s="167"/>
      <c r="W381" s="167"/>
      <c r="X381" s="133"/>
      <c r="Y381" s="133"/>
      <c r="Z381" s="133"/>
      <c r="AA381" s="133"/>
      <c r="AB381" s="133"/>
      <c r="AC381" s="133"/>
      <c r="AD381" s="128"/>
      <c r="AE381" s="128"/>
      <c r="AF381" s="128"/>
      <c r="AG381" s="128"/>
      <c r="AH381" s="128"/>
      <c r="AI381" s="129"/>
      <c r="AJ381" s="111"/>
      <c r="AK381" s="111"/>
      <c r="AL381" s="111"/>
      <c r="AM381" s="111"/>
      <c r="AN381" s="111"/>
      <c r="AT381" s="28"/>
      <c r="AU381" s="134"/>
      <c r="AV381" s="132"/>
      <c r="AW381" s="28"/>
      <c r="AX381" s="135"/>
      <c r="AY381" s="135"/>
      <c r="AZ381" s="28"/>
      <c r="BA381" s="28"/>
      <c r="BB381" s="28"/>
      <c r="BC381" s="28"/>
      <c r="BD381" s="28"/>
      <c r="BE381" s="28"/>
    </row>
    <row r="382" spans="3:57" ht="10.9" customHeight="1" x14ac:dyDescent="0.15">
      <c r="C382" s="138"/>
      <c r="D382" s="170"/>
      <c r="E382" s="143"/>
      <c r="F382" s="143"/>
      <c r="G382" s="137"/>
      <c r="H382" s="142"/>
      <c r="I382" s="150"/>
      <c r="J382" s="151"/>
      <c r="K382" s="152"/>
      <c r="L382" s="156"/>
      <c r="M382" s="157"/>
      <c r="N382" s="158"/>
      <c r="O382" s="162"/>
      <c r="P382" s="162"/>
      <c r="Q382" s="163"/>
      <c r="R382" s="168"/>
      <c r="S382" s="169"/>
      <c r="T382" s="169"/>
      <c r="U382" s="169"/>
      <c r="V382" s="169"/>
      <c r="W382" s="169"/>
      <c r="X382" s="133"/>
      <c r="Y382" s="133"/>
      <c r="Z382" s="133"/>
      <c r="AA382" s="133"/>
      <c r="AB382" s="133"/>
      <c r="AC382" s="133"/>
      <c r="AD382" s="130"/>
      <c r="AE382" s="130"/>
      <c r="AF382" s="130"/>
      <c r="AG382" s="130"/>
      <c r="AH382" s="130"/>
      <c r="AI382" s="131"/>
      <c r="AJ382" s="111"/>
      <c r="AK382" s="111"/>
      <c r="AL382" s="111"/>
      <c r="AM382" s="111"/>
      <c r="AN382" s="111"/>
      <c r="AT382" s="28"/>
      <c r="AU382" s="134"/>
      <c r="AV382" s="132"/>
      <c r="AW382" s="28"/>
      <c r="AX382" s="135"/>
      <c r="AY382" s="135"/>
      <c r="AZ382" s="28"/>
      <c r="BA382" s="28"/>
      <c r="BB382" s="28"/>
      <c r="BC382" s="28"/>
      <c r="BD382" s="28"/>
      <c r="BE382" s="28"/>
    </row>
    <row r="383" spans="3:57" ht="10.9" customHeight="1" x14ac:dyDescent="0.15">
      <c r="C383" s="136">
        <v>9</v>
      </c>
      <c r="D383" s="139" t="s">
        <v>2</v>
      </c>
      <c r="E383" s="141">
        <v>8</v>
      </c>
      <c r="F383" s="141" t="s">
        <v>1</v>
      </c>
      <c r="G383" s="136" t="s">
        <v>6</v>
      </c>
      <c r="H383" s="141"/>
      <c r="I383" s="144" t="s">
        <v>104</v>
      </c>
      <c r="J383" s="145"/>
      <c r="K383" s="146"/>
      <c r="L383" s="153">
        <v>1</v>
      </c>
      <c r="M383" s="154"/>
      <c r="N383" s="155"/>
      <c r="O383" s="159">
        <f t="shared" ref="O383" si="80">IF(L383=1,$AL$35,IF(L383=2,$AL$54,IF(L383=3,$AL$72,IF(L383=4,$AL$91,IF(L383=5,$AL$109,IF(L383=6,$AL$127,IF(L383=7,$AL$146,IF(L383=8,$AL$164,IF(L383=9,$AL$182,IF(L383=10,$AL$201,0))))))))))</f>
        <v>0.14299999999999999</v>
      </c>
      <c r="P383" s="160"/>
      <c r="Q383" s="161"/>
      <c r="R383" s="164">
        <f>IF(AND(I383="○",AU383="●"),AX383*O383,0)</f>
        <v>5.72</v>
      </c>
      <c r="S383" s="165"/>
      <c r="T383" s="165"/>
      <c r="U383" s="165"/>
      <c r="V383" s="165"/>
      <c r="W383" s="165"/>
      <c r="X383" s="133">
        <f>IF(AND(I383="○",AU383="●"),'記載例(ｽｸﾘｰﾝ)'!AD159,0)</f>
        <v>0.66666666666666663</v>
      </c>
      <c r="Y383" s="133"/>
      <c r="Z383" s="133"/>
      <c r="AA383" s="133"/>
      <c r="AB383" s="133"/>
      <c r="AC383" s="133"/>
      <c r="AD383" s="126">
        <f>IF(I383="○",ROUNDUP(R383+X383,1),0)</f>
        <v>6.3999999999999995</v>
      </c>
      <c r="AE383" s="126"/>
      <c r="AF383" s="126"/>
      <c r="AG383" s="126"/>
      <c r="AH383" s="126"/>
      <c r="AI383" s="127"/>
      <c r="AJ383" s="111"/>
      <c r="AK383" s="111"/>
      <c r="AL383" s="111"/>
      <c r="AM383" s="111"/>
      <c r="AN383" s="111"/>
      <c r="AT383" s="28"/>
      <c r="AU383" s="134" t="str">
        <f t="shared" si="64"/>
        <v>●</v>
      </c>
      <c r="AV383" s="132" t="str">
        <f>IF(AU383="●",IF(I383="定","-",I383),"-")</f>
        <v>○</v>
      </c>
      <c r="AW383" s="28"/>
      <c r="AX383" s="135">
        <f t="shared" ref="AX383" si="81">20+ROUNDDOWN(($K$209-1000)/1000,0)*20</f>
        <v>40</v>
      </c>
      <c r="AY383" s="135"/>
      <c r="AZ383" s="28"/>
      <c r="BA383" s="28"/>
      <c r="BB383" s="28"/>
      <c r="BC383" s="28"/>
      <c r="BD383" s="28"/>
      <c r="BE383" s="28"/>
    </row>
    <row r="384" spans="3:57" ht="10.9" customHeight="1" x14ac:dyDescent="0.15">
      <c r="C384" s="137"/>
      <c r="D384" s="140"/>
      <c r="E384" s="142"/>
      <c r="F384" s="142"/>
      <c r="G384" s="137"/>
      <c r="H384" s="142"/>
      <c r="I384" s="147"/>
      <c r="J384" s="148"/>
      <c r="K384" s="149"/>
      <c r="L384" s="153"/>
      <c r="M384" s="154"/>
      <c r="N384" s="155"/>
      <c r="O384" s="162"/>
      <c r="P384" s="162"/>
      <c r="Q384" s="163"/>
      <c r="R384" s="166"/>
      <c r="S384" s="167"/>
      <c r="T384" s="167"/>
      <c r="U384" s="167"/>
      <c r="V384" s="167"/>
      <c r="W384" s="167"/>
      <c r="X384" s="133"/>
      <c r="Y384" s="133"/>
      <c r="Z384" s="133"/>
      <c r="AA384" s="133"/>
      <c r="AB384" s="133"/>
      <c r="AC384" s="133"/>
      <c r="AD384" s="128"/>
      <c r="AE384" s="128"/>
      <c r="AF384" s="128"/>
      <c r="AG384" s="128"/>
      <c r="AH384" s="128"/>
      <c r="AI384" s="129"/>
      <c r="AJ384" s="111"/>
      <c r="AK384" s="111"/>
      <c r="AL384" s="111"/>
      <c r="AM384" s="111"/>
      <c r="AN384" s="111"/>
      <c r="AT384" s="28"/>
      <c r="AU384" s="134"/>
      <c r="AV384" s="132"/>
      <c r="AW384" s="28"/>
      <c r="AX384" s="135"/>
      <c r="AY384" s="135"/>
      <c r="AZ384" s="28"/>
      <c r="BA384" s="28"/>
      <c r="BB384" s="28"/>
      <c r="BC384" s="28"/>
      <c r="BD384" s="28"/>
      <c r="BE384" s="28"/>
    </row>
    <row r="385" spans="3:57" ht="10.9" customHeight="1" x14ac:dyDescent="0.15">
      <c r="C385" s="137"/>
      <c r="D385" s="140"/>
      <c r="E385" s="142"/>
      <c r="F385" s="142"/>
      <c r="G385" s="137"/>
      <c r="H385" s="142"/>
      <c r="I385" s="147"/>
      <c r="J385" s="148"/>
      <c r="K385" s="149"/>
      <c r="L385" s="153"/>
      <c r="M385" s="154"/>
      <c r="N385" s="155"/>
      <c r="O385" s="162"/>
      <c r="P385" s="162"/>
      <c r="Q385" s="163"/>
      <c r="R385" s="166"/>
      <c r="S385" s="167"/>
      <c r="T385" s="167"/>
      <c r="U385" s="167"/>
      <c r="V385" s="167"/>
      <c r="W385" s="167"/>
      <c r="X385" s="133"/>
      <c r="Y385" s="133"/>
      <c r="Z385" s="133"/>
      <c r="AA385" s="133"/>
      <c r="AB385" s="133"/>
      <c r="AC385" s="133"/>
      <c r="AD385" s="128"/>
      <c r="AE385" s="128"/>
      <c r="AF385" s="128"/>
      <c r="AG385" s="128"/>
      <c r="AH385" s="128"/>
      <c r="AI385" s="129"/>
      <c r="AJ385" s="111"/>
      <c r="AK385" s="111"/>
      <c r="AL385" s="111"/>
      <c r="AM385" s="111"/>
      <c r="AN385" s="111"/>
      <c r="AT385" s="28"/>
      <c r="AU385" s="134"/>
      <c r="AV385" s="132"/>
      <c r="AW385" s="28"/>
      <c r="AX385" s="135"/>
      <c r="AY385" s="135"/>
      <c r="AZ385" s="28"/>
      <c r="BA385" s="28"/>
      <c r="BB385" s="28"/>
      <c r="BC385" s="28"/>
      <c r="BD385" s="28"/>
      <c r="BE385" s="28"/>
    </row>
    <row r="386" spans="3:57" ht="10.9" customHeight="1" x14ac:dyDescent="0.15">
      <c r="C386" s="138"/>
      <c r="D386" s="170"/>
      <c r="E386" s="143"/>
      <c r="F386" s="143"/>
      <c r="G386" s="138"/>
      <c r="H386" s="143"/>
      <c r="I386" s="150"/>
      <c r="J386" s="151"/>
      <c r="K386" s="152"/>
      <c r="L386" s="156"/>
      <c r="M386" s="157"/>
      <c r="N386" s="158"/>
      <c r="O386" s="162"/>
      <c r="P386" s="162"/>
      <c r="Q386" s="163"/>
      <c r="R386" s="168"/>
      <c r="S386" s="169"/>
      <c r="T386" s="169"/>
      <c r="U386" s="169"/>
      <c r="V386" s="169"/>
      <c r="W386" s="169"/>
      <c r="X386" s="133"/>
      <c r="Y386" s="133"/>
      <c r="Z386" s="133"/>
      <c r="AA386" s="133"/>
      <c r="AB386" s="133"/>
      <c r="AC386" s="133"/>
      <c r="AD386" s="130"/>
      <c r="AE386" s="130"/>
      <c r="AF386" s="130"/>
      <c r="AG386" s="130"/>
      <c r="AH386" s="130"/>
      <c r="AI386" s="131"/>
      <c r="AJ386" s="111"/>
      <c r="AK386" s="111"/>
      <c r="AL386" s="111"/>
      <c r="AM386" s="111"/>
      <c r="AN386" s="111"/>
      <c r="AT386" s="28"/>
      <c r="AU386" s="134"/>
      <c r="AV386" s="132"/>
      <c r="AW386" s="28"/>
      <c r="AX386" s="135"/>
      <c r="AY386" s="135"/>
      <c r="AZ386" s="28"/>
      <c r="BA386" s="28"/>
      <c r="BB386" s="28"/>
      <c r="BC386" s="28"/>
      <c r="BD386" s="28"/>
      <c r="BE386" s="28"/>
    </row>
    <row r="387" spans="3:57" ht="10.9" customHeight="1" x14ac:dyDescent="0.15">
      <c r="C387" s="136">
        <v>9</v>
      </c>
      <c r="D387" s="139" t="s">
        <v>2</v>
      </c>
      <c r="E387" s="141">
        <v>9</v>
      </c>
      <c r="F387" s="141" t="s">
        <v>1</v>
      </c>
      <c r="G387" s="136" t="s">
        <v>5</v>
      </c>
      <c r="H387" s="141"/>
      <c r="I387" s="144" t="s">
        <v>104</v>
      </c>
      <c r="J387" s="145"/>
      <c r="K387" s="146"/>
      <c r="L387" s="153">
        <v>1</v>
      </c>
      <c r="M387" s="154"/>
      <c r="N387" s="155"/>
      <c r="O387" s="159">
        <f t="shared" ref="O387" si="82">IF(L387=1,$AL$35,IF(L387=2,$AL$54,IF(L387=3,$AL$72,IF(L387=4,$AL$91,IF(L387=5,$AL$109,IF(L387=6,$AL$127,IF(L387=7,$AL$146,IF(L387=8,$AL$164,IF(L387=9,$AL$182,IF(L387=10,$AL$201,0))))))))))</f>
        <v>0.14299999999999999</v>
      </c>
      <c r="P387" s="160"/>
      <c r="Q387" s="161"/>
      <c r="R387" s="164">
        <f>IF(AND(I387="○",AU387="●"),AX387*O387,0)</f>
        <v>5.72</v>
      </c>
      <c r="S387" s="165"/>
      <c r="T387" s="165"/>
      <c r="U387" s="165"/>
      <c r="V387" s="165"/>
      <c r="W387" s="165"/>
      <c r="X387" s="133">
        <f>IF(AND(I387="○",AU387="●"),'記載例(ｽｸﾘｰﾝ)'!AD163,0)</f>
        <v>0.66666666666666663</v>
      </c>
      <c r="Y387" s="133"/>
      <c r="Z387" s="133"/>
      <c r="AA387" s="133"/>
      <c r="AB387" s="133"/>
      <c r="AC387" s="133"/>
      <c r="AD387" s="126">
        <f>IF(I387="○",ROUNDUP(R387+X387,1),0)</f>
        <v>6.3999999999999995</v>
      </c>
      <c r="AE387" s="126"/>
      <c r="AF387" s="126"/>
      <c r="AG387" s="126"/>
      <c r="AH387" s="126"/>
      <c r="AI387" s="127"/>
      <c r="AJ387" s="111"/>
      <c r="AK387" s="111"/>
      <c r="AL387" s="111"/>
      <c r="AM387" s="111"/>
      <c r="AN387" s="111"/>
      <c r="AT387" s="28"/>
      <c r="AU387" s="134" t="str">
        <f t="shared" si="64"/>
        <v>●</v>
      </c>
      <c r="AV387" s="132" t="str">
        <f>IF(AU387="●",IF(I387="定","-",I387),"-")</f>
        <v>○</v>
      </c>
      <c r="AW387" s="28"/>
      <c r="AX387" s="135">
        <f t="shared" ref="AX387" si="83">20+ROUNDDOWN(($K$209-1000)/1000,0)*20</f>
        <v>40</v>
      </c>
      <c r="AY387" s="135"/>
      <c r="AZ387" s="28"/>
      <c r="BA387" s="28"/>
      <c r="BB387" s="28"/>
      <c r="BC387" s="28"/>
      <c r="BD387" s="28"/>
      <c r="BE387" s="28"/>
    </row>
    <row r="388" spans="3:57" ht="10.9" customHeight="1" x14ac:dyDescent="0.15">
      <c r="C388" s="137"/>
      <c r="D388" s="140"/>
      <c r="E388" s="142"/>
      <c r="F388" s="142"/>
      <c r="G388" s="137"/>
      <c r="H388" s="142"/>
      <c r="I388" s="147"/>
      <c r="J388" s="148"/>
      <c r="K388" s="149"/>
      <c r="L388" s="153"/>
      <c r="M388" s="154"/>
      <c r="N388" s="155"/>
      <c r="O388" s="162"/>
      <c r="P388" s="162"/>
      <c r="Q388" s="163"/>
      <c r="R388" s="166"/>
      <c r="S388" s="167"/>
      <c r="T388" s="167"/>
      <c r="U388" s="167"/>
      <c r="V388" s="167"/>
      <c r="W388" s="167"/>
      <c r="X388" s="133"/>
      <c r="Y388" s="133"/>
      <c r="Z388" s="133"/>
      <c r="AA388" s="133"/>
      <c r="AB388" s="133"/>
      <c r="AC388" s="133"/>
      <c r="AD388" s="128"/>
      <c r="AE388" s="128"/>
      <c r="AF388" s="128"/>
      <c r="AG388" s="128"/>
      <c r="AH388" s="128"/>
      <c r="AI388" s="129"/>
      <c r="AJ388" s="111"/>
      <c r="AK388" s="111"/>
      <c r="AL388" s="111"/>
      <c r="AM388" s="111"/>
      <c r="AN388" s="111"/>
      <c r="AT388" s="28"/>
      <c r="AU388" s="134"/>
      <c r="AV388" s="132"/>
      <c r="AW388" s="28"/>
      <c r="AX388" s="135"/>
      <c r="AY388" s="135"/>
      <c r="AZ388" s="28"/>
      <c r="BA388" s="28"/>
      <c r="BB388" s="28"/>
      <c r="BC388" s="28"/>
      <c r="BD388" s="28"/>
      <c r="BE388" s="28"/>
    </row>
    <row r="389" spans="3:57" ht="10.9" customHeight="1" x14ac:dyDescent="0.15">
      <c r="C389" s="137"/>
      <c r="D389" s="140"/>
      <c r="E389" s="142"/>
      <c r="F389" s="142"/>
      <c r="G389" s="137"/>
      <c r="H389" s="142"/>
      <c r="I389" s="147"/>
      <c r="J389" s="148"/>
      <c r="K389" s="149"/>
      <c r="L389" s="153"/>
      <c r="M389" s="154"/>
      <c r="N389" s="155"/>
      <c r="O389" s="162"/>
      <c r="P389" s="162"/>
      <c r="Q389" s="163"/>
      <c r="R389" s="166"/>
      <c r="S389" s="167"/>
      <c r="T389" s="167"/>
      <c r="U389" s="167"/>
      <c r="V389" s="167"/>
      <c r="W389" s="167"/>
      <c r="X389" s="133"/>
      <c r="Y389" s="133"/>
      <c r="Z389" s="133"/>
      <c r="AA389" s="133"/>
      <c r="AB389" s="133"/>
      <c r="AC389" s="133"/>
      <c r="AD389" s="128"/>
      <c r="AE389" s="128"/>
      <c r="AF389" s="128"/>
      <c r="AG389" s="128"/>
      <c r="AH389" s="128"/>
      <c r="AI389" s="129"/>
      <c r="AJ389" s="111"/>
      <c r="AK389" s="111"/>
      <c r="AL389" s="111"/>
      <c r="AM389" s="111"/>
      <c r="AN389" s="111"/>
      <c r="AT389" s="28"/>
      <c r="AU389" s="134"/>
      <c r="AV389" s="132"/>
      <c r="AW389" s="28"/>
      <c r="AX389" s="135"/>
      <c r="AY389" s="135"/>
      <c r="AZ389" s="28"/>
      <c r="BA389" s="28"/>
      <c r="BB389" s="28"/>
      <c r="BC389" s="28"/>
      <c r="BD389" s="28"/>
      <c r="BE389" s="28"/>
    </row>
    <row r="390" spans="3:57" ht="10.9" customHeight="1" x14ac:dyDescent="0.15">
      <c r="C390" s="138"/>
      <c r="D390" s="170"/>
      <c r="E390" s="143"/>
      <c r="F390" s="143"/>
      <c r="G390" s="138"/>
      <c r="H390" s="143"/>
      <c r="I390" s="150"/>
      <c r="J390" s="151"/>
      <c r="K390" s="152"/>
      <c r="L390" s="156"/>
      <c r="M390" s="157"/>
      <c r="N390" s="158"/>
      <c r="O390" s="162"/>
      <c r="P390" s="162"/>
      <c r="Q390" s="163"/>
      <c r="R390" s="168"/>
      <c r="S390" s="169"/>
      <c r="T390" s="169"/>
      <c r="U390" s="169"/>
      <c r="V390" s="169"/>
      <c r="W390" s="169"/>
      <c r="X390" s="133"/>
      <c r="Y390" s="133"/>
      <c r="Z390" s="133"/>
      <c r="AA390" s="133"/>
      <c r="AB390" s="133"/>
      <c r="AC390" s="133"/>
      <c r="AD390" s="130"/>
      <c r="AE390" s="130"/>
      <c r="AF390" s="130"/>
      <c r="AG390" s="130"/>
      <c r="AH390" s="130"/>
      <c r="AI390" s="131"/>
      <c r="AJ390" s="111"/>
      <c r="AK390" s="111"/>
      <c r="AL390" s="111"/>
      <c r="AM390" s="111"/>
      <c r="AN390" s="111"/>
      <c r="AT390" s="28"/>
      <c r="AU390" s="134"/>
      <c r="AV390" s="132"/>
      <c r="AW390" s="28"/>
      <c r="AX390" s="135"/>
      <c r="AY390" s="135"/>
      <c r="AZ390" s="28"/>
      <c r="BA390" s="28"/>
      <c r="BB390" s="28"/>
      <c r="BC390" s="28"/>
      <c r="BD390" s="28"/>
      <c r="BE390" s="28"/>
    </row>
    <row r="391" spans="3:57" ht="10.9" customHeight="1" x14ac:dyDescent="0.15">
      <c r="C391" s="136">
        <v>9</v>
      </c>
      <c r="D391" s="139" t="s">
        <v>2</v>
      </c>
      <c r="E391" s="141">
        <v>10</v>
      </c>
      <c r="F391" s="141" t="s">
        <v>1</v>
      </c>
      <c r="G391" s="136" t="s">
        <v>4</v>
      </c>
      <c r="H391" s="141"/>
      <c r="I391" s="144" t="s">
        <v>104</v>
      </c>
      <c r="J391" s="145"/>
      <c r="K391" s="146"/>
      <c r="L391" s="147">
        <v>2</v>
      </c>
      <c r="M391" s="148"/>
      <c r="N391" s="171"/>
      <c r="O391" s="159">
        <f t="shared" ref="O391" si="84">IF(L391=1,$AL$35,IF(L391=2,$AL$54,IF(L391=3,$AL$72,IF(L391=4,$AL$91,IF(L391=5,$AL$109,IF(L391=6,$AL$127,IF(L391=7,$AL$146,IF(L391=8,$AL$164,IF(L391=9,$AL$182,IF(L391=10,$AL$201,0))))))))))</f>
        <v>0.2</v>
      </c>
      <c r="P391" s="160"/>
      <c r="Q391" s="161"/>
      <c r="R391" s="164">
        <f>IF(AND(I391="○",AU391="●"),AX391*O391,0)</f>
        <v>8</v>
      </c>
      <c r="S391" s="165"/>
      <c r="T391" s="165"/>
      <c r="U391" s="165"/>
      <c r="V391" s="165"/>
      <c r="W391" s="165"/>
      <c r="X391" s="133">
        <f>IF(AND(I391="○",AU391="●"),'記載例(ｽｸﾘｰﾝ)'!AD167,0)</f>
        <v>0.66666666666666663</v>
      </c>
      <c r="Y391" s="133"/>
      <c r="Z391" s="133"/>
      <c r="AA391" s="133"/>
      <c r="AB391" s="133"/>
      <c r="AC391" s="133"/>
      <c r="AD391" s="126">
        <f>IF(I391="○",ROUNDUP(R391+X391,1),0)</f>
        <v>8.6999999999999993</v>
      </c>
      <c r="AE391" s="126"/>
      <c r="AF391" s="126"/>
      <c r="AG391" s="126"/>
      <c r="AH391" s="126"/>
      <c r="AI391" s="127"/>
      <c r="AJ391" s="111"/>
      <c r="AK391" s="111"/>
      <c r="AL391" s="111"/>
      <c r="AM391" s="111"/>
      <c r="AN391" s="111"/>
      <c r="AT391" s="28"/>
      <c r="AU391" s="134" t="str">
        <f t="shared" si="64"/>
        <v>●</v>
      </c>
      <c r="AV391" s="132" t="str">
        <f>IF(AU391="●",IF(I391="定","-",I391),"-")</f>
        <v>○</v>
      </c>
      <c r="AW391" s="28"/>
      <c r="AX391" s="135">
        <f t="shared" ref="AX391" si="85">20+ROUNDDOWN(($K$209-1000)/1000,0)*20</f>
        <v>40</v>
      </c>
      <c r="AY391" s="135"/>
      <c r="AZ391" s="28"/>
      <c r="BA391" s="28"/>
      <c r="BB391" s="28"/>
      <c r="BC391" s="28"/>
      <c r="BD391" s="28"/>
      <c r="BE391" s="28"/>
    </row>
    <row r="392" spans="3:57" ht="10.9" customHeight="1" x14ac:dyDescent="0.15">
      <c r="C392" s="137"/>
      <c r="D392" s="140"/>
      <c r="E392" s="142"/>
      <c r="F392" s="142"/>
      <c r="G392" s="137"/>
      <c r="H392" s="142"/>
      <c r="I392" s="147"/>
      <c r="J392" s="148"/>
      <c r="K392" s="149"/>
      <c r="L392" s="147"/>
      <c r="M392" s="148"/>
      <c r="N392" s="171"/>
      <c r="O392" s="162"/>
      <c r="P392" s="162"/>
      <c r="Q392" s="163"/>
      <c r="R392" s="166"/>
      <c r="S392" s="167"/>
      <c r="T392" s="167"/>
      <c r="U392" s="167"/>
      <c r="V392" s="167"/>
      <c r="W392" s="167"/>
      <c r="X392" s="133"/>
      <c r="Y392" s="133"/>
      <c r="Z392" s="133"/>
      <c r="AA392" s="133"/>
      <c r="AB392" s="133"/>
      <c r="AC392" s="133"/>
      <c r="AD392" s="128"/>
      <c r="AE392" s="128"/>
      <c r="AF392" s="128"/>
      <c r="AG392" s="128"/>
      <c r="AH392" s="128"/>
      <c r="AI392" s="129"/>
      <c r="AJ392" s="111"/>
      <c r="AK392" s="111"/>
      <c r="AL392" s="111"/>
      <c r="AM392" s="111"/>
      <c r="AN392" s="111"/>
      <c r="AT392" s="28"/>
      <c r="AU392" s="134"/>
      <c r="AV392" s="132"/>
      <c r="AW392" s="28"/>
      <c r="AX392" s="135"/>
      <c r="AY392" s="135"/>
      <c r="AZ392" s="28"/>
      <c r="BA392" s="28"/>
      <c r="BB392" s="28"/>
      <c r="BC392" s="28"/>
      <c r="BD392" s="28"/>
      <c r="BE392" s="28"/>
    </row>
    <row r="393" spans="3:57" ht="10.9" customHeight="1" x14ac:dyDescent="0.15">
      <c r="C393" s="137"/>
      <c r="D393" s="140"/>
      <c r="E393" s="142"/>
      <c r="F393" s="142"/>
      <c r="G393" s="137"/>
      <c r="H393" s="142"/>
      <c r="I393" s="147"/>
      <c r="J393" s="148"/>
      <c r="K393" s="149"/>
      <c r="L393" s="147"/>
      <c r="M393" s="148"/>
      <c r="N393" s="171"/>
      <c r="O393" s="162"/>
      <c r="P393" s="162"/>
      <c r="Q393" s="163"/>
      <c r="R393" s="166"/>
      <c r="S393" s="167"/>
      <c r="T393" s="167"/>
      <c r="U393" s="167"/>
      <c r="V393" s="167"/>
      <c r="W393" s="167"/>
      <c r="X393" s="133"/>
      <c r="Y393" s="133"/>
      <c r="Z393" s="133"/>
      <c r="AA393" s="133"/>
      <c r="AB393" s="133"/>
      <c r="AC393" s="133"/>
      <c r="AD393" s="128"/>
      <c r="AE393" s="128"/>
      <c r="AF393" s="128"/>
      <c r="AG393" s="128"/>
      <c r="AH393" s="128"/>
      <c r="AI393" s="129"/>
      <c r="AJ393" s="111"/>
      <c r="AK393" s="111"/>
      <c r="AL393" s="111"/>
      <c r="AM393" s="111"/>
      <c r="AN393" s="111"/>
      <c r="AT393" s="28"/>
      <c r="AU393" s="134"/>
      <c r="AV393" s="132"/>
      <c r="AW393" s="28"/>
      <c r="AX393" s="135"/>
      <c r="AY393" s="135"/>
      <c r="AZ393" s="28"/>
      <c r="BA393" s="28"/>
      <c r="BB393" s="28"/>
      <c r="BC393" s="28"/>
      <c r="BD393" s="28"/>
      <c r="BE393" s="28"/>
    </row>
    <row r="394" spans="3:57" ht="10.9" customHeight="1" x14ac:dyDescent="0.15">
      <c r="C394" s="138"/>
      <c r="D394" s="170"/>
      <c r="E394" s="143"/>
      <c r="F394" s="143"/>
      <c r="G394" s="138"/>
      <c r="H394" s="143"/>
      <c r="I394" s="150"/>
      <c r="J394" s="151"/>
      <c r="K394" s="152"/>
      <c r="L394" s="150"/>
      <c r="M394" s="151"/>
      <c r="N394" s="172"/>
      <c r="O394" s="162"/>
      <c r="P394" s="162"/>
      <c r="Q394" s="163"/>
      <c r="R394" s="168"/>
      <c r="S394" s="169"/>
      <c r="T394" s="169"/>
      <c r="U394" s="169"/>
      <c r="V394" s="169"/>
      <c r="W394" s="169"/>
      <c r="X394" s="133"/>
      <c r="Y394" s="133"/>
      <c r="Z394" s="133"/>
      <c r="AA394" s="133"/>
      <c r="AB394" s="133"/>
      <c r="AC394" s="133"/>
      <c r="AD394" s="130"/>
      <c r="AE394" s="130"/>
      <c r="AF394" s="130"/>
      <c r="AG394" s="130"/>
      <c r="AH394" s="130"/>
      <c r="AI394" s="131"/>
      <c r="AJ394" s="111"/>
      <c r="AK394" s="111"/>
      <c r="AL394" s="111"/>
      <c r="AM394" s="111"/>
      <c r="AN394" s="111"/>
      <c r="AT394" s="28"/>
      <c r="AU394" s="134"/>
      <c r="AV394" s="132"/>
      <c r="AW394" s="28"/>
      <c r="AX394" s="135"/>
      <c r="AY394" s="135"/>
      <c r="AZ394" s="28"/>
      <c r="BA394" s="28"/>
      <c r="BB394" s="28"/>
      <c r="BC394" s="28"/>
      <c r="BD394" s="28"/>
      <c r="BE394" s="28"/>
    </row>
    <row r="395" spans="3:57" ht="10.9" customHeight="1" x14ac:dyDescent="0.15">
      <c r="C395" s="136">
        <v>9</v>
      </c>
      <c r="D395" s="139" t="s">
        <v>2</v>
      </c>
      <c r="E395" s="141">
        <v>11</v>
      </c>
      <c r="F395" s="141" t="s">
        <v>1</v>
      </c>
      <c r="G395" s="136" t="s">
        <v>3</v>
      </c>
      <c r="H395" s="141"/>
      <c r="I395" s="144" t="s">
        <v>104</v>
      </c>
      <c r="J395" s="145"/>
      <c r="K395" s="146"/>
      <c r="L395" s="147">
        <v>2</v>
      </c>
      <c r="M395" s="148"/>
      <c r="N395" s="171"/>
      <c r="O395" s="159">
        <f t="shared" ref="O395" si="86">IF(L395=1,$AL$35,IF(L395=2,$AL$54,IF(L395=3,$AL$72,IF(L395=4,$AL$91,IF(L395=5,$AL$109,IF(L395=6,$AL$127,IF(L395=7,$AL$146,IF(L395=8,$AL$164,IF(L395=9,$AL$182,IF(L395=10,$AL$201,0))))))))))</f>
        <v>0.2</v>
      </c>
      <c r="P395" s="160"/>
      <c r="Q395" s="161"/>
      <c r="R395" s="164">
        <f>IF(AND(I395="○",AU395="●"),AX395*O395,0)</f>
        <v>8</v>
      </c>
      <c r="S395" s="165"/>
      <c r="T395" s="165"/>
      <c r="U395" s="165"/>
      <c r="V395" s="165"/>
      <c r="W395" s="165"/>
      <c r="X395" s="133">
        <f>IF(AND(I395="○",AU395="●"),'記載例(ｽｸﾘｰﾝ)'!AD171,0)</f>
        <v>0.5714285714285714</v>
      </c>
      <c r="Y395" s="133"/>
      <c r="Z395" s="133"/>
      <c r="AA395" s="133"/>
      <c r="AB395" s="133"/>
      <c r="AC395" s="133"/>
      <c r="AD395" s="126">
        <f>IF(I395="○",ROUNDUP(R395+X395,1),0)</f>
        <v>8.6</v>
      </c>
      <c r="AE395" s="126"/>
      <c r="AF395" s="126"/>
      <c r="AG395" s="126"/>
      <c r="AH395" s="126"/>
      <c r="AI395" s="127"/>
      <c r="AJ395" s="111"/>
      <c r="AK395" s="111"/>
      <c r="AL395" s="111"/>
      <c r="AM395" s="111"/>
      <c r="AN395" s="111"/>
      <c r="AT395" s="28"/>
      <c r="AU395" s="134" t="str">
        <f t="shared" si="64"/>
        <v>●</v>
      </c>
      <c r="AV395" s="132" t="str">
        <f>IF(AU395="●",IF(I395="定","-",I395),"-")</f>
        <v>○</v>
      </c>
      <c r="AW395" s="28"/>
      <c r="AX395" s="135">
        <f t="shared" ref="AX395" si="87">20+ROUNDDOWN(($K$209-1000)/1000,0)*20</f>
        <v>40</v>
      </c>
      <c r="AY395" s="135"/>
      <c r="AZ395" s="28"/>
      <c r="BA395" s="28"/>
      <c r="BB395" s="28"/>
      <c r="BC395" s="28"/>
      <c r="BD395" s="28"/>
      <c r="BE395" s="28"/>
    </row>
    <row r="396" spans="3:57" ht="10.9" customHeight="1" x14ac:dyDescent="0.15">
      <c r="C396" s="137"/>
      <c r="D396" s="140"/>
      <c r="E396" s="142"/>
      <c r="F396" s="142"/>
      <c r="G396" s="137"/>
      <c r="H396" s="142"/>
      <c r="I396" s="147"/>
      <c r="J396" s="148"/>
      <c r="K396" s="149"/>
      <c r="L396" s="147"/>
      <c r="M396" s="148"/>
      <c r="N396" s="171"/>
      <c r="O396" s="162"/>
      <c r="P396" s="162"/>
      <c r="Q396" s="163"/>
      <c r="R396" s="166"/>
      <c r="S396" s="167"/>
      <c r="T396" s="167"/>
      <c r="U396" s="167"/>
      <c r="V396" s="167"/>
      <c r="W396" s="167"/>
      <c r="X396" s="133"/>
      <c r="Y396" s="133"/>
      <c r="Z396" s="133"/>
      <c r="AA396" s="133"/>
      <c r="AB396" s="133"/>
      <c r="AC396" s="133"/>
      <c r="AD396" s="128"/>
      <c r="AE396" s="128"/>
      <c r="AF396" s="128"/>
      <c r="AG396" s="128"/>
      <c r="AH396" s="128"/>
      <c r="AI396" s="129"/>
      <c r="AJ396" s="111"/>
      <c r="AK396" s="111"/>
      <c r="AL396" s="111"/>
      <c r="AM396" s="111"/>
      <c r="AN396" s="111"/>
      <c r="AT396" s="28"/>
      <c r="AU396" s="134"/>
      <c r="AV396" s="132"/>
      <c r="AW396" s="28"/>
      <c r="AX396" s="135"/>
      <c r="AY396" s="135"/>
      <c r="AZ396" s="28"/>
      <c r="BA396" s="28"/>
      <c r="BB396" s="28"/>
      <c r="BC396" s="28"/>
      <c r="BD396" s="28"/>
      <c r="BE396" s="28"/>
    </row>
    <row r="397" spans="3:57" ht="10.9" customHeight="1" x14ac:dyDescent="0.15">
      <c r="C397" s="137"/>
      <c r="D397" s="140"/>
      <c r="E397" s="142"/>
      <c r="F397" s="142"/>
      <c r="G397" s="137"/>
      <c r="H397" s="142"/>
      <c r="I397" s="147"/>
      <c r="J397" s="148"/>
      <c r="K397" s="149"/>
      <c r="L397" s="147"/>
      <c r="M397" s="148"/>
      <c r="N397" s="171"/>
      <c r="O397" s="162"/>
      <c r="P397" s="162"/>
      <c r="Q397" s="163"/>
      <c r="R397" s="166"/>
      <c r="S397" s="167"/>
      <c r="T397" s="167"/>
      <c r="U397" s="167"/>
      <c r="V397" s="167"/>
      <c r="W397" s="167"/>
      <c r="X397" s="133"/>
      <c r="Y397" s="133"/>
      <c r="Z397" s="133"/>
      <c r="AA397" s="133"/>
      <c r="AB397" s="133"/>
      <c r="AC397" s="133"/>
      <c r="AD397" s="128"/>
      <c r="AE397" s="128"/>
      <c r="AF397" s="128"/>
      <c r="AG397" s="128"/>
      <c r="AH397" s="128"/>
      <c r="AI397" s="129"/>
      <c r="AJ397" s="111"/>
      <c r="AK397" s="111"/>
      <c r="AL397" s="111"/>
      <c r="AM397" s="111"/>
      <c r="AN397" s="111"/>
      <c r="AT397" s="28"/>
      <c r="AU397" s="134"/>
      <c r="AV397" s="132"/>
      <c r="AW397" s="28"/>
      <c r="AX397" s="135"/>
      <c r="AY397" s="135"/>
      <c r="AZ397" s="28"/>
      <c r="BA397" s="28"/>
      <c r="BB397" s="28"/>
      <c r="BC397" s="28"/>
      <c r="BD397" s="28"/>
      <c r="BE397" s="28"/>
    </row>
    <row r="398" spans="3:57" ht="10.9" customHeight="1" x14ac:dyDescent="0.15">
      <c r="C398" s="138"/>
      <c r="D398" s="170"/>
      <c r="E398" s="143"/>
      <c r="F398" s="143"/>
      <c r="G398" s="138"/>
      <c r="H398" s="143"/>
      <c r="I398" s="150"/>
      <c r="J398" s="151"/>
      <c r="K398" s="152"/>
      <c r="L398" s="150"/>
      <c r="M398" s="151"/>
      <c r="N398" s="172"/>
      <c r="O398" s="162"/>
      <c r="P398" s="162"/>
      <c r="Q398" s="163"/>
      <c r="R398" s="168"/>
      <c r="S398" s="169"/>
      <c r="T398" s="169"/>
      <c r="U398" s="169"/>
      <c r="V398" s="169"/>
      <c r="W398" s="169"/>
      <c r="X398" s="133"/>
      <c r="Y398" s="133"/>
      <c r="Z398" s="133"/>
      <c r="AA398" s="133"/>
      <c r="AB398" s="133"/>
      <c r="AC398" s="133"/>
      <c r="AD398" s="130"/>
      <c r="AE398" s="130"/>
      <c r="AF398" s="130"/>
      <c r="AG398" s="130"/>
      <c r="AH398" s="130"/>
      <c r="AI398" s="131"/>
      <c r="AJ398" s="111"/>
      <c r="AK398" s="111"/>
      <c r="AL398" s="111"/>
      <c r="AM398" s="111"/>
      <c r="AN398" s="111"/>
      <c r="AT398" s="28"/>
      <c r="AU398" s="134"/>
      <c r="AV398" s="132"/>
      <c r="AW398" s="28"/>
      <c r="AX398" s="135"/>
      <c r="AY398" s="135"/>
      <c r="AZ398" s="28"/>
      <c r="BA398" s="28"/>
      <c r="BB398" s="28"/>
      <c r="BC398" s="28"/>
      <c r="BD398" s="28"/>
      <c r="BE398" s="28"/>
    </row>
    <row r="399" spans="3:57" ht="10.9" customHeight="1" x14ac:dyDescent="0.15">
      <c r="C399" s="136">
        <v>9</v>
      </c>
      <c r="D399" s="139" t="s">
        <v>2</v>
      </c>
      <c r="E399" s="141">
        <v>12</v>
      </c>
      <c r="F399" s="141" t="s">
        <v>1</v>
      </c>
      <c r="G399" s="136" t="s">
        <v>0</v>
      </c>
      <c r="H399" s="141"/>
      <c r="I399" s="144" t="s">
        <v>104</v>
      </c>
      <c r="J399" s="145"/>
      <c r="K399" s="146"/>
      <c r="L399" s="153">
        <v>1</v>
      </c>
      <c r="M399" s="154"/>
      <c r="N399" s="155"/>
      <c r="O399" s="159">
        <f t="shared" ref="O399" si="88">IF(L399=1,$AL$35,IF(L399=2,$AL$54,IF(L399=3,$AL$72,IF(L399=4,$AL$91,IF(L399=5,$AL$109,IF(L399=6,$AL$127,IF(L399=7,$AL$146,IF(L399=8,$AL$164,IF(L399=9,$AL$182,IF(L399=10,$AL$201,0))))))))))</f>
        <v>0.14299999999999999</v>
      </c>
      <c r="P399" s="160"/>
      <c r="Q399" s="161"/>
      <c r="R399" s="164">
        <f>IF(AND(I399="○",AU399="●"),AX399*O399,0)</f>
        <v>5.72</v>
      </c>
      <c r="S399" s="165"/>
      <c r="T399" s="165"/>
      <c r="U399" s="165"/>
      <c r="V399" s="165"/>
      <c r="W399" s="165"/>
      <c r="X399" s="133">
        <f>IF(AND(I399="○",AU399="●"),'記載例(ｽｸﾘｰﾝ)'!AD175,0)</f>
        <v>0.5714285714285714</v>
      </c>
      <c r="Y399" s="133"/>
      <c r="Z399" s="133"/>
      <c r="AA399" s="133"/>
      <c r="AB399" s="133"/>
      <c r="AC399" s="133"/>
      <c r="AD399" s="126">
        <f>IF(I399="○",ROUNDUP(R399+X399,1),0)</f>
        <v>6.3</v>
      </c>
      <c r="AE399" s="126"/>
      <c r="AF399" s="126"/>
      <c r="AG399" s="126"/>
      <c r="AH399" s="126"/>
      <c r="AI399" s="127"/>
      <c r="AJ399" s="111"/>
      <c r="AK399" s="111"/>
      <c r="AL399" s="111"/>
      <c r="AM399" s="111"/>
      <c r="AN399" s="111"/>
      <c r="AT399" s="28"/>
      <c r="AU399" s="134" t="str">
        <f t="shared" si="64"/>
        <v>●</v>
      </c>
      <c r="AV399" s="132" t="str">
        <f>IF(AU399="●",IF(I399="定","-",I399),"-")</f>
        <v>○</v>
      </c>
      <c r="AW399" s="28"/>
      <c r="AX399" s="135">
        <f t="shared" ref="AX399" si="89">20+ROUNDDOWN(($K$209-1000)/1000,0)*20</f>
        <v>40</v>
      </c>
      <c r="AY399" s="135"/>
      <c r="AZ399" s="28"/>
      <c r="BA399" s="28"/>
      <c r="BB399" s="28"/>
      <c r="BC399" s="28"/>
      <c r="BD399" s="28"/>
      <c r="BE399" s="28"/>
    </row>
    <row r="400" spans="3:57" ht="10.9" customHeight="1" x14ac:dyDescent="0.15">
      <c r="C400" s="137"/>
      <c r="D400" s="140"/>
      <c r="E400" s="142"/>
      <c r="F400" s="142"/>
      <c r="G400" s="137"/>
      <c r="H400" s="142"/>
      <c r="I400" s="147"/>
      <c r="J400" s="148"/>
      <c r="K400" s="149"/>
      <c r="L400" s="153"/>
      <c r="M400" s="154"/>
      <c r="N400" s="155"/>
      <c r="O400" s="162"/>
      <c r="P400" s="162"/>
      <c r="Q400" s="163"/>
      <c r="R400" s="166"/>
      <c r="S400" s="167"/>
      <c r="T400" s="167"/>
      <c r="U400" s="167"/>
      <c r="V400" s="167"/>
      <c r="W400" s="167"/>
      <c r="X400" s="133"/>
      <c r="Y400" s="133"/>
      <c r="Z400" s="133"/>
      <c r="AA400" s="133"/>
      <c r="AB400" s="133"/>
      <c r="AC400" s="133"/>
      <c r="AD400" s="128"/>
      <c r="AE400" s="128"/>
      <c r="AF400" s="128"/>
      <c r="AG400" s="128"/>
      <c r="AH400" s="128"/>
      <c r="AI400" s="129"/>
      <c r="AJ400" s="111"/>
      <c r="AK400" s="111"/>
      <c r="AL400" s="111"/>
      <c r="AM400" s="111"/>
      <c r="AN400" s="111"/>
      <c r="AT400" s="28"/>
      <c r="AU400" s="134"/>
      <c r="AV400" s="132"/>
      <c r="AW400" s="28"/>
      <c r="AX400" s="135"/>
      <c r="AY400" s="135"/>
      <c r="AZ400" s="28"/>
      <c r="BA400" s="28"/>
      <c r="BB400" s="28"/>
      <c r="BC400" s="28"/>
      <c r="BD400" s="28"/>
      <c r="BE400" s="28"/>
    </row>
    <row r="401" spans="3:57" ht="10.9" customHeight="1" x14ac:dyDescent="0.15">
      <c r="C401" s="137"/>
      <c r="D401" s="140"/>
      <c r="E401" s="142"/>
      <c r="F401" s="142"/>
      <c r="G401" s="137"/>
      <c r="H401" s="142"/>
      <c r="I401" s="147"/>
      <c r="J401" s="148"/>
      <c r="K401" s="149"/>
      <c r="L401" s="153"/>
      <c r="M401" s="154"/>
      <c r="N401" s="155"/>
      <c r="O401" s="162"/>
      <c r="P401" s="162"/>
      <c r="Q401" s="163"/>
      <c r="R401" s="166"/>
      <c r="S401" s="167"/>
      <c r="T401" s="167"/>
      <c r="U401" s="167"/>
      <c r="V401" s="167"/>
      <c r="W401" s="167"/>
      <c r="X401" s="133"/>
      <c r="Y401" s="133"/>
      <c r="Z401" s="133"/>
      <c r="AA401" s="133"/>
      <c r="AB401" s="133"/>
      <c r="AC401" s="133"/>
      <c r="AD401" s="128"/>
      <c r="AE401" s="128"/>
      <c r="AF401" s="128"/>
      <c r="AG401" s="128"/>
      <c r="AH401" s="128"/>
      <c r="AI401" s="129"/>
      <c r="AJ401" s="111"/>
      <c r="AK401" s="111"/>
      <c r="AL401" s="111"/>
      <c r="AM401" s="111"/>
      <c r="AN401" s="111"/>
      <c r="AT401" s="28"/>
      <c r="AU401" s="134"/>
      <c r="AV401" s="132"/>
      <c r="AW401" s="28"/>
      <c r="AX401" s="135"/>
      <c r="AY401" s="135"/>
      <c r="AZ401" s="28"/>
      <c r="BA401" s="28"/>
      <c r="BB401" s="28"/>
      <c r="BC401" s="28"/>
      <c r="BD401" s="28"/>
      <c r="BE401" s="28"/>
    </row>
    <row r="402" spans="3:57" ht="10.9" customHeight="1" x14ac:dyDescent="0.15">
      <c r="C402" s="138"/>
      <c r="D402" s="140"/>
      <c r="E402" s="143"/>
      <c r="F402" s="142"/>
      <c r="G402" s="138"/>
      <c r="H402" s="143"/>
      <c r="I402" s="150"/>
      <c r="J402" s="151"/>
      <c r="K402" s="152"/>
      <c r="L402" s="156"/>
      <c r="M402" s="157"/>
      <c r="N402" s="158"/>
      <c r="O402" s="162"/>
      <c r="P402" s="162"/>
      <c r="Q402" s="163"/>
      <c r="R402" s="168"/>
      <c r="S402" s="169"/>
      <c r="T402" s="169"/>
      <c r="U402" s="169"/>
      <c r="V402" s="169"/>
      <c r="W402" s="169"/>
      <c r="X402" s="133"/>
      <c r="Y402" s="133"/>
      <c r="Z402" s="133"/>
      <c r="AA402" s="133"/>
      <c r="AB402" s="133"/>
      <c r="AC402" s="133"/>
      <c r="AD402" s="128"/>
      <c r="AE402" s="128"/>
      <c r="AF402" s="128"/>
      <c r="AG402" s="128"/>
      <c r="AH402" s="128"/>
      <c r="AI402" s="129"/>
      <c r="AJ402" s="111"/>
      <c r="AK402" s="111"/>
      <c r="AL402" s="111"/>
      <c r="AM402" s="111"/>
      <c r="AN402" s="111"/>
      <c r="AT402" s="28"/>
      <c r="AU402" s="134"/>
      <c r="AV402" s="132"/>
      <c r="AW402" s="28"/>
      <c r="AX402" s="135"/>
      <c r="AY402" s="135"/>
      <c r="AZ402" s="28"/>
      <c r="BA402" s="28"/>
      <c r="BB402" s="28"/>
      <c r="BC402" s="28"/>
      <c r="BD402" s="28"/>
      <c r="BE402" s="28"/>
    </row>
    <row r="403" spans="3:57" ht="10.9" customHeight="1" x14ac:dyDescent="0.15">
      <c r="C403" s="358" t="s">
        <v>113</v>
      </c>
      <c r="D403" s="359"/>
      <c r="E403" s="359"/>
      <c r="F403" s="359"/>
      <c r="G403" s="359"/>
      <c r="H403" s="359"/>
      <c r="I403" s="359"/>
      <c r="J403" s="359"/>
      <c r="K403" s="359"/>
      <c r="L403" s="359"/>
      <c r="M403" s="359"/>
      <c r="N403" s="359"/>
      <c r="O403" s="359"/>
      <c r="P403" s="359"/>
      <c r="Q403" s="359"/>
      <c r="R403" s="359"/>
      <c r="S403" s="359"/>
      <c r="T403" s="359"/>
      <c r="U403" s="359"/>
      <c r="V403" s="359"/>
      <c r="W403" s="360"/>
      <c r="X403" s="367">
        <f>ROUNDUP(SUM(X307:AC402),1)</f>
        <v>14.6</v>
      </c>
      <c r="Y403" s="367"/>
      <c r="Z403" s="367"/>
      <c r="AA403" s="367"/>
      <c r="AB403" s="367"/>
      <c r="AC403" s="367"/>
      <c r="AD403" s="367"/>
      <c r="AE403" s="367"/>
      <c r="AF403" s="370" t="s">
        <v>70</v>
      </c>
      <c r="AG403" s="370"/>
      <c r="AH403" s="370"/>
      <c r="AI403" s="371"/>
      <c r="AJ403" s="111"/>
      <c r="AK403" s="111"/>
      <c r="AL403" s="111"/>
      <c r="AM403" s="111"/>
      <c r="AN403" s="111"/>
      <c r="AT403" s="28"/>
      <c r="AU403" s="113"/>
      <c r="AV403" s="112"/>
      <c r="AW403" s="28"/>
      <c r="AX403" s="114"/>
      <c r="AY403" s="114"/>
      <c r="AZ403" s="28"/>
      <c r="BA403" s="28"/>
      <c r="BB403" s="28"/>
      <c r="BC403" s="28"/>
      <c r="BD403" s="28"/>
      <c r="BE403" s="28"/>
    </row>
    <row r="404" spans="3:57" ht="10.9" customHeight="1" x14ac:dyDescent="0.15">
      <c r="C404" s="361"/>
      <c r="D404" s="362"/>
      <c r="E404" s="362"/>
      <c r="F404" s="362"/>
      <c r="G404" s="362"/>
      <c r="H404" s="362"/>
      <c r="I404" s="362"/>
      <c r="J404" s="362"/>
      <c r="K404" s="362"/>
      <c r="L404" s="362"/>
      <c r="M404" s="362"/>
      <c r="N404" s="362"/>
      <c r="O404" s="362"/>
      <c r="P404" s="362"/>
      <c r="Q404" s="362"/>
      <c r="R404" s="362"/>
      <c r="S404" s="362"/>
      <c r="T404" s="362"/>
      <c r="U404" s="362"/>
      <c r="V404" s="362"/>
      <c r="W404" s="363"/>
      <c r="X404" s="368"/>
      <c r="Y404" s="368"/>
      <c r="Z404" s="368"/>
      <c r="AA404" s="368"/>
      <c r="AB404" s="368"/>
      <c r="AC404" s="368"/>
      <c r="AD404" s="368"/>
      <c r="AE404" s="368"/>
      <c r="AF404" s="372"/>
      <c r="AG404" s="372"/>
      <c r="AH404" s="372"/>
      <c r="AI404" s="373"/>
      <c r="AJ404" s="111"/>
      <c r="AK404" s="111"/>
      <c r="AL404" s="111"/>
      <c r="AM404" s="111"/>
      <c r="AN404" s="111"/>
      <c r="AT404" s="28"/>
      <c r="AU404" s="113"/>
      <c r="AV404" s="112"/>
      <c r="AW404" s="28"/>
      <c r="AX404" s="114"/>
      <c r="AY404" s="114"/>
      <c r="AZ404" s="28"/>
      <c r="BA404" s="28"/>
      <c r="BB404" s="28"/>
      <c r="BC404" s="28"/>
      <c r="BD404" s="28"/>
      <c r="BE404" s="28"/>
    </row>
    <row r="405" spans="3:57" ht="10.9" customHeight="1" x14ac:dyDescent="0.15">
      <c r="C405" s="361"/>
      <c r="D405" s="362"/>
      <c r="E405" s="362"/>
      <c r="F405" s="362"/>
      <c r="G405" s="362"/>
      <c r="H405" s="362"/>
      <c r="I405" s="362"/>
      <c r="J405" s="362"/>
      <c r="K405" s="362"/>
      <c r="L405" s="362"/>
      <c r="M405" s="362"/>
      <c r="N405" s="362"/>
      <c r="O405" s="362"/>
      <c r="P405" s="362"/>
      <c r="Q405" s="362"/>
      <c r="R405" s="362"/>
      <c r="S405" s="362"/>
      <c r="T405" s="362"/>
      <c r="U405" s="362"/>
      <c r="V405" s="362"/>
      <c r="W405" s="363"/>
      <c r="X405" s="368"/>
      <c r="Y405" s="368"/>
      <c r="Z405" s="368"/>
      <c r="AA405" s="368"/>
      <c r="AB405" s="368"/>
      <c r="AC405" s="368"/>
      <c r="AD405" s="368"/>
      <c r="AE405" s="368"/>
      <c r="AF405" s="372"/>
      <c r="AG405" s="372"/>
      <c r="AH405" s="372"/>
      <c r="AI405" s="373"/>
      <c r="AJ405" s="111"/>
      <c r="AK405" s="111"/>
      <c r="AL405" s="111"/>
      <c r="AM405" s="111"/>
      <c r="AN405" s="111"/>
      <c r="AT405" s="28"/>
      <c r="AU405" s="113"/>
      <c r="AV405" s="112"/>
      <c r="AW405" s="28"/>
      <c r="AX405" s="114"/>
      <c r="AY405" s="114"/>
      <c r="AZ405" s="28"/>
      <c r="BA405" s="28"/>
      <c r="BB405" s="28"/>
      <c r="BC405" s="28"/>
      <c r="BD405" s="28"/>
      <c r="BE405" s="28"/>
    </row>
    <row r="406" spans="3:57" ht="10.9" customHeight="1" thickBot="1" x14ac:dyDescent="0.2">
      <c r="C406" s="364"/>
      <c r="D406" s="365"/>
      <c r="E406" s="365"/>
      <c r="F406" s="365"/>
      <c r="G406" s="365"/>
      <c r="H406" s="365"/>
      <c r="I406" s="365"/>
      <c r="J406" s="365"/>
      <c r="K406" s="365"/>
      <c r="L406" s="365"/>
      <c r="M406" s="365"/>
      <c r="N406" s="365"/>
      <c r="O406" s="365"/>
      <c r="P406" s="365"/>
      <c r="Q406" s="365"/>
      <c r="R406" s="365"/>
      <c r="S406" s="365"/>
      <c r="T406" s="365"/>
      <c r="U406" s="365"/>
      <c r="V406" s="365"/>
      <c r="W406" s="366"/>
      <c r="X406" s="369"/>
      <c r="Y406" s="369"/>
      <c r="Z406" s="369"/>
      <c r="AA406" s="369"/>
      <c r="AB406" s="369"/>
      <c r="AC406" s="369"/>
      <c r="AD406" s="369"/>
      <c r="AE406" s="369"/>
      <c r="AF406" s="374"/>
      <c r="AG406" s="374"/>
      <c r="AH406" s="374"/>
      <c r="AI406" s="375"/>
      <c r="AJ406" s="111"/>
      <c r="AK406" s="111"/>
      <c r="AL406" s="111"/>
      <c r="AM406" s="111"/>
      <c r="AN406" s="111"/>
      <c r="AT406" s="28"/>
      <c r="AU406" s="113"/>
      <c r="AV406" s="112"/>
      <c r="AW406" s="28"/>
      <c r="AX406" s="114"/>
      <c r="AY406" s="114"/>
      <c r="AZ406" s="28"/>
      <c r="BA406" s="28"/>
      <c r="BB406" s="28"/>
      <c r="BC406" s="28"/>
      <c r="BD406" s="28"/>
      <c r="BE406" s="28"/>
    </row>
    <row r="407" spans="3:57" ht="10.5" customHeight="1" x14ac:dyDescent="0.15">
      <c r="C407" s="340" t="s">
        <v>122</v>
      </c>
      <c r="D407" s="341"/>
      <c r="E407" s="341"/>
      <c r="F407" s="341"/>
      <c r="G407" s="341"/>
      <c r="H407" s="341"/>
      <c r="I407" s="341"/>
      <c r="J407" s="341"/>
      <c r="K407" s="341"/>
      <c r="L407" s="341"/>
      <c r="M407" s="341"/>
      <c r="N407" s="341"/>
      <c r="O407" s="341"/>
      <c r="P407" s="341"/>
      <c r="Q407" s="341"/>
      <c r="R407" s="341"/>
      <c r="S407" s="341"/>
      <c r="T407" s="341"/>
      <c r="U407" s="341"/>
      <c r="V407" s="341"/>
      <c r="W407" s="341"/>
      <c r="X407" s="346">
        <f>IF(COUNTIF(C11:D13,"☑")=1,SUM($AD307:$AI402,X403),0)</f>
        <v>185.2</v>
      </c>
      <c r="Y407" s="347"/>
      <c r="Z407" s="347"/>
      <c r="AA407" s="347"/>
      <c r="AB407" s="347"/>
      <c r="AC407" s="347"/>
      <c r="AD407" s="347"/>
      <c r="AE407" s="347"/>
      <c r="AF407" s="352" t="s">
        <v>70</v>
      </c>
      <c r="AG407" s="352"/>
      <c r="AH407" s="352"/>
      <c r="AI407" s="353"/>
      <c r="AJ407" s="85"/>
      <c r="AK407" s="85"/>
      <c r="AL407" s="85"/>
      <c r="AM407" s="85"/>
      <c r="AN407" s="85"/>
      <c r="AT407" s="28"/>
      <c r="AU407" s="132"/>
      <c r="AV407" s="132"/>
      <c r="AW407" s="28"/>
      <c r="AX407" s="135">
        <f t="shared" ref="AX407" si="90">20+ROUNDDOWN(($K$209-1000)/1000,0)*20</f>
        <v>40</v>
      </c>
      <c r="AY407" s="132">
        <f>COUNTIF(AX76:AX354,"○")+COUNTIF(AX76:AX354,"△")</f>
        <v>0</v>
      </c>
      <c r="AZ407" s="28"/>
      <c r="BA407" s="28"/>
      <c r="BB407" s="28"/>
      <c r="BC407" s="28"/>
      <c r="BD407" s="28"/>
      <c r="BE407" s="28"/>
    </row>
    <row r="408" spans="3:57" ht="10.9" customHeight="1" x14ac:dyDescent="0.15">
      <c r="C408" s="342"/>
      <c r="D408" s="343"/>
      <c r="E408" s="343"/>
      <c r="F408" s="343"/>
      <c r="G408" s="343"/>
      <c r="H408" s="343"/>
      <c r="I408" s="343"/>
      <c r="J408" s="343"/>
      <c r="K408" s="343"/>
      <c r="L408" s="343"/>
      <c r="M408" s="343"/>
      <c r="N408" s="343"/>
      <c r="O408" s="343"/>
      <c r="P408" s="343"/>
      <c r="Q408" s="343"/>
      <c r="R408" s="343"/>
      <c r="S408" s="343"/>
      <c r="T408" s="343"/>
      <c r="U408" s="343"/>
      <c r="V408" s="343"/>
      <c r="W408" s="343"/>
      <c r="X408" s="348"/>
      <c r="Y408" s="349"/>
      <c r="Z408" s="349"/>
      <c r="AA408" s="349"/>
      <c r="AB408" s="349"/>
      <c r="AC408" s="349"/>
      <c r="AD408" s="349"/>
      <c r="AE408" s="349"/>
      <c r="AF408" s="354"/>
      <c r="AG408" s="354"/>
      <c r="AH408" s="354"/>
      <c r="AI408" s="355"/>
      <c r="AJ408" s="85"/>
      <c r="AK408" s="85"/>
      <c r="AL408" s="85"/>
      <c r="AM408" s="85"/>
      <c r="AN408" s="85"/>
      <c r="AT408" s="28"/>
      <c r="AU408" s="132"/>
      <c r="AV408" s="132"/>
      <c r="AW408" s="28"/>
      <c r="AX408" s="135"/>
      <c r="AY408" s="132"/>
      <c r="AZ408" s="28"/>
      <c r="BA408" s="28"/>
      <c r="BB408" s="28"/>
      <c r="BC408" s="28"/>
      <c r="BD408" s="28"/>
      <c r="BE408" s="28"/>
    </row>
    <row r="409" spans="3:57" ht="10.9" customHeight="1" x14ac:dyDescent="0.15">
      <c r="C409" s="342"/>
      <c r="D409" s="343"/>
      <c r="E409" s="343"/>
      <c r="F409" s="343"/>
      <c r="G409" s="343"/>
      <c r="H409" s="343"/>
      <c r="I409" s="343"/>
      <c r="J409" s="343"/>
      <c r="K409" s="343"/>
      <c r="L409" s="343"/>
      <c r="M409" s="343"/>
      <c r="N409" s="343"/>
      <c r="O409" s="343"/>
      <c r="P409" s="343"/>
      <c r="Q409" s="343"/>
      <c r="R409" s="343"/>
      <c r="S409" s="343"/>
      <c r="T409" s="343"/>
      <c r="U409" s="343"/>
      <c r="V409" s="343"/>
      <c r="W409" s="343"/>
      <c r="X409" s="348"/>
      <c r="Y409" s="349"/>
      <c r="Z409" s="349"/>
      <c r="AA409" s="349"/>
      <c r="AB409" s="349"/>
      <c r="AC409" s="349"/>
      <c r="AD409" s="349"/>
      <c r="AE409" s="349"/>
      <c r="AF409" s="354"/>
      <c r="AG409" s="354"/>
      <c r="AH409" s="354"/>
      <c r="AI409" s="355"/>
      <c r="AJ409" s="85"/>
      <c r="AK409" s="85"/>
      <c r="AL409" s="85"/>
      <c r="AM409" s="85"/>
      <c r="AN409" s="85"/>
      <c r="AT409" s="28"/>
      <c r="AU409" s="132"/>
      <c r="AV409" s="132"/>
      <c r="AW409" s="28"/>
      <c r="AX409" s="135"/>
      <c r="AY409" s="132"/>
      <c r="AZ409" s="28"/>
      <c r="BA409" s="28"/>
      <c r="BB409" s="28"/>
      <c r="BC409" s="28"/>
      <c r="BD409" s="28"/>
      <c r="BE409" s="28"/>
    </row>
    <row r="410" spans="3:57" ht="14.1" customHeight="1" thickBot="1" x14ac:dyDescent="0.2">
      <c r="C410" s="344"/>
      <c r="D410" s="345"/>
      <c r="E410" s="345"/>
      <c r="F410" s="345"/>
      <c r="G410" s="345"/>
      <c r="H410" s="345"/>
      <c r="I410" s="345"/>
      <c r="J410" s="345"/>
      <c r="K410" s="345"/>
      <c r="L410" s="345"/>
      <c r="M410" s="345"/>
      <c r="N410" s="345"/>
      <c r="O410" s="345"/>
      <c r="P410" s="345"/>
      <c r="Q410" s="345"/>
      <c r="R410" s="345"/>
      <c r="S410" s="345"/>
      <c r="T410" s="345"/>
      <c r="U410" s="345"/>
      <c r="V410" s="345"/>
      <c r="W410" s="345"/>
      <c r="X410" s="350"/>
      <c r="Y410" s="351"/>
      <c r="Z410" s="351"/>
      <c r="AA410" s="351"/>
      <c r="AB410" s="351"/>
      <c r="AC410" s="351"/>
      <c r="AD410" s="351"/>
      <c r="AE410" s="351"/>
      <c r="AF410" s="356"/>
      <c r="AG410" s="356"/>
      <c r="AH410" s="356"/>
      <c r="AI410" s="357"/>
      <c r="AJ410" s="85"/>
      <c r="AK410" s="85"/>
      <c r="AL410" s="85"/>
      <c r="AM410" s="85"/>
      <c r="AN410" s="85"/>
      <c r="AT410" s="28"/>
      <c r="AU410" s="132"/>
      <c r="AV410" s="132"/>
      <c r="AW410" s="28"/>
      <c r="AX410" s="135"/>
      <c r="AY410" s="132"/>
      <c r="AZ410" s="28"/>
      <c r="BA410" s="28"/>
      <c r="BB410" s="28"/>
      <c r="BC410" s="28"/>
      <c r="BD410" s="28"/>
      <c r="BE410" s="28"/>
    </row>
    <row r="411" spans="3:57" ht="10.9" customHeight="1" x14ac:dyDescent="0.15">
      <c r="C411" s="389" t="s">
        <v>123</v>
      </c>
      <c r="D411" s="390"/>
      <c r="E411" s="390"/>
      <c r="F411" s="390"/>
      <c r="G411" s="390"/>
      <c r="H411" s="390"/>
      <c r="I411" s="390"/>
      <c r="J411" s="390"/>
      <c r="K411" s="390"/>
      <c r="L411" s="390"/>
      <c r="M411" s="390"/>
      <c r="N411" s="390"/>
      <c r="O411" s="390"/>
      <c r="P411" s="390"/>
      <c r="Q411" s="390"/>
      <c r="R411" s="390"/>
      <c r="S411" s="390"/>
      <c r="T411" s="390"/>
      <c r="U411" s="390"/>
      <c r="V411" s="390"/>
      <c r="W411" s="390"/>
      <c r="X411" s="395">
        <f>X303+X407</f>
        <v>320.7</v>
      </c>
      <c r="Y411" s="396"/>
      <c r="Z411" s="396"/>
      <c r="AA411" s="396"/>
      <c r="AB411" s="396"/>
      <c r="AC411" s="396"/>
      <c r="AD411" s="396"/>
      <c r="AE411" s="396"/>
      <c r="AF411" s="401" t="s">
        <v>70</v>
      </c>
      <c r="AG411" s="401"/>
      <c r="AH411" s="401"/>
      <c r="AI411" s="402"/>
      <c r="AJ411" s="85"/>
      <c r="AK411" s="85"/>
      <c r="AL411" s="85"/>
      <c r="AM411" s="85"/>
      <c r="AN411" s="85"/>
      <c r="AT411" s="28"/>
      <c r="AU411" s="132"/>
      <c r="AV411" s="132"/>
      <c r="AW411" s="28"/>
      <c r="AX411" s="135">
        <f t="shared" ref="AX411" si="91">20+ROUNDDOWN(($K$209-1000)/1000,0)*20</f>
        <v>40</v>
      </c>
      <c r="AY411" s="132">
        <f>COUNTIF(AX80:AX358,"○")+COUNTIF(AX80:AX358,"△")</f>
        <v>0</v>
      </c>
      <c r="AZ411" s="28"/>
      <c r="BA411" s="28"/>
      <c r="BB411" s="28"/>
      <c r="BC411" s="28"/>
      <c r="BD411" s="28"/>
      <c r="BE411" s="28"/>
    </row>
    <row r="412" spans="3:57" ht="10.9" customHeight="1" x14ac:dyDescent="0.15">
      <c r="C412" s="391"/>
      <c r="D412" s="392"/>
      <c r="E412" s="392"/>
      <c r="F412" s="392"/>
      <c r="G412" s="392"/>
      <c r="H412" s="392"/>
      <c r="I412" s="392"/>
      <c r="J412" s="392"/>
      <c r="K412" s="392"/>
      <c r="L412" s="392"/>
      <c r="M412" s="392"/>
      <c r="N412" s="392"/>
      <c r="O412" s="392"/>
      <c r="P412" s="392"/>
      <c r="Q412" s="392"/>
      <c r="R412" s="392"/>
      <c r="S412" s="392"/>
      <c r="T412" s="392"/>
      <c r="U412" s="392"/>
      <c r="V412" s="392"/>
      <c r="W412" s="392"/>
      <c r="X412" s="397"/>
      <c r="Y412" s="398"/>
      <c r="Z412" s="398"/>
      <c r="AA412" s="398"/>
      <c r="AB412" s="398"/>
      <c r="AC412" s="398"/>
      <c r="AD412" s="398"/>
      <c r="AE412" s="398"/>
      <c r="AF412" s="403"/>
      <c r="AG412" s="403"/>
      <c r="AH412" s="403"/>
      <c r="AI412" s="404"/>
      <c r="AJ412" s="85"/>
      <c r="AK412" s="85"/>
      <c r="AL412" s="85"/>
      <c r="AM412" s="85"/>
      <c r="AN412" s="85"/>
      <c r="AT412" s="28"/>
      <c r="AU412" s="132"/>
      <c r="AV412" s="132"/>
      <c r="AW412" s="28"/>
      <c r="AX412" s="135"/>
      <c r="AY412" s="132"/>
      <c r="AZ412" s="28"/>
      <c r="BA412" s="28"/>
      <c r="BB412" s="28"/>
      <c r="BC412" s="28"/>
      <c r="BD412" s="28"/>
      <c r="BE412" s="28"/>
    </row>
    <row r="413" spans="3:57" ht="10.9" customHeight="1" x14ac:dyDescent="0.15">
      <c r="C413" s="391"/>
      <c r="D413" s="392"/>
      <c r="E413" s="392"/>
      <c r="F413" s="392"/>
      <c r="G413" s="392"/>
      <c r="H413" s="392"/>
      <c r="I413" s="392"/>
      <c r="J413" s="392"/>
      <c r="K413" s="392"/>
      <c r="L413" s="392"/>
      <c r="M413" s="392"/>
      <c r="N413" s="392"/>
      <c r="O413" s="392"/>
      <c r="P413" s="392"/>
      <c r="Q413" s="392"/>
      <c r="R413" s="392"/>
      <c r="S413" s="392"/>
      <c r="T413" s="392"/>
      <c r="U413" s="392"/>
      <c r="V413" s="392"/>
      <c r="W413" s="392"/>
      <c r="X413" s="397"/>
      <c r="Y413" s="398"/>
      <c r="Z413" s="398"/>
      <c r="AA413" s="398"/>
      <c r="AB413" s="398"/>
      <c r="AC413" s="398"/>
      <c r="AD413" s="398"/>
      <c r="AE413" s="398"/>
      <c r="AF413" s="403"/>
      <c r="AG413" s="403"/>
      <c r="AH413" s="403"/>
      <c r="AI413" s="404"/>
      <c r="AJ413" s="85"/>
      <c r="AK413" s="85"/>
      <c r="AL413" s="85"/>
      <c r="AM413" s="85"/>
      <c r="AN413" s="85"/>
      <c r="AT413" s="28"/>
      <c r="AU413" s="132"/>
      <c r="AV413" s="132"/>
      <c r="AW413" s="28"/>
      <c r="AX413" s="135"/>
      <c r="AY413" s="132"/>
      <c r="AZ413" s="28"/>
      <c r="BA413" s="28"/>
      <c r="BB413" s="28"/>
      <c r="BC413" s="28"/>
      <c r="BD413" s="28"/>
      <c r="BE413" s="28"/>
    </row>
    <row r="414" spans="3:57" ht="14.1" customHeight="1" x14ac:dyDescent="0.15">
      <c r="C414" s="393"/>
      <c r="D414" s="394"/>
      <c r="E414" s="394"/>
      <c r="F414" s="394"/>
      <c r="G414" s="394"/>
      <c r="H414" s="394"/>
      <c r="I414" s="394"/>
      <c r="J414" s="394"/>
      <c r="K414" s="394"/>
      <c r="L414" s="394"/>
      <c r="M414" s="394"/>
      <c r="N414" s="394"/>
      <c r="O414" s="394"/>
      <c r="P414" s="394"/>
      <c r="Q414" s="394"/>
      <c r="R414" s="394"/>
      <c r="S414" s="394"/>
      <c r="T414" s="394"/>
      <c r="U414" s="394"/>
      <c r="V414" s="394"/>
      <c r="W414" s="394"/>
      <c r="X414" s="399"/>
      <c r="Y414" s="400"/>
      <c r="Z414" s="400"/>
      <c r="AA414" s="400"/>
      <c r="AB414" s="400"/>
      <c r="AC414" s="400"/>
      <c r="AD414" s="400"/>
      <c r="AE414" s="400"/>
      <c r="AF414" s="405"/>
      <c r="AG414" s="405"/>
      <c r="AH414" s="405"/>
      <c r="AI414" s="406"/>
      <c r="AJ414" s="85"/>
      <c r="AK414" s="85"/>
      <c r="AL414" s="85"/>
      <c r="AM414" s="85"/>
      <c r="AN414" s="85"/>
      <c r="AT414" s="28"/>
      <c r="AU414" s="132"/>
      <c r="AV414" s="132"/>
      <c r="AW414" s="28"/>
      <c r="AX414" s="135"/>
      <c r="AY414" s="132"/>
      <c r="AZ414" s="28"/>
      <c r="BA414" s="28"/>
      <c r="BB414" s="28"/>
      <c r="BC414" s="28"/>
      <c r="BD414" s="28"/>
      <c r="BE414" s="28"/>
    </row>
    <row r="415" spans="3:57" ht="14.1" customHeight="1" x14ac:dyDescent="0.15"/>
    <row r="416" spans="3:57" ht="14.1" customHeight="1" x14ac:dyDescent="0.15"/>
    <row r="418" spans="4:32" x14ac:dyDescent="0.15">
      <c r="D418" s="1"/>
      <c r="J418" s="19"/>
    </row>
    <row r="420" spans="4:32" x14ac:dyDescent="0.15">
      <c r="AF420" s="87"/>
    </row>
    <row r="422" spans="4:32" ht="19.5" customHeight="1" x14ac:dyDescent="0.15"/>
  </sheetData>
  <sheetProtection algorithmName="SHA-512" hashValue="7gVqot6OJX5TnKndtfbjEQMSUjDTRkP/TpHO5mKzUlb9K8kKiwk2enCfRyKqlK+N2nq9lKWh6fnVVcXgDuzZvg==" saltValue="mhNUKy9nUX5HycA2hu6HKg==" spinCount="100000" sheet="1" formatRows="0"/>
  <mergeCells count="1249">
    <mergeCell ref="C411:W414"/>
    <mergeCell ref="X411:AE414"/>
    <mergeCell ref="AF411:AI414"/>
    <mergeCell ref="AU411:AU414"/>
    <mergeCell ref="AV411:AV414"/>
    <mergeCell ref="AX411:AX414"/>
    <mergeCell ref="AY411:AY414"/>
    <mergeCell ref="C395:C398"/>
    <mergeCell ref="D395:D398"/>
    <mergeCell ref="E395:E398"/>
    <mergeCell ref="F395:F398"/>
    <mergeCell ref="G395:H398"/>
    <mergeCell ref="I395:K398"/>
    <mergeCell ref="L395:N398"/>
    <mergeCell ref="O395:Q398"/>
    <mergeCell ref="R395:W398"/>
    <mergeCell ref="X395:AC398"/>
    <mergeCell ref="AD395:AI398"/>
    <mergeCell ref="AU395:AU398"/>
    <mergeCell ref="AV395:AV398"/>
    <mergeCell ref="AX395:AX398"/>
    <mergeCell ref="AY395:AY398"/>
    <mergeCell ref="C399:C402"/>
    <mergeCell ref="D399:D402"/>
    <mergeCell ref="E399:E402"/>
    <mergeCell ref="F399:F402"/>
    <mergeCell ref="G399:H402"/>
    <mergeCell ref="I399:K402"/>
    <mergeCell ref="L399:N402"/>
    <mergeCell ref="O399:Q402"/>
    <mergeCell ref="R399:W402"/>
    <mergeCell ref="X399:AC402"/>
    <mergeCell ref="AD399:AI402"/>
    <mergeCell ref="AU399:AU402"/>
    <mergeCell ref="AV399:AV402"/>
    <mergeCell ref="AX399:AX402"/>
    <mergeCell ref="AY399:AY402"/>
    <mergeCell ref="C387:C390"/>
    <mergeCell ref="D387:D390"/>
    <mergeCell ref="E387:E390"/>
    <mergeCell ref="F387:F390"/>
    <mergeCell ref="G387:H390"/>
    <mergeCell ref="I387:K390"/>
    <mergeCell ref="L387:N390"/>
    <mergeCell ref="O387:Q390"/>
    <mergeCell ref="R387:W390"/>
    <mergeCell ref="X387:AC390"/>
    <mergeCell ref="AD387:AI390"/>
    <mergeCell ref="AU387:AU390"/>
    <mergeCell ref="AV387:AV390"/>
    <mergeCell ref="AX387:AX390"/>
    <mergeCell ref="AY387:AY390"/>
    <mergeCell ref="C391:C394"/>
    <mergeCell ref="D391:D394"/>
    <mergeCell ref="E391:E394"/>
    <mergeCell ref="F391:F394"/>
    <mergeCell ref="G391:H394"/>
    <mergeCell ref="I391:K394"/>
    <mergeCell ref="L391:N394"/>
    <mergeCell ref="O391:Q394"/>
    <mergeCell ref="R391:W394"/>
    <mergeCell ref="X391:AC394"/>
    <mergeCell ref="AD391:AI394"/>
    <mergeCell ref="AU391:AU394"/>
    <mergeCell ref="AV391:AV394"/>
    <mergeCell ref="AX391:AX394"/>
    <mergeCell ref="AY391:AY394"/>
    <mergeCell ref="C379:C382"/>
    <mergeCell ref="D379:D382"/>
    <mergeCell ref="E379:E382"/>
    <mergeCell ref="F379:F382"/>
    <mergeCell ref="G379:H382"/>
    <mergeCell ref="I379:K382"/>
    <mergeCell ref="L379:N382"/>
    <mergeCell ref="O379:Q382"/>
    <mergeCell ref="R379:W382"/>
    <mergeCell ref="X379:AC382"/>
    <mergeCell ref="AD379:AI382"/>
    <mergeCell ref="AU379:AU382"/>
    <mergeCell ref="AV379:AV382"/>
    <mergeCell ref="AX379:AX382"/>
    <mergeCell ref="AY379:AY382"/>
    <mergeCell ref="C383:C386"/>
    <mergeCell ref="D383:D386"/>
    <mergeCell ref="E383:E386"/>
    <mergeCell ref="F383:F386"/>
    <mergeCell ref="G383:H386"/>
    <mergeCell ref="I383:K386"/>
    <mergeCell ref="L383:N386"/>
    <mergeCell ref="O383:Q386"/>
    <mergeCell ref="R383:W386"/>
    <mergeCell ref="X383:AC386"/>
    <mergeCell ref="AD383:AI386"/>
    <mergeCell ref="AU383:AU386"/>
    <mergeCell ref="AV383:AV386"/>
    <mergeCell ref="AX383:AX386"/>
    <mergeCell ref="AY383:AY386"/>
    <mergeCell ref="C371:C374"/>
    <mergeCell ref="D371:D374"/>
    <mergeCell ref="E371:E374"/>
    <mergeCell ref="F371:F374"/>
    <mergeCell ref="G371:H374"/>
    <mergeCell ref="I371:K374"/>
    <mergeCell ref="L371:N374"/>
    <mergeCell ref="O371:Q374"/>
    <mergeCell ref="R371:W374"/>
    <mergeCell ref="X371:AC374"/>
    <mergeCell ref="AD371:AI374"/>
    <mergeCell ref="AU371:AU374"/>
    <mergeCell ref="AV371:AV374"/>
    <mergeCell ref="AX371:AX374"/>
    <mergeCell ref="AY371:AY374"/>
    <mergeCell ref="C375:C378"/>
    <mergeCell ref="D375:D378"/>
    <mergeCell ref="E375:E378"/>
    <mergeCell ref="F375:F378"/>
    <mergeCell ref="G375:H378"/>
    <mergeCell ref="I375:K378"/>
    <mergeCell ref="L375:N378"/>
    <mergeCell ref="O375:Q378"/>
    <mergeCell ref="R375:W378"/>
    <mergeCell ref="X375:AC378"/>
    <mergeCell ref="AD375:AI378"/>
    <mergeCell ref="AU375:AU378"/>
    <mergeCell ref="AV375:AV378"/>
    <mergeCell ref="AX375:AX378"/>
    <mergeCell ref="AY375:AY378"/>
    <mergeCell ref="C363:C366"/>
    <mergeCell ref="D363:D366"/>
    <mergeCell ref="E363:E366"/>
    <mergeCell ref="F363:F366"/>
    <mergeCell ref="G363:H366"/>
    <mergeCell ref="I363:K366"/>
    <mergeCell ref="L363:N366"/>
    <mergeCell ref="O363:Q366"/>
    <mergeCell ref="R363:W366"/>
    <mergeCell ref="X363:AC366"/>
    <mergeCell ref="AD363:AI366"/>
    <mergeCell ref="AU363:AU366"/>
    <mergeCell ref="AV363:AV366"/>
    <mergeCell ref="AX363:AX366"/>
    <mergeCell ref="AY363:AY366"/>
    <mergeCell ref="C367:C370"/>
    <mergeCell ref="D367:D370"/>
    <mergeCell ref="E367:E370"/>
    <mergeCell ref="F367:F370"/>
    <mergeCell ref="G367:H370"/>
    <mergeCell ref="I367:K370"/>
    <mergeCell ref="L367:N370"/>
    <mergeCell ref="O367:Q370"/>
    <mergeCell ref="R367:W370"/>
    <mergeCell ref="X367:AC370"/>
    <mergeCell ref="AD367:AI370"/>
    <mergeCell ref="AU367:AU370"/>
    <mergeCell ref="AV367:AV370"/>
    <mergeCell ref="AX367:AX370"/>
    <mergeCell ref="AY367:AY370"/>
    <mergeCell ref="O355:Q358"/>
    <mergeCell ref="R355:W358"/>
    <mergeCell ref="X355:AC358"/>
    <mergeCell ref="AD355:AI358"/>
    <mergeCell ref="AU355:AU358"/>
    <mergeCell ref="AV355:AV358"/>
    <mergeCell ref="AX355:AX358"/>
    <mergeCell ref="AY355:AY358"/>
    <mergeCell ref="C359:C362"/>
    <mergeCell ref="D359:D362"/>
    <mergeCell ref="E359:E362"/>
    <mergeCell ref="F359:F362"/>
    <mergeCell ref="G359:H362"/>
    <mergeCell ref="I359:K362"/>
    <mergeCell ref="L359:N362"/>
    <mergeCell ref="O359:Q362"/>
    <mergeCell ref="R359:W362"/>
    <mergeCell ref="X359:AC362"/>
    <mergeCell ref="AD359:AI362"/>
    <mergeCell ref="AU359:AU362"/>
    <mergeCell ref="AV359:AV362"/>
    <mergeCell ref="AX359:AX362"/>
    <mergeCell ref="AY359:AY362"/>
    <mergeCell ref="C13:D13"/>
    <mergeCell ref="E13:AP13"/>
    <mergeCell ref="C299:W302"/>
    <mergeCell ref="X299:AE302"/>
    <mergeCell ref="AF299:AI302"/>
    <mergeCell ref="C303:W306"/>
    <mergeCell ref="X303:AE306"/>
    <mergeCell ref="AF303:AI306"/>
    <mergeCell ref="AU303:AU306"/>
    <mergeCell ref="AV303:AV306"/>
    <mergeCell ref="AX303:AX306"/>
    <mergeCell ref="AY303:AY306"/>
    <mergeCell ref="C10:AP10"/>
    <mergeCell ref="C11:D11"/>
    <mergeCell ref="E11:AP11"/>
    <mergeCell ref="C12:D12"/>
    <mergeCell ref="E12:AP12"/>
    <mergeCell ref="X271:AC274"/>
    <mergeCell ref="AD271:AI274"/>
    <mergeCell ref="AU271:AU274"/>
    <mergeCell ref="AV271:AV274"/>
    <mergeCell ref="AX271:AX274"/>
    <mergeCell ref="AY271:AY274"/>
    <mergeCell ref="AY267:AY270"/>
    <mergeCell ref="C271:C274"/>
    <mergeCell ref="D271:D274"/>
    <mergeCell ref="E271:E274"/>
    <mergeCell ref="F271:F274"/>
    <mergeCell ref="G271:H274"/>
    <mergeCell ref="I271:K274"/>
    <mergeCell ref="L271:N274"/>
    <mergeCell ref="O271:Q274"/>
    <mergeCell ref="AV351:AV354"/>
    <mergeCell ref="AX351:AX354"/>
    <mergeCell ref="AY351:AY354"/>
    <mergeCell ref="C407:W410"/>
    <mergeCell ref="X407:AE410"/>
    <mergeCell ref="AF407:AI410"/>
    <mergeCell ref="AU407:AU410"/>
    <mergeCell ref="AV407:AV410"/>
    <mergeCell ref="AX407:AX410"/>
    <mergeCell ref="AY407:AY410"/>
    <mergeCell ref="L351:N354"/>
    <mergeCell ref="O351:Q354"/>
    <mergeCell ref="R351:W354"/>
    <mergeCell ref="X351:AC354"/>
    <mergeCell ref="AD351:AI354"/>
    <mergeCell ref="AU351:AU354"/>
    <mergeCell ref="C351:C354"/>
    <mergeCell ref="D351:D354"/>
    <mergeCell ref="E351:E354"/>
    <mergeCell ref="F351:F354"/>
    <mergeCell ref="G351:H354"/>
    <mergeCell ref="I351:K354"/>
    <mergeCell ref="C403:W406"/>
    <mergeCell ref="X403:AE406"/>
    <mergeCell ref="AF403:AI406"/>
    <mergeCell ref="C355:C358"/>
    <mergeCell ref="D355:D358"/>
    <mergeCell ref="E355:E358"/>
    <mergeCell ref="F355:F358"/>
    <mergeCell ref="G355:H358"/>
    <mergeCell ref="I355:K358"/>
    <mergeCell ref="L355:N358"/>
    <mergeCell ref="X347:AC350"/>
    <mergeCell ref="AD347:AI350"/>
    <mergeCell ref="AU347:AU350"/>
    <mergeCell ref="AV347:AV350"/>
    <mergeCell ref="AX347:AX350"/>
    <mergeCell ref="AY347:AY350"/>
    <mergeCell ref="AY343:AY346"/>
    <mergeCell ref="C347:C350"/>
    <mergeCell ref="D347:D350"/>
    <mergeCell ref="E347:E350"/>
    <mergeCell ref="F347:F350"/>
    <mergeCell ref="G347:H350"/>
    <mergeCell ref="I347:K350"/>
    <mergeCell ref="L347:N350"/>
    <mergeCell ref="O347:Q350"/>
    <mergeCell ref="R347:W350"/>
    <mergeCell ref="R343:W346"/>
    <mergeCell ref="X343:AC346"/>
    <mergeCell ref="AD343:AI346"/>
    <mergeCell ref="AU343:AU346"/>
    <mergeCell ref="AV343:AV346"/>
    <mergeCell ref="AX343:AX346"/>
    <mergeCell ref="C343:C346"/>
    <mergeCell ref="D343:D346"/>
    <mergeCell ref="E343:E346"/>
    <mergeCell ref="F343:F346"/>
    <mergeCell ref="G343:H346"/>
    <mergeCell ref="I343:K346"/>
    <mergeCell ref="L343:N346"/>
    <mergeCell ref="O343:Q346"/>
    <mergeCell ref="O339:Q342"/>
    <mergeCell ref="AV335:AV338"/>
    <mergeCell ref="AX335:AX338"/>
    <mergeCell ref="AY335:AY338"/>
    <mergeCell ref="C339:C342"/>
    <mergeCell ref="D339:D342"/>
    <mergeCell ref="E339:E342"/>
    <mergeCell ref="F339:F342"/>
    <mergeCell ref="G339:H342"/>
    <mergeCell ref="I339:K342"/>
    <mergeCell ref="L339:N342"/>
    <mergeCell ref="L335:N338"/>
    <mergeCell ref="O335:Q338"/>
    <mergeCell ref="R335:W338"/>
    <mergeCell ref="X335:AC338"/>
    <mergeCell ref="AD335:AI338"/>
    <mergeCell ref="AU335:AU338"/>
    <mergeCell ref="C335:C338"/>
    <mergeCell ref="D335:D338"/>
    <mergeCell ref="E335:E338"/>
    <mergeCell ref="F335:F338"/>
    <mergeCell ref="G335:H338"/>
    <mergeCell ref="R339:W342"/>
    <mergeCell ref="X339:AC342"/>
    <mergeCell ref="AD339:AI342"/>
    <mergeCell ref="AU339:AU342"/>
    <mergeCell ref="AV339:AV342"/>
    <mergeCell ref="I335:K338"/>
    <mergeCell ref="AX339:AX342"/>
    <mergeCell ref="AY339:AY342"/>
    <mergeCell ref="C331:C334"/>
    <mergeCell ref="D331:D334"/>
    <mergeCell ref="E331:E334"/>
    <mergeCell ref="F331:F334"/>
    <mergeCell ref="G331:H334"/>
    <mergeCell ref="I331:K334"/>
    <mergeCell ref="L331:N334"/>
    <mergeCell ref="O331:Q334"/>
    <mergeCell ref="R331:W334"/>
    <mergeCell ref="R327:W330"/>
    <mergeCell ref="X327:AC330"/>
    <mergeCell ref="AD327:AI330"/>
    <mergeCell ref="AU327:AU330"/>
    <mergeCell ref="AV327:AV330"/>
    <mergeCell ref="AX327:AX330"/>
    <mergeCell ref="C327:C330"/>
    <mergeCell ref="D327:D330"/>
    <mergeCell ref="E327:E330"/>
    <mergeCell ref="AV319:AV322"/>
    <mergeCell ref="AX319:AX322"/>
    <mergeCell ref="AY319:AY322"/>
    <mergeCell ref="R319:W322"/>
    <mergeCell ref="X319:AC322"/>
    <mergeCell ref="AD319:AI322"/>
    <mergeCell ref="AU319:AU322"/>
    <mergeCell ref="AX323:AX326"/>
    <mergeCell ref="AY323:AY326"/>
    <mergeCell ref="R323:W326"/>
    <mergeCell ref="X323:AC326"/>
    <mergeCell ref="AD323:AI326"/>
    <mergeCell ref="AU323:AU326"/>
    <mergeCell ref="AV323:AV326"/>
    <mergeCell ref="X331:AC334"/>
    <mergeCell ref="AD331:AI334"/>
    <mergeCell ref="AU331:AU334"/>
    <mergeCell ref="AV331:AV334"/>
    <mergeCell ref="AX331:AX334"/>
    <mergeCell ref="AY331:AY334"/>
    <mergeCell ref="AY327:AY330"/>
    <mergeCell ref="C323:C326"/>
    <mergeCell ref="D323:D326"/>
    <mergeCell ref="E323:E326"/>
    <mergeCell ref="F323:F326"/>
    <mergeCell ref="G323:H326"/>
    <mergeCell ref="I323:K326"/>
    <mergeCell ref="L323:N326"/>
    <mergeCell ref="L319:N322"/>
    <mergeCell ref="O319:Q322"/>
    <mergeCell ref="C319:C322"/>
    <mergeCell ref="D319:D322"/>
    <mergeCell ref="E319:E322"/>
    <mergeCell ref="F319:F322"/>
    <mergeCell ref="G319:H322"/>
    <mergeCell ref="I319:K322"/>
    <mergeCell ref="F327:F330"/>
    <mergeCell ref="G327:H330"/>
    <mergeCell ref="I327:K330"/>
    <mergeCell ref="L327:N330"/>
    <mergeCell ref="O327:Q330"/>
    <mergeCell ref="O323:Q326"/>
    <mergeCell ref="R271:W274"/>
    <mergeCell ref="R267:W270"/>
    <mergeCell ref="X267:AC270"/>
    <mergeCell ref="AD267:AI270"/>
    <mergeCell ref="AU267:AU270"/>
    <mergeCell ref="AV267:AV270"/>
    <mergeCell ref="AX267:AX270"/>
    <mergeCell ref="C267:C270"/>
    <mergeCell ref="D267:D270"/>
    <mergeCell ref="E267:E270"/>
    <mergeCell ref="F267:F270"/>
    <mergeCell ref="G267:H270"/>
    <mergeCell ref="I267:K270"/>
    <mergeCell ref="L267:N270"/>
    <mergeCell ref="O267:Q270"/>
    <mergeCell ref="O263:Q266"/>
    <mergeCell ref="AV259:AV262"/>
    <mergeCell ref="AX259:AX262"/>
    <mergeCell ref="AY259:AY262"/>
    <mergeCell ref="C263:C266"/>
    <mergeCell ref="D263:D266"/>
    <mergeCell ref="E263:E266"/>
    <mergeCell ref="F263:F266"/>
    <mergeCell ref="G263:H266"/>
    <mergeCell ref="I263:K266"/>
    <mergeCell ref="L263:N266"/>
    <mergeCell ref="L259:N262"/>
    <mergeCell ref="O259:Q262"/>
    <mergeCell ref="R259:W262"/>
    <mergeCell ref="X259:AC262"/>
    <mergeCell ref="AD259:AI262"/>
    <mergeCell ref="AU259:AU262"/>
    <mergeCell ref="C259:C262"/>
    <mergeCell ref="D259:D262"/>
    <mergeCell ref="E259:E262"/>
    <mergeCell ref="F259:F262"/>
    <mergeCell ref="G259:H262"/>
    <mergeCell ref="R263:W266"/>
    <mergeCell ref="X263:AC266"/>
    <mergeCell ref="AD263:AI266"/>
    <mergeCell ref="AU263:AU266"/>
    <mergeCell ref="AV263:AV266"/>
    <mergeCell ref="I259:K262"/>
    <mergeCell ref="AX263:AX266"/>
    <mergeCell ref="AY263:AY266"/>
    <mergeCell ref="X255:AC258"/>
    <mergeCell ref="AD255:AI258"/>
    <mergeCell ref="AU255:AU258"/>
    <mergeCell ref="AV255:AV258"/>
    <mergeCell ref="AX255:AX258"/>
    <mergeCell ref="AY255:AY258"/>
    <mergeCell ref="AY251:AY254"/>
    <mergeCell ref="C255:C258"/>
    <mergeCell ref="D255:D258"/>
    <mergeCell ref="E255:E258"/>
    <mergeCell ref="F255:F258"/>
    <mergeCell ref="G255:H258"/>
    <mergeCell ref="I255:K258"/>
    <mergeCell ref="L255:N258"/>
    <mergeCell ref="O255:Q258"/>
    <mergeCell ref="R255:W258"/>
    <mergeCell ref="R251:W254"/>
    <mergeCell ref="X251:AC254"/>
    <mergeCell ref="AD251:AI254"/>
    <mergeCell ref="AU251:AU254"/>
    <mergeCell ref="AV251:AV254"/>
    <mergeCell ref="AX251:AX254"/>
    <mergeCell ref="C251:C254"/>
    <mergeCell ref="D251:D254"/>
    <mergeCell ref="E251:E254"/>
    <mergeCell ref="F251:F254"/>
    <mergeCell ref="G251:H254"/>
    <mergeCell ref="I251:K254"/>
    <mergeCell ref="L251:N254"/>
    <mergeCell ref="O251:Q254"/>
    <mergeCell ref="O247:Q250"/>
    <mergeCell ref="AV243:AV246"/>
    <mergeCell ref="AX243:AX246"/>
    <mergeCell ref="AY243:AY246"/>
    <mergeCell ref="R243:W246"/>
    <mergeCell ref="X243:AC246"/>
    <mergeCell ref="AD243:AI246"/>
    <mergeCell ref="AU243:AU246"/>
    <mergeCell ref="AX247:AX250"/>
    <mergeCell ref="AY247:AY250"/>
    <mergeCell ref="R247:W250"/>
    <mergeCell ref="X247:AC250"/>
    <mergeCell ref="AD247:AI250"/>
    <mergeCell ref="AU247:AU250"/>
    <mergeCell ref="AV247:AV250"/>
    <mergeCell ref="L235:N238"/>
    <mergeCell ref="O235:Q238"/>
    <mergeCell ref="C247:C250"/>
    <mergeCell ref="D247:D250"/>
    <mergeCell ref="E247:E250"/>
    <mergeCell ref="F247:F250"/>
    <mergeCell ref="G247:H250"/>
    <mergeCell ref="I247:K250"/>
    <mergeCell ref="L247:N250"/>
    <mergeCell ref="L243:N246"/>
    <mergeCell ref="O243:Q246"/>
    <mergeCell ref="C243:C246"/>
    <mergeCell ref="D243:D246"/>
    <mergeCell ref="E243:E246"/>
    <mergeCell ref="F243:F246"/>
    <mergeCell ref="G243:H246"/>
    <mergeCell ref="I243:K246"/>
    <mergeCell ref="X231:AC234"/>
    <mergeCell ref="AD231:AI234"/>
    <mergeCell ref="AU231:AU234"/>
    <mergeCell ref="AV231:AV234"/>
    <mergeCell ref="X239:AC242"/>
    <mergeCell ref="AD239:AI242"/>
    <mergeCell ref="AU239:AU242"/>
    <mergeCell ref="AV239:AV242"/>
    <mergeCell ref="AX239:AX242"/>
    <mergeCell ref="AY239:AY242"/>
    <mergeCell ref="AY235:AY238"/>
    <mergeCell ref="C239:C242"/>
    <mergeCell ref="D239:D242"/>
    <mergeCell ref="E239:E242"/>
    <mergeCell ref="F239:F242"/>
    <mergeCell ref="G239:H242"/>
    <mergeCell ref="I239:K242"/>
    <mergeCell ref="L239:N242"/>
    <mergeCell ref="O239:Q242"/>
    <mergeCell ref="R239:W242"/>
    <mergeCell ref="R235:W238"/>
    <mergeCell ref="X235:AC238"/>
    <mergeCell ref="AD235:AI238"/>
    <mergeCell ref="AU235:AU238"/>
    <mergeCell ref="AV235:AV238"/>
    <mergeCell ref="AX235:AX238"/>
    <mergeCell ref="C235:C238"/>
    <mergeCell ref="D235:D238"/>
    <mergeCell ref="E235:E238"/>
    <mergeCell ref="F235:F238"/>
    <mergeCell ref="G235:H238"/>
    <mergeCell ref="I235:K238"/>
    <mergeCell ref="I227:K230"/>
    <mergeCell ref="AX231:AX234"/>
    <mergeCell ref="AY231:AY234"/>
    <mergeCell ref="AX222:AX226"/>
    <mergeCell ref="AY222:AY226"/>
    <mergeCell ref="L224:N226"/>
    <mergeCell ref="O224:Q226"/>
    <mergeCell ref="R224:W226"/>
    <mergeCell ref="X224:AC226"/>
    <mergeCell ref="O231:Q234"/>
    <mergeCell ref="AV227:AV230"/>
    <mergeCell ref="AX227:AX230"/>
    <mergeCell ref="AY227:AY230"/>
    <mergeCell ref="C231:C234"/>
    <mergeCell ref="D231:D234"/>
    <mergeCell ref="E231:E234"/>
    <mergeCell ref="F231:F234"/>
    <mergeCell ref="G231:H234"/>
    <mergeCell ref="I231:K234"/>
    <mergeCell ref="L231:N234"/>
    <mergeCell ref="L227:N230"/>
    <mergeCell ref="O227:Q230"/>
    <mergeCell ref="R227:W230"/>
    <mergeCell ref="X227:AC230"/>
    <mergeCell ref="AD227:AI230"/>
    <mergeCell ref="AU227:AU230"/>
    <mergeCell ref="C227:C230"/>
    <mergeCell ref="D227:D230"/>
    <mergeCell ref="E227:E230"/>
    <mergeCell ref="F227:F230"/>
    <mergeCell ref="G227:H230"/>
    <mergeCell ref="R231:W234"/>
    <mergeCell ref="B205:AP205"/>
    <mergeCell ref="C211:J212"/>
    <mergeCell ref="K211:R212"/>
    <mergeCell ref="S211:V212"/>
    <mergeCell ref="W211:AR212"/>
    <mergeCell ref="D216:AR216"/>
    <mergeCell ref="D218:AR218"/>
    <mergeCell ref="C209:J210"/>
    <mergeCell ref="K209:R210"/>
    <mergeCell ref="S209:V210"/>
    <mergeCell ref="W209:AR210"/>
    <mergeCell ref="AU218:AW220"/>
    <mergeCell ref="AX218:AY220"/>
    <mergeCell ref="C222:H226"/>
    <mergeCell ref="I222:K226"/>
    <mergeCell ref="L222:Q223"/>
    <mergeCell ref="AD222:AI226"/>
    <mergeCell ref="AU222:AU226"/>
    <mergeCell ref="AV222:AV226"/>
    <mergeCell ref="BA196:BA197"/>
    <mergeCell ref="BB196:BB197"/>
    <mergeCell ref="C199:AB203"/>
    <mergeCell ref="AE201:AK202"/>
    <mergeCell ref="AL201:AQ202"/>
    <mergeCell ref="AU201:AU202"/>
    <mergeCell ref="AV201:AV202"/>
    <mergeCell ref="AW201:AX202"/>
    <mergeCell ref="AT202:AT203"/>
    <mergeCell ref="AU196:AU197"/>
    <mergeCell ref="AV196:AV197"/>
    <mergeCell ref="AW196:AW197"/>
    <mergeCell ref="AX196:AX197"/>
    <mergeCell ref="AY196:AY197"/>
    <mergeCell ref="AZ196:AZ197"/>
    <mergeCell ref="Z196:AA197"/>
    <mergeCell ref="AE196:AI197"/>
    <mergeCell ref="AJ196:AK197"/>
    <mergeCell ref="AL196:AM197"/>
    <mergeCell ref="AN196:AO197"/>
    <mergeCell ref="AP196:AQ197"/>
    <mergeCell ref="N196:O197"/>
    <mergeCell ref="P196:Q197"/>
    <mergeCell ref="R196:S197"/>
    <mergeCell ref="T196:U197"/>
    <mergeCell ref="V196:W197"/>
    <mergeCell ref="X196:Y197"/>
    <mergeCell ref="AT191:AT192"/>
    <mergeCell ref="AU191:AU192"/>
    <mergeCell ref="AV191:AV192"/>
    <mergeCell ref="AX191:AX192"/>
    <mergeCell ref="AY191:AY192"/>
    <mergeCell ref="B196:E197"/>
    <mergeCell ref="F196:G197"/>
    <mergeCell ref="H196:I197"/>
    <mergeCell ref="J196:K197"/>
    <mergeCell ref="L196:M197"/>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AT172:AT173"/>
    <mergeCell ref="A188:I189"/>
    <mergeCell ref="B191:E192"/>
    <mergeCell ref="F191:G192"/>
    <mergeCell ref="H191:I192"/>
    <mergeCell ref="J191:K192"/>
    <mergeCell ref="L191:M192"/>
    <mergeCell ref="BA177:BA178"/>
    <mergeCell ref="BB177:BB178"/>
    <mergeCell ref="C180:AB184"/>
    <mergeCell ref="AE182:AK183"/>
    <mergeCell ref="AL182:AQ183"/>
    <mergeCell ref="AU182:AU183"/>
    <mergeCell ref="AV182:AV183"/>
    <mergeCell ref="AW182:AX183"/>
    <mergeCell ref="AT183:AT184"/>
    <mergeCell ref="AU177:AU178"/>
    <mergeCell ref="AV177:AV178"/>
    <mergeCell ref="AW177:AW178"/>
    <mergeCell ref="AX177:AX178"/>
    <mergeCell ref="AY177:AY178"/>
    <mergeCell ref="AZ177:AZ178"/>
    <mergeCell ref="Z177:AA178"/>
    <mergeCell ref="AE177:AI178"/>
    <mergeCell ref="AN177:AO178"/>
    <mergeCell ref="AU172:AU173"/>
    <mergeCell ref="AV172:AV173"/>
    <mergeCell ref="AX172:AX173"/>
    <mergeCell ref="AY172:AY173"/>
    <mergeCell ref="B177:E178"/>
    <mergeCell ref="F177:G178"/>
    <mergeCell ref="H177:I178"/>
    <mergeCell ref="J177:K178"/>
    <mergeCell ref="L177:M178"/>
    <mergeCell ref="Z172:AA173"/>
    <mergeCell ref="AE172:AI173"/>
    <mergeCell ref="AJ172:AK173"/>
    <mergeCell ref="AL172:AM173"/>
    <mergeCell ref="AN172:AO173"/>
    <mergeCell ref="AP172:AQ173"/>
    <mergeCell ref="N172:O173"/>
    <mergeCell ref="P172:Q173"/>
    <mergeCell ref="R172:S173"/>
    <mergeCell ref="T172:U173"/>
    <mergeCell ref="V172:W173"/>
    <mergeCell ref="X172:Y173"/>
    <mergeCell ref="AJ177:AK178"/>
    <mergeCell ref="AL177:AM178"/>
    <mergeCell ref="AP177:AQ178"/>
    <mergeCell ref="N177:O178"/>
    <mergeCell ref="P177:Q178"/>
    <mergeCell ref="R177:S178"/>
    <mergeCell ref="T177:U178"/>
    <mergeCell ref="V177:W178"/>
    <mergeCell ref="X177:Y178"/>
    <mergeCell ref="A169:I170"/>
    <mergeCell ref="B172:E173"/>
    <mergeCell ref="F172:G173"/>
    <mergeCell ref="H172:I173"/>
    <mergeCell ref="J172:K173"/>
    <mergeCell ref="L172:M173"/>
    <mergeCell ref="AT154:AT155"/>
    <mergeCell ref="AU154:AU155"/>
    <mergeCell ref="BA159:BA160"/>
    <mergeCell ref="BB159:BB160"/>
    <mergeCell ref="C162:AB166"/>
    <mergeCell ref="AE164:AK165"/>
    <mergeCell ref="AL164:AQ165"/>
    <mergeCell ref="AU164:AU165"/>
    <mergeCell ref="AV164:AV165"/>
    <mergeCell ref="AW164:AX165"/>
    <mergeCell ref="AT165:AT166"/>
    <mergeCell ref="AU159:AU160"/>
    <mergeCell ref="AV159:AV160"/>
    <mergeCell ref="AW159:AW160"/>
    <mergeCell ref="AX159:AX160"/>
    <mergeCell ref="AY159:AY160"/>
    <mergeCell ref="AZ159:AZ160"/>
    <mergeCell ref="Z159:AA160"/>
    <mergeCell ref="AE159:AI160"/>
    <mergeCell ref="AJ159:AK160"/>
    <mergeCell ref="AP159:AQ160"/>
    <mergeCell ref="N159:O160"/>
    <mergeCell ref="P159:Q160"/>
    <mergeCell ref="R159:S160"/>
    <mergeCell ref="T159:U160"/>
    <mergeCell ref="V159:W160"/>
    <mergeCell ref="AV154:AV155"/>
    <mergeCell ref="AX154:AX155"/>
    <mergeCell ref="AY154:AY155"/>
    <mergeCell ref="B159:E160"/>
    <mergeCell ref="F159:G160"/>
    <mergeCell ref="H159:I160"/>
    <mergeCell ref="J159:K160"/>
    <mergeCell ref="L159:M160"/>
    <mergeCell ref="Z154:AA155"/>
    <mergeCell ref="AE154:AI155"/>
    <mergeCell ref="AJ154:AK155"/>
    <mergeCell ref="AL154:AM155"/>
    <mergeCell ref="AN154:AO155"/>
    <mergeCell ref="AP154:AQ155"/>
    <mergeCell ref="N154:O155"/>
    <mergeCell ref="P154:Q155"/>
    <mergeCell ref="R154:S155"/>
    <mergeCell ref="T154:U155"/>
    <mergeCell ref="V154:W155"/>
    <mergeCell ref="X154:Y155"/>
    <mergeCell ref="AL159:AM160"/>
    <mergeCell ref="AN159:AO160"/>
    <mergeCell ref="X159:Y160"/>
    <mergeCell ref="A151:I152"/>
    <mergeCell ref="B154:E155"/>
    <mergeCell ref="F154:G155"/>
    <mergeCell ref="H154:I155"/>
    <mergeCell ref="J154:K155"/>
    <mergeCell ref="L154:M155"/>
    <mergeCell ref="AT136:AT137"/>
    <mergeCell ref="AU136:AU137"/>
    <mergeCell ref="BA141:BA142"/>
    <mergeCell ref="BB141:BB142"/>
    <mergeCell ref="C144:AB148"/>
    <mergeCell ref="AE146:AK147"/>
    <mergeCell ref="AL146:AQ147"/>
    <mergeCell ref="AU146:AU147"/>
    <mergeCell ref="AV146:AV147"/>
    <mergeCell ref="AW146:AX147"/>
    <mergeCell ref="AT147:AT148"/>
    <mergeCell ref="AU141:AU142"/>
    <mergeCell ref="AV141:AV142"/>
    <mergeCell ref="AW141:AW142"/>
    <mergeCell ref="AX141:AX142"/>
    <mergeCell ref="AY141:AY142"/>
    <mergeCell ref="AZ141:AZ142"/>
    <mergeCell ref="Z141:AA142"/>
    <mergeCell ref="AE141:AI142"/>
    <mergeCell ref="AJ141:AK142"/>
    <mergeCell ref="AP141:AQ142"/>
    <mergeCell ref="N141:O142"/>
    <mergeCell ref="P141:Q142"/>
    <mergeCell ref="R141:S142"/>
    <mergeCell ref="T141:U142"/>
    <mergeCell ref="V141:W142"/>
    <mergeCell ref="AV136:AV137"/>
    <mergeCell ref="AX136:AX137"/>
    <mergeCell ref="AY136:AY137"/>
    <mergeCell ref="B141:E142"/>
    <mergeCell ref="F141:G142"/>
    <mergeCell ref="H141:I142"/>
    <mergeCell ref="J141:K142"/>
    <mergeCell ref="L141:M142"/>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AL141:AM142"/>
    <mergeCell ref="AN141:AO142"/>
    <mergeCell ref="X141:Y142"/>
    <mergeCell ref="A133:I134"/>
    <mergeCell ref="B136:E137"/>
    <mergeCell ref="F136:G137"/>
    <mergeCell ref="H136:I137"/>
    <mergeCell ref="J136:K137"/>
    <mergeCell ref="L136:M137"/>
    <mergeCell ref="AT117:AT118"/>
    <mergeCell ref="AU117:AU118"/>
    <mergeCell ref="BA122:BA123"/>
    <mergeCell ref="BB122:BB123"/>
    <mergeCell ref="C125:AB129"/>
    <mergeCell ref="AE127:AK128"/>
    <mergeCell ref="AL127:AQ128"/>
    <mergeCell ref="AU127:AU128"/>
    <mergeCell ref="AV127:AV128"/>
    <mergeCell ref="AW127:AX128"/>
    <mergeCell ref="AT128:AT129"/>
    <mergeCell ref="AU122:AU123"/>
    <mergeCell ref="AV122:AV123"/>
    <mergeCell ref="AW122:AW123"/>
    <mergeCell ref="AX122:AX123"/>
    <mergeCell ref="AY122:AY123"/>
    <mergeCell ref="AZ122:AZ123"/>
    <mergeCell ref="Z122:AA123"/>
    <mergeCell ref="AE122:AI123"/>
    <mergeCell ref="AJ122:AK123"/>
    <mergeCell ref="AP122:AQ123"/>
    <mergeCell ref="N122:O123"/>
    <mergeCell ref="P122:Q123"/>
    <mergeCell ref="R122:S123"/>
    <mergeCell ref="T122:U123"/>
    <mergeCell ref="V122:W123"/>
    <mergeCell ref="AV117:AV118"/>
    <mergeCell ref="AX117:AX118"/>
    <mergeCell ref="AY117:AY118"/>
    <mergeCell ref="B122:E123"/>
    <mergeCell ref="F122:G123"/>
    <mergeCell ref="H122:I123"/>
    <mergeCell ref="J122:K123"/>
    <mergeCell ref="L122:M123"/>
    <mergeCell ref="Z117:AA118"/>
    <mergeCell ref="AE117:AI118"/>
    <mergeCell ref="AJ117:AK118"/>
    <mergeCell ref="AL117:AM118"/>
    <mergeCell ref="AN117:AO118"/>
    <mergeCell ref="AP117:AQ118"/>
    <mergeCell ref="N117:O118"/>
    <mergeCell ref="P117:Q118"/>
    <mergeCell ref="R117:S118"/>
    <mergeCell ref="T117:U118"/>
    <mergeCell ref="V117:W118"/>
    <mergeCell ref="X117:Y118"/>
    <mergeCell ref="AL122:AM123"/>
    <mergeCell ref="AN122:AO123"/>
    <mergeCell ref="X122:Y123"/>
    <mergeCell ref="A114:I115"/>
    <mergeCell ref="B117:E118"/>
    <mergeCell ref="F117:G118"/>
    <mergeCell ref="H117:I118"/>
    <mergeCell ref="J117:K118"/>
    <mergeCell ref="L117:M118"/>
    <mergeCell ref="AT99:AT100"/>
    <mergeCell ref="AU99:AU100"/>
    <mergeCell ref="BA104:BA105"/>
    <mergeCell ref="BB104:BB105"/>
    <mergeCell ref="C107:AB111"/>
    <mergeCell ref="AE109:AK110"/>
    <mergeCell ref="AL109:AQ110"/>
    <mergeCell ref="AU109:AU110"/>
    <mergeCell ref="AV109:AV110"/>
    <mergeCell ref="AW109:AX110"/>
    <mergeCell ref="AT110:AT111"/>
    <mergeCell ref="AU104:AU105"/>
    <mergeCell ref="AV104:AV105"/>
    <mergeCell ref="AW104:AW105"/>
    <mergeCell ref="AX104:AX105"/>
    <mergeCell ref="AY104:AY105"/>
    <mergeCell ref="AZ104:AZ105"/>
    <mergeCell ref="Z104:AA105"/>
    <mergeCell ref="AE104:AI105"/>
    <mergeCell ref="AJ104:AK105"/>
    <mergeCell ref="AP104:AQ105"/>
    <mergeCell ref="N104:O105"/>
    <mergeCell ref="P104:Q105"/>
    <mergeCell ref="R104:S105"/>
    <mergeCell ref="T104:U105"/>
    <mergeCell ref="V104:W105"/>
    <mergeCell ref="B104:E105"/>
    <mergeCell ref="F104:G105"/>
    <mergeCell ref="H104:I105"/>
    <mergeCell ref="J104:K105"/>
    <mergeCell ref="L104:M105"/>
    <mergeCell ref="Z99:AA100"/>
    <mergeCell ref="AE99:AI100"/>
    <mergeCell ref="AJ99:AK100"/>
    <mergeCell ref="AL99:AM100"/>
    <mergeCell ref="AN99:AO100"/>
    <mergeCell ref="AP99:AQ100"/>
    <mergeCell ref="N99:O100"/>
    <mergeCell ref="P99:Q100"/>
    <mergeCell ref="R99:S100"/>
    <mergeCell ref="T99:U100"/>
    <mergeCell ref="V99:W100"/>
    <mergeCell ref="X99:Y100"/>
    <mergeCell ref="AL104:AM105"/>
    <mergeCell ref="AN104:AO105"/>
    <mergeCell ref="X104:Y105"/>
    <mergeCell ref="L99:M100"/>
    <mergeCell ref="AT81:AT82"/>
    <mergeCell ref="AU81:AU82"/>
    <mergeCell ref="BA86:BA87"/>
    <mergeCell ref="BB86:BB87"/>
    <mergeCell ref="C89:AB93"/>
    <mergeCell ref="AE91:AK92"/>
    <mergeCell ref="AL91:AQ92"/>
    <mergeCell ref="AU91:AU92"/>
    <mergeCell ref="AV91:AV92"/>
    <mergeCell ref="AW91:AX92"/>
    <mergeCell ref="AT92:AT93"/>
    <mergeCell ref="AU86:AU87"/>
    <mergeCell ref="AV86:AV87"/>
    <mergeCell ref="AW86:AW87"/>
    <mergeCell ref="AX86:AX87"/>
    <mergeCell ref="AY86:AY87"/>
    <mergeCell ref="AZ86:AZ87"/>
    <mergeCell ref="Z86:AA87"/>
    <mergeCell ref="AE86:AI87"/>
    <mergeCell ref="AJ86:AK87"/>
    <mergeCell ref="AP86:AQ87"/>
    <mergeCell ref="N86:O87"/>
    <mergeCell ref="P86:Q87"/>
    <mergeCell ref="R86:S87"/>
    <mergeCell ref="T86:U87"/>
    <mergeCell ref="V86:W87"/>
    <mergeCell ref="AV99:AV100"/>
    <mergeCell ref="AX99:AX100"/>
    <mergeCell ref="AY99:AY100"/>
    <mergeCell ref="AY81:AY82"/>
    <mergeCell ref="B86:E87"/>
    <mergeCell ref="F86:G87"/>
    <mergeCell ref="H86:I87"/>
    <mergeCell ref="J86:K87"/>
    <mergeCell ref="L86:M87"/>
    <mergeCell ref="Z81:AA82"/>
    <mergeCell ref="AE81:AI82"/>
    <mergeCell ref="AJ81:AK82"/>
    <mergeCell ref="AL81:AM82"/>
    <mergeCell ref="AN81:AO82"/>
    <mergeCell ref="AP81:AQ82"/>
    <mergeCell ref="N81:O82"/>
    <mergeCell ref="P81:Q82"/>
    <mergeCell ref="R81:S82"/>
    <mergeCell ref="T81:U82"/>
    <mergeCell ref="V81:W82"/>
    <mergeCell ref="X81:Y82"/>
    <mergeCell ref="AL86:AM87"/>
    <mergeCell ref="AN86:AO87"/>
    <mergeCell ref="X86:Y87"/>
    <mergeCell ref="BA67:BA68"/>
    <mergeCell ref="BB67:BB68"/>
    <mergeCell ref="C70:AB74"/>
    <mergeCell ref="AE72:AK73"/>
    <mergeCell ref="AL72:AQ73"/>
    <mergeCell ref="AU72:AU73"/>
    <mergeCell ref="AV72:AV73"/>
    <mergeCell ref="AW72:AX73"/>
    <mergeCell ref="AT73:AT74"/>
    <mergeCell ref="AU67:AU68"/>
    <mergeCell ref="AV67:AV68"/>
    <mergeCell ref="AW67:AW68"/>
    <mergeCell ref="AX67:AX68"/>
    <mergeCell ref="AY67:AY68"/>
    <mergeCell ref="AZ67:AZ68"/>
    <mergeCell ref="Z67:AA68"/>
    <mergeCell ref="AE67:AI68"/>
    <mergeCell ref="AJ67:AK68"/>
    <mergeCell ref="AP67:AQ68"/>
    <mergeCell ref="N67:O68"/>
    <mergeCell ref="P67:Q68"/>
    <mergeCell ref="R67:S68"/>
    <mergeCell ref="T67:U68"/>
    <mergeCell ref="V67:W68"/>
    <mergeCell ref="AY62:AY63"/>
    <mergeCell ref="B67:E68"/>
    <mergeCell ref="F67:G68"/>
    <mergeCell ref="H67:I68"/>
    <mergeCell ref="J67:K68"/>
    <mergeCell ref="L67:M68"/>
    <mergeCell ref="Z62:AA63"/>
    <mergeCell ref="AE62:AI63"/>
    <mergeCell ref="AJ62:AK63"/>
    <mergeCell ref="AL62:AM63"/>
    <mergeCell ref="AN62:AO63"/>
    <mergeCell ref="AP62:AQ63"/>
    <mergeCell ref="N62:O63"/>
    <mergeCell ref="P62:Q63"/>
    <mergeCell ref="R62:S63"/>
    <mergeCell ref="T62:U63"/>
    <mergeCell ref="V62:W63"/>
    <mergeCell ref="X62:Y63"/>
    <mergeCell ref="AL67:AM68"/>
    <mergeCell ref="AN67:AO68"/>
    <mergeCell ref="X67:Y68"/>
    <mergeCell ref="H62:I63"/>
    <mergeCell ref="J62:K63"/>
    <mergeCell ref="L62:M63"/>
    <mergeCell ref="B62:E63"/>
    <mergeCell ref="AT62:AT63"/>
    <mergeCell ref="AU62:AU63"/>
    <mergeCell ref="N49:O50"/>
    <mergeCell ref="AV44:AV45"/>
    <mergeCell ref="AX44:AX45"/>
    <mergeCell ref="AY44:AY45"/>
    <mergeCell ref="B49:E50"/>
    <mergeCell ref="F49:G50"/>
    <mergeCell ref="H49:I50"/>
    <mergeCell ref="J49:K50"/>
    <mergeCell ref="L49:M50"/>
    <mergeCell ref="Z44:AA45"/>
    <mergeCell ref="AE44:AI45"/>
    <mergeCell ref="AJ44:AK45"/>
    <mergeCell ref="AL44:AM45"/>
    <mergeCell ref="AN44:AO45"/>
    <mergeCell ref="AP44:AQ45"/>
    <mergeCell ref="N44:O45"/>
    <mergeCell ref="P44:Q45"/>
    <mergeCell ref="R44:S45"/>
    <mergeCell ref="T44:U45"/>
    <mergeCell ref="AJ49:AK50"/>
    <mergeCell ref="P49:Q50"/>
    <mergeCell ref="R49:S50"/>
    <mergeCell ref="T49:U50"/>
    <mergeCell ref="V49:W50"/>
    <mergeCell ref="X49:Y50"/>
    <mergeCell ref="AE54:AK55"/>
    <mergeCell ref="AL54:AQ55"/>
    <mergeCell ref="AU54:AU55"/>
    <mergeCell ref="AV54:AV55"/>
    <mergeCell ref="AW54:AX55"/>
    <mergeCell ref="AT55:AT56"/>
    <mergeCell ref="AU49:AU50"/>
    <mergeCell ref="AV49:AV50"/>
    <mergeCell ref="AW49:AW50"/>
    <mergeCell ref="AX49:AX50"/>
    <mergeCell ref="AT44:AT45"/>
    <mergeCell ref="AU44:AU45"/>
    <mergeCell ref="V44:W45"/>
    <mergeCell ref="X44:Y45"/>
    <mergeCell ref="AL49:AM50"/>
    <mergeCell ref="AN49:AO50"/>
    <mergeCell ref="AP49:AQ50"/>
    <mergeCell ref="BB30:BB31"/>
    <mergeCell ref="C33:AB37"/>
    <mergeCell ref="AE35:AK36"/>
    <mergeCell ref="AL35:AQ36"/>
    <mergeCell ref="AU35:AU36"/>
    <mergeCell ref="AV35:AV36"/>
    <mergeCell ref="AW35:AX36"/>
    <mergeCell ref="AT36:AT37"/>
    <mergeCell ref="AV30:AV31"/>
    <mergeCell ref="AW30:AW31"/>
    <mergeCell ref="AX30:AX31"/>
    <mergeCell ref="AY30:AY31"/>
    <mergeCell ref="AZ30:AZ31"/>
    <mergeCell ref="BA30:BA31"/>
    <mergeCell ref="AE30:AI31"/>
    <mergeCell ref="AJ30:AK31"/>
    <mergeCell ref="AL30:AM31"/>
    <mergeCell ref="AN30:AO31"/>
    <mergeCell ref="V30:W31"/>
    <mergeCell ref="X30:Y31"/>
    <mergeCell ref="Z30:AA31"/>
    <mergeCell ref="BA49:BA50"/>
    <mergeCell ref="BB49:BB50"/>
    <mergeCell ref="AY49:AY50"/>
    <mergeCell ref="AZ49:AZ50"/>
    <mergeCell ref="Z49:AA50"/>
    <mergeCell ref="AE49:AI50"/>
    <mergeCell ref="AV25:AV26"/>
    <mergeCell ref="AX25:AX26"/>
    <mergeCell ref="AY25:AY26"/>
    <mergeCell ref="B30:E31"/>
    <mergeCell ref="F30:G31"/>
    <mergeCell ref="H30:I31"/>
    <mergeCell ref="J30:K31"/>
    <mergeCell ref="L30:M31"/>
    <mergeCell ref="N30:O31"/>
    <mergeCell ref="AE25:AI26"/>
    <mergeCell ref="AJ25:AK26"/>
    <mergeCell ref="AL25:AM26"/>
    <mergeCell ref="AN25:AO26"/>
    <mergeCell ref="AP25:AQ26"/>
    <mergeCell ref="AT25:AT26"/>
    <mergeCell ref="P25:Q26"/>
    <mergeCell ref="R25:S26"/>
    <mergeCell ref="T25:U26"/>
    <mergeCell ref="V25:W26"/>
    <mergeCell ref="X25:Y26"/>
    <mergeCell ref="Z25:AA26"/>
    <mergeCell ref="AP30:AQ31"/>
    <mergeCell ref="AU30:AU31"/>
    <mergeCell ref="P30:Q31"/>
    <mergeCell ref="R30:S31"/>
    <mergeCell ref="T30:U31"/>
    <mergeCell ref="AU25:AU26"/>
    <mergeCell ref="E275:E278"/>
    <mergeCell ref="F275:F278"/>
    <mergeCell ref="G275:H278"/>
    <mergeCell ref="I275:K278"/>
    <mergeCell ref="L275:N278"/>
    <mergeCell ref="O275:Q278"/>
    <mergeCell ref="R275:W278"/>
    <mergeCell ref="A2:H2"/>
    <mergeCell ref="I2:AJ2"/>
    <mergeCell ref="AK2:AS2"/>
    <mergeCell ref="A3:AS3"/>
    <mergeCell ref="C5:K6"/>
    <mergeCell ref="L5:AP6"/>
    <mergeCell ref="C7:K8"/>
    <mergeCell ref="L7:AP8"/>
    <mergeCell ref="A17:AS17"/>
    <mergeCell ref="A22:I23"/>
    <mergeCell ref="B25:E26"/>
    <mergeCell ref="F25:G26"/>
    <mergeCell ref="H25:I26"/>
    <mergeCell ref="J25:K26"/>
    <mergeCell ref="L25:M26"/>
    <mergeCell ref="N25:O26"/>
    <mergeCell ref="A41:I42"/>
    <mergeCell ref="B44:E45"/>
    <mergeCell ref="F44:G45"/>
    <mergeCell ref="H44:I45"/>
    <mergeCell ref="J44:K45"/>
    <mergeCell ref="L44:M45"/>
    <mergeCell ref="A59:I60"/>
    <mergeCell ref="C52:AB56"/>
    <mergeCell ref="AY275:AY278"/>
    <mergeCell ref="C279:C282"/>
    <mergeCell ref="D279:D282"/>
    <mergeCell ref="E279:E282"/>
    <mergeCell ref="F279:F282"/>
    <mergeCell ref="G279:H282"/>
    <mergeCell ref="I279:K282"/>
    <mergeCell ref="L279:N282"/>
    <mergeCell ref="O279:Q282"/>
    <mergeCell ref="R279:W282"/>
    <mergeCell ref="X279:AC282"/>
    <mergeCell ref="AD279:AI282"/>
    <mergeCell ref="AU279:AU282"/>
    <mergeCell ref="AV279:AV282"/>
    <mergeCell ref="AX279:AX282"/>
    <mergeCell ref="AY279:AY282"/>
    <mergeCell ref="C275:C278"/>
    <mergeCell ref="AV287:AV290"/>
    <mergeCell ref="AX287:AX290"/>
    <mergeCell ref="F62:G63"/>
    <mergeCell ref="C283:C286"/>
    <mergeCell ref="D283:D286"/>
    <mergeCell ref="E283:E286"/>
    <mergeCell ref="F283:F286"/>
    <mergeCell ref="G283:H286"/>
    <mergeCell ref="I283:K286"/>
    <mergeCell ref="L283:N286"/>
    <mergeCell ref="O283:Q286"/>
    <mergeCell ref="R283:W286"/>
    <mergeCell ref="X275:AC278"/>
    <mergeCell ref="AD275:AI278"/>
    <mergeCell ref="AU275:AU278"/>
    <mergeCell ref="AV275:AV278"/>
    <mergeCell ref="AX275:AX278"/>
    <mergeCell ref="AV62:AV63"/>
    <mergeCell ref="AX62:AX63"/>
    <mergeCell ref="A78:I79"/>
    <mergeCell ref="B81:E82"/>
    <mergeCell ref="F81:G82"/>
    <mergeCell ref="H81:I82"/>
    <mergeCell ref="J81:K82"/>
    <mergeCell ref="L81:M82"/>
    <mergeCell ref="AV81:AV82"/>
    <mergeCell ref="AX81:AX82"/>
    <mergeCell ref="A96:I97"/>
    <mergeCell ref="B99:E100"/>
    <mergeCell ref="F99:G100"/>
    <mergeCell ref="H99:I100"/>
    <mergeCell ref="J99:K100"/>
    <mergeCell ref="AD295:AI298"/>
    <mergeCell ref="AU295:AU298"/>
    <mergeCell ref="D275:D278"/>
    <mergeCell ref="AX295:AX298"/>
    <mergeCell ref="AY295:AY298"/>
    <mergeCell ref="C291:C294"/>
    <mergeCell ref="D291:D294"/>
    <mergeCell ref="E291:E294"/>
    <mergeCell ref="F291:F294"/>
    <mergeCell ref="G291:H294"/>
    <mergeCell ref="I291:K294"/>
    <mergeCell ref="L291:N294"/>
    <mergeCell ref="O291:Q294"/>
    <mergeCell ref="R291:W294"/>
    <mergeCell ref="X283:AC286"/>
    <mergeCell ref="AD283:AI286"/>
    <mergeCell ref="AU283:AU286"/>
    <mergeCell ref="AV283:AV286"/>
    <mergeCell ref="AX283:AX286"/>
    <mergeCell ref="AY283:AY286"/>
    <mergeCell ref="C287:C290"/>
    <mergeCell ref="D287:D290"/>
    <mergeCell ref="E287:E290"/>
    <mergeCell ref="F287:F290"/>
    <mergeCell ref="G287:H290"/>
    <mergeCell ref="I287:K290"/>
    <mergeCell ref="L287:N290"/>
    <mergeCell ref="O287:Q290"/>
    <mergeCell ref="R287:W290"/>
    <mergeCell ref="X287:AC290"/>
    <mergeCell ref="AD287:AI290"/>
    <mergeCell ref="AU287:AU290"/>
    <mergeCell ref="R311:W314"/>
    <mergeCell ref="X311:AC314"/>
    <mergeCell ref="AY287:AY290"/>
    <mergeCell ref="AU311:AU314"/>
    <mergeCell ref="AV311:AV314"/>
    <mergeCell ref="AX311:AX314"/>
    <mergeCell ref="AY311:AY314"/>
    <mergeCell ref="C307:C310"/>
    <mergeCell ref="D307:D310"/>
    <mergeCell ref="E307:E310"/>
    <mergeCell ref="F307:F310"/>
    <mergeCell ref="G307:H310"/>
    <mergeCell ref="I307:K310"/>
    <mergeCell ref="L307:N310"/>
    <mergeCell ref="O307:Q310"/>
    <mergeCell ref="R307:W310"/>
    <mergeCell ref="X291:AC294"/>
    <mergeCell ref="AD291:AI294"/>
    <mergeCell ref="AU291:AU294"/>
    <mergeCell ref="AV291:AV294"/>
    <mergeCell ref="AX291:AX294"/>
    <mergeCell ref="AY291:AY294"/>
    <mergeCell ref="C295:C298"/>
    <mergeCell ref="D295:D298"/>
    <mergeCell ref="E295:E298"/>
    <mergeCell ref="F295:F298"/>
    <mergeCell ref="G295:H298"/>
    <mergeCell ref="I295:K298"/>
    <mergeCell ref="L295:N298"/>
    <mergeCell ref="O295:Q298"/>
    <mergeCell ref="R295:W298"/>
    <mergeCell ref="X295:AC298"/>
    <mergeCell ref="R222:AC223"/>
    <mergeCell ref="AD311:AI314"/>
    <mergeCell ref="AV295:AV298"/>
    <mergeCell ref="X315:AC318"/>
    <mergeCell ref="AD315:AI318"/>
    <mergeCell ref="AU315:AU318"/>
    <mergeCell ref="AV315:AV318"/>
    <mergeCell ref="AX315:AX318"/>
    <mergeCell ref="AY315:AY318"/>
    <mergeCell ref="C315:C318"/>
    <mergeCell ref="D315:D318"/>
    <mergeCell ref="E315:E318"/>
    <mergeCell ref="F315:F318"/>
    <mergeCell ref="G315:H318"/>
    <mergeCell ref="I315:K318"/>
    <mergeCell ref="L315:N318"/>
    <mergeCell ref="O315:Q318"/>
    <mergeCell ref="R315:W318"/>
    <mergeCell ref="X307:AC310"/>
    <mergeCell ref="AD307:AI310"/>
    <mergeCell ref="AU307:AU310"/>
    <mergeCell ref="AV307:AV310"/>
    <mergeCell ref="AX307:AX310"/>
    <mergeCell ref="AY307:AY310"/>
    <mergeCell ref="C311:C314"/>
    <mergeCell ref="D311:D314"/>
    <mergeCell ref="E311:E314"/>
    <mergeCell ref="F311:F314"/>
    <mergeCell ref="G311:H314"/>
    <mergeCell ref="I311:K314"/>
    <mergeCell ref="L311:N314"/>
    <mergeCell ref="O311:Q314"/>
  </mergeCells>
  <phoneticPr fontId="2"/>
  <conditionalFormatting sqref="X227 X231 X235 X239 X243 X247 X251 X255 X259 X263 X267 X271 X319 X323 X327 X331 X335 X339 X343 X347 X351 X355 X359 X363 X367 X371 X375 X379 X383 X387 X391 X395 X399">
    <cfRule type="expression" dxfId="588" priority="40">
      <formula>IF(X227="定",TRUE)</formula>
    </cfRule>
    <cfRule type="expression" dxfId="587" priority="41">
      <formula>IF(#REF!="×",TRUE)</formula>
    </cfRule>
    <cfRule type="expression" dxfId="586" priority="42">
      <formula>IF(X227=0,TRUE)</formula>
    </cfRule>
  </conditionalFormatting>
  <conditionalFormatting sqref="R227 R231 R235 R239 R243 R247 R251 R255 R259 R263 R267 R271 R319 R323 R327 R331 R335 R339 R343 R347 R351">
    <cfRule type="expression" dxfId="585" priority="37">
      <formula>IF(R227="定",TRUE)</formula>
    </cfRule>
    <cfRule type="expression" dxfId="584" priority="38">
      <formula>IF(#REF!="×",TRUE)</formula>
    </cfRule>
    <cfRule type="expression" dxfId="583" priority="39">
      <formula>IF(R227=0,TRUE)</formula>
    </cfRule>
  </conditionalFormatting>
  <conditionalFormatting sqref="AD227 AD231 AD235 AD239 AD243 AD247 AD251 AD255 AD259 AD263 AD267 AD271 AD319 AD323 AD327 AD331 AD335 AD339 AD343 AD347 AD351">
    <cfRule type="expression" dxfId="582" priority="34">
      <formula>IF(AD227="定",TRUE)</formula>
    </cfRule>
    <cfRule type="expression" dxfId="581" priority="35">
      <formula>IF(BV230="×",TRUE)</formula>
    </cfRule>
    <cfRule type="expression" dxfId="580" priority="36">
      <formula>IF(AD227=0,TRUE)</formula>
    </cfRule>
  </conditionalFormatting>
  <conditionalFormatting sqref="X275 X279 X283 X287 X291 X295 X307 X311 X315">
    <cfRule type="expression" dxfId="579" priority="31">
      <formula>IF(X275="定",TRUE)</formula>
    </cfRule>
    <cfRule type="expression" dxfId="578" priority="32">
      <formula>IF(#REF!="×",TRUE)</formula>
    </cfRule>
    <cfRule type="expression" dxfId="577" priority="33">
      <formula>IF(X275=0,TRUE)</formula>
    </cfRule>
  </conditionalFormatting>
  <conditionalFormatting sqref="R275 R279 R283 R287 R291 R295 R307 R311 R315">
    <cfRule type="expression" dxfId="576" priority="28">
      <formula>IF(R275="定",TRUE)</formula>
    </cfRule>
    <cfRule type="expression" dxfId="575" priority="29">
      <formula>IF(#REF!="×",TRUE)</formula>
    </cfRule>
    <cfRule type="expression" dxfId="574" priority="30">
      <formula>IF(R275=0,TRUE)</formula>
    </cfRule>
  </conditionalFormatting>
  <conditionalFormatting sqref="AD275 AD279 AD283 AD287 AD291 AD295 AD307 AD311 AD315">
    <cfRule type="expression" dxfId="573" priority="25">
      <formula>IF(AD275="定",TRUE)</formula>
    </cfRule>
    <cfRule type="expression" dxfId="572" priority="26">
      <formula>IF(BV278="×",TRUE)</formula>
    </cfRule>
    <cfRule type="expression" dxfId="571" priority="27">
      <formula>IF(AD275=0,TRUE)</formula>
    </cfRule>
  </conditionalFormatting>
  <conditionalFormatting sqref="C231:Q286 D227:Q230">
    <cfRule type="expression" dxfId="570" priority="24">
      <formula>IF($C$12="☑",TRUE)</formula>
    </cfRule>
  </conditionalFormatting>
  <conditionalFormatting sqref="R367 R371 R375 R379 R383 R387 R391 R395 R399">
    <cfRule type="expression" dxfId="569" priority="11">
      <formula>IF(R367=0,TRUE)</formula>
    </cfRule>
  </conditionalFormatting>
  <conditionalFormatting sqref="AD367 AD371 AD375 AD379 AD383 AD387 AD391 AD395 AD399">
    <cfRule type="expression" dxfId="568" priority="10">
      <formula>IF(AD367=0,TRUE)</formula>
    </cfRule>
  </conditionalFormatting>
  <conditionalFormatting sqref="R355 R359 R363">
    <cfRule type="expression" dxfId="567" priority="7">
      <formula>IF(R355="定",TRUE)</formula>
    </cfRule>
    <cfRule type="expression" dxfId="566" priority="8">
      <formula>IF(#REF!="×",TRUE)</formula>
    </cfRule>
    <cfRule type="expression" dxfId="565" priority="9">
      <formula>IF(R355=0,TRUE)</formula>
    </cfRule>
  </conditionalFormatting>
  <conditionalFormatting sqref="AD355 AD359 AD363">
    <cfRule type="expression" dxfId="564" priority="4">
      <formula>IF(AD355="定",TRUE)</formula>
    </cfRule>
    <cfRule type="expression" dxfId="563" priority="5">
      <formula>IF(BV358="×",TRUE)</formula>
    </cfRule>
    <cfRule type="expression" dxfId="562" priority="6">
      <formula>IF(AD355=0,TRUE)</formula>
    </cfRule>
  </conditionalFormatting>
  <conditionalFormatting sqref="C227:AI306">
    <cfRule type="expression" dxfId="561" priority="2">
      <formula>IF($C$13="☑",TRUE)</formula>
    </cfRule>
  </conditionalFormatting>
  <conditionalFormatting sqref="C227:AI286">
    <cfRule type="expression" dxfId="560" priority="1">
      <formula>IF($C$12="☑",TRUE)</formula>
    </cfRule>
  </conditionalFormatting>
  <dataValidations count="6">
    <dataValidation type="whole" allowBlank="1" showInputMessage="1" showErrorMessage="1" sqref="H191:I192 H196:I197 H172:I173 H177:I178 H62:I63 H67:I68 H81:I82 H86:I87 H99:I100 H104:I105 H117:I118 H122:I123 H136:I137 H141:I142 H154:I155 H159:I160" xr:uid="{F15C992C-5DF0-4C6E-8E80-9895CD932D76}">
      <formula1>5</formula1>
      <formula2>28</formula2>
    </dataValidation>
    <dataValidation type="whole" allowBlank="1" showInputMessage="1" showErrorMessage="1" sqref="AN49:AO50 AN44:AO45 L25:M26 X25:Y26 AN177:AO178 AN172:AO173 L191:M192 X191:Y192 AN30:AO31 AN25:AO26 L30:M31 X30:Y31 AN86:AO87 AN81:AO82 L86:M87 X86:Y87 L62:M63 X62:Y63 L67:M68 X67:Y68 AN67:AO68 AN62:AO63 L81:M82 X81:Y82 AN104:AO105 AN99:AO100 L104:M105 X104:Y105 L99:M100 X99:Y100 AN141:AO142 AN136:AO137 L141:M142 X141:Y142 L117:M118 X117:Y118 L122:M123 X122:Y123 AN122:AO123 AN117:AO118 L136:M137 X136:Y137 AN159:AO160 AN154:AO155 L159:M160 X159:Y160 L154:M155 X154:Y155 AN196:AO197 AN191:AO192 L196:M197 X196:Y197 L172:M173 X172:Y173 L177:M178 X177:Y178 L49:M50 X49:Y50 L44:M45 X44:Y45" xr:uid="{8FB670F5-3BA2-4CD0-974A-109E9B246B17}">
      <formula1>0</formula1>
      <formula2>59</formula2>
    </dataValidation>
    <dataValidation type="list" allowBlank="1" showInputMessage="1" showErrorMessage="1" sqref="I307:K402 O227:Q298 I227:K298 O307:Q402 L355:N362 L371:N390 L399:N402" xr:uid="{B82BE06E-CE6C-49D4-92E7-3C057A923238}">
      <formula1>"○,定,×,－"</formula1>
    </dataValidation>
    <dataValidation type="decimal" operator="greaterThan" allowBlank="1" showInputMessage="1" showErrorMessage="1" sqref="K209:R210" xr:uid="{6072368A-3175-4BD5-8993-84F2F0ED0BEC}">
      <formula1>0</formula1>
    </dataValidation>
    <dataValidation type="whole" allowBlank="1" showInputMessage="1" showErrorMessage="1" sqref="L227:N298 L307:N402" xr:uid="{27DBC67D-DE81-43B9-AA79-B9C994801710}">
      <formula1>1</formula1>
      <formula2>10</formula2>
    </dataValidation>
    <dataValidation type="list" allowBlank="1" showInputMessage="1" showErrorMessage="1" sqref="C11:D13" xr:uid="{9B5E94AF-1900-43F6-A5A3-06309C2F9F96}">
      <formula1>"☑,□"</formula1>
    </dataValidation>
  </dataValidations>
  <pageMargins left="0.9055118110236221" right="0.51181102362204722" top="0.55118110236220474" bottom="0.55118110236220474" header="0.31496062992125984" footer="0.31496062992125984"/>
  <pageSetup paperSize="9" scale="50" fitToHeight="3" orientation="portrait" cellComments="asDisplayed" r:id="rId1"/>
  <headerFooter>
    <oddFooter>&amp;C&amp;P/&amp;N ページ</oddFooter>
  </headerFooter>
  <rowBreaks count="3" manualBreakCount="3">
    <brk id="57" max="44" man="1"/>
    <brk id="221" max="44" man="1"/>
    <brk id="306" max="44" man="1"/>
  </rowBreaks>
  <drawing r:id="rId2"/>
  <extLst>
    <ext xmlns:x14="http://schemas.microsoft.com/office/spreadsheetml/2009/9/main" uri="{78C0D931-6437-407d-A8EE-F0AAD7539E65}">
      <x14:conditionalFormattings>
        <x14:conditionalFormatting xmlns:xm="http://schemas.microsoft.com/office/excel/2006/main">
          <x14:cfRule type="expression" priority="23" id="{12481BAE-1F47-49A0-A573-03BD812C04BA}">
            <xm:f>IF(支給額計算書!$C$13="☑",TRUE)</xm:f>
            <x14:dxf>
              <font>
                <color theme="0" tint="-0.14996795556505021"/>
              </font>
              <fill>
                <patternFill>
                  <bgColor theme="0" tint="-0.14996795556505021"/>
                </patternFill>
              </fill>
            </x14:dxf>
          </x14:cfRule>
          <xm:sqref>C299:AI306</xm:sqref>
        </x14:conditionalFormatting>
        <x14:conditionalFormatting xmlns:xm="http://schemas.microsoft.com/office/excel/2006/main">
          <x14:cfRule type="expression" priority="22" id="{96982662-A02A-4D07-A45F-D3B10C4141F4}">
            <xm:f>IF(支給額計算書!$C$13="☑",TRUE)</xm:f>
            <x14:dxf>
              <font>
                <color theme="0" tint="-0.14996795556505021"/>
              </font>
              <fill>
                <patternFill>
                  <bgColor theme="0" tint="-0.14996795556505021"/>
                </patternFill>
              </fill>
            </x14:dxf>
          </x14:cfRule>
          <xm:sqref>C407:W410</xm:sqref>
        </x14:conditionalFormatting>
        <x14:conditionalFormatting xmlns:xm="http://schemas.microsoft.com/office/excel/2006/main">
          <x14:cfRule type="expression" priority="3" id="{0E6FB6C7-B915-4A35-B6C6-4EEEF586D08A}">
            <xm:f>IF(支給額計算書!$C$13="☑",TRUE)</xm:f>
            <x14:dxf>
              <font>
                <color theme="0" tint="-0.14996795556505021"/>
              </font>
              <fill>
                <patternFill>
                  <bgColor theme="0" tint="-0.14996795556505021"/>
                </patternFill>
              </fill>
            </x14:dxf>
          </x14:cfRule>
          <xm:sqref>C411:W414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9C65-0D04-48BE-9C28-8DD5285E2D66}">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SWVriPtaPFhpFvr8IlJDZmTc24CFUbYMh2l0Zf91/mv5pewv3U+GhxqTNW6aVygFp9UPzWybMPc8k22L7q24gA==" saltValue="/4aRymV+/vPcL3xo7uzNZ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265" priority="18">
      <formula>IF(I11="定",TRUE)</formula>
    </cfRule>
    <cfRule type="expression" dxfId="264" priority="19">
      <formula>IF(I11="×",TRUE)</formula>
    </cfRule>
  </conditionalFormatting>
  <conditionalFormatting sqref="R11:W58 R95:W130">
    <cfRule type="expression" dxfId="263" priority="16">
      <formula>IF(I11="定",TRUE)</formula>
    </cfRule>
    <cfRule type="expression" dxfId="262" priority="17">
      <formula>IF(I11="×",TRUE)</formula>
    </cfRule>
  </conditionalFormatting>
  <conditionalFormatting sqref="C4">
    <cfRule type="expression" dxfId="261" priority="14">
      <formula>IF(XFD4="定",TRUE)</formula>
    </cfRule>
    <cfRule type="expression" dxfId="260" priority="15">
      <formula>IF(XFD4="×",TRUE)</formula>
    </cfRule>
  </conditionalFormatting>
  <conditionalFormatting sqref="L59:Q94">
    <cfRule type="expression" dxfId="259" priority="12">
      <formula>IF(I59="定",TRUE)</formula>
    </cfRule>
    <cfRule type="expression" dxfId="258" priority="13">
      <formula>IF(I59="×",TRUE)</formula>
    </cfRule>
  </conditionalFormatting>
  <conditionalFormatting sqref="R59:W94">
    <cfRule type="expression" dxfId="257" priority="10">
      <formula>IF(I59="定",TRUE)</formula>
    </cfRule>
    <cfRule type="expression" dxfId="256" priority="11">
      <formula>IF(I59="×",TRUE)</formula>
    </cfRule>
  </conditionalFormatting>
  <conditionalFormatting sqref="L143:Q178">
    <cfRule type="expression" dxfId="255" priority="7">
      <formula>IF(I143="定",TRUE)</formula>
    </cfRule>
    <cfRule type="expression" dxfId="254" priority="8">
      <formula>IF(I143="×",TRUE)</formula>
    </cfRule>
  </conditionalFormatting>
  <conditionalFormatting sqref="R143:W178">
    <cfRule type="expression" dxfId="253" priority="5">
      <formula>IF(I143="定",TRUE)</formula>
    </cfRule>
    <cfRule type="expression" dxfId="252" priority="6">
      <formula>IF(I143="×",TRUE)</formula>
    </cfRule>
  </conditionalFormatting>
  <conditionalFormatting sqref="L131:Q142">
    <cfRule type="expression" dxfId="251" priority="3">
      <formula>IF(I131="定",TRUE)</formula>
    </cfRule>
    <cfRule type="expression" dxfId="250" priority="4">
      <formula>IF(I131="×",TRUE)</formula>
    </cfRule>
  </conditionalFormatting>
  <conditionalFormatting sqref="R131:W142">
    <cfRule type="expression" dxfId="249" priority="1">
      <formula>IF(I131="定",TRUE)</formula>
    </cfRule>
    <cfRule type="expression" dxfId="248" priority="2">
      <formula>IF(I131="×",TRUE)</formula>
    </cfRule>
  </conditionalFormatting>
  <dataValidations count="2">
    <dataValidation type="whole" operator="lessThanOrEqual" allowBlank="1" showInputMessage="1" showErrorMessage="1" sqref="R11:W178" xr:uid="{0E5D9ED4-749E-4898-9494-1641F3CDFDBE}">
      <formula1>L11</formula1>
    </dataValidation>
    <dataValidation type="whole" operator="greaterThanOrEqual" allowBlank="1" showInputMessage="1" showErrorMessage="1" sqref="L11:Q178" xr:uid="{54613870-4AEA-4A0D-A907-D0AD20A9276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1DADCF2-4F77-4EFD-A54F-410F1FE4819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7E25D-E09A-4A12-85B5-32502B0CE7AB}">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PNpBU6/kuEvt+6oNxuj8XZEvFd9nLRiFcULa57fgENOnlQKB99aiwb9KjPOOIcKsLQmaNw6nYW0MczVVGWZ+Rg==" saltValue="clrb4LJxpsaK5ka1WEHGq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246" priority="18">
      <formula>IF(I11="定",TRUE)</formula>
    </cfRule>
    <cfRule type="expression" dxfId="245" priority="19">
      <formula>IF(I11="×",TRUE)</formula>
    </cfRule>
  </conditionalFormatting>
  <conditionalFormatting sqref="R11:W58 R95:W130">
    <cfRule type="expression" dxfId="244" priority="16">
      <formula>IF(I11="定",TRUE)</formula>
    </cfRule>
    <cfRule type="expression" dxfId="243" priority="17">
      <formula>IF(I11="×",TRUE)</formula>
    </cfRule>
  </conditionalFormatting>
  <conditionalFormatting sqref="C4">
    <cfRule type="expression" dxfId="242" priority="14">
      <formula>IF(XFD4="定",TRUE)</formula>
    </cfRule>
    <cfRule type="expression" dxfId="241" priority="15">
      <formula>IF(XFD4="×",TRUE)</formula>
    </cfRule>
  </conditionalFormatting>
  <conditionalFormatting sqref="L59:Q94">
    <cfRule type="expression" dxfId="240" priority="12">
      <formula>IF(I59="定",TRUE)</formula>
    </cfRule>
    <cfRule type="expression" dxfId="239" priority="13">
      <formula>IF(I59="×",TRUE)</formula>
    </cfRule>
  </conditionalFormatting>
  <conditionalFormatting sqref="R59:W94">
    <cfRule type="expression" dxfId="238" priority="10">
      <formula>IF(I59="定",TRUE)</formula>
    </cfRule>
    <cfRule type="expression" dxfId="237" priority="11">
      <formula>IF(I59="×",TRUE)</formula>
    </cfRule>
  </conditionalFormatting>
  <conditionalFormatting sqref="L143:Q178">
    <cfRule type="expression" dxfId="236" priority="7">
      <formula>IF(I143="定",TRUE)</formula>
    </cfRule>
    <cfRule type="expression" dxfId="235" priority="8">
      <formula>IF(I143="×",TRUE)</formula>
    </cfRule>
  </conditionalFormatting>
  <conditionalFormatting sqref="R143:W178">
    <cfRule type="expression" dxfId="234" priority="5">
      <formula>IF(I143="定",TRUE)</formula>
    </cfRule>
    <cfRule type="expression" dxfId="233" priority="6">
      <formula>IF(I143="×",TRUE)</formula>
    </cfRule>
  </conditionalFormatting>
  <conditionalFormatting sqref="L131:Q142">
    <cfRule type="expression" dxfId="232" priority="3">
      <formula>IF(I131="定",TRUE)</formula>
    </cfRule>
    <cfRule type="expression" dxfId="231" priority="4">
      <formula>IF(I131="×",TRUE)</formula>
    </cfRule>
  </conditionalFormatting>
  <conditionalFormatting sqref="R131:W142">
    <cfRule type="expression" dxfId="230" priority="1">
      <formula>IF(I131="定",TRUE)</formula>
    </cfRule>
    <cfRule type="expression" dxfId="229" priority="2">
      <formula>IF(I131="×",TRUE)</formula>
    </cfRule>
  </conditionalFormatting>
  <dataValidations count="2">
    <dataValidation type="whole" operator="greaterThanOrEqual" allowBlank="1" showInputMessage="1" showErrorMessage="1" sqref="L11:Q178" xr:uid="{3D3FF55D-38A5-4661-9F01-C65DE5CA012E}">
      <formula1>R11</formula1>
    </dataValidation>
    <dataValidation type="whole" operator="lessThanOrEqual" allowBlank="1" showInputMessage="1" showErrorMessage="1" sqref="R11:W178" xr:uid="{E6BFAA67-C04D-4FAF-B56A-9E36537B6C19}">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715C2CB1-D820-471D-A31B-C2043072816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3570-31A9-4F02-B34E-7F84AAC2F0B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mlphbB2XoctVcxwvPqegP6o5LxFBHqGMlkCclB+7IKhPak4d4KpvRAFjfvK1YlU5bVkWaCTNYGC3zcZMWtucHg==" saltValue="UDbQhYU7VxPIopNlinpIPg=="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227" priority="18">
      <formula>IF(I11="定",TRUE)</formula>
    </cfRule>
    <cfRule type="expression" dxfId="226" priority="19">
      <formula>IF(I11="×",TRUE)</formula>
    </cfRule>
  </conditionalFormatting>
  <conditionalFormatting sqref="R11:W58 R95:W130">
    <cfRule type="expression" dxfId="225" priority="16">
      <formula>IF(I11="定",TRUE)</formula>
    </cfRule>
    <cfRule type="expression" dxfId="224" priority="17">
      <formula>IF(I11="×",TRUE)</formula>
    </cfRule>
  </conditionalFormatting>
  <conditionalFormatting sqref="C4">
    <cfRule type="expression" dxfId="223" priority="14">
      <formula>IF(XFD4="定",TRUE)</formula>
    </cfRule>
    <cfRule type="expression" dxfId="222" priority="15">
      <formula>IF(XFD4="×",TRUE)</formula>
    </cfRule>
  </conditionalFormatting>
  <conditionalFormatting sqref="L59:Q94">
    <cfRule type="expression" dxfId="221" priority="12">
      <formula>IF(I59="定",TRUE)</formula>
    </cfRule>
    <cfRule type="expression" dxfId="220" priority="13">
      <formula>IF(I59="×",TRUE)</formula>
    </cfRule>
  </conditionalFormatting>
  <conditionalFormatting sqref="R59:W94">
    <cfRule type="expression" dxfId="219" priority="10">
      <formula>IF(I59="定",TRUE)</formula>
    </cfRule>
    <cfRule type="expression" dxfId="218" priority="11">
      <formula>IF(I59="×",TRUE)</formula>
    </cfRule>
  </conditionalFormatting>
  <conditionalFormatting sqref="L143:Q178">
    <cfRule type="expression" dxfId="217" priority="7">
      <formula>IF(I143="定",TRUE)</formula>
    </cfRule>
    <cfRule type="expression" dxfId="216" priority="8">
      <formula>IF(I143="×",TRUE)</formula>
    </cfRule>
  </conditionalFormatting>
  <conditionalFormatting sqref="R143:W178">
    <cfRule type="expression" dxfId="215" priority="5">
      <formula>IF(I143="定",TRUE)</formula>
    </cfRule>
    <cfRule type="expression" dxfId="214" priority="6">
      <formula>IF(I143="×",TRUE)</formula>
    </cfRule>
  </conditionalFormatting>
  <conditionalFormatting sqref="L131:Q142">
    <cfRule type="expression" dxfId="213" priority="3">
      <formula>IF(I131="定",TRUE)</formula>
    </cfRule>
    <cfRule type="expression" dxfId="212" priority="4">
      <formula>IF(I131="×",TRUE)</formula>
    </cfRule>
  </conditionalFormatting>
  <conditionalFormatting sqref="R131:W142">
    <cfRule type="expression" dxfId="211" priority="1">
      <formula>IF(I131="定",TRUE)</formula>
    </cfRule>
    <cfRule type="expression" dxfId="210" priority="2">
      <formula>IF(I131="×",TRUE)</formula>
    </cfRule>
  </conditionalFormatting>
  <dataValidations count="2">
    <dataValidation type="whole" operator="lessThanOrEqual" allowBlank="1" showInputMessage="1" showErrorMessage="1" sqref="R11:W178" xr:uid="{2D18611A-7750-45BC-9583-7755C04A7AC2}">
      <formula1>L11</formula1>
    </dataValidation>
    <dataValidation type="whole" operator="greaterThanOrEqual" allowBlank="1" showInputMessage="1" showErrorMessage="1" sqref="L11:Q178" xr:uid="{6D728142-3AEE-4B1B-9244-1E34094AC4BE}">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F65901D-E0F6-4EF1-B90C-044831FCB7C0}">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69A7-525E-454E-8199-92A2B3DC8D4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7j8AXMvZuDuNo0XN0N/hlnHHMm3y8IRB62eTwq+u/i1NtTCFDb58v9WogmQ7/9t9jpWMiiZXm4O72KYjh9CtGw==" saltValue="3mj01v/dXa42ZG1x9kb8oA=="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208" priority="18">
      <formula>IF(I11="定",TRUE)</formula>
    </cfRule>
    <cfRule type="expression" dxfId="207" priority="19">
      <formula>IF(I11="×",TRUE)</formula>
    </cfRule>
  </conditionalFormatting>
  <conditionalFormatting sqref="R11:W58 R95:W130">
    <cfRule type="expression" dxfId="206" priority="16">
      <formula>IF(I11="定",TRUE)</formula>
    </cfRule>
    <cfRule type="expression" dxfId="205" priority="17">
      <formula>IF(I11="×",TRUE)</formula>
    </cfRule>
  </conditionalFormatting>
  <conditionalFormatting sqref="C4">
    <cfRule type="expression" dxfId="204" priority="14">
      <formula>IF(XFD4="定",TRUE)</formula>
    </cfRule>
    <cfRule type="expression" dxfId="203" priority="15">
      <formula>IF(XFD4="×",TRUE)</formula>
    </cfRule>
  </conditionalFormatting>
  <conditionalFormatting sqref="L59:Q94">
    <cfRule type="expression" dxfId="202" priority="12">
      <formula>IF(I59="定",TRUE)</formula>
    </cfRule>
    <cfRule type="expression" dxfId="201" priority="13">
      <formula>IF(I59="×",TRUE)</formula>
    </cfRule>
  </conditionalFormatting>
  <conditionalFormatting sqref="R59:W94">
    <cfRule type="expression" dxfId="200" priority="10">
      <formula>IF(I59="定",TRUE)</formula>
    </cfRule>
    <cfRule type="expression" dxfId="199" priority="11">
      <formula>IF(I59="×",TRUE)</formula>
    </cfRule>
  </conditionalFormatting>
  <conditionalFormatting sqref="L143:Q178">
    <cfRule type="expression" dxfId="198" priority="7">
      <formula>IF(I143="定",TRUE)</formula>
    </cfRule>
    <cfRule type="expression" dxfId="197" priority="8">
      <formula>IF(I143="×",TRUE)</formula>
    </cfRule>
  </conditionalFormatting>
  <conditionalFormatting sqref="R143:W178">
    <cfRule type="expression" dxfId="196" priority="5">
      <formula>IF(I143="定",TRUE)</formula>
    </cfRule>
    <cfRule type="expression" dxfId="195" priority="6">
      <formula>IF(I143="×",TRUE)</formula>
    </cfRule>
  </conditionalFormatting>
  <conditionalFormatting sqref="L131:Q142">
    <cfRule type="expression" dxfId="194" priority="3">
      <formula>IF(I131="定",TRUE)</formula>
    </cfRule>
    <cfRule type="expression" dxfId="193" priority="4">
      <formula>IF(I131="×",TRUE)</formula>
    </cfRule>
  </conditionalFormatting>
  <conditionalFormatting sqref="R131:W142">
    <cfRule type="expression" dxfId="192" priority="1">
      <formula>IF(I131="定",TRUE)</formula>
    </cfRule>
    <cfRule type="expression" dxfId="191" priority="2">
      <formula>IF(I131="×",TRUE)</formula>
    </cfRule>
  </conditionalFormatting>
  <dataValidations count="2">
    <dataValidation type="whole" operator="greaterThanOrEqual" allowBlank="1" showInputMessage="1" showErrorMessage="1" sqref="L11:Q178" xr:uid="{6FAF004A-4BE1-42CB-A060-E539E6F168DD}">
      <formula1>R11</formula1>
    </dataValidation>
    <dataValidation type="whole" operator="lessThanOrEqual" allowBlank="1" showInputMessage="1" showErrorMessage="1" sqref="R11:W178" xr:uid="{319F7FEB-7E5C-4974-B6A2-F9EAF2C1DF08}">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3A111D38-0D15-4D6A-A1E4-6E83FE11E51D}">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93E58-AB4B-44B9-8251-9E4A33DF5007}">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NvTi0MOQJdIAF5Ju5IyZZV/4APaEA89BoVAHYMw5N//ycXQ6+DZK9q9o05K7P1vjjuEcjUjTDjw7G4Ah4dvnDA==" saltValue="+q8NGotnLN+wzueRyEQ63A=="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89" priority="18">
      <formula>IF(I11="定",TRUE)</formula>
    </cfRule>
    <cfRule type="expression" dxfId="188" priority="19">
      <formula>IF(I11="×",TRUE)</formula>
    </cfRule>
  </conditionalFormatting>
  <conditionalFormatting sqref="R11:W58 R95:W130">
    <cfRule type="expression" dxfId="187" priority="16">
      <formula>IF(I11="定",TRUE)</formula>
    </cfRule>
    <cfRule type="expression" dxfId="186" priority="17">
      <formula>IF(I11="×",TRUE)</formula>
    </cfRule>
  </conditionalFormatting>
  <conditionalFormatting sqref="C4">
    <cfRule type="expression" dxfId="185" priority="14">
      <formula>IF(XFD4="定",TRUE)</formula>
    </cfRule>
    <cfRule type="expression" dxfId="184" priority="15">
      <formula>IF(XFD4="×",TRUE)</formula>
    </cfRule>
  </conditionalFormatting>
  <conditionalFormatting sqref="L59:Q94">
    <cfRule type="expression" dxfId="183" priority="12">
      <formula>IF(I59="定",TRUE)</formula>
    </cfRule>
    <cfRule type="expression" dxfId="182" priority="13">
      <formula>IF(I59="×",TRUE)</formula>
    </cfRule>
  </conditionalFormatting>
  <conditionalFormatting sqref="R59:W94">
    <cfRule type="expression" dxfId="181" priority="10">
      <formula>IF(I59="定",TRUE)</formula>
    </cfRule>
    <cfRule type="expression" dxfId="180" priority="11">
      <formula>IF(I59="×",TRUE)</formula>
    </cfRule>
  </conditionalFormatting>
  <conditionalFormatting sqref="L143:Q178">
    <cfRule type="expression" dxfId="179" priority="7">
      <formula>IF(I143="定",TRUE)</formula>
    </cfRule>
    <cfRule type="expression" dxfId="178" priority="8">
      <formula>IF(I143="×",TRUE)</formula>
    </cfRule>
  </conditionalFormatting>
  <conditionalFormatting sqref="R143:W178">
    <cfRule type="expression" dxfId="177" priority="5">
      <formula>IF(I143="定",TRUE)</formula>
    </cfRule>
    <cfRule type="expression" dxfId="176" priority="6">
      <formula>IF(I143="×",TRUE)</formula>
    </cfRule>
  </conditionalFormatting>
  <conditionalFormatting sqref="L131:Q142">
    <cfRule type="expression" dxfId="175" priority="3">
      <formula>IF(I131="定",TRUE)</formula>
    </cfRule>
    <cfRule type="expression" dxfId="174" priority="4">
      <formula>IF(I131="×",TRUE)</formula>
    </cfRule>
  </conditionalFormatting>
  <conditionalFormatting sqref="R131:W142">
    <cfRule type="expression" dxfId="173" priority="1">
      <formula>IF(I131="定",TRUE)</formula>
    </cfRule>
    <cfRule type="expression" dxfId="172" priority="2">
      <formula>IF(I131="×",TRUE)</formula>
    </cfRule>
  </conditionalFormatting>
  <dataValidations count="2">
    <dataValidation type="whole" operator="lessThanOrEqual" allowBlank="1" showInputMessage="1" showErrorMessage="1" sqref="R11:W178" xr:uid="{267E859A-E56F-45A7-9184-4223427F84D9}">
      <formula1>L11</formula1>
    </dataValidation>
    <dataValidation type="whole" operator="greaterThanOrEqual" allowBlank="1" showInputMessage="1" showErrorMessage="1" sqref="L11:Q178" xr:uid="{4EFA0BE6-3DC3-4C61-8948-729F5C4E489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9C2335D-B481-411E-AEB9-1F5A31A19F76}">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CBCBB-2139-4776-8103-60927AE1AD73}">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HWfttmyeGxOCK1K+U4rm9sxhPhC/HCqv+mNN6fAEjnuS99HGGy0oYmfGcKOjI/YhCYr0NkH7vWoT8567SX9BnA==" saltValue="pUDZsf65bIq8UaWrMnIlOg=="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70" priority="18">
      <formula>IF(I11="定",TRUE)</formula>
    </cfRule>
    <cfRule type="expression" dxfId="169" priority="19">
      <formula>IF(I11="×",TRUE)</formula>
    </cfRule>
  </conditionalFormatting>
  <conditionalFormatting sqref="R11:W58 R95:W130">
    <cfRule type="expression" dxfId="168" priority="16">
      <formula>IF(I11="定",TRUE)</formula>
    </cfRule>
    <cfRule type="expression" dxfId="167" priority="17">
      <formula>IF(I11="×",TRUE)</formula>
    </cfRule>
  </conditionalFormatting>
  <conditionalFormatting sqref="C4">
    <cfRule type="expression" dxfId="166" priority="14">
      <formula>IF(XFD4="定",TRUE)</formula>
    </cfRule>
    <cfRule type="expression" dxfId="165" priority="15">
      <formula>IF(XFD4="×",TRUE)</formula>
    </cfRule>
  </conditionalFormatting>
  <conditionalFormatting sqref="L59:Q94">
    <cfRule type="expression" dxfId="164" priority="12">
      <formula>IF(I59="定",TRUE)</formula>
    </cfRule>
    <cfRule type="expression" dxfId="163" priority="13">
      <formula>IF(I59="×",TRUE)</formula>
    </cfRule>
  </conditionalFormatting>
  <conditionalFormatting sqref="R59:W94">
    <cfRule type="expression" dxfId="162" priority="10">
      <formula>IF(I59="定",TRUE)</formula>
    </cfRule>
    <cfRule type="expression" dxfId="161" priority="11">
      <formula>IF(I59="×",TRUE)</formula>
    </cfRule>
  </conditionalFormatting>
  <conditionalFormatting sqref="L143:Q178">
    <cfRule type="expression" dxfId="160" priority="7">
      <formula>IF(I143="定",TRUE)</formula>
    </cfRule>
    <cfRule type="expression" dxfId="159" priority="8">
      <formula>IF(I143="×",TRUE)</formula>
    </cfRule>
  </conditionalFormatting>
  <conditionalFormatting sqref="R143:W178">
    <cfRule type="expression" dxfId="158" priority="5">
      <formula>IF(I143="定",TRUE)</formula>
    </cfRule>
    <cfRule type="expression" dxfId="157" priority="6">
      <formula>IF(I143="×",TRUE)</formula>
    </cfRule>
  </conditionalFormatting>
  <conditionalFormatting sqref="L131:Q142">
    <cfRule type="expression" dxfId="156" priority="3">
      <formula>IF(I131="定",TRUE)</formula>
    </cfRule>
    <cfRule type="expression" dxfId="155" priority="4">
      <formula>IF(I131="×",TRUE)</formula>
    </cfRule>
  </conditionalFormatting>
  <conditionalFormatting sqref="R131:W142">
    <cfRule type="expression" dxfId="154" priority="1">
      <formula>IF(I131="定",TRUE)</formula>
    </cfRule>
    <cfRule type="expression" dxfId="153" priority="2">
      <formula>IF(I131="×",TRUE)</formula>
    </cfRule>
  </conditionalFormatting>
  <dataValidations count="2">
    <dataValidation type="whole" operator="greaterThanOrEqual" allowBlank="1" showInputMessage="1" showErrorMessage="1" sqref="L11:Q178" xr:uid="{C091CAAF-46EA-419E-B401-0223481046F8}">
      <formula1>R11</formula1>
    </dataValidation>
    <dataValidation type="whole" operator="lessThanOrEqual" allowBlank="1" showInputMessage="1" showErrorMessage="1" sqref="R11:W178" xr:uid="{7793416B-3A65-4C36-88B1-1AA926BB77E3}">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B0FA336A-A061-4C94-8B7A-3CFE3E94EDAF}">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B7923-5479-44F9-80F3-0DEE9A88147E}">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npq/GNkVDFfptb4tMhyAtfv9d/y971F7kHOSJHu2a6xKkD4cMQRrknLLW/AwtppkbxGyerdfz8gb7xvP3Yc5PA==" saltValue="jFMwUytlo8hE3bNsN+nozA=="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51" priority="18">
      <formula>IF(I11="定",TRUE)</formula>
    </cfRule>
    <cfRule type="expression" dxfId="150" priority="19">
      <formula>IF(I11="×",TRUE)</formula>
    </cfRule>
  </conditionalFormatting>
  <conditionalFormatting sqref="R11:W58 R95:W130">
    <cfRule type="expression" dxfId="149" priority="16">
      <formula>IF(I11="定",TRUE)</formula>
    </cfRule>
    <cfRule type="expression" dxfId="148" priority="17">
      <formula>IF(I11="×",TRUE)</formula>
    </cfRule>
  </conditionalFormatting>
  <conditionalFormatting sqref="C4">
    <cfRule type="expression" dxfId="147" priority="14">
      <formula>IF(XFD4="定",TRUE)</formula>
    </cfRule>
    <cfRule type="expression" dxfId="146" priority="15">
      <formula>IF(XFD4="×",TRUE)</formula>
    </cfRule>
  </conditionalFormatting>
  <conditionalFormatting sqref="L59:Q94">
    <cfRule type="expression" dxfId="145" priority="12">
      <formula>IF(I59="定",TRUE)</formula>
    </cfRule>
    <cfRule type="expression" dxfId="144" priority="13">
      <formula>IF(I59="×",TRUE)</formula>
    </cfRule>
  </conditionalFormatting>
  <conditionalFormatting sqref="R59:W94">
    <cfRule type="expression" dxfId="143" priority="10">
      <formula>IF(I59="定",TRUE)</formula>
    </cfRule>
    <cfRule type="expression" dxfId="142" priority="11">
      <formula>IF(I59="×",TRUE)</formula>
    </cfRule>
  </conditionalFormatting>
  <conditionalFormatting sqref="L143:Q178">
    <cfRule type="expression" dxfId="141" priority="7">
      <formula>IF(I143="定",TRUE)</formula>
    </cfRule>
    <cfRule type="expression" dxfId="140" priority="8">
      <formula>IF(I143="×",TRUE)</formula>
    </cfRule>
  </conditionalFormatting>
  <conditionalFormatting sqref="R143:W178">
    <cfRule type="expression" dxfId="139" priority="5">
      <formula>IF(I143="定",TRUE)</formula>
    </cfRule>
    <cfRule type="expression" dxfId="138" priority="6">
      <formula>IF(I143="×",TRUE)</formula>
    </cfRule>
  </conditionalFormatting>
  <conditionalFormatting sqref="L131:Q142">
    <cfRule type="expression" dxfId="137" priority="3">
      <formula>IF(I131="定",TRUE)</formula>
    </cfRule>
    <cfRule type="expression" dxfId="136" priority="4">
      <formula>IF(I131="×",TRUE)</formula>
    </cfRule>
  </conditionalFormatting>
  <conditionalFormatting sqref="R131:W142">
    <cfRule type="expression" dxfId="135" priority="1">
      <formula>IF(I131="定",TRUE)</formula>
    </cfRule>
    <cfRule type="expression" dxfId="134" priority="2">
      <formula>IF(I131="×",TRUE)</formula>
    </cfRule>
  </conditionalFormatting>
  <dataValidations count="2">
    <dataValidation type="whole" operator="lessThanOrEqual" allowBlank="1" showInputMessage="1" showErrorMessage="1" sqref="R11:W178" xr:uid="{CFBB35D9-8088-4D59-9F90-12DC8A78EB1F}">
      <formula1>L11</formula1>
    </dataValidation>
    <dataValidation type="whole" operator="greaterThanOrEqual" allowBlank="1" showInputMessage="1" showErrorMessage="1" sqref="L11:Q178" xr:uid="{0ACA4AB0-53B5-40FF-B3F7-88FCDCFEBA66}">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DFE61F60-5FD1-432D-97EB-C8E4AAC3701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00D68-287E-47F0-BEF1-95BEBE46E5B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xpnLmJGyHfmkou987c9IhQuWU6DylVuH5ZmqynqjAL1NUiWa3rkpoVyfwd9bJsTv/0JDeVwqUSjdvYazluXktw==" saltValue="pn7ICLtMLwOPcfXISQDe4w=="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32" priority="18">
      <formula>IF(I11="定",TRUE)</formula>
    </cfRule>
    <cfRule type="expression" dxfId="131" priority="19">
      <formula>IF(I11="×",TRUE)</formula>
    </cfRule>
  </conditionalFormatting>
  <conditionalFormatting sqref="R11:W58 R95:W130">
    <cfRule type="expression" dxfId="130" priority="16">
      <formula>IF(I11="定",TRUE)</formula>
    </cfRule>
    <cfRule type="expression" dxfId="129" priority="17">
      <formula>IF(I11="×",TRUE)</formula>
    </cfRule>
  </conditionalFormatting>
  <conditionalFormatting sqref="C4">
    <cfRule type="expression" dxfId="128" priority="14">
      <formula>IF(XFD4="定",TRUE)</formula>
    </cfRule>
    <cfRule type="expression" dxfId="127" priority="15">
      <formula>IF(XFD4="×",TRUE)</formula>
    </cfRule>
  </conditionalFormatting>
  <conditionalFormatting sqref="L59:Q94">
    <cfRule type="expression" dxfId="126" priority="12">
      <formula>IF(I59="定",TRUE)</formula>
    </cfRule>
    <cfRule type="expression" dxfId="125" priority="13">
      <formula>IF(I59="×",TRUE)</formula>
    </cfRule>
  </conditionalFormatting>
  <conditionalFormatting sqref="R59:W94">
    <cfRule type="expression" dxfId="124" priority="10">
      <formula>IF(I59="定",TRUE)</formula>
    </cfRule>
    <cfRule type="expression" dxfId="123" priority="11">
      <formula>IF(I59="×",TRUE)</formula>
    </cfRule>
  </conditionalFormatting>
  <conditionalFormatting sqref="L143:Q178">
    <cfRule type="expression" dxfId="122" priority="7">
      <formula>IF(I143="定",TRUE)</formula>
    </cfRule>
    <cfRule type="expression" dxfId="121" priority="8">
      <formula>IF(I143="×",TRUE)</formula>
    </cfRule>
  </conditionalFormatting>
  <conditionalFormatting sqref="R143:W178">
    <cfRule type="expression" dxfId="120" priority="5">
      <formula>IF(I143="定",TRUE)</formula>
    </cfRule>
    <cfRule type="expression" dxfId="119" priority="6">
      <formula>IF(I143="×",TRUE)</formula>
    </cfRule>
  </conditionalFormatting>
  <conditionalFormatting sqref="L131:Q142">
    <cfRule type="expression" dxfId="118" priority="3">
      <formula>IF(I131="定",TRUE)</formula>
    </cfRule>
    <cfRule type="expression" dxfId="117" priority="4">
      <formula>IF(I131="×",TRUE)</formula>
    </cfRule>
  </conditionalFormatting>
  <conditionalFormatting sqref="R131:W142">
    <cfRule type="expression" dxfId="116" priority="1">
      <formula>IF(I131="定",TRUE)</formula>
    </cfRule>
    <cfRule type="expression" dxfId="115" priority="2">
      <formula>IF(I131="×",TRUE)</formula>
    </cfRule>
  </conditionalFormatting>
  <dataValidations count="2">
    <dataValidation type="whole" operator="greaterThanOrEqual" allowBlank="1" showInputMessage="1" showErrorMessage="1" sqref="L11:Q178" xr:uid="{3251E189-4A5D-47F6-8F72-0FA53DD454E2}">
      <formula1>R11</formula1>
    </dataValidation>
    <dataValidation type="whole" operator="lessThanOrEqual" allowBlank="1" showInputMessage="1" showErrorMessage="1" sqref="R11:W178" xr:uid="{3E0303A7-E650-4B7E-A111-BDE6D6EDB9A0}">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A220B2DD-A011-4F3F-A25E-C78DD7AF293C}">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7D135-A42D-4E41-AC1F-3092D7A9BE4E}">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r0+kVlxT/ppOEgclXqy8QLOp8+dSKbNaBvqUZGl1eNvYstyAgU3C15Ov6mUk8ttve2V9E3OG+9/5x3zSWjFCFg==" saltValue="Qwkj8WosmhhQATONYAAFbA=="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13" priority="18">
      <formula>IF(I11="定",TRUE)</formula>
    </cfRule>
    <cfRule type="expression" dxfId="112" priority="19">
      <formula>IF(I11="×",TRUE)</formula>
    </cfRule>
  </conditionalFormatting>
  <conditionalFormatting sqref="R11:W58 R95:W130">
    <cfRule type="expression" dxfId="111" priority="16">
      <formula>IF(I11="定",TRUE)</formula>
    </cfRule>
    <cfRule type="expression" dxfId="110" priority="17">
      <formula>IF(I11="×",TRUE)</formula>
    </cfRule>
  </conditionalFormatting>
  <conditionalFormatting sqref="C4">
    <cfRule type="expression" dxfId="109" priority="14">
      <formula>IF(XFD4="定",TRUE)</formula>
    </cfRule>
    <cfRule type="expression" dxfId="108" priority="15">
      <formula>IF(XFD4="×",TRUE)</formula>
    </cfRule>
  </conditionalFormatting>
  <conditionalFormatting sqref="L59:Q94">
    <cfRule type="expression" dxfId="107" priority="12">
      <formula>IF(I59="定",TRUE)</formula>
    </cfRule>
    <cfRule type="expression" dxfId="106" priority="13">
      <formula>IF(I59="×",TRUE)</formula>
    </cfRule>
  </conditionalFormatting>
  <conditionalFormatting sqref="R59:W94">
    <cfRule type="expression" dxfId="105" priority="10">
      <formula>IF(I59="定",TRUE)</formula>
    </cfRule>
    <cfRule type="expression" dxfId="104" priority="11">
      <formula>IF(I59="×",TRUE)</formula>
    </cfRule>
  </conditionalFormatting>
  <conditionalFormatting sqref="L143:Q178">
    <cfRule type="expression" dxfId="103" priority="7">
      <formula>IF(I143="定",TRUE)</formula>
    </cfRule>
    <cfRule type="expression" dxfId="102" priority="8">
      <formula>IF(I143="×",TRUE)</formula>
    </cfRule>
  </conditionalFormatting>
  <conditionalFormatting sqref="R143:W178">
    <cfRule type="expression" dxfId="101" priority="5">
      <formula>IF(I143="定",TRUE)</formula>
    </cfRule>
    <cfRule type="expression" dxfId="100" priority="6">
      <formula>IF(I143="×",TRUE)</formula>
    </cfRule>
  </conditionalFormatting>
  <conditionalFormatting sqref="L131:Q142">
    <cfRule type="expression" dxfId="99" priority="3">
      <formula>IF(I131="定",TRUE)</formula>
    </cfRule>
    <cfRule type="expression" dxfId="98" priority="4">
      <formula>IF(I131="×",TRUE)</formula>
    </cfRule>
  </conditionalFormatting>
  <conditionalFormatting sqref="R131:W142">
    <cfRule type="expression" dxfId="97" priority="1">
      <formula>IF(I131="定",TRUE)</formula>
    </cfRule>
    <cfRule type="expression" dxfId="96" priority="2">
      <formula>IF(I131="×",TRUE)</formula>
    </cfRule>
  </conditionalFormatting>
  <dataValidations count="2">
    <dataValidation type="whole" operator="lessThanOrEqual" allowBlank="1" showInputMessage="1" showErrorMessage="1" sqref="R11:W178" xr:uid="{A7DAA7A3-0DE2-454B-A6EA-EDDBF481F28E}">
      <formula1>L11</formula1>
    </dataValidation>
    <dataValidation type="whole" operator="greaterThanOrEqual" allowBlank="1" showInputMessage="1" showErrorMessage="1" sqref="L11:Q178" xr:uid="{4F222A71-1C31-4230-B10B-5D9808E85E0F}">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7440FC1-D5CC-4546-9F29-4D9F7EA8E8F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F132-8F8B-4C3A-A9E5-E8C1BF8D2989}">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hs47IkQb7YvpigRdyF0nHHBnMEJIJ7e9W5vZUIDTvcnxxkW+oW7GhO96j6EusqVUMcmOwvY41N7BANO/Yrcpgw==" saltValue="5mDyZXHIj1/hFhIGsedTn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94" priority="18">
      <formula>IF(I11="定",TRUE)</formula>
    </cfRule>
    <cfRule type="expression" dxfId="93" priority="19">
      <formula>IF(I11="×",TRUE)</formula>
    </cfRule>
  </conditionalFormatting>
  <conditionalFormatting sqref="R11:W58 R95:W130">
    <cfRule type="expression" dxfId="92" priority="16">
      <formula>IF(I11="定",TRUE)</formula>
    </cfRule>
    <cfRule type="expression" dxfId="91" priority="17">
      <formula>IF(I11="×",TRUE)</formula>
    </cfRule>
  </conditionalFormatting>
  <conditionalFormatting sqref="C4">
    <cfRule type="expression" dxfId="90" priority="14">
      <formula>IF(XFD4="定",TRUE)</formula>
    </cfRule>
    <cfRule type="expression" dxfId="89" priority="15">
      <formula>IF(XFD4="×",TRUE)</formula>
    </cfRule>
  </conditionalFormatting>
  <conditionalFormatting sqref="L59:Q94">
    <cfRule type="expression" dxfId="88" priority="12">
      <formula>IF(I59="定",TRUE)</formula>
    </cfRule>
    <cfRule type="expression" dxfId="87" priority="13">
      <formula>IF(I59="×",TRUE)</formula>
    </cfRule>
  </conditionalFormatting>
  <conditionalFormatting sqref="R59:W94">
    <cfRule type="expression" dxfId="86" priority="10">
      <formula>IF(I59="定",TRUE)</formula>
    </cfRule>
    <cfRule type="expression" dxfId="85" priority="11">
      <formula>IF(I59="×",TRUE)</formula>
    </cfRule>
  </conditionalFormatting>
  <conditionalFormatting sqref="L143:Q178">
    <cfRule type="expression" dxfId="84" priority="7">
      <formula>IF(I143="定",TRUE)</formula>
    </cfRule>
    <cfRule type="expression" dxfId="83" priority="8">
      <formula>IF(I143="×",TRUE)</formula>
    </cfRule>
  </conditionalFormatting>
  <conditionalFormatting sqref="R143:W178">
    <cfRule type="expression" dxfId="82" priority="5">
      <formula>IF(I143="定",TRUE)</formula>
    </cfRule>
    <cfRule type="expression" dxfId="81" priority="6">
      <formula>IF(I143="×",TRUE)</formula>
    </cfRule>
  </conditionalFormatting>
  <conditionalFormatting sqref="L131:Q142">
    <cfRule type="expression" dxfId="80" priority="3">
      <formula>IF(I131="定",TRUE)</formula>
    </cfRule>
    <cfRule type="expression" dxfId="79" priority="4">
      <formula>IF(I131="×",TRUE)</formula>
    </cfRule>
  </conditionalFormatting>
  <conditionalFormatting sqref="R131:W142">
    <cfRule type="expression" dxfId="78" priority="1">
      <formula>IF(I131="定",TRUE)</formula>
    </cfRule>
    <cfRule type="expression" dxfId="77" priority="2">
      <formula>IF(I131="×",TRUE)</formula>
    </cfRule>
  </conditionalFormatting>
  <dataValidations count="2">
    <dataValidation type="whole" operator="greaterThanOrEqual" allowBlank="1" showInputMessage="1" showErrorMessage="1" sqref="L11:Q178" xr:uid="{51F9ECA5-AD10-4307-83EE-ED7378CFC819}">
      <formula1>R11</formula1>
    </dataValidation>
    <dataValidation type="whole" operator="lessThanOrEqual" allowBlank="1" showInputMessage="1" showErrorMessage="1" sqref="R11:W178" xr:uid="{56151457-F222-46A7-AE15-95897AFAF691}">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AD6D242-8EB5-453E-9BF2-92931DA0A70C}">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7253-DE90-44DF-A6C5-4B305108D694}">
  <sheetPr>
    <pageSetUpPr fitToPage="1"/>
  </sheetPr>
  <dimension ref="C2:AZ179"/>
  <sheetViews>
    <sheetView view="pageBreakPreview" zoomScale="60" zoomScaleNormal="100" workbookViewId="0">
      <selection activeCell="AD6" sqref="AD6:AI178"/>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t="str">
        <f>'記載例(計算書)'!L5</f>
        <v>株式会社△△</v>
      </c>
      <c r="V2" s="333"/>
      <c r="W2" s="333"/>
      <c r="X2" s="333"/>
      <c r="Y2" s="333"/>
      <c r="Z2" s="333"/>
      <c r="AA2" s="333"/>
      <c r="AB2" s="333"/>
      <c r="AC2" s="333"/>
      <c r="AD2" s="333" t="s">
        <v>91</v>
      </c>
      <c r="AE2" s="333"/>
      <c r="AF2" s="333"/>
      <c r="AG2" s="333"/>
      <c r="AH2" s="333"/>
      <c r="AI2" s="333" t="str">
        <f>'記載例(計算書)'!L7</f>
        <v>シネマ〇〇京都</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469" t="s">
        <v>105</v>
      </c>
      <c r="D4" s="470"/>
      <c r="E4" s="470"/>
      <c r="F4" s="470"/>
      <c r="G4" s="470"/>
      <c r="H4" s="470"/>
      <c r="I4" s="470"/>
      <c r="J4" s="470"/>
      <c r="K4" s="470"/>
      <c r="L4" s="470"/>
      <c r="M4" s="471"/>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472"/>
      <c r="D5" s="473"/>
      <c r="E5" s="473"/>
      <c r="F5" s="473"/>
      <c r="G5" s="473"/>
      <c r="H5" s="473"/>
      <c r="I5" s="473"/>
      <c r="J5" s="473"/>
      <c r="K5" s="473"/>
      <c r="L5" s="473"/>
      <c r="M5" s="474"/>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448" t="s">
        <v>114</v>
      </c>
      <c r="AE6" s="299"/>
      <c r="AF6" s="299"/>
      <c r="AG6" s="299"/>
      <c r="AH6" s="299"/>
      <c r="AI6" s="300"/>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29"/>
      <c r="AE7" s="307"/>
      <c r="AF7" s="307"/>
      <c r="AG7" s="307"/>
      <c r="AH7" s="307"/>
      <c r="AI7" s="449"/>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29"/>
      <c r="AE8" s="307"/>
      <c r="AF8" s="307"/>
      <c r="AG8" s="307"/>
      <c r="AH8" s="307"/>
      <c r="AI8" s="449"/>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29"/>
      <c r="AE9" s="307"/>
      <c r="AF9" s="307"/>
      <c r="AG9" s="307"/>
      <c r="AH9" s="307"/>
      <c r="AI9" s="449"/>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450"/>
      <c r="AE10" s="451"/>
      <c r="AF10" s="451"/>
      <c r="AG10" s="451"/>
      <c r="AH10" s="451"/>
      <c r="AI10" s="452"/>
      <c r="AU10" s="28"/>
      <c r="AV10" s="28"/>
      <c r="AW10" s="28"/>
    </row>
    <row r="11" spans="3:52" s="1" customFormat="1" ht="10.5" customHeight="1" x14ac:dyDescent="0.15">
      <c r="C11" s="484">
        <v>8</v>
      </c>
      <c r="D11" s="485" t="s">
        <v>2</v>
      </c>
      <c r="E11" s="486">
        <v>2</v>
      </c>
      <c r="F11" s="486" t="s">
        <v>1</v>
      </c>
      <c r="G11" s="487" t="s">
        <v>8</v>
      </c>
      <c r="H11" s="486"/>
      <c r="I11" s="488" t="str">
        <f>'記載例(計算書)'!I227</f>
        <v>○</v>
      </c>
      <c r="J11" s="489"/>
      <c r="K11" s="490"/>
      <c r="L11" s="475">
        <v>6</v>
      </c>
      <c r="M11" s="476"/>
      <c r="N11" s="476"/>
      <c r="O11" s="476"/>
      <c r="P11" s="476"/>
      <c r="Q11" s="477"/>
      <c r="R11" s="475">
        <v>2</v>
      </c>
      <c r="S11" s="476"/>
      <c r="T11" s="476"/>
      <c r="U11" s="476"/>
      <c r="V11" s="476"/>
      <c r="W11" s="477"/>
      <c r="X11" s="478">
        <f>IF(L11=0,0,IF(I11="○",R11/L11,0))</f>
        <v>0.33333333333333331</v>
      </c>
      <c r="Y11" s="479"/>
      <c r="Z11" s="479"/>
      <c r="AA11" s="479"/>
      <c r="AB11" s="479"/>
      <c r="AC11" s="480"/>
      <c r="AD11" s="481">
        <f>IF(I11="○",2*X11,0)</f>
        <v>0.66666666666666663</v>
      </c>
      <c r="AE11" s="482"/>
      <c r="AF11" s="482"/>
      <c r="AG11" s="482"/>
      <c r="AH11" s="482"/>
      <c r="AI11" s="483"/>
      <c r="AU11" s="134"/>
      <c r="AV11" s="132"/>
      <c r="AW11" s="28"/>
    </row>
    <row r="12" spans="3:52" s="1" customFormat="1" ht="10.9" customHeight="1" x14ac:dyDescent="0.15">
      <c r="C12" s="411"/>
      <c r="D12" s="140"/>
      <c r="E12" s="142"/>
      <c r="F12" s="142"/>
      <c r="G12" s="137"/>
      <c r="H12" s="142"/>
      <c r="I12" s="417"/>
      <c r="J12" s="418"/>
      <c r="K12" s="419"/>
      <c r="L12" s="425"/>
      <c r="M12" s="426"/>
      <c r="N12" s="426"/>
      <c r="O12" s="426"/>
      <c r="P12" s="426"/>
      <c r="Q12" s="427"/>
      <c r="R12" s="425"/>
      <c r="S12" s="426"/>
      <c r="T12" s="426"/>
      <c r="U12" s="426"/>
      <c r="V12" s="426"/>
      <c r="W12" s="427"/>
      <c r="X12" s="434"/>
      <c r="Y12" s="435"/>
      <c r="Z12" s="435"/>
      <c r="AA12" s="435"/>
      <c r="AB12" s="435"/>
      <c r="AC12" s="436"/>
      <c r="AD12" s="166"/>
      <c r="AE12" s="167"/>
      <c r="AF12" s="167"/>
      <c r="AG12" s="167"/>
      <c r="AH12" s="167"/>
      <c r="AI12" s="408"/>
      <c r="AU12" s="134"/>
      <c r="AV12" s="132"/>
      <c r="AW12" s="28"/>
    </row>
    <row r="13" spans="3:52" s="1" customFormat="1" ht="10.9" customHeight="1" x14ac:dyDescent="0.15">
      <c r="C13" s="411"/>
      <c r="D13" s="140"/>
      <c r="E13" s="142"/>
      <c r="F13" s="142"/>
      <c r="G13" s="137"/>
      <c r="H13" s="142"/>
      <c r="I13" s="417"/>
      <c r="J13" s="418"/>
      <c r="K13" s="419"/>
      <c r="L13" s="425"/>
      <c r="M13" s="426"/>
      <c r="N13" s="426"/>
      <c r="O13" s="426"/>
      <c r="P13" s="426"/>
      <c r="Q13" s="427"/>
      <c r="R13" s="425"/>
      <c r="S13" s="426"/>
      <c r="T13" s="426"/>
      <c r="U13" s="426"/>
      <c r="V13" s="426"/>
      <c r="W13" s="427"/>
      <c r="X13" s="434"/>
      <c r="Y13" s="435"/>
      <c r="Z13" s="435"/>
      <c r="AA13" s="435"/>
      <c r="AB13" s="435"/>
      <c r="AC13" s="436"/>
      <c r="AD13" s="166"/>
      <c r="AE13" s="167"/>
      <c r="AF13" s="167"/>
      <c r="AG13" s="167"/>
      <c r="AH13" s="167"/>
      <c r="AI13" s="408"/>
      <c r="AU13" s="134"/>
      <c r="AV13" s="132"/>
      <c r="AW13" s="28"/>
    </row>
    <row r="14" spans="3:52" s="1" customFormat="1" ht="10.9" customHeight="1" x14ac:dyDescent="0.15">
      <c r="C14" s="412"/>
      <c r="D14" s="170"/>
      <c r="E14" s="143"/>
      <c r="F14" s="143"/>
      <c r="G14" s="138"/>
      <c r="H14" s="143"/>
      <c r="I14" s="420"/>
      <c r="J14" s="209"/>
      <c r="K14" s="421"/>
      <c r="L14" s="428"/>
      <c r="M14" s="429"/>
      <c r="N14" s="429"/>
      <c r="O14" s="429"/>
      <c r="P14" s="429"/>
      <c r="Q14" s="430"/>
      <c r="R14" s="428"/>
      <c r="S14" s="429"/>
      <c r="T14" s="429"/>
      <c r="U14" s="429"/>
      <c r="V14" s="429"/>
      <c r="W14" s="430"/>
      <c r="X14" s="437"/>
      <c r="Y14" s="438"/>
      <c r="Z14" s="438"/>
      <c r="AA14" s="438"/>
      <c r="AB14" s="438"/>
      <c r="AC14" s="439"/>
      <c r="AD14" s="168"/>
      <c r="AE14" s="169"/>
      <c r="AF14" s="169"/>
      <c r="AG14" s="169"/>
      <c r="AH14" s="169"/>
      <c r="AI14" s="409"/>
      <c r="AU14" s="134"/>
      <c r="AV14" s="132"/>
      <c r="AW14" s="28"/>
    </row>
    <row r="15" spans="3:52" s="1" customFormat="1" ht="10.9" customHeight="1" x14ac:dyDescent="0.15">
      <c r="C15" s="411">
        <v>8</v>
      </c>
      <c r="D15" s="413" t="s">
        <v>2</v>
      </c>
      <c r="E15" s="142">
        <v>3</v>
      </c>
      <c r="F15" s="141" t="s">
        <v>1</v>
      </c>
      <c r="G15" s="414" t="s">
        <v>7</v>
      </c>
      <c r="H15" s="141"/>
      <c r="I15" s="417" t="str">
        <f>'記載例(計算書)'!I231</f>
        <v>○</v>
      </c>
      <c r="J15" s="418"/>
      <c r="K15" s="419"/>
      <c r="L15" s="425">
        <v>6</v>
      </c>
      <c r="M15" s="426"/>
      <c r="N15" s="426"/>
      <c r="O15" s="426"/>
      <c r="P15" s="426"/>
      <c r="Q15" s="427"/>
      <c r="R15" s="425">
        <v>2</v>
      </c>
      <c r="S15" s="426"/>
      <c r="T15" s="426"/>
      <c r="U15" s="426"/>
      <c r="V15" s="426"/>
      <c r="W15" s="427"/>
      <c r="X15" s="434">
        <f t="shared" ref="X15" si="0">IF(L15=0,0,IF(I15="○",R15/L15,0))</f>
        <v>0.33333333333333331</v>
      </c>
      <c r="Y15" s="435"/>
      <c r="Z15" s="435"/>
      <c r="AA15" s="435"/>
      <c r="AB15" s="435"/>
      <c r="AC15" s="436"/>
      <c r="AD15" s="164">
        <f t="shared" ref="AD15" si="1">IF(I15="○",2*X15,0)</f>
        <v>0.66666666666666663</v>
      </c>
      <c r="AE15" s="165"/>
      <c r="AF15" s="165"/>
      <c r="AG15" s="165"/>
      <c r="AH15" s="165"/>
      <c r="AI15" s="407"/>
      <c r="AU15" s="134"/>
      <c r="AV15" s="132"/>
      <c r="AW15" s="28"/>
    </row>
    <row r="16" spans="3:52" s="1" customFormat="1" ht="10.9" customHeight="1" x14ac:dyDescent="0.15">
      <c r="C16" s="411"/>
      <c r="D16" s="140"/>
      <c r="E16" s="142"/>
      <c r="F16" s="142"/>
      <c r="G16" s="137"/>
      <c r="H16" s="142"/>
      <c r="I16" s="417"/>
      <c r="J16" s="418"/>
      <c r="K16" s="419"/>
      <c r="L16" s="425"/>
      <c r="M16" s="426"/>
      <c r="N16" s="426"/>
      <c r="O16" s="426"/>
      <c r="P16" s="426"/>
      <c r="Q16" s="427"/>
      <c r="R16" s="425"/>
      <c r="S16" s="426"/>
      <c r="T16" s="426"/>
      <c r="U16" s="426"/>
      <c r="V16" s="426"/>
      <c r="W16" s="427"/>
      <c r="X16" s="434"/>
      <c r="Y16" s="435"/>
      <c r="Z16" s="435"/>
      <c r="AA16" s="435"/>
      <c r="AB16" s="435"/>
      <c r="AC16" s="436"/>
      <c r="AD16" s="166"/>
      <c r="AE16" s="167"/>
      <c r="AF16" s="167"/>
      <c r="AG16" s="167"/>
      <c r="AH16" s="167"/>
      <c r="AI16" s="408"/>
      <c r="AU16" s="134"/>
      <c r="AV16" s="132"/>
      <c r="AW16" s="28"/>
    </row>
    <row r="17" spans="3:49" s="1" customFormat="1" ht="10.9" customHeight="1" x14ac:dyDescent="0.15">
      <c r="C17" s="411"/>
      <c r="D17" s="140"/>
      <c r="E17" s="142"/>
      <c r="F17" s="142"/>
      <c r="G17" s="137"/>
      <c r="H17" s="142"/>
      <c r="I17" s="417"/>
      <c r="J17" s="418"/>
      <c r="K17" s="419"/>
      <c r="L17" s="425"/>
      <c r="M17" s="426"/>
      <c r="N17" s="426"/>
      <c r="O17" s="426"/>
      <c r="P17" s="426"/>
      <c r="Q17" s="427"/>
      <c r="R17" s="425"/>
      <c r="S17" s="426"/>
      <c r="T17" s="426"/>
      <c r="U17" s="426"/>
      <c r="V17" s="426"/>
      <c r="W17" s="427"/>
      <c r="X17" s="434"/>
      <c r="Y17" s="435"/>
      <c r="Z17" s="435"/>
      <c r="AA17" s="435"/>
      <c r="AB17" s="435"/>
      <c r="AC17" s="436"/>
      <c r="AD17" s="166"/>
      <c r="AE17" s="167"/>
      <c r="AF17" s="167"/>
      <c r="AG17" s="167"/>
      <c r="AH17" s="167"/>
      <c r="AI17" s="408"/>
      <c r="AU17" s="134"/>
      <c r="AV17" s="132"/>
      <c r="AW17" s="28"/>
    </row>
    <row r="18" spans="3:49" s="1" customFormat="1" ht="10.9" customHeight="1" x14ac:dyDescent="0.15">
      <c r="C18" s="412"/>
      <c r="D18" s="170"/>
      <c r="E18" s="143"/>
      <c r="F18" s="143"/>
      <c r="G18" s="138"/>
      <c r="H18" s="143"/>
      <c r="I18" s="420"/>
      <c r="J18" s="209"/>
      <c r="K18" s="421"/>
      <c r="L18" s="428"/>
      <c r="M18" s="429"/>
      <c r="N18" s="429"/>
      <c r="O18" s="429"/>
      <c r="P18" s="429"/>
      <c r="Q18" s="430"/>
      <c r="R18" s="428"/>
      <c r="S18" s="429"/>
      <c r="T18" s="429"/>
      <c r="U18" s="429"/>
      <c r="V18" s="429"/>
      <c r="W18" s="430"/>
      <c r="X18" s="437"/>
      <c r="Y18" s="438"/>
      <c r="Z18" s="438"/>
      <c r="AA18" s="438"/>
      <c r="AB18" s="438"/>
      <c r="AC18" s="439"/>
      <c r="AD18" s="168"/>
      <c r="AE18" s="169"/>
      <c r="AF18" s="169"/>
      <c r="AG18" s="169"/>
      <c r="AH18" s="169"/>
      <c r="AI18" s="409"/>
      <c r="AU18" s="134"/>
      <c r="AV18" s="132"/>
      <c r="AW18" s="28"/>
    </row>
    <row r="19" spans="3:49" s="1" customFormat="1" ht="10.9" customHeight="1" x14ac:dyDescent="0.15">
      <c r="C19" s="411">
        <v>8</v>
      </c>
      <c r="D19" s="413" t="s">
        <v>2</v>
      </c>
      <c r="E19" s="142">
        <v>4</v>
      </c>
      <c r="F19" s="141" t="s">
        <v>1</v>
      </c>
      <c r="G19" s="414" t="s">
        <v>6</v>
      </c>
      <c r="H19" s="141"/>
      <c r="I19" s="417" t="str">
        <f>'記載例(計算書)'!I235</f>
        <v>○</v>
      </c>
      <c r="J19" s="418"/>
      <c r="K19" s="419"/>
      <c r="L19" s="425">
        <v>7</v>
      </c>
      <c r="M19" s="426"/>
      <c r="N19" s="426"/>
      <c r="O19" s="426"/>
      <c r="P19" s="426"/>
      <c r="Q19" s="427"/>
      <c r="R19" s="422">
        <v>2</v>
      </c>
      <c r="S19" s="423"/>
      <c r="T19" s="423"/>
      <c r="U19" s="423"/>
      <c r="V19" s="423"/>
      <c r="W19" s="424"/>
      <c r="X19" s="434">
        <f t="shared" ref="X19" si="2">IF(L19=0,0,IF(I19="○",R19/L19,0))</f>
        <v>0.2857142857142857</v>
      </c>
      <c r="Y19" s="435"/>
      <c r="Z19" s="435"/>
      <c r="AA19" s="435"/>
      <c r="AB19" s="435"/>
      <c r="AC19" s="436"/>
      <c r="AD19" s="164">
        <f t="shared" ref="AD19" si="3">IF(I19="○",2*X19,0)</f>
        <v>0.5714285714285714</v>
      </c>
      <c r="AE19" s="165"/>
      <c r="AF19" s="165"/>
      <c r="AG19" s="165"/>
      <c r="AH19" s="165"/>
      <c r="AI19" s="407"/>
      <c r="AU19" s="134"/>
      <c r="AV19" s="132"/>
      <c r="AW19" s="28"/>
    </row>
    <row r="20" spans="3:49" s="1" customFormat="1" ht="10.9" customHeight="1" x14ac:dyDescent="0.15">
      <c r="C20" s="411"/>
      <c r="D20" s="140"/>
      <c r="E20" s="142"/>
      <c r="F20" s="142"/>
      <c r="G20" s="137"/>
      <c r="H20" s="142"/>
      <c r="I20" s="417"/>
      <c r="J20" s="418"/>
      <c r="K20" s="419"/>
      <c r="L20" s="425"/>
      <c r="M20" s="426"/>
      <c r="N20" s="426"/>
      <c r="O20" s="426"/>
      <c r="P20" s="426"/>
      <c r="Q20" s="427"/>
      <c r="R20" s="425"/>
      <c r="S20" s="426"/>
      <c r="T20" s="426"/>
      <c r="U20" s="426"/>
      <c r="V20" s="426"/>
      <c r="W20" s="427"/>
      <c r="X20" s="434"/>
      <c r="Y20" s="435"/>
      <c r="Z20" s="435"/>
      <c r="AA20" s="435"/>
      <c r="AB20" s="435"/>
      <c r="AC20" s="436"/>
      <c r="AD20" s="166"/>
      <c r="AE20" s="167"/>
      <c r="AF20" s="167"/>
      <c r="AG20" s="167"/>
      <c r="AH20" s="167"/>
      <c r="AI20" s="408"/>
      <c r="AU20" s="134"/>
      <c r="AV20" s="132"/>
      <c r="AW20" s="28"/>
    </row>
    <row r="21" spans="3:49" s="1" customFormat="1" ht="10.9" customHeight="1" x14ac:dyDescent="0.15">
      <c r="C21" s="411"/>
      <c r="D21" s="140"/>
      <c r="E21" s="142"/>
      <c r="F21" s="142"/>
      <c r="G21" s="137"/>
      <c r="H21" s="142"/>
      <c r="I21" s="417"/>
      <c r="J21" s="418"/>
      <c r="K21" s="419"/>
      <c r="L21" s="425"/>
      <c r="M21" s="426"/>
      <c r="N21" s="426"/>
      <c r="O21" s="426"/>
      <c r="P21" s="426"/>
      <c r="Q21" s="427"/>
      <c r="R21" s="425"/>
      <c r="S21" s="426"/>
      <c r="T21" s="426"/>
      <c r="U21" s="426"/>
      <c r="V21" s="426"/>
      <c r="W21" s="427"/>
      <c r="X21" s="434"/>
      <c r="Y21" s="435"/>
      <c r="Z21" s="435"/>
      <c r="AA21" s="435"/>
      <c r="AB21" s="435"/>
      <c r="AC21" s="436"/>
      <c r="AD21" s="166"/>
      <c r="AE21" s="167"/>
      <c r="AF21" s="167"/>
      <c r="AG21" s="167"/>
      <c r="AH21" s="167"/>
      <c r="AI21" s="408"/>
      <c r="AU21" s="134"/>
      <c r="AV21" s="132"/>
      <c r="AW21" s="28"/>
    </row>
    <row r="22" spans="3:49" s="1" customFormat="1" ht="10.9" customHeight="1" x14ac:dyDescent="0.15">
      <c r="C22" s="412"/>
      <c r="D22" s="170"/>
      <c r="E22" s="143"/>
      <c r="F22" s="143"/>
      <c r="G22" s="138"/>
      <c r="H22" s="143"/>
      <c r="I22" s="420"/>
      <c r="J22" s="209"/>
      <c r="K22" s="421"/>
      <c r="L22" s="428"/>
      <c r="M22" s="429"/>
      <c r="N22" s="429"/>
      <c r="O22" s="429"/>
      <c r="P22" s="429"/>
      <c r="Q22" s="430"/>
      <c r="R22" s="428"/>
      <c r="S22" s="429"/>
      <c r="T22" s="429"/>
      <c r="U22" s="429"/>
      <c r="V22" s="429"/>
      <c r="W22" s="430"/>
      <c r="X22" s="437"/>
      <c r="Y22" s="438"/>
      <c r="Z22" s="438"/>
      <c r="AA22" s="438"/>
      <c r="AB22" s="438"/>
      <c r="AC22" s="439"/>
      <c r="AD22" s="168"/>
      <c r="AE22" s="169"/>
      <c r="AF22" s="169"/>
      <c r="AG22" s="169"/>
      <c r="AH22" s="169"/>
      <c r="AI22" s="409"/>
      <c r="AU22" s="134"/>
      <c r="AV22" s="132"/>
      <c r="AW22" s="28"/>
    </row>
    <row r="23" spans="3:49" s="1" customFormat="1" ht="10.9" customHeight="1" x14ac:dyDescent="0.15">
      <c r="C23" s="411">
        <v>8</v>
      </c>
      <c r="D23" s="413" t="s">
        <v>2</v>
      </c>
      <c r="E23" s="142">
        <v>5</v>
      </c>
      <c r="F23" s="141" t="s">
        <v>1</v>
      </c>
      <c r="G23" s="414" t="s">
        <v>5</v>
      </c>
      <c r="H23" s="141"/>
      <c r="I23" s="417" t="str">
        <f>'記載例(計算書)'!I239</f>
        <v>○</v>
      </c>
      <c r="J23" s="418"/>
      <c r="K23" s="419"/>
      <c r="L23" s="425">
        <v>7</v>
      </c>
      <c r="M23" s="426"/>
      <c r="N23" s="426"/>
      <c r="O23" s="426"/>
      <c r="P23" s="426"/>
      <c r="Q23" s="427"/>
      <c r="R23" s="422">
        <v>2</v>
      </c>
      <c r="S23" s="423"/>
      <c r="T23" s="423"/>
      <c r="U23" s="423"/>
      <c r="V23" s="423"/>
      <c r="W23" s="424"/>
      <c r="X23" s="434">
        <f t="shared" ref="X23" si="4">IF(L23=0,0,IF(I23="○",R23/L23,0))</f>
        <v>0.2857142857142857</v>
      </c>
      <c r="Y23" s="435"/>
      <c r="Z23" s="435"/>
      <c r="AA23" s="435"/>
      <c r="AB23" s="435"/>
      <c r="AC23" s="436"/>
      <c r="AD23" s="164">
        <f t="shared" ref="AD23" si="5">IF(I23="○",2*X23,0)</f>
        <v>0.5714285714285714</v>
      </c>
      <c r="AE23" s="165"/>
      <c r="AF23" s="165"/>
      <c r="AG23" s="165"/>
      <c r="AH23" s="165"/>
      <c r="AI23" s="407"/>
      <c r="AU23" s="134"/>
      <c r="AV23" s="132"/>
      <c r="AW23" s="28"/>
    </row>
    <row r="24" spans="3:49" s="1" customFormat="1" ht="10.9" customHeight="1" x14ac:dyDescent="0.15">
      <c r="C24" s="411"/>
      <c r="D24" s="140"/>
      <c r="E24" s="142"/>
      <c r="F24" s="142"/>
      <c r="G24" s="137"/>
      <c r="H24" s="142"/>
      <c r="I24" s="417"/>
      <c r="J24" s="418"/>
      <c r="K24" s="419"/>
      <c r="L24" s="425"/>
      <c r="M24" s="426"/>
      <c r="N24" s="426"/>
      <c r="O24" s="426"/>
      <c r="P24" s="426"/>
      <c r="Q24" s="427"/>
      <c r="R24" s="425"/>
      <c r="S24" s="426"/>
      <c r="T24" s="426"/>
      <c r="U24" s="426"/>
      <c r="V24" s="426"/>
      <c r="W24" s="427"/>
      <c r="X24" s="434"/>
      <c r="Y24" s="435"/>
      <c r="Z24" s="435"/>
      <c r="AA24" s="435"/>
      <c r="AB24" s="435"/>
      <c r="AC24" s="436"/>
      <c r="AD24" s="166"/>
      <c r="AE24" s="167"/>
      <c r="AF24" s="167"/>
      <c r="AG24" s="167"/>
      <c r="AH24" s="167"/>
      <c r="AI24" s="408"/>
      <c r="AU24" s="134"/>
      <c r="AV24" s="132"/>
      <c r="AW24" s="28"/>
    </row>
    <row r="25" spans="3:49" s="1" customFormat="1" ht="10.9" customHeight="1" x14ac:dyDescent="0.15">
      <c r="C25" s="411"/>
      <c r="D25" s="140"/>
      <c r="E25" s="142"/>
      <c r="F25" s="142"/>
      <c r="G25" s="137"/>
      <c r="H25" s="142"/>
      <c r="I25" s="417"/>
      <c r="J25" s="418"/>
      <c r="K25" s="419"/>
      <c r="L25" s="425"/>
      <c r="M25" s="426"/>
      <c r="N25" s="426"/>
      <c r="O25" s="426"/>
      <c r="P25" s="426"/>
      <c r="Q25" s="427"/>
      <c r="R25" s="425"/>
      <c r="S25" s="426"/>
      <c r="T25" s="426"/>
      <c r="U25" s="426"/>
      <c r="V25" s="426"/>
      <c r="W25" s="427"/>
      <c r="X25" s="434"/>
      <c r="Y25" s="435"/>
      <c r="Z25" s="435"/>
      <c r="AA25" s="435"/>
      <c r="AB25" s="435"/>
      <c r="AC25" s="436"/>
      <c r="AD25" s="166"/>
      <c r="AE25" s="167"/>
      <c r="AF25" s="167"/>
      <c r="AG25" s="167"/>
      <c r="AH25" s="167"/>
      <c r="AI25" s="408"/>
      <c r="AU25" s="134"/>
      <c r="AV25" s="132"/>
      <c r="AW25" s="28"/>
    </row>
    <row r="26" spans="3:49" s="1" customFormat="1" ht="10.9" customHeight="1" x14ac:dyDescent="0.15">
      <c r="C26" s="412"/>
      <c r="D26" s="170"/>
      <c r="E26" s="143"/>
      <c r="F26" s="143"/>
      <c r="G26" s="138"/>
      <c r="H26" s="143"/>
      <c r="I26" s="420"/>
      <c r="J26" s="209"/>
      <c r="K26" s="421"/>
      <c r="L26" s="428"/>
      <c r="M26" s="429"/>
      <c r="N26" s="429"/>
      <c r="O26" s="429"/>
      <c r="P26" s="429"/>
      <c r="Q26" s="430"/>
      <c r="R26" s="428"/>
      <c r="S26" s="429"/>
      <c r="T26" s="429"/>
      <c r="U26" s="429"/>
      <c r="V26" s="429"/>
      <c r="W26" s="430"/>
      <c r="X26" s="437"/>
      <c r="Y26" s="438"/>
      <c r="Z26" s="438"/>
      <c r="AA26" s="438"/>
      <c r="AB26" s="438"/>
      <c r="AC26" s="439"/>
      <c r="AD26" s="168"/>
      <c r="AE26" s="169"/>
      <c r="AF26" s="169"/>
      <c r="AG26" s="169"/>
      <c r="AH26" s="169"/>
      <c r="AI26" s="409"/>
      <c r="AU26" s="134"/>
      <c r="AV26" s="132"/>
      <c r="AW26" s="28"/>
    </row>
    <row r="27" spans="3:49" s="1" customFormat="1" ht="10.9" customHeight="1" x14ac:dyDescent="0.15">
      <c r="C27" s="411">
        <v>8</v>
      </c>
      <c r="D27" s="413" t="s">
        <v>2</v>
      </c>
      <c r="E27" s="142">
        <v>6</v>
      </c>
      <c r="F27" s="141" t="s">
        <v>1</v>
      </c>
      <c r="G27" s="414" t="s">
        <v>4</v>
      </c>
      <c r="H27" s="141"/>
      <c r="I27" s="417" t="str">
        <f>'記載例(計算書)'!I243</f>
        <v>○</v>
      </c>
      <c r="J27" s="418"/>
      <c r="K27" s="419"/>
      <c r="L27" s="425">
        <v>6</v>
      </c>
      <c r="M27" s="426"/>
      <c r="N27" s="426"/>
      <c r="O27" s="426"/>
      <c r="P27" s="426"/>
      <c r="Q27" s="427"/>
      <c r="R27" s="422">
        <v>2</v>
      </c>
      <c r="S27" s="423"/>
      <c r="T27" s="423"/>
      <c r="U27" s="423"/>
      <c r="V27" s="423"/>
      <c r="W27" s="424"/>
      <c r="X27" s="434">
        <f t="shared" ref="X27" si="6">IF(L27=0,0,IF(I27="○",R27/L27,0))</f>
        <v>0.33333333333333331</v>
      </c>
      <c r="Y27" s="435"/>
      <c r="Z27" s="435"/>
      <c r="AA27" s="435"/>
      <c r="AB27" s="435"/>
      <c r="AC27" s="436"/>
      <c r="AD27" s="164">
        <f t="shared" ref="AD27" si="7">IF(I27="○",2*X27,0)</f>
        <v>0.66666666666666663</v>
      </c>
      <c r="AE27" s="165"/>
      <c r="AF27" s="165"/>
      <c r="AG27" s="165"/>
      <c r="AH27" s="165"/>
      <c r="AI27" s="407"/>
      <c r="AU27" s="134"/>
      <c r="AV27" s="132"/>
      <c r="AW27" s="28"/>
    </row>
    <row r="28" spans="3:49" s="1" customFormat="1" ht="10.9" customHeight="1" x14ac:dyDescent="0.15">
      <c r="C28" s="411"/>
      <c r="D28" s="140"/>
      <c r="E28" s="142"/>
      <c r="F28" s="142"/>
      <c r="G28" s="137"/>
      <c r="H28" s="142"/>
      <c r="I28" s="417"/>
      <c r="J28" s="418"/>
      <c r="K28" s="419"/>
      <c r="L28" s="425"/>
      <c r="M28" s="426"/>
      <c r="N28" s="426"/>
      <c r="O28" s="426"/>
      <c r="P28" s="426"/>
      <c r="Q28" s="427"/>
      <c r="R28" s="425"/>
      <c r="S28" s="426"/>
      <c r="T28" s="426"/>
      <c r="U28" s="426"/>
      <c r="V28" s="426"/>
      <c r="W28" s="427"/>
      <c r="X28" s="434"/>
      <c r="Y28" s="435"/>
      <c r="Z28" s="435"/>
      <c r="AA28" s="435"/>
      <c r="AB28" s="435"/>
      <c r="AC28" s="436"/>
      <c r="AD28" s="166"/>
      <c r="AE28" s="167"/>
      <c r="AF28" s="167"/>
      <c r="AG28" s="167"/>
      <c r="AH28" s="167"/>
      <c r="AI28" s="408"/>
      <c r="AU28" s="134"/>
      <c r="AV28" s="132"/>
      <c r="AW28" s="28"/>
    </row>
    <row r="29" spans="3:49" s="1" customFormat="1" ht="10.9" customHeight="1" x14ac:dyDescent="0.15">
      <c r="C29" s="411"/>
      <c r="D29" s="140"/>
      <c r="E29" s="142"/>
      <c r="F29" s="142"/>
      <c r="G29" s="137"/>
      <c r="H29" s="142"/>
      <c r="I29" s="417"/>
      <c r="J29" s="418"/>
      <c r="K29" s="419"/>
      <c r="L29" s="425"/>
      <c r="M29" s="426"/>
      <c r="N29" s="426"/>
      <c r="O29" s="426"/>
      <c r="P29" s="426"/>
      <c r="Q29" s="427"/>
      <c r="R29" s="425"/>
      <c r="S29" s="426"/>
      <c r="T29" s="426"/>
      <c r="U29" s="426"/>
      <c r="V29" s="426"/>
      <c r="W29" s="427"/>
      <c r="X29" s="434"/>
      <c r="Y29" s="435"/>
      <c r="Z29" s="435"/>
      <c r="AA29" s="435"/>
      <c r="AB29" s="435"/>
      <c r="AC29" s="436"/>
      <c r="AD29" s="166"/>
      <c r="AE29" s="167"/>
      <c r="AF29" s="167"/>
      <c r="AG29" s="167"/>
      <c r="AH29" s="167"/>
      <c r="AI29" s="408"/>
      <c r="AU29" s="134"/>
      <c r="AV29" s="132"/>
      <c r="AW29" s="28"/>
    </row>
    <row r="30" spans="3:49" s="1" customFormat="1" ht="10.9" customHeight="1" x14ac:dyDescent="0.15">
      <c r="C30" s="412"/>
      <c r="D30" s="170"/>
      <c r="E30" s="143"/>
      <c r="F30" s="143"/>
      <c r="G30" s="138"/>
      <c r="H30" s="143"/>
      <c r="I30" s="420"/>
      <c r="J30" s="209"/>
      <c r="K30" s="421"/>
      <c r="L30" s="428"/>
      <c r="M30" s="429"/>
      <c r="N30" s="429"/>
      <c r="O30" s="429"/>
      <c r="P30" s="429"/>
      <c r="Q30" s="430"/>
      <c r="R30" s="428"/>
      <c r="S30" s="429"/>
      <c r="T30" s="429"/>
      <c r="U30" s="429"/>
      <c r="V30" s="429"/>
      <c r="W30" s="430"/>
      <c r="X30" s="437"/>
      <c r="Y30" s="438"/>
      <c r="Z30" s="438"/>
      <c r="AA30" s="438"/>
      <c r="AB30" s="438"/>
      <c r="AC30" s="439"/>
      <c r="AD30" s="168"/>
      <c r="AE30" s="169"/>
      <c r="AF30" s="169"/>
      <c r="AG30" s="169"/>
      <c r="AH30" s="169"/>
      <c r="AI30" s="409"/>
      <c r="AU30" s="134"/>
      <c r="AV30" s="132"/>
      <c r="AW30" s="28"/>
    </row>
    <row r="31" spans="3:49" s="1" customFormat="1" ht="10.9" customHeight="1" x14ac:dyDescent="0.15">
      <c r="C31" s="411">
        <v>8</v>
      </c>
      <c r="D31" s="413" t="s">
        <v>2</v>
      </c>
      <c r="E31" s="142">
        <v>7</v>
      </c>
      <c r="F31" s="141" t="s">
        <v>1</v>
      </c>
      <c r="G31" s="414" t="s">
        <v>3</v>
      </c>
      <c r="H31" s="141"/>
      <c r="I31" s="417" t="str">
        <f>'記載例(計算書)'!I247</f>
        <v>○</v>
      </c>
      <c r="J31" s="418"/>
      <c r="K31" s="419"/>
      <c r="L31" s="425">
        <v>6</v>
      </c>
      <c r="M31" s="426"/>
      <c r="N31" s="426"/>
      <c r="O31" s="426"/>
      <c r="P31" s="426"/>
      <c r="Q31" s="427"/>
      <c r="R31" s="422">
        <v>2</v>
      </c>
      <c r="S31" s="423"/>
      <c r="T31" s="423"/>
      <c r="U31" s="423"/>
      <c r="V31" s="423"/>
      <c r="W31" s="424"/>
      <c r="X31" s="434">
        <f t="shared" ref="X31" si="8">IF(L31=0,0,IF(I31="○",R31/L31,0))</f>
        <v>0.33333333333333331</v>
      </c>
      <c r="Y31" s="435"/>
      <c r="Z31" s="435"/>
      <c r="AA31" s="435"/>
      <c r="AB31" s="435"/>
      <c r="AC31" s="436"/>
      <c r="AD31" s="164">
        <f t="shared" ref="AD31" si="9">IF(I31="○",2*X31,0)</f>
        <v>0.66666666666666663</v>
      </c>
      <c r="AE31" s="165"/>
      <c r="AF31" s="165"/>
      <c r="AG31" s="165"/>
      <c r="AH31" s="165"/>
      <c r="AI31" s="407"/>
      <c r="AU31" s="134"/>
      <c r="AV31" s="132"/>
      <c r="AW31" s="28"/>
    </row>
    <row r="32" spans="3:49" s="1" customFormat="1" ht="10.9" customHeight="1" x14ac:dyDescent="0.15">
      <c r="C32" s="411"/>
      <c r="D32" s="140"/>
      <c r="E32" s="142"/>
      <c r="F32" s="142"/>
      <c r="G32" s="137"/>
      <c r="H32" s="142"/>
      <c r="I32" s="417"/>
      <c r="J32" s="418"/>
      <c r="K32" s="419"/>
      <c r="L32" s="425"/>
      <c r="M32" s="426"/>
      <c r="N32" s="426"/>
      <c r="O32" s="426"/>
      <c r="P32" s="426"/>
      <c r="Q32" s="427"/>
      <c r="R32" s="425"/>
      <c r="S32" s="426"/>
      <c r="T32" s="426"/>
      <c r="U32" s="426"/>
      <c r="V32" s="426"/>
      <c r="W32" s="427"/>
      <c r="X32" s="434"/>
      <c r="Y32" s="435"/>
      <c r="Z32" s="435"/>
      <c r="AA32" s="435"/>
      <c r="AB32" s="435"/>
      <c r="AC32" s="436"/>
      <c r="AD32" s="166"/>
      <c r="AE32" s="167"/>
      <c r="AF32" s="167"/>
      <c r="AG32" s="167"/>
      <c r="AH32" s="167"/>
      <c r="AI32" s="408"/>
      <c r="AU32" s="134"/>
      <c r="AV32" s="132"/>
      <c r="AW32" s="28"/>
    </row>
    <row r="33" spans="3:49" s="1" customFormat="1" ht="10.9" customHeight="1" x14ac:dyDescent="0.15">
      <c r="C33" s="411"/>
      <c r="D33" s="140"/>
      <c r="E33" s="142"/>
      <c r="F33" s="142"/>
      <c r="G33" s="137"/>
      <c r="H33" s="142"/>
      <c r="I33" s="417"/>
      <c r="J33" s="418"/>
      <c r="K33" s="419"/>
      <c r="L33" s="425"/>
      <c r="M33" s="426"/>
      <c r="N33" s="426"/>
      <c r="O33" s="426"/>
      <c r="P33" s="426"/>
      <c r="Q33" s="427"/>
      <c r="R33" s="425"/>
      <c r="S33" s="426"/>
      <c r="T33" s="426"/>
      <c r="U33" s="426"/>
      <c r="V33" s="426"/>
      <c r="W33" s="427"/>
      <c r="X33" s="434"/>
      <c r="Y33" s="435"/>
      <c r="Z33" s="435"/>
      <c r="AA33" s="435"/>
      <c r="AB33" s="435"/>
      <c r="AC33" s="436"/>
      <c r="AD33" s="166"/>
      <c r="AE33" s="167"/>
      <c r="AF33" s="167"/>
      <c r="AG33" s="167"/>
      <c r="AH33" s="167"/>
      <c r="AI33" s="408"/>
      <c r="AU33" s="134"/>
      <c r="AV33" s="132"/>
      <c r="AW33" s="28"/>
    </row>
    <row r="34" spans="3:49" s="1" customFormat="1" ht="10.9" customHeight="1" x14ac:dyDescent="0.15">
      <c r="C34" s="412"/>
      <c r="D34" s="170"/>
      <c r="E34" s="143"/>
      <c r="F34" s="143"/>
      <c r="G34" s="138"/>
      <c r="H34" s="143"/>
      <c r="I34" s="420"/>
      <c r="J34" s="209"/>
      <c r="K34" s="421"/>
      <c r="L34" s="428"/>
      <c r="M34" s="429"/>
      <c r="N34" s="429"/>
      <c r="O34" s="429"/>
      <c r="P34" s="429"/>
      <c r="Q34" s="430"/>
      <c r="R34" s="428"/>
      <c r="S34" s="429"/>
      <c r="T34" s="429"/>
      <c r="U34" s="429"/>
      <c r="V34" s="429"/>
      <c r="W34" s="430"/>
      <c r="X34" s="437"/>
      <c r="Y34" s="438"/>
      <c r="Z34" s="438"/>
      <c r="AA34" s="438"/>
      <c r="AB34" s="438"/>
      <c r="AC34" s="439"/>
      <c r="AD34" s="168"/>
      <c r="AE34" s="169"/>
      <c r="AF34" s="169"/>
      <c r="AG34" s="169"/>
      <c r="AH34" s="169"/>
      <c r="AI34" s="409"/>
      <c r="AU34" s="134"/>
      <c r="AV34" s="132"/>
      <c r="AW34" s="28"/>
    </row>
    <row r="35" spans="3:49" s="1" customFormat="1" ht="10.9" customHeight="1" x14ac:dyDescent="0.15">
      <c r="C35" s="411">
        <v>8</v>
      </c>
      <c r="D35" s="413" t="s">
        <v>2</v>
      </c>
      <c r="E35" s="142">
        <v>8</v>
      </c>
      <c r="F35" s="141" t="s">
        <v>1</v>
      </c>
      <c r="G35" s="414" t="s">
        <v>0</v>
      </c>
      <c r="H35" s="141"/>
      <c r="I35" s="417" t="str">
        <f>'記載例(計算書)'!I251</f>
        <v>○</v>
      </c>
      <c r="J35" s="418"/>
      <c r="K35" s="419"/>
      <c r="L35" s="425">
        <v>6</v>
      </c>
      <c r="M35" s="426"/>
      <c r="N35" s="426"/>
      <c r="O35" s="426"/>
      <c r="P35" s="426"/>
      <c r="Q35" s="427"/>
      <c r="R35" s="422">
        <v>2</v>
      </c>
      <c r="S35" s="423"/>
      <c r="T35" s="423"/>
      <c r="U35" s="423"/>
      <c r="V35" s="423"/>
      <c r="W35" s="424"/>
      <c r="X35" s="434">
        <f t="shared" ref="X35" si="10">IF(L35=0,0,IF(I35="○",R35/L35,0))</f>
        <v>0.33333333333333331</v>
      </c>
      <c r="Y35" s="435"/>
      <c r="Z35" s="435"/>
      <c r="AA35" s="435"/>
      <c r="AB35" s="435"/>
      <c r="AC35" s="436"/>
      <c r="AD35" s="164">
        <f t="shared" ref="AD35" si="11">IF(I35="○",2*X35,0)</f>
        <v>0.66666666666666663</v>
      </c>
      <c r="AE35" s="165"/>
      <c r="AF35" s="165"/>
      <c r="AG35" s="165"/>
      <c r="AH35" s="165"/>
      <c r="AI35" s="407"/>
      <c r="AU35" s="134"/>
      <c r="AV35" s="132"/>
      <c r="AW35" s="28"/>
    </row>
    <row r="36" spans="3:49" s="1" customFormat="1" ht="10.9" customHeight="1" x14ac:dyDescent="0.15">
      <c r="C36" s="411"/>
      <c r="D36" s="140"/>
      <c r="E36" s="142"/>
      <c r="F36" s="142"/>
      <c r="G36" s="137"/>
      <c r="H36" s="142"/>
      <c r="I36" s="417"/>
      <c r="J36" s="418"/>
      <c r="K36" s="419"/>
      <c r="L36" s="425"/>
      <c r="M36" s="426"/>
      <c r="N36" s="426"/>
      <c r="O36" s="426"/>
      <c r="P36" s="426"/>
      <c r="Q36" s="427"/>
      <c r="R36" s="425"/>
      <c r="S36" s="426"/>
      <c r="T36" s="426"/>
      <c r="U36" s="426"/>
      <c r="V36" s="426"/>
      <c r="W36" s="427"/>
      <c r="X36" s="434"/>
      <c r="Y36" s="435"/>
      <c r="Z36" s="435"/>
      <c r="AA36" s="435"/>
      <c r="AB36" s="435"/>
      <c r="AC36" s="436"/>
      <c r="AD36" s="166"/>
      <c r="AE36" s="167"/>
      <c r="AF36" s="167"/>
      <c r="AG36" s="167"/>
      <c r="AH36" s="167"/>
      <c r="AI36" s="408"/>
      <c r="AU36" s="134"/>
      <c r="AV36" s="132"/>
      <c r="AW36" s="28"/>
    </row>
    <row r="37" spans="3:49" s="1" customFormat="1" ht="10.9" customHeight="1" x14ac:dyDescent="0.15">
      <c r="C37" s="411"/>
      <c r="D37" s="140"/>
      <c r="E37" s="142"/>
      <c r="F37" s="142"/>
      <c r="G37" s="137"/>
      <c r="H37" s="142"/>
      <c r="I37" s="417"/>
      <c r="J37" s="418"/>
      <c r="K37" s="419"/>
      <c r="L37" s="425"/>
      <c r="M37" s="426"/>
      <c r="N37" s="426"/>
      <c r="O37" s="426"/>
      <c r="P37" s="426"/>
      <c r="Q37" s="427"/>
      <c r="R37" s="425"/>
      <c r="S37" s="426"/>
      <c r="T37" s="426"/>
      <c r="U37" s="426"/>
      <c r="V37" s="426"/>
      <c r="W37" s="427"/>
      <c r="X37" s="434"/>
      <c r="Y37" s="435"/>
      <c r="Z37" s="435"/>
      <c r="AA37" s="435"/>
      <c r="AB37" s="435"/>
      <c r="AC37" s="436"/>
      <c r="AD37" s="166"/>
      <c r="AE37" s="167"/>
      <c r="AF37" s="167"/>
      <c r="AG37" s="167"/>
      <c r="AH37" s="167"/>
      <c r="AI37" s="408"/>
      <c r="AU37" s="134"/>
      <c r="AV37" s="132"/>
      <c r="AW37" s="28"/>
    </row>
    <row r="38" spans="3:49" s="1" customFormat="1" ht="10.9" customHeight="1" x14ac:dyDescent="0.15">
      <c r="C38" s="412"/>
      <c r="D38" s="170"/>
      <c r="E38" s="143"/>
      <c r="F38" s="143"/>
      <c r="G38" s="138"/>
      <c r="H38" s="143"/>
      <c r="I38" s="420"/>
      <c r="J38" s="209"/>
      <c r="K38" s="421"/>
      <c r="L38" s="428"/>
      <c r="M38" s="429"/>
      <c r="N38" s="429"/>
      <c r="O38" s="429"/>
      <c r="P38" s="429"/>
      <c r="Q38" s="430"/>
      <c r="R38" s="428"/>
      <c r="S38" s="429"/>
      <c r="T38" s="429"/>
      <c r="U38" s="429"/>
      <c r="V38" s="429"/>
      <c r="W38" s="430"/>
      <c r="X38" s="437"/>
      <c r="Y38" s="438"/>
      <c r="Z38" s="438"/>
      <c r="AA38" s="438"/>
      <c r="AB38" s="438"/>
      <c r="AC38" s="439"/>
      <c r="AD38" s="168"/>
      <c r="AE38" s="169"/>
      <c r="AF38" s="169"/>
      <c r="AG38" s="169"/>
      <c r="AH38" s="169"/>
      <c r="AI38" s="409"/>
      <c r="AU38" s="134"/>
      <c r="AV38" s="132"/>
      <c r="AW38" s="28"/>
    </row>
    <row r="39" spans="3:49" s="1" customFormat="1" ht="10.9" customHeight="1" x14ac:dyDescent="0.15">
      <c r="C39" s="411">
        <v>8</v>
      </c>
      <c r="D39" s="413" t="s">
        <v>2</v>
      </c>
      <c r="E39" s="142">
        <v>9</v>
      </c>
      <c r="F39" s="141" t="s">
        <v>1</v>
      </c>
      <c r="G39" s="414" t="s">
        <v>8</v>
      </c>
      <c r="H39" s="141"/>
      <c r="I39" s="417" t="str">
        <f>'記載例(計算書)'!I255</f>
        <v>○</v>
      </c>
      <c r="J39" s="418"/>
      <c r="K39" s="419"/>
      <c r="L39" s="425">
        <v>6</v>
      </c>
      <c r="M39" s="426"/>
      <c r="N39" s="426"/>
      <c r="O39" s="426"/>
      <c r="P39" s="426"/>
      <c r="Q39" s="427"/>
      <c r="R39" s="422">
        <v>2</v>
      </c>
      <c r="S39" s="423"/>
      <c r="T39" s="423"/>
      <c r="U39" s="423"/>
      <c r="V39" s="423"/>
      <c r="W39" s="424"/>
      <c r="X39" s="434">
        <f t="shared" ref="X39" si="12">IF(L39=0,0,IF(I39="○",R39/L39,0))</f>
        <v>0.33333333333333331</v>
      </c>
      <c r="Y39" s="435"/>
      <c r="Z39" s="435"/>
      <c r="AA39" s="435"/>
      <c r="AB39" s="435"/>
      <c r="AC39" s="436"/>
      <c r="AD39" s="164">
        <f t="shared" ref="AD39" si="13">IF(I39="○",2*X39,0)</f>
        <v>0.66666666666666663</v>
      </c>
      <c r="AE39" s="165"/>
      <c r="AF39" s="165"/>
      <c r="AG39" s="165"/>
      <c r="AH39" s="165"/>
      <c r="AI39" s="407"/>
      <c r="AU39" s="134"/>
      <c r="AV39" s="132"/>
      <c r="AW39" s="28"/>
    </row>
    <row r="40" spans="3:49" s="1" customFormat="1" ht="10.9" customHeight="1" x14ac:dyDescent="0.15">
      <c r="C40" s="411"/>
      <c r="D40" s="140"/>
      <c r="E40" s="142"/>
      <c r="F40" s="142"/>
      <c r="G40" s="137"/>
      <c r="H40" s="142"/>
      <c r="I40" s="417"/>
      <c r="J40" s="418"/>
      <c r="K40" s="419"/>
      <c r="L40" s="425"/>
      <c r="M40" s="426"/>
      <c r="N40" s="426"/>
      <c r="O40" s="426"/>
      <c r="P40" s="426"/>
      <c r="Q40" s="427"/>
      <c r="R40" s="425"/>
      <c r="S40" s="426"/>
      <c r="T40" s="426"/>
      <c r="U40" s="426"/>
      <c r="V40" s="426"/>
      <c r="W40" s="427"/>
      <c r="X40" s="434"/>
      <c r="Y40" s="435"/>
      <c r="Z40" s="435"/>
      <c r="AA40" s="435"/>
      <c r="AB40" s="435"/>
      <c r="AC40" s="436"/>
      <c r="AD40" s="166"/>
      <c r="AE40" s="167"/>
      <c r="AF40" s="167"/>
      <c r="AG40" s="167"/>
      <c r="AH40" s="167"/>
      <c r="AI40" s="408"/>
      <c r="AU40" s="134"/>
      <c r="AV40" s="132"/>
      <c r="AW40" s="28"/>
    </row>
    <row r="41" spans="3:49" s="1" customFormat="1" ht="10.9" customHeight="1" x14ac:dyDescent="0.15">
      <c r="C41" s="411"/>
      <c r="D41" s="140"/>
      <c r="E41" s="142"/>
      <c r="F41" s="142"/>
      <c r="G41" s="137"/>
      <c r="H41" s="142"/>
      <c r="I41" s="417"/>
      <c r="J41" s="418"/>
      <c r="K41" s="419"/>
      <c r="L41" s="425"/>
      <c r="M41" s="426"/>
      <c r="N41" s="426"/>
      <c r="O41" s="426"/>
      <c r="P41" s="426"/>
      <c r="Q41" s="427"/>
      <c r="R41" s="425"/>
      <c r="S41" s="426"/>
      <c r="T41" s="426"/>
      <c r="U41" s="426"/>
      <c r="V41" s="426"/>
      <c r="W41" s="427"/>
      <c r="X41" s="434"/>
      <c r="Y41" s="435"/>
      <c r="Z41" s="435"/>
      <c r="AA41" s="435"/>
      <c r="AB41" s="435"/>
      <c r="AC41" s="436"/>
      <c r="AD41" s="166"/>
      <c r="AE41" s="167"/>
      <c r="AF41" s="167"/>
      <c r="AG41" s="167"/>
      <c r="AH41" s="167"/>
      <c r="AI41" s="408"/>
      <c r="AU41" s="134"/>
      <c r="AV41" s="132"/>
      <c r="AW41" s="28"/>
    </row>
    <row r="42" spans="3:49" s="1" customFormat="1" ht="10.9" customHeight="1" x14ac:dyDescent="0.15">
      <c r="C42" s="412"/>
      <c r="D42" s="170"/>
      <c r="E42" s="143"/>
      <c r="F42" s="143"/>
      <c r="G42" s="138"/>
      <c r="H42" s="143"/>
      <c r="I42" s="420"/>
      <c r="J42" s="209"/>
      <c r="K42" s="421"/>
      <c r="L42" s="428"/>
      <c r="M42" s="429"/>
      <c r="N42" s="429"/>
      <c r="O42" s="429"/>
      <c r="P42" s="429"/>
      <c r="Q42" s="430"/>
      <c r="R42" s="428"/>
      <c r="S42" s="429"/>
      <c r="T42" s="429"/>
      <c r="U42" s="429"/>
      <c r="V42" s="429"/>
      <c r="W42" s="430"/>
      <c r="X42" s="437"/>
      <c r="Y42" s="438"/>
      <c r="Z42" s="438"/>
      <c r="AA42" s="438"/>
      <c r="AB42" s="438"/>
      <c r="AC42" s="439"/>
      <c r="AD42" s="168"/>
      <c r="AE42" s="169"/>
      <c r="AF42" s="169"/>
      <c r="AG42" s="169"/>
      <c r="AH42" s="169"/>
      <c r="AI42" s="409"/>
      <c r="AU42" s="134"/>
      <c r="AV42" s="132"/>
      <c r="AW42" s="28"/>
    </row>
    <row r="43" spans="3:49" s="1" customFormat="1" ht="10.9" customHeight="1" x14ac:dyDescent="0.15">
      <c r="C43" s="411">
        <v>8</v>
      </c>
      <c r="D43" s="413" t="s">
        <v>2</v>
      </c>
      <c r="E43" s="142">
        <v>10</v>
      </c>
      <c r="F43" s="141" t="s">
        <v>1</v>
      </c>
      <c r="G43" s="414" t="s">
        <v>7</v>
      </c>
      <c r="H43" s="141"/>
      <c r="I43" s="417" t="str">
        <f>'記載例(計算書)'!I259</f>
        <v>○</v>
      </c>
      <c r="J43" s="418"/>
      <c r="K43" s="419"/>
      <c r="L43" s="425">
        <v>6</v>
      </c>
      <c r="M43" s="426"/>
      <c r="N43" s="426"/>
      <c r="O43" s="426"/>
      <c r="P43" s="426"/>
      <c r="Q43" s="427"/>
      <c r="R43" s="422">
        <v>2</v>
      </c>
      <c r="S43" s="423"/>
      <c r="T43" s="423"/>
      <c r="U43" s="423"/>
      <c r="V43" s="423"/>
      <c r="W43" s="424"/>
      <c r="X43" s="434">
        <f t="shared" ref="X43" si="14">IF(L43=0,0,IF(I43="○",R43/L43,0))</f>
        <v>0.33333333333333331</v>
      </c>
      <c r="Y43" s="435"/>
      <c r="Z43" s="435"/>
      <c r="AA43" s="435"/>
      <c r="AB43" s="435"/>
      <c r="AC43" s="436"/>
      <c r="AD43" s="164">
        <f t="shared" ref="AD43" si="15">IF(I43="○",2*X43,0)</f>
        <v>0.66666666666666663</v>
      </c>
      <c r="AE43" s="165"/>
      <c r="AF43" s="165"/>
      <c r="AG43" s="165"/>
      <c r="AH43" s="165"/>
      <c r="AI43" s="407"/>
      <c r="AU43" s="134"/>
      <c r="AV43" s="132"/>
      <c r="AW43" s="28"/>
    </row>
    <row r="44" spans="3:49" s="1" customFormat="1" ht="10.9" customHeight="1" x14ac:dyDescent="0.15">
      <c r="C44" s="411"/>
      <c r="D44" s="140"/>
      <c r="E44" s="142"/>
      <c r="F44" s="142"/>
      <c r="G44" s="137"/>
      <c r="H44" s="142"/>
      <c r="I44" s="417"/>
      <c r="J44" s="418"/>
      <c r="K44" s="419"/>
      <c r="L44" s="425"/>
      <c r="M44" s="426"/>
      <c r="N44" s="426"/>
      <c r="O44" s="426"/>
      <c r="P44" s="426"/>
      <c r="Q44" s="427"/>
      <c r="R44" s="425"/>
      <c r="S44" s="426"/>
      <c r="T44" s="426"/>
      <c r="U44" s="426"/>
      <c r="V44" s="426"/>
      <c r="W44" s="427"/>
      <c r="X44" s="434"/>
      <c r="Y44" s="435"/>
      <c r="Z44" s="435"/>
      <c r="AA44" s="435"/>
      <c r="AB44" s="435"/>
      <c r="AC44" s="436"/>
      <c r="AD44" s="166"/>
      <c r="AE44" s="167"/>
      <c r="AF44" s="167"/>
      <c r="AG44" s="167"/>
      <c r="AH44" s="167"/>
      <c r="AI44" s="408"/>
      <c r="AU44" s="134"/>
      <c r="AV44" s="132"/>
      <c r="AW44" s="28"/>
    </row>
    <row r="45" spans="3:49" s="1" customFormat="1" ht="10.9" customHeight="1" x14ac:dyDescent="0.15">
      <c r="C45" s="411"/>
      <c r="D45" s="140"/>
      <c r="E45" s="142"/>
      <c r="F45" s="142"/>
      <c r="G45" s="137"/>
      <c r="H45" s="142"/>
      <c r="I45" s="417"/>
      <c r="J45" s="418"/>
      <c r="K45" s="419"/>
      <c r="L45" s="425"/>
      <c r="M45" s="426"/>
      <c r="N45" s="426"/>
      <c r="O45" s="426"/>
      <c r="P45" s="426"/>
      <c r="Q45" s="427"/>
      <c r="R45" s="425"/>
      <c r="S45" s="426"/>
      <c r="T45" s="426"/>
      <c r="U45" s="426"/>
      <c r="V45" s="426"/>
      <c r="W45" s="427"/>
      <c r="X45" s="434"/>
      <c r="Y45" s="435"/>
      <c r="Z45" s="435"/>
      <c r="AA45" s="435"/>
      <c r="AB45" s="435"/>
      <c r="AC45" s="436"/>
      <c r="AD45" s="166"/>
      <c r="AE45" s="167"/>
      <c r="AF45" s="167"/>
      <c r="AG45" s="167"/>
      <c r="AH45" s="167"/>
      <c r="AI45" s="408"/>
      <c r="AU45" s="134"/>
      <c r="AV45" s="132"/>
      <c r="AW45" s="28"/>
    </row>
    <row r="46" spans="3:49" s="1" customFormat="1" ht="10.9" customHeight="1" x14ac:dyDescent="0.15">
      <c r="C46" s="412"/>
      <c r="D46" s="170"/>
      <c r="E46" s="143"/>
      <c r="F46" s="143"/>
      <c r="G46" s="138"/>
      <c r="H46" s="143"/>
      <c r="I46" s="420"/>
      <c r="J46" s="209"/>
      <c r="K46" s="421"/>
      <c r="L46" s="428"/>
      <c r="M46" s="429"/>
      <c r="N46" s="429"/>
      <c r="O46" s="429"/>
      <c r="P46" s="429"/>
      <c r="Q46" s="430"/>
      <c r="R46" s="428"/>
      <c r="S46" s="429"/>
      <c r="T46" s="429"/>
      <c r="U46" s="429"/>
      <c r="V46" s="429"/>
      <c r="W46" s="430"/>
      <c r="X46" s="437"/>
      <c r="Y46" s="438"/>
      <c r="Z46" s="438"/>
      <c r="AA46" s="438"/>
      <c r="AB46" s="438"/>
      <c r="AC46" s="439"/>
      <c r="AD46" s="168"/>
      <c r="AE46" s="169"/>
      <c r="AF46" s="169"/>
      <c r="AG46" s="169"/>
      <c r="AH46" s="169"/>
      <c r="AI46" s="409"/>
      <c r="AU46" s="134"/>
      <c r="AV46" s="132"/>
      <c r="AW46" s="28"/>
    </row>
    <row r="47" spans="3:49" s="1" customFormat="1" ht="10.9" customHeight="1" x14ac:dyDescent="0.15">
      <c r="C47" s="411">
        <v>8</v>
      </c>
      <c r="D47" s="413" t="s">
        <v>2</v>
      </c>
      <c r="E47" s="142">
        <v>11</v>
      </c>
      <c r="F47" s="141" t="s">
        <v>1</v>
      </c>
      <c r="G47" s="414" t="s">
        <v>6</v>
      </c>
      <c r="H47" s="141"/>
      <c r="I47" s="417" t="str">
        <f>'記載例(計算書)'!I263</f>
        <v>○</v>
      </c>
      <c r="J47" s="418"/>
      <c r="K47" s="419"/>
      <c r="L47" s="425">
        <v>6</v>
      </c>
      <c r="M47" s="426"/>
      <c r="N47" s="426"/>
      <c r="O47" s="426"/>
      <c r="P47" s="426"/>
      <c r="Q47" s="427"/>
      <c r="R47" s="422">
        <v>2</v>
      </c>
      <c r="S47" s="423"/>
      <c r="T47" s="423"/>
      <c r="U47" s="423"/>
      <c r="V47" s="423"/>
      <c r="W47" s="424"/>
      <c r="X47" s="434">
        <f t="shared" ref="X47" si="16">IF(L47=0,0,IF(I47="○",R47/L47,0))</f>
        <v>0.33333333333333331</v>
      </c>
      <c r="Y47" s="435"/>
      <c r="Z47" s="435"/>
      <c r="AA47" s="435"/>
      <c r="AB47" s="435"/>
      <c r="AC47" s="436"/>
      <c r="AD47" s="164">
        <f t="shared" ref="AD47" si="17">IF(I47="○",2*X47,0)</f>
        <v>0.66666666666666663</v>
      </c>
      <c r="AE47" s="165"/>
      <c r="AF47" s="165"/>
      <c r="AG47" s="165"/>
      <c r="AH47" s="165"/>
      <c r="AI47" s="407"/>
      <c r="AU47" s="134"/>
      <c r="AV47" s="132"/>
      <c r="AW47" s="28"/>
    </row>
    <row r="48" spans="3:49" s="1" customFormat="1" ht="10.9" customHeight="1" x14ac:dyDescent="0.15">
      <c r="C48" s="411"/>
      <c r="D48" s="140"/>
      <c r="E48" s="142"/>
      <c r="F48" s="142"/>
      <c r="G48" s="137"/>
      <c r="H48" s="142"/>
      <c r="I48" s="417"/>
      <c r="J48" s="418"/>
      <c r="K48" s="419"/>
      <c r="L48" s="425"/>
      <c r="M48" s="426"/>
      <c r="N48" s="426"/>
      <c r="O48" s="426"/>
      <c r="P48" s="426"/>
      <c r="Q48" s="427"/>
      <c r="R48" s="425"/>
      <c r="S48" s="426"/>
      <c r="T48" s="426"/>
      <c r="U48" s="426"/>
      <c r="V48" s="426"/>
      <c r="W48" s="427"/>
      <c r="X48" s="434"/>
      <c r="Y48" s="435"/>
      <c r="Z48" s="435"/>
      <c r="AA48" s="435"/>
      <c r="AB48" s="435"/>
      <c r="AC48" s="436"/>
      <c r="AD48" s="166"/>
      <c r="AE48" s="167"/>
      <c r="AF48" s="167"/>
      <c r="AG48" s="167"/>
      <c r="AH48" s="167"/>
      <c r="AI48" s="408"/>
      <c r="AU48" s="134"/>
      <c r="AV48" s="132"/>
      <c r="AW48" s="28"/>
    </row>
    <row r="49" spans="3:49" s="1" customFormat="1" ht="10.9" customHeight="1" x14ac:dyDescent="0.15">
      <c r="C49" s="411"/>
      <c r="D49" s="140"/>
      <c r="E49" s="142"/>
      <c r="F49" s="142"/>
      <c r="G49" s="137"/>
      <c r="H49" s="142"/>
      <c r="I49" s="417"/>
      <c r="J49" s="418"/>
      <c r="K49" s="419"/>
      <c r="L49" s="425"/>
      <c r="M49" s="426"/>
      <c r="N49" s="426"/>
      <c r="O49" s="426"/>
      <c r="P49" s="426"/>
      <c r="Q49" s="427"/>
      <c r="R49" s="425"/>
      <c r="S49" s="426"/>
      <c r="T49" s="426"/>
      <c r="U49" s="426"/>
      <c r="V49" s="426"/>
      <c r="W49" s="427"/>
      <c r="X49" s="434"/>
      <c r="Y49" s="435"/>
      <c r="Z49" s="435"/>
      <c r="AA49" s="435"/>
      <c r="AB49" s="435"/>
      <c r="AC49" s="436"/>
      <c r="AD49" s="166"/>
      <c r="AE49" s="167"/>
      <c r="AF49" s="167"/>
      <c r="AG49" s="167"/>
      <c r="AH49" s="167"/>
      <c r="AI49" s="408"/>
      <c r="AU49" s="134"/>
      <c r="AV49" s="132"/>
      <c r="AW49" s="28"/>
    </row>
    <row r="50" spans="3:49" s="1" customFormat="1" ht="10.9" customHeight="1" x14ac:dyDescent="0.15">
      <c r="C50" s="412"/>
      <c r="D50" s="170"/>
      <c r="E50" s="143"/>
      <c r="F50" s="143"/>
      <c r="G50" s="138"/>
      <c r="H50" s="143"/>
      <c r="I50" s="420"/>
      <c r="J50" s="209"/>
      <c r="K50" s="421"/>
      <c r="L50" s="428"/>
      <c r="M50" s="429"/>
      <c r="N50" s="429"/>
      <c r="O50" s="429"/>
      <c r="P50" s="429"/>
      <c r="Q50" s="430"/>
      <c r="R50" s="428"/>
      <c r="S50" s="429"/>
      <c r="T50" s="429"/>
      <c r="U50" s="429"/>
      <c r="V50" s="429"/>
      <c r="W50" s="430"/>
      <c r="X50" s="437"/>
      <c r="Y50" s="438"/>
      <c r="Z50" s="438"/>
      <c r="AA50" s="438"/>
      <c r="AB50" s="438"/>
      <c r="AC50" s="439"/>
      <c r="AD50" s="168"/>
      <c r="AE50" s="169"/>
      <c r="AF50" s="169"/>
      <c r="AG50" s="169"/>
      <c r="AH50" s="169"/>
      <c r="AI50" s="409"/>
      <c r="AU50" s="134"/>
      <c r="AV50" s="132"/>
      <c r="AW50" s="28"/>
    </row>
    <row r="51" spans="3:49" s="1" customFormat="1" ht="10.9" customHeight="1" x14ac:dyDescent="0.15">
      <c r="C51" s="411">
        <v>8</v>
      </c>
      <c r="D51" s="413" t="s">
        <v>2</v>
      </c>
      <c r="E51" s="142">
        <v>12</v>
      </c>
      <c r="F51" s="141" t="s">
        <v>1</v>
      </c>
      <c r="G51" s="414" t="s">
        <v>5</v>
      </c>
      <c r="H51" s="141"/>
      <c r="I51" s="417" t="str">
        <f>'記載例(計算書)'!I267</f>
        <v>○</v>
      </c>
      <c r="J51" s="418"/>
      <c r="K51" s="419"/>
      <c r="L51" s="425">
        <v>7</v>
      </c>
      <c r="M51" s="426"/>
      <c r="N51" s="426"/>
      <c r="O51" s="426"/>
      <c r="P51" s="426"/>
      <c r="Q51" s="427"/>
      <c r="R51" s="422">
        <v>2</v>
      </c>
      <c r="S51" s="423"/>
      <c r="T51" s="423"/>
      <c r="U51" s="423"/>
      <c r="V51" s="423"/>
      <c r="W51" s="424"/>
      <c r="X51" s="434">
        <f t="shared" ref="X51" si="18">IF(L51=0,0,IF(I51="○",R51/L51,0))</f>
        <v>0.2857142857142857</v>
      </c>
      <c r="Y51" s="435"/>
      <c r="Z51" s="435"/>
      <c r="AA51" s="435"/>
      <c r="AB51" s="435"/>
      <c r="AC51" s="436"/>
      <c r="AD51" s="164">
        <f t="shared" ref="AD51" si="19">IF(I51="○",2*X51,0)</f>
        <v>0.5714285714285714</v>
      </c>
      <c r="AE51" s="165"/>
      <c r="AF51" s="165"/>
      <c r="AG51" s="165"/>
      <c r="AH51" s="165"/>
      <c r="AI51" s="407"/>
      <c r="AU51" s="134"/>
      <c r="AV51" s="132"/>
      <c r="AW51" s="28"/>
    </row>
    <row r="52" spans="3:49" s="1" customFormat="1" ht="10.9" customHeight="1" x14ac:dyDescent="0.15">
      <c r="C52" s="411"/>
      <c r="D52" s="140"/>
      <c r="E52" s="142"/>
      <c r="F52" s="142"/>
      <c r="G52" s="137"/>
      <c r="H52" s="142"/>
      <c r="I52" s="417"/>
      <c r="J52" s="418"/>
      <c r="K52" s="419"/>
      <c r="L52" s="425"/>
      <c r="M52" s="426"/>
      <c r="N52" s="426"/>
      <c r="O52" s="426"/>
      <c r="P52" s="426"/>
      <c r="Q52" s="427"/>
      <c r="R52" s="425"/>
      <c r="S52" s="426"/>
      <c r="T52" s="426"/>
      <c r="U52" s="426"/>
      <c r="V52" s="426"/>
      <c r="W52" s="427"/>
      <c r="X52" s="434"/>
      <c r="Y52" s="435"/>
      <c r="Z52" s="435"/>
      <c r="AA52" s="435"/>
      <c r="AB52" s="435"/>
      <c r="AC52" s="436"/>
      <c r="AD52" s="166"/>
      <c r="AE52" s="167"/>
      <c r="AF52" s="167"/>
      <c r="AG52" s="167"/>
      <c r="AH52" s="167"/>
      <c r="AI52" s="408"/>
      <c r="AU52" s="134"/>
      <c r="AV52" s="132"/>
      <c r="AW52" s="28"/>
    </row>
    <row r="53" spans="3:49" s="1" customFormat="1" ht="10.9" customHeight="1" x14ac:dyDescent="0.15">
      <c r="C53" s="411"/>
      <c r="D53" s="140"/>
      <c r="E53" s="142"/>
      <c r="F53" s="142"/>
      <c r="G53" s="137"/>
      <c r="H53" s="142"/>
      <c r="I53" s="417"/>
      <c r="J53" s="418"/>
      <c r="K53" s="419"/>
      <c r="L53" s="425"/>
      <c r="M53" s="426"/>
      <c r="N53" s="426"/>
      <c r="O53" s="426"/>
      <c r="P53" s="426"/>
      <c r="Q53" s="427"/>
      <c r="R53" s="425"/>
      <c r="S53" s="426"/>
      <c r="T53" s="426"/>
      <c r="U53" s="426"/>
      <c r="V53" s="426"/>
      <c r="W53" s="427"/>
      <c r="X53" s="434"/>
      <c r="Y53" s="435"/>
      <c r="Z53" s="435"/>
      <c r="AA53" s="435"/>
      <c r="AB53" s="435"/>
      <c r="AC53" s="436"/>
      <c r="AD53" s="166"/>
      <c r="AE53" s="167"/>
      <c r="AF53" s="167"/>
      <c r="AG53" s="167"/>
      <c r="AH53" s="167"/>
      <c r="AI53" s="408"/>
      <c r="AU53" s="134"/>
      <c r="AV53" s="132"/>
      <c r="AW53" s="28"/>
    </row>
    <row r="54" spans="3:49" s="1" customFormat="1" ht="10.9" customHeight="1" x14ac:dyDescent="0.15">
      <c r="C54" s="412"/>
      <c r="D54" s="170"/>
      <c r="E54" s="143"/>
      <c r="F54" s="143"/>
      <c r="G54" s="138"/>
      <c r="H54" s="143"/>
      <c r="I54" s="420"/>
      <c r="J54" s="209"/>
      <c r="K54" s="421"/>
      <c r="L54" s="428"/>
      <c r="M54" s="429"/>
      <c r="N54" s="429"/>
      <c r="O54" s="429"/>
      <c r="P54" s="429"/>
      <c r="Q54" s="430"/>
      <c r="R54" s="428"/>
      <c r="S54" s="429"/>
      <c r="T54" s="429"/>
      <c r="U54" s="429"/>
      <c r="V54" s="429"/>
      <c r="W54" s="430"/>
      <c r="X54" s="437"/>
      <c r="Y54" s="438"/>
      <c r="Z54" s="438"/>
      <c r="AA54" s="438"/>
      <c r="AB54" s="438"/>
      <c r="AC54" s="439"/>
      <c r="AD54" s="168"/>
      <c r="AE54" s="169"/>
      <c r="AF54" s="169"/>
      <c r="AG54" s="169"/>
      <c r="AH54" s="169"/>
      <c r="AI54" s="409"/>
      <c r="AU54" s="134"/>
      <c r="AV54" s="132"/>
      <c r="AW54" s="28"/>
    </row>
    <row r="55" spans="3:49" s="1" customFormat="1" ht="10.9" customHeight="1" x14ac:dyDescent="0.15">
      <c r="C55" s="411">
        <v>8</v>
      </c>
      <c r="D55" s="413" t="s">
        <v>2</v>
      </c>
      <c r="E55" s="142">
        <v>13</v>
      </c>
      <c r="F55" s="141" t="s">
        <v>1</v>
      </c>
      <c r="G55" s="414" t="s">
        <v>4</v>
      </c>
      <c r="H55" s="141"/>
      <c r="I55" s="417" t="str">
        <f>'記載例(計算書)'!I271</f>
        <v>○</v>
      </c>
      <c r="J55" s="418"/>
      <c r="K55" s="419"/>
      <c r="L55" s="425">
        <v>7</v>
      </c>
      <c r="M55" s="426"/>
      <c r="N55" s="426"/>
      <c r="O55" s="426"/>
      <c r="P55" s="426"/>
      <c r="Q55" s="427"/>
      <c r="R55" s="422">
        <v>2</v>
      </c>
      <c r="S55" s="423"/>
      <c r="T55" s="423"/>
      <c r="U55" s="423"/>
      <c r="V55" s="423"/>
      <c r="W55" s="424"/>
      <c r="X55" s="434">
        <f t="shared" ref="X55" si="20">IF(L55=0,0,IF(I55="○",R55/L55,0))</f>
        <v>0.2857142857142857</v>
      </c>
      <c r="Y55" s="435"/>
      <c r="Z55" s="435"/>
      <c r="AA55" s="435"/>
      <c r="AB55" s="435"/>
      <c r="AC55" s="436"/>
      <c r="AD55" s="164">
        <f t="shared" ref="AD55" si="21">IF(I55="○",2*X55,0)</f>
        <v>0.5714285714285714</v>
      </c>
      <c r="AE55" s="165"/>
      <c r="AF55" s="165"/>
      <c r="AG55" s="165"/>
      <c r="AH55" s="165"/>
      <c r="AI55" s="407"/>
      <c r="AU55" s="134"/>
      <c r="AV55" s="132"/>
      <c r="AW55" s="28"/>
    </row>
    <row r="56" spans="3:49" s="1" customFormat="1" ht="10.9" customHeight="1" x14ac:dyDescent="0.15">
      <c r="C56" s="411"/>
      <c r="D56" s="140"/>
      <c r="E56" s="142"/>
      <c r="F56" s="142"/>
      <c r="G56" s="137"/>
      <c r="H56" s="142"/>
      <c r="I56" s="417"/>
      <c r="J56" s="418"/>
      <c r="K56" s="419"/>
      <c r="L56" s="425"/>
      <c r="M56" s="426"/>
      <c r="N56" s="426"/>
      <c r="O56" s="426"/>
      <c r="P56" s="426"/>
      <c r="Q56" s="427"/>
      <c r="R56" s="425"/>
      <c r="S56" s="426"/>
      <c r="T56" s="426"/>
      <c r="U56" s="426"/>
      <c r="V56" s="426"/>
      <c r="W56" s="427"/>
      <c r="X56" s="434"/>
      <c r="Y56" s="435"/>
      <c r="Z56" s="435"/>
      <c r="AA56" s="435"/>
      <c r="AB56" s="435"/>
      <c r="AC56" s="436"/>
      <c r="AD56" s="166"/>
      <c r="AE56" s="167"/>
      <c r="AF56" s="167"/>
      <c r="AG56" s="167"/>
      <c r="AH56" s="167"/>
      <c r="AI56" s="408"/>
      <c r="AU56" s="134"/>
      <c r="AV56" s="132"/>
      <c r="AW56" s="28"/>
    </row>
    <row r="57" spans="3:49" s="1" customFormat="1" ht="10.9" customHeight="1" x14ac:dyDescent="0.15">
      <c r="C57" s="411"/>
      <c r="D57" s="140"/>
      <c r="E57" s="142"/>
      <c r="F57" s="142"/>
      <c r="G57" s="137"/>
      <c r="H57" s="142"/>
      <c r="I57" s="417"/>
      <c r="J57" s="418"/>
      <c r="K57" s="419"/>
      <c r="L57" s="425"/>
      <c r="M57" s="426"/>
      <c r="N57" s="426"/>
      <c r="O57" s="426"/>
      <c r="P57" s="426"/>
      <c r="Q57" s="427"/>
      <c r="R57" s="425"/>
      <c r="S57" s="426"/>
      <c r="T57" s="426"/>
      <c r="U57" s="426"/>
      <c r="V57" s="426"/>
      <c r="W57" s="427"/>
      <c r="X57" s="434"/>
      <c r="Y57" s="435"/>
      <c r="Z57" s="435"/>
      <c r="AA57" s="435"/>
      <c r="AB57" s="435"/>
      <c r="AC57" s="436"/>
      <c r="AD57" s="166"/>
      <c r="AE57" s="167"/>
      <c r="AF57" s="167"/>
      <c r="AG57" s="167"/>
      <c r="AH57" s="167"/>
      <c r="AI57" s="408"/>
      <c r="AU57" s="134"/>
      <c r="AV57" s="132"/>
      <c r="AW57" s="28"/>
    </row>
    <row r="58" spans="3:49" s="1" customFormat="1" ht="10.9" customHeight="1" x14ac:dyDescent="0.15">
      <c r="C58" s="412"/>
      <c r="D58" s="170"/>
      <c r="E58" s="143"/>
      <c r="F58" s="143"/>
      <c r="G58" s="138"/>
      <c r="H58" s="143"/>
      <c r="I58" s="420"/>
      <c r="J58" s="209"/>
      <c r="K58" s="421"/>
      <c r="L58" s="428"/>
      <c r="M58" s="429"/>
      <c r="N58" s="429"/>
      <c r="O58" s="429"/>
      <c r="P58" s="429"/>
      <c r="Q58" s="430"/>
      <c r="R58" s="428"/>
      <c r="S58" s="429"/>
      <c r="T58" s="429"/>
      <c r="U58" s="429"/>
      <c r="V58" s="429"/>
      <c r="W58" s="430"/>
      <c r="X58" s="437"/>
      <c r="Y58" s="438"/>
      <c r="Z58" s="438"/>
      <c r="AA58" s="438"/>
      <c r="AB58" s="438"/>
      <c r="AC58" s="439"/>
      <c r="AD58" s="168"/>
      <c r="AE58" s="169"/>
      <c r="AF58" s="169"/>
      <c r="AG58" s="169"/>
      <c r="AH58" s="169"/>
      <c r="AI58" s="409"/>
      <c r="AU58" s="134"/>
      <c r="AV58" s="132"/>
      <c r="AW58" s="28"/>
    </row>
    <row r="59" spans="3:49" s="1" customFormat="1" ht="10.9" customHeight="1" x14ac:dyDescent="0.15">
      <c r="C59" s="411">
        <v>8</v>
      </c>
      <c r="D59" s="413" t="s">
        <v>2</v>
      </c>
      <c r="E59" s="142">
        <v>14</v>
      </c>
      <c r="F59" s="141" t="s">
        <v>1</v>
      </c>
      <c r="G59" s="414" t="s">
        <v>3</v>
      </c>
      <c r="H59" s="141"/>
      <c r="I59" s="417" t="str">
        <f>'記載例(計算書)'!I275</f>
        <v>○</v>
      </c>
      <c r="J59" s="418"/>
      <c r="K59" s="419"/>
      <c r="L59" s="425">
        <v>6</v>
      </c>
      <c r="M59" s="426"/>
      <c r="N59" s="426"/>
      <c r="O59" s="426"/>
      <c r="P59" s="426"/>
      <c r="Q59" s="427"/>
      <c r="R59" s="422">
        <v>2</v>
      </c>
      <c r="S59" s="423"/>
      <c r="T59" s="423"/>
      <c r="U59" s="423"/>
      <c r="V59" s="423"/>
      <c r="W59" s="424"/>
      <c r="X59" s="434">
        <f t="shared" ref="X59" si="22">IF(L59=0,0,IF(I59="○",R59/L59,0))</f>
        <v>0.33333333333333331</v>
      </c>
      <c r="Y59" s="435"/>
      <c r="Z59" s="435"/>
      <c r="AA59" s="435"/>
      <c r="AB59" s="435"/>
      <c r="AC59" s="436"/>
      <c r="AD59" s="164">
        <f t="shared" ref="AD59" si="23">IF(I59="○",2*X59,0)</f>
        <v>0.66666666666666663</v>
      </c>
      <c r="AE59" s="165"/>
      <c r="AF59" s="165"/>
      <c r="AG59" s="165"/>
      <c r="AH59" s="165"/>
      <c r="AI59" s="407"/>
      <c r="AU59" s="134"/>
      <c r="AV59" s="132"/>
      <c r="AW59" s="28"/>
    </row>
    <row r="60" spans="3:49" s="1" customFormat="1" ht="10.9" customHeight="1" x14ac:dyDescent="0.15">
      <c r="C60" s="411"/>
      <c r="D60" s="140"/>
      <c r="E60" s="142"/>
      <c r="F60" s="142"/>
      <c r="G60" s="137"/>
      <c r="H60" s="142"/>
      <c r="I60" s="417"/>
      <c r="J60" s="418"/>
      <c r="K60" s="419"/>
      <c r="L60" s="425"/>
      <c r="M60" s="426"/>
      <c r="N60" s="426"/>
      <c r="O60" s="426"/>
      <c r="P60" s="426"/>
      <c r="Q60" s="427"/>
      <c r="R60" s="425"/>
      <c r="S60" s="426"/>
      <c r="T60" s="426"/>
      <c r="U60" s="426"/>
      <c r="V60" s="426"/>
      <c r="W60" s="427"/>
      <c r="X60" s="434"/>
      <c r="Y60" s="435"/>
      <c r="Z60" s="435"/>
      <c r="AA60" s="435"/>
      <c r="AB60" s="435"/>
      <c r="AC60" s="436"/>
      <c r="AD60" s="166"/>
      <c r="AE60" s="167"/>
      <c r="AF60" s="167"/>
      <c r="AG60" s="167"/>
      <c r="AH60" s="167"/>
      <c r="AI60" s="408"/>
      <c r="AU60" s="134"/>
      <c r="AV60" s="132"/>
      <c r="AW60" s="28"/>
    </row>
    <row r="61" spans="3:49" s="1" customFormat="1" ht="10.9" customHeight="1" x14ac:dyDescent="0.15">
      <c r="C61" s="411"/>
      <c r="D61" s="140"/>
      <c r="E61" s="142"/>
      <c r="F61" s="142"/>
      <c r="G61" s="137"/>
      <c r="H61" s="142"/>
      <c r="I61" s="417"/>
      <c r="J61" s="418"/>
      <c r="K61" s="419"/>
      <c r="L61" s="425"/>
      <c r="M61" s="426"/>
      <c r="N61" s="426"/>
      <c r="O61" s="426"/>
      <c r="P61" s="426"/>
      <c r="Q61" s="427"/>
      <c r="R61" s="425"/>
      <c r="S61" s="426"/>
      <c r="T61" s="426"/>
      <c r="U61" s="426"/>
      <c r="V61" s="426"/>
      <c r="W61" s="427"/>
      <c r="X61" s="434"/>
      <c r="Y61" s="435"/>
      <c r="Z61" s="435"/>
      <c r="AA61" s="435"/>
      <c r="AB61" s="435"/>
      <c r="AC61" s="436"/>
      <c r="AD61" s="166"/>
      <c r="AE61" s="167"/>
      <c r="AF61" s="167"/>
      <c r="AG61" s="167"/>
      <c r="AH61" s="167"/>
      <c r="AI61" s="408"/>
      <c r="AU61" s="134"/>
      <c r="AV61" s="132"/>
      <c r="AW61" s="28"/>
    </row>
    <row r="62" spans="3:49" s="1" customFormat="1" ht="10.9" customHeight="1" x14ac:dyDescent="0.15">
      <c r="C62" s="412"/>
      <c r="D62" s="170"/>
      <c r="E62" s="143"/>
      <c r="F62" s="143"/>
      <c r="G62" s="138"/>
      <c r="H62" s="143"/>
      <c r="I62" s="420"/>
      <c r="J62" s="209"/>
      <c r="K62" s="421"/>
      <c r="L62" s="428"/>
      <c r="M62" s="429"/>
      <c r="N62" s="429"/>
      <c r="O62" s="429"/>
      <c r="P62" s="429"/>
      <c r="Q62" s="430"/>
      <c r="R62" s="428"/>
      <c r="S62" s="429"/>
      <c r="T62" s="429"/>
      <c r="U62" s="429"/>
      <c r="V62" s="429"/>
      <c r="W62" s="430"/>
      <c r="X62" s="437"/>
      <c r="Y62" s="438"/>
      <c r="Z62" s="438"/>
      <c r="AA62" s="438"/>
      <c r="AB62" s="438"/>
      <c r="AC62" s="439"/>
      <c r="AD62" s="168"/>
      <c r="AE62" s="169"/>
      <c r="AF62" s="169"/>
      <c r="AG62" s="169"/>
      <c r="AH62" s="169"/>
      <c r="AI62" s="409"/>
      <c r="AU62" s="134"/>
      <c r="AV62" s="132"/>
      <c r="AW62" s="28"/>
    </row>
    <row r="63" spans="3:49" s="1" customFormat="1" ht="10.9" customHeight="1" x14ac:dyDescent="0.15">
      <c r="C63" s="411">
        <v>8</v>
      </c>
      <c r="D63" s="413" t="s">
        <v>2</v>
      </c>
      <c r="E63" s="142">
        <v>15</v>
      </c>
      <c r="F63" s="141" t="s">
        <v>1</v>
      </c>
      <c r="G63" s="414" t="s">
        <v>0</v>
      </c>
      <c r="H63" s="141"/>
      <c r="I63" s="417" t="str">
        <f>'記載例(計算書)'!I279</f>
        <v>○</v>
      </c>
      <c r="J63" s="418"/>
      <c r="K63" s="419"/>
      <c r="L63" s="425">
        <v>6</v>
      </c>
      <c r="M63" s="426"/>
      <c r="N63" s="426"/>
      <c r="O63" s="426"/>
      <c r="P63" s="426"/>
      <c r="Q63" s="427"/>
      <c r="R63" s="422">
        <v>2</v>
      </c>
      <c r="S63" s="423"/>
      <c r="T63" s="423"/>
      <c r="U63" s="423"/>
      <c r="V63" s="423"/>
      <c r="W63" s="424"/>
      <c r="X63" s="434">
        <f t="shared" ref="X63" si="24">IF(L63=0,0,IF(I63="○",R63/L63,0))</f>
        <v>0.33333333333333331</v>
      </c>
      <c r="Y63" s="435"/>
      <c r="Z63" s="435"/>
      <c r="AA63" s="435"/>
      <c r="AB63" s="435"/>
      <c r="AC63" s="436"/>
      <c r="AD63" s="164">
        <f t="shared" ref="AD63" si="25">IF(I63="○",2*X63,0)</f>
        <v>0.66666666666666663</v>
      </c>
      <c r="AE63" s="165"/>
      <c r="AF63" s="165"/>
      <c r="AG63" s="165"/>
      <c r="AH63" s="165"/>
      <c r="AI63" s="407"/>
      <c r="AU63" s="134"/>
      <c r="AV63" s="132"/>
      <c r="AW63" s="28"/>
    </row>
    <row r="64" spans="3:49" s="1" customFormat="1" ht="10.9" customHeight="1" x14ac:dyDescent="0.15">
      <c r="C64" s="411"/>
      <c r="D64" s="140"/>
      <c r="E64" s="142"/>
      <c r="F64" s="142"/>
      <c r="G64" s="137"/>
      <c r="H64" s="142"/>
      <c r="I64" s="417"/>
      <c r="J64" s="418"/>
      <c r="K64" s="419"/>
      <c r="L64" s="425"/>
      <c r="M64" s="426"/>
      <c r="N64" s="426"/>
      <c r="O64" s="426"/>
      <c r="P64" s="426"/>
      <c r="Q64" s="427"/>
      <c r="R64" s="425"/>
      <c r="S64" s="426"/>
      <c r="T64" s="426"/>
      <c r="U64" s="426"/>
      <c r="V64" s="426"/>
      <c r="W64" s="427"/>
      <c r="X64" s="434"/>
      <c r="Y64" s="435"/>
      <c r="Z64" s="435"/>
      <c r="AA64" s="435"/>
      <c r="AB64" s="435"/>
      <c r="AC64" s="436"/>
      <c r="AD64" s="166"/>
      <c r="AE64" s="167"/>
      <c r="AF64" s="167"/>
      <c r="AG64" s="167"/>
      <c r="AH64" s="167"/>
      <c r="AI64" s="408"/>
      <c r="AU64" s="134"/>
      <c r="AV64" s="132"/>
      <c r="AW64" s="28"/>
    </row>
    <row r="65" spans="3:49" s="1" customFormat="1" ht="10.9" customHeight="1" x14ac:dyDescent="0.15">
      <c r="C65" s="411"/>
      <c r="D65" s="140"/>
      <c r="E65" s="142"/>
      <c r="F65" s="142"/>
      <c r="G65" s="137"/>
      <c r="H65" s="142"/>
      <c r="I65" s="417"/>
      <c r="J65" s="418"/>
      <c r="K65" s="419"/>
      <c r="L65" s="425"/>
      <c r="M65" s="426"/>
      <c r="N65" s="426"/>
      <c r="O65" s="426"/>
      <c r="P65" s="426"/>
      <c r="Q65" s="427"/>
      <c r="R65" s="425"/>
      <c r="S65" s="426"/>
      <c r="T65" s="426"/>
      <c r="U65" s="426"/>
      <c r="V65" s="426"/>
      <c r="W65" s="427"/>
      <c r="X65" s="434"/>
      <c r="Y65" s="435"/>
      <c r="Z65" s="435"/>
      <c r="AA65" s="435"/>
      <c r="AB65" s="435"/>
      <c r="AC65" s="436"/>
      <c r="AD65" s="166"/>
      <c r="AE65" s="167"/>
      <c r="AF65" s="167"/>
      <c r="AG65" s="167"/>
      <c r="AH65" s="167"/>
      <c r="AI65" s="408"/>
      <c r="AU65" s="134"/>
      <c r="AV65" s="132"/>
      <c r="AW65" s="28"/>
    </row>
    <row r="66" spans="3:49" s="1" customFormat="1" ht="10.9" customHeight="1" x14ac:dyDescent="0.15">
      <c r="C66" s="412"/>
      <c r="D66" s="170"/>
      <c r="E66" s="143"/>
      <c r="F66" s="143"/>
      <c r="G66" s="138"/>
      <c r="H66" s="143"/>
      <c r="I66" s="420"/>
      <c r="J66" s="209"/>
      <c r="K66" s="421"/>
      <c r="L66" s="428"/>
      <c r="M66" s="429"/>
      <c r="N66" s="429"/>
      <c r="O66" s="429"/>
      <c r="P66" s="429"/>
      <c r="Q66" s="430"/>
      <c r="R66" s="428"/>
      <c r="S66" s="429"/>
      <c r="T66" s="429"/>
      <c r="U66" s="429"/>
      <c r="V66" s="429"/>
      <c r="W66" s="430"/>
      <c r="X66" s="437"/>
      <c r="Y66" s="438"/>
      <c r="Z66" s="438"/>
      <c r="AA66" s="438"/>
      <c r="AB66" s="438"/>
      <c r="AC66" s="439"/>
      <c r="AD66" s="168"/>
      <c r="AE66" s="169"/>
      <c r="AF66" s="169"/>
      <c r="AG66" s="169"/>
      <c r="AH66" s="169"/>
      <c r="AI66" s="409"/>
      <c r="AU66" s="134"/>
      <c r="AV66" s="132"/>
      <c r="AW66" s="28"/>
    </row>
    <row r="67" spans="3:49" s="1" customFormat="1" ht="10.9" customHeight="1" x14ac:dyDescent="0.15">
      <c r="C67" s="411">
        <v>8</v>
      </c>
      <c r="D67" s="413" t="s">
        <v>2</v>
      </c>
      <c r="E67" s="142">
        <v>16</v>
      </c>
      <c r="F67" s="141" t="s">
        <v>1</v>
      </c>
      <c r="G67" s="414" t="s">
        <v>8</v>
      </c>
      <c r="H67" s="141"/>
      <c r="I67" s="417" t="str">
        <f>'記載例(計算書)'!I283</f>
        <v>○</v>
      </c>
      <c r="J67" s="418"/>
      <c r="K67" s="419"/>
      <c r="L67" s="425">
        <v>6</v>
      </c>
      <c r="M67" s="426"/>
      <c r="N67" s="426"/>
      <c r="O67" s="426"/>
      <c r="P67" s="426"/>
      <c r="Q67" s="427"/>
      <c r="R67" s="422">
        <v>2</v>
      </c>
      <c r="S67" s="423"/>
      <c r="T67" s="423"/>
      <c r="U67" s="423"/>
      <c r="V67" s="423"/>
      <c r="W67" s="424"/>
      <c r="X67" s="434">
        <f t="shared" ref="X67" si="26">IF(L67=0,0,IF(I67="○",R67/L67,0))</f>
        <v>0.33333333333333331</v>
      </c>
      <c r="Y67" s="435"/>
      <c r="Z67" s="435"/>
      <c r="AA67" s="435"/>
      <c r="AB67" s="435"/>
      <c r="AC67" s="436"/>
      <c r="AD67" s="164">
        <f t="shared" ref="AD67" si="27">IF(I67="○",2*X67,0)</f>
        <v>0.66666666666666663</v>
      </c>
      <c r="AE67" s="165"/>
      <c r="AF67" s="165"/>
      <c r="AG67" s="165"/>
      <c r="AH67" s="165"/>
      <c r="AI67" s="407"/>
      <c r="AU67" s="134"/>
      <c r="AV67" s="132"/>
      <c r="AW67" s="28"/>
    </row>
    <row r="68" spans="3:49" s="1" customFormat="1" ht="10.9" customHeight="1" x14ac:dyDescent="0.15">
      <c r="C68" s="411"/>
      <c r="D68" s="140"/>
      <c r="E68" s="142"/>
      <c r="F68" s="142"/>
      <c r="G68" s="137"/>
      <c r="H68" s="142"/>
      <c r="I68" s="417"/>
      <c r="J68" s="418"/>
      <c r="K68" s="419"/>
      <c r="L68" s="425"/>
      <c r="M68" s="426"/>
      <c r="N68" s="426"/>
      <c r="O68" s="426"/>
      <c r="P68" s="426"/>
      <c r="Q68" s="427"/>
      <c r="R68" s="425"/>
      <c r="S68" s="426"/>
      <c r="T68" s="426"/>
      <c r="U68" s="426"/>
      <c r="V68" s="426"/>
      <c r="W68" s="427"/>
      <c r="X68" s="434"/>
      <c r="Y68" s="435"/>
      <c r="Z68" s="435"/>
      <c r="AA68" s="435"/>
      <c r="AB68" s="435"/>
      <c r="AC68" s="436"/>
      <c r="AD68" s="166"/>
      <c r="AE68" s="167"/>
      <c r="AF68" s="167"/>
      <c r="AG68" s="167"/>
      <c r="AH68" s="167"/>
      <c r="AI68" s="408"/>
      <c r="AU68" s="134"/>
      <c r="AV68" s="132"/>
      <c r="AW68" s="28"/>
    </row>
    <row r="69" spans="3:49" s="1" customFormat="1" ht="10.9" customHeight="1" x14ac:dyDescent="0.15">
      <c r="C69" s="411"/>
      <c r="D69" s="140"/>
      <c r="E69" s="142"/>
      <c r="F69" s="142"/>
      <c r="G69" s="137"/>
      <c r="H69" s="142"/>
      <c r="I69" s="417"/>
      <c r="J69" s="418"/>
      <c r="K69" s="419"/>
      <c r="L69" s="425"/>
      <c r="M69" s="426"/>
      <c r="N69" s="426"/>
      <c r="O69" s="426"/>
      <c r="P69" s="426"/>
      <c r="Q69" s="427"/>
      <c r="R69" s="425"/>
      <c r="S69" s="426"/>
      <c r="T69" s="426"/>
      <c r="U69" s="426"/>
      <c r="V69" s="426"/>
      <c r="W69" s="427"/>
      <c r="X69" s="434"/>
      <c r="Y69" s="435"/>
      <c r="Z69" s="435"/>
      <c r="AA69" s="435"/>
      <c r="AB69" s="435"/>
      <c r="AC69" s="436"/>
      <c r="AD69" s="166"/>
      <c r="AE69" s="167"/>
      <c r="AF69" s="167"/>
      <c r="AG69" s="167"/>
      <c r="AH69" s="167"/>
      <c r="AI69" s="408"/>
      <c r="AU69" s="134"/>
      <c r="AV69" s="132"/>
      <c r="AW69" s="28"/>
    </row>
    <row r="70" spans="3:49" s="1" customFormat="1" ht="10.9" customHeight="1" x14ac:dyDescent="0.15">
      <c r="C70" s="412"/>
      <c r="D70" s="170"/>
      <c r="E70" s="143"/>
      <c r="F70" s="143"/>
      <c r="G70" s="138"/>
      <c r="H70" s="143"/>
      <c r="I70" s="420"/>
      <c r="J70" s="209"/>
      <c r="K70" s="421"/>
      <c r="L70" s="428"/>
      <c r="M70" s="429"/>
      <c r="N70" s="429"/>
      <c r="O70" s="429"/>
      <c r="P70" s="429"/>
      <c r="Q70" s="430"/>
      <c r="R70" s="428"/>
      <c r="S70" s="429"/>
      <c r="T70" s="429"/>
      <c r="U70" s="429"/>
      <c r="V70" s="429"/>
      <c r="W70" s="430"/>
      <c r="X70" s="437"/>
      <c r="Y70" s="438"/>
      <c r="Z70" s="438"/>
      <c r="AA70" s="438"/>
      <c r="AB70" s="438"/>
      <c r="AC70" s="439"/>
      <c r="AD70" s="168"/>
      <c r="AE70" s="169"/>
      <c r="AF70" s="169"/>
      <c r="AG70" s="169"/>
      <c r="AH70" s="169"/>
      <c r="AI70" s="409"/>
      <c r="AU70" s="134"/>
      <c r="AV70" s="132"/>
      <c r="AW70" s="28"/>
    </row>
    <row r="71" spans="3:49" s="1" customFormat="1" ht="10.9" customHeight="1" x14ac:dyDescent="0.15">
      <c r="C71" s="411">
        <v>8</v>
      </c>
      <c r="D71" s="413" t="s">
        <v>2</v>
      </c>
      <c r="E71" s="142">
        <v>17</v>
      </c>
      <c r="F71" s="141" t="s">
        <v>1</v>
      </c>
      <c r="G71" s="414" t="s">
        <v>7</v>
      </c>
      <c r="H71" s="141"/>
      <c r="I71" s="417" t="str">
        <f>'記載例(計算書)'!I287</f>
        <v>○</v>
      </c>
      <c r="J71" s="418"/>
      <c r="K71" s="419"/>
      <c r="L71" s="425">
        <v>6</v>
      </c>
      <c r="M71" s="426"/>
      <c r="N71" s="426"/>
      <c r="O71" s="426"/>
      <c r="P71" s="426"/>
      <c r="Q71" s="427"/>
      <c r="R71" s="422">
        <v>2</v>
      </c>
      <c r="S71" s="423"/>
      <c r="T71" s="423"/>
      <c r="U71" s="423"/>
      <c r="V71" s="423"/>
      <c r="W71" s="424"/>
      <c r="X71" s="434">
        <f t="shared" ref="X71" si="28">IF(L71=0,0,IF(I71="○",R71/L71,0))</f>
        <v>0.33333333333333331</v>
      </c>
      <c r="Y71" s="435"/>
      <c r="Z71" s="435"/>
      <c r="AA71" s="435"/>
      <c r="AB71" s="435"/>
      <c r="AC71" s="436"/>
      <c r="AD71" s="164">
        <f t="shared" ref="AD71" si="29">IF(I71="○",2*X71,0)</f>
        <v>0.66666666666666663</v>
      </c>
      <c r="AE71" s="165"/>
      <c r="AF71" s="165"/>
      <c r="AG71" s="165"/>
      <c r="AH71" s="165"/>
      <c r="AI71" s="407"/>
      <c r="AU71" s="134"/>
      <c r="AV71" s="132"/>
      <c r="AW71" s="28"/>
    </row>
    <row r="72" spans="3:49" s="1" customFormat="1" ht="10.9" customHeight="1" x14ac:dyDescent="0.15">
      <c r="C72" s="411"/>
      <c r="D72" s="140"/>
      <c r="E72" s="142"/>
      <c r="F72" s="142"/>
      <c r="G72" s="137"/>
      <c r="H72" s="142"/>
      <c r="I72" s="417"/>
      <c r="J72" s="418"/>
      <c r="K72" s="419"/>
      <c r="L72" s="425"/>
      <c r="M72" s="426"/>
      <c r="N72" s="426"/>
      <c r="O72" s="426"/>
      <c r="P72" s="426"/>
      <c r="Q72" s="427"/>
      <c r="R72" s="425"/>
      <c r="S72" s="426"/>
      <c r="T72" s="426"/>
      <c r="U72" s="426"/>
      <c r="V72" s="426"/>
      <c r="W72" s="427"/>
      <c r="X72" s="434"/>
      <c r="Y72" s="435"/>
      <c r="Z72" s="435"/>
      <c r="AA72" s="435"/>
      <c r="AB72" s="435"/>
      <c r="AC72" s="436"/>
      <c r="AD72" s="166"/>
      <c r="AE72" s="167"/>
      <c r="AF72" s="167"/>
      <c r="AG72" s="167"/>
      <c r="AH72" s="167"/>
      <c r="AI72" s="408"/>
      <c r="AU72" s="134"/>
      <c r="AV72" s="132"/>
      <c r="AW72" s="28"/>
    </row>
    <row r="73" spans="3:49" s="1" customFormat="1" ht="10.9" customHeight="1" x14ac:dyDescent="0.15">
      <c r="C73" s="411"/>
      <c r="D73" s="140"/>
      <c r="E73" s="142"/>
      <c r="F73" s="142"/>
      <c r="G73" s="137"/>
      <c r="H73" s="142"/>
      <c r="I73" s="417"/>
      <c r="J73" s="418"/>
      <c r="K73" s="419"/>
      <c r="L73" s="425"/>
      <c r="M73" s="426"/>
      <c r="N73" s="426"/>
      <c r="O73" s="426"/>
      <c r="P73" s="426"/>
      <c r="Q73" s="427"/>
      <c r="R73" s="425"/>
      <c r="S73" s="426"/>
      <c r="T73" s="426"/>
      <c r="U73" s="426"/>
      <c r="V73" s="426"/>
      <c r="W73" s="427"/>
      <c r="X73" s="434"/>
      <c r="Y73" s="435"/>
      <c r="Z73" s="435"/>
      <c r="AA73" s="435"/>
      <c r="AB73" s="435"/>
      <c r="AC73" s="436"/>
      <c r="AD73" s="166"/>
      <c r="AE73" s="167"/>
      <c r="AF73" s="167"/>
      <c r="AG73" s="167"/>
      <c r="AH73" s="167"/>
      <c r="AI73" s="408"/>
      <c r="AU73" s="134"/>
      <c r="AV73" s="132"/>
      <c r="AW73" s="28"/>
    </row>
    <row r="74" spans="3:49" s="1" customFormat="1" ht="10.9" customHeight="1" x14ac:dyDescent="0.15">
      <c r="C74" s="412"/>
      <c r="D74" s="170"/>
      <c r="E74" s="143"/>
      <c r="F74" s="143"/>
      <c r="G74" s="138"/>
      <c r="H74" s="143"/>
      <c r="I74" s="420"/>
      <c r="J74" s="209"/>
      <c r="K74" s="421"/>
      <c r="L74" s="428"/>
      <c r="M74" s="429"/>
      <c r="N74" s="429"/>
      <c r="O74" s="429"/>
      <c r="P74" s="429"/>
      <c r="Q74" s="430"/>
      <c r="R74" s="428"/>
      <c r="S74" s="429"/>
      <c r="T74" s="429"/>
      <c r="U74" s="429"/>
      <c r="V74" s="429"/>
      <c r="W74" s="430"/>
      <c r="X74" s="437"/>
      <c r="Y74" s="438"/>
      <c r="Z74" s="438"/>
      <c r="AA74" s="438"/>
      <c r="AB74" s="438"/>
      <c r="AC74" s="439"/>
      <c r="AD74" s="168"/>
      <c r="AE74" s="169"/>
      <c r="AF74" s="169"/>
      <c r="AG74" s="169"/>
      <c r="AH74" s="169"/>
      <c r="AI74" s="409"/>
      <c r="AU74" s="134"/>
      <c r="AV74" s="132"/>
      <c r="AW74" s="28"/>
    </row>
    <row r="75" spans="3:49" s="1" customFormat="1" ht="10.9" customHeight="1" x14ac:dyDescent="0.15">
      <c r="C75" s="411">
        <v>8</v>
      </c>
      <c r="D75" s="413" t="s">
        <v>2</v>
      </c>
      <c r="E75" s="142">
        <v>18</v>
      </c>
      <c r="F75" s="141" t="s">
        <v>1</v>
      </c>
      <c r="G75" s="414" t="s">
        <v>6</v>
      </c>
      <c r="H75" s="141"/>
      <c r="I75" s="417" t="str">
        <f>'記載例(計算書)'!I291</f>
        <v>○</v>
      </c>
      <c r="J75" s="418"/>
      <c r="K75" s="419"/>
      <c r="L75" s="425">
        <v>6</v>
      </c>
      <c r="M75" s="426"/>
      <c r="N75" s="426"/>
      <c r="O75" s="426"/>
      <c r="P75" s="426"/>
      <c r="Q75" s="427"/>
      <c r="R75" s="422">
        <v>2</v>
      </c>
      <c r="S75" s="423"/>
      <c r="T75" s="423"/>
      <c r="U75" s="423"/>
      <c r="V75" s="423"/>
      <c r="W75" s="424"/>
      <c r="X75" s="434">
        <f t="shared" ref="X75" si="30">IF(L75=0,0,IF(I75="○",R75/L75,0))</f>
        <v>0.33333333333333331</v>
      </c>
      <c r="Y75" s="435"/>
      <c r="Z75" s="435"/>
      <c r="AA75" s="435"/>
      <c r="AB75" s="435"/>
      <c r="AC75" s="436"/>
      <c r="AD75" s="164">
        <f t="shared" ref="AD75" si="31">IF(I75="○",2*X75,0)</f>
        <v>0.66666666666666663</v>
      </c>
      <c r="AE75" s="165"/>
      <c r="AF75" s="165"/>
      <c r="AG75" s="165"/>
      <c r="AH75" s="165"/>
      <c r="AI75" s="407"/>
      <c r="AU75" s="134"/>
      <c r="AV75" s="132"/>
      <c r="AW75" s="28"/>
    </row>
    <row r="76" spans="3:49" s="1" customFormat="1" ht="10.9" customHeight="1" x14ac:dyDescent="0.15">
      <c r="C76" s="411"/>
      <c r="D76" s="140"/>
      <c r="E76" s="142"/>
      <c r="F76" s="142"/>
      <c r="G76" s="137"/>
      <c r="H76" s="142"/>
      <c r="I76" s="417"/>
      <c r="J76" s="418"/>
      <c r="K76" s="419"/>
      <c r="L76" s="425"/>
      <c r="M76" s="426"/>
      <c r="N76" s="426"/>
      <c r="O76" s="426"/>
      <c r="P76" s="426"/>
      <c r="Q76" s="427"/>
      <c r="R76" s="425"/>
      <c r="S76" s="426"/>
      <c r="T76" s="426"/>
      <c r="U76" s="426"/>
      <c r="V76" s="426"/>
      <c r="W76" s="427"/>
      <c r="X76" s="434"/>
      <c r="Y76" s="435"/>
      <c r="Z76" s="435"/>
      <c r="AA76" s="435"/>
      <c r="AB76" s="435"/>
      <c r="AC76" s="436"/>
      <c r="AD76" s="166"/>
      <c r="AE76" s="167"/>
      <c r="AF76" s="167"/>
      <c r="AG76" s="167"/>
      <c r="AH76" s="167"/>
      <c r="AI76" s="408"/>
      <c r="AU76" s="134"/>
      <c r="AV76" s="132"/>
      <c r="AW76" s="28"/>
    </row>
    <row r="77" spans="3:49" s="1" customFormat="1" ht="10.9" customHeight="1" x14ac:dyDescent="0.15">
      <c r="C77" s="411"/>
      <c r="D77" s="140"/>
      <c r="E77" s="142"/>
      <c r="F77" s="142"/>
      <c r="G77" s="137"/>
      <c r="H77" s="142"/>
      <c r="I77" s="417"/>
      <c r="J77" s="418"/>
      <c r="K77" s="419"/>
      <c r="L77" s="425"/>
      <c r="M77" s="426"/>
      <c r="N77" s="426"/>
      <c r="O77" s="426"/>
      <c r="P77" s="426"/>
      <c r="Q77" s="427"/>
      <c r="R77" s="425"/>
      <c r="S77" s="426"/>
      <c r="T77" s="426"/>
      <c r="U77" s="426"/>
      <c r="V77" s="426"/>
      <c r="W77" s="427"/>
      <c r="X77" s="434"/>
      <c r="Y77" s="435"/>
      <c r="Z77" s="435"/>
      <c r="AA77" s="435"/>
      <c r="AB77" s="435"/>
      <c r="AC77" s="436"/>
      <c r="AD77" s="166"/>
      <c r="AE77" s="167"/>
      <c r="AF77" s="167"/>
      <c r="AG77" s="167"/>
      <c r="AH77" s="167"/>
      <c r="AI77" s="408"/>
      <c r="AU77" s="134"/>
      <c r="AV77" s="132"/>
      <c r="AW77" s="28"/>
    </row>
    <row r="78" spans="3:49" s="1" customFormat="1" ht="10.9" customHeight="1" x14ac:dyDescent="0.15">
      <c r="C78" s="412"/>
      <c r="D78" s="170"/>
      <c r="E78" s="143"/>
      <c r="F78" s="143"/>
      <c r="G78" s="138"/>
      <c r="H78" s="143"/>
      <c r="I78" s="420"/>
      <c r="J78" s="209"/>
      <c r="K78" s="421"/>
      <c r="L78" s="428"/>
      <c r="M78" s="429"/>
      <c r="N78" s="429"/>
      <c r="O78" s="429"/>
      <c r="P78" s="429"/>
      <c r="Q78" s="430"/>
      <c r="R78" s="428"/>
      <c r="S78" s="429"/>
      <c r="T78" s="429"/>
      <c r="U78" s="429"/>
      <c r="V78" s="429"/>
      <c r="W78" s="430"/>
      <c r="X78" s="437"/>
      <c r="Y78" s="438"/>
      <c r="Z78" s="438"/>
      <c r="AA78" s="438"/>
      <c r="AB78" s="438"/>
      <c r="AC78" s="439"/>
      <c r="AD78" s="168"/>
      <c r="AE78" s="169"/>
      <c r="AF78" s="169"/>
      <c r="AG78" s="169"/>
      <c r="AH78" s="169"/>
      <c r="AI78" s="409"/>
      <c r="AU78" s="134"/>
      <c r="AV78" s="132"/>
      <c r="AW78" s="28"/>
    </row>
    <row r="79" spans="3:49" s="1" customFormat="1" ht="10.9" customHeight="1" x14ac:dyDescent="0.15">
      <c r="C79" s="411">
        <v>8</v>
      </c>
      <c r="D79" s="413" t="s">
        <v>2</v>
      </c>
      <c r="E79" s="142">
        <v>19</v>
      </c>
      <c r="F79" s="141" t="s">
        <v>1</v>
      </c>
      <c r="G79" s="414" t="s">
        <v>5</v>
      </c>
      <c r="H79" s="141"/>
      <c r="I79" s="417" t="str">
        <f>'記載例(計算書)'!I295</f>
        <v>○</v>
      </c>
      <c r="J79" s="418"/>
      <c r="K79" s="419"/>
      <c r="L79" s="425">
        <v>7</v>
      </c>
      <c r="M79" s="426"/>
      <c r="N79" s="426"/>
      <c r="O79" s="426"/>
      <c r="P79" s="426"/>
      <c r="Q79" s="427"/>
      <c r="R79" s="422">
        <v>2</v>
      </c>
      <c r="S79" s="423"/>
      <c r="T79" s="423"/>
      <c r="U79" s="423"/>
      <c r="V79" s="423"/>
      <c r="W79" s="424"/>
      <c r="X79" s="434">
        <f t="shared" ref="X79" si="32">IF(L79=0,0,IF(I79="○",R79/L79,0))</f>
        <v>0.2857142857142857</v>
      </c>
      <c r="Y79" s="435"/>
      <c r="Z79" s="435"/>
      <c r="AA79" s="435"/>
      <c r="AB79" s="435"/>
      <c r="AC79" s="436"/>
      <c r="AD79" s="164">
        <f t="shared" ref="AD79" si="33">IF(I79="○",2*X79,0)</f>
        <v>0.5714285714285714</v>
      </c>
      <c r="AE79" s="165"/>
      <c r="AF79" s="165"/>
      <c r="AG79" s="165"/>
      <c r="AH79" s="165"/>
      <c r="AI79" s="407"/>
      <c r="AU79" s="134"/>
      <c r="AV79" s="132"/>
      <c r="AW79" s="28"/>
    </row>
    <row r="80" spans="3:49" s="1" customFormat="1" ht="10.9" customHeight="1" x14ac:dyDescent="0.15">
      <c r="C80" s="411"/>
      <c r="D80" s="140"/>
      <c r="E80" s="142"/>
      <c r="F80" s="142"/>
      <c r="G80" s="137"/>
      <c r="H80" s="142"/>
      <c r="I80" s="417"/>
      <c r="J80" s="418"/>
      <c r="K80" s="419"/>
      <c r="L80" s="425"/>
      <c r="M80" s="426"/>
      <c r="N80" s="426"/>
      <c r="O80" s="426"/>
      <c r="P80" s="426"/>
      <c r="Q80" s="427"/>
      <c r="R80" s="425"/>
      <c r="S80" s="426"/>
      <c r="T80" s="426"/>
      <c r="U80" s="426"/>
      <c r="V80" s="426"/>
      <c r="W80" s="427"/>
      <c r="X80" s="434"/>
      <c r="Y80" s="435"/>
      <c r="Z80" s="435"/>
      <c r="AA80" s="435"/>
      <c r="AB80" s="435"/>
      <c r="AC80" s="436"/>
      <c r="AD80" s="166"/>
      <c r="AE80" s="167"/>
      <c r="AF80" s="167"/>
      <c r="AG80" s="167"/>
      <c r="AH80" s="167"/>
      <c r="AI80" s="408"/>
      <c r="AU80" s="134"/>
      <c r="AV80" s="132"/>
      <c r="AW80" s="28"/>
    </row>
    <row r="81" spans="3:49" s="1" customFormat="1" ht="10.9" customHeight="1" x14ac:dyDescent="0.15">
      <c r="C81" s="411"/>
      <c r="D81" s="140"/>
      <c r="E81" s="142"/>
      <c r="F81" s="142"/>
      <c r="G81" s="137"/>
      <c r="H81" s="142"/>
      <c r="I81" s="417"/>
      <c r="J81" s="418"/>
      <c r="K81" s="419"/>
      <c r="L81" s="425"/>
      <c r="M81" s="426"/>
      <c r="N81" s="426"/>
      <c r="O81" s="426"/>
      <c r="P81" s="426"/>
      <c r="Q81" s="427"/>
      <c r="R81" s="425"/>
      <c r="S81" s="426"/>
      <c r="T81" s="426"/>
      <c r="U81" s="426"/>
      <c r="V81" s="426"/>
      <c r="W81" s="427"/>
      <c r="X81" s="434"/>
      <c r="Y81" s="435"/>
      <c r="Z81" s="435"/>
      <c r="AA81" s="435"/>
      <c r="AB81" s="435"/>
      <c r="AC81" s="436"/>
      <c r="AD81" s="166"/>
      <c r="AE81" s="167"/>
      <c r="AF81" s="167"/>
      <c r="AG81" s="167"/>
      <c r="AH81" s="167"/>
      <c r="AI81" s="408"/>
      <c r="AU81" s="134"/>
      <c r="AV81" s="132"/>
      <c r="AW81" s="28"/>
    </row>
    <row r="82" spans="3:49" s="1" customFormat="1" ht="10.9" customHeight="1" x14ac:dyDescent="0.15">
      <c r="C82" s="412"/>
      <c r="D82" s="170"/>
      <c r="E82" s="143"/>
      <c r="F82" s="143"/>
      <c r="G82" s="138"/>
      <c r="H82" s="143"/>
      <c r="I82" s="420"/>
      <c r="J82" s="209"/>
      <c r="K82" s="421"/>
      <c r="L82" s="428"/>
      <c r="M82" s="429"/>
      <c r="N82" s="429"/>
      <c r="O82" s="429"/>
      <c r="P82" s="429"/>
      <c r="Q82" s="430"/>
      <c r="R82" s="428"/>
      <c r="S82" s="429"/>
      <c r="T82" s="429"/>
      <c r="U82" s="429"/>
      <c r="V82" s="429"/>
      <c r="W82" s="430"/>
      <c r="X82" s="437"/>
      <c r="Y82" s="438"/>
      <c r="Z82" s="438"/>
      <c r="AA82" s="438"/>
      <c r="AB82" s="438"/>
      <c r="AC82" s="439"/>
      <c r="AD82" s="168"/>
      <c r="AE82" s="169"/>
      <c r="AF82" s="169"/>
      <c r="AG82" s="169"/>
      <c r="AH82" s="169"/>
      <c r="AI82" s="409"/>
      <c r="AU82" s="134"/>
      <c r="AV82" s="132"/>
      <c r="AW82" s="28"/>
    </row>
    <row r="83" spans="3:49" s="1" customFormat="1" ht="10.9" customHeight="1" x14ac:dyDescent="0.15">
      <c r="C83" s="411">
        <v>8</v>
      </c>
      <c r="D83" s="413" t="s">
        <v>2</v>
      </c>
      <c r="E83" s="142">
        <v>20</v>
      </c>
      <c r="F83" s="141" t="s">
        <v>1</v>
      </c>
      <c r="G83" s="414" t="s">
        <v>4</v>
      </c>
      <c r="H83" s="141"/>
      <c r="I83" s="417" t="str">
        <f>'記載例(計算書)'!I307</f>
        <v>○</v>
      </c>
      <c r="J83" s="418"/>
      <c r="K83" s="419"/>
      <c r="L83" s="425">
        <v>7</v>
      </c>
      <c r="M83" s="426"/>
      <c r="N83" s="426"/>
      <c r="O83" s="426"/>
      <c r="P83" s="426"/>
      <c r="Q83" s="427"/>
      <c r="R83" s="422">
        <v>2</v>
      </c>
      <c r="S83" s="423"/>
      <c r="T83" s="423"/>
      <c r="U83" s="423"/>
      <c r="V83" s="423"/>
      <c r="W83" s="424"/>
      <c r="X83" s="434">
        <f t="shared" ref="X83" si="34">IF(L83=0,0,IF(I83="○",R83/L83,0))</f>
        <v>0.2857142857142857</v>
      </c>
      <c r="Y83" s="435"/>
      <c r="Z83" s="435"/>
      <c r="AA83" s="435"/>
      <c r="AB83" s="435"/>
      <c r="AC83" s="436"/>
      <c r="AD83" s="164">
        <f t="shared" ref="AD83" si="35">IF(I83="○",2*X83,0)</f>
        <v>0.5714285714285714</v>
      </c>
      <c r="AE83" s="165"/>
      <c r="AF83" s="165"/>
      <c r="AG83" s="165"/>
      <c r="AH83" s="165"/>
      <c r="AI83" s="407"/>
      <c r="AU83" s="134"/>
      <c r="AV83" s="132"/>
      <c r="AW83" s="28"/>
    </row>
    <row r="84" spans="3:49" s="1" customFormat="1" ht="10.9" customHeight="1" x14ac:dyDescent="0.15">
      <c r="C84" s="411"/>
      <c r="D84" s="140"/>
      <c r="E84" s="142"/>
      <c r="F84" s="142"/>
      <c r="G84" s="137"/>
      <c r="H84" s="142"/>
      <c r="I84" s="417"/>
      <c r="J84" s="418"/>
      <c r="K84" s="419"/>
      <c r="L84" s="425"/>
      <c r="M84" s="426"/>
      <c r="N84" s="426"/>
      <c r="O84" s="426"/>
      <c r="P84" s="426"/>
      <c r="Q84" s="427"/>
      <c r="R84" s="425"/>
      <c r="S84" s="426"/>
      <c r="T84" s="426"/>
      <c r="U84" s="426"/>
      <c r="V84" s="426"/>
      <c r="W84" s="427"/>
      <c r="X84" s="434"/>
      <c r="Y84" s="435"/>
      <c r="Z84" s="435"/>
      <c r="AA84" s="435"/>
      <c r="AB84" s="435"/>
      <c r="AC84" s="436"/>
      <c r="AD84" s="166"/>
      <c r="AE84" s="167"/>
      <c r="AF84" s="167"/>
      <c r="AG84" s="167"/>
      <c r="AH84" s="167"/>
      <c r="AI84" s="408"/>
      <c r="AU84" s="134"/>
      <c r="AV84" s="132"/>
      <c r="AW84" s="28"/>
    </row>
    <row r="85" spans="3:49" s="1" customFormat="1" ht="10.9" customHeight="1" x14ac:dyDescent="0.15">
      <c r="C85" s="411"/>
      <c r="D85" s="140"/>
      <c r="E85" s="142"/>
      <c r="F85" s="142"/>
      <c r="G85" s="137"/>
      <c r="H85" s="142"/>
      <c r="I85" s="417"/>
      <c r="J85" s="418"/>
      <c r="K85" s="419"/>
      <c r="L85" s="425"/>
      <c r="M85" s="426"/>
      <c r="N85" s="426"/>
      <c r="O85" s="426"/>
      <c r="P85" s="426"/>
      <c r="Q85" s="427"/>
      <c r="R85" s="425"/>
      <c r="S85" s="426"/>
      <c r="T85" s="426"/>
      <c r="U85" s="426"/>
      <c r="V85" s="426"/>
      <c r="W85" s="427"/>
      <c r="X85" s="434"/>
      <c r="Y85" s="435"/>
      <c r="Z85" s="435"/>
      <c r="AA85" s="435"/>
      <c r="AB85" s="435"/>
      <c r="AC85" s="436"/>
      <c r="AD85" s="166"/>
      <c r="AE85" s="167"/>
      <c r="AF85" s="167"/>
      <c r="AG85" s="167"/>
      <c r="AH85" s="167"/>
      <c r="AI85" s="408"/>
      <c r="AU85" s="134"/>
      <c r="AV85" s="132"/>
      <c r="AW85" s="28"/>
    </row>
    <row r="86" spans="3:49" s="1" customFormat="1" ht="10.9" customHeight="1" x14ac:dyDescent="0.15">
      <c r="C86" s="412"/>
      <c r="D86" s="170"/>
      <c r="E86" s="143"/>
      <c r="F86" s="143"/>
      <c r="G86" s="138"/>
      <c r="H86" s="143"/>
      <c r="I86" s="420"/>
      <c r="J86" s="209"/>
      <c r="K86" s="421"/>
      <c r="L86" s="428"/>
      <c r="M86" s="429"/>
      <c r="N86" s="429"/>
      <c r="O86" s="429"/>
      <c r="P86" s="429"/>
      <c r="Q86" s="430"/>
      <c r="R86" s="428"/>
      <c r="S86" s="429"/>
      <c r="T86" s="429"/>
      <c r="U86" s="429"/>
      <c r="V86" s="429"/>
      <c r="W86" s="430"/>
      <c r="X86" s="437"/>
      <c r="Y86" s="438"/>
      <c r="Z86" s="438"/>
      <c r="AA86" s="438"/>
      <c r="AB86" s="438"/>
      <c r="AC86" s="439"/>
      <c r="AD86" s="168"/>
      <c r="AE86" s="169"/>
      <c r="AF86" s="169"/>
      <c r="AG86" s="169"/>
      <c r="AH86" s="169"/>
      <c r="AI86" s="409"/>
      <c r="AU86" s="134"/>
      <c r="AV86" s="132"/>
      <c r="AW86" s="28"/>
    </row>
    <row r="87" spans="3:49" s="1" customFormat="1" ht="10.9" customHeight="1" x14ac:dyDescent="0.15">
      <c r="C87" s="411">
        <v>8</v>
      </c>
      <c r="D87" s="413" t="s">
        <v>2</v>
      </c>
      <c r="E87" s="142">
        <v>21</v>
      </c>
      <c r="F87" s="141" t="s">
        <v>1</v>
      </c>
      <c r="G87" s="414" t="s">
        <v>3</v>
      </c>
      <c r="H87" s="141"/>
      <c r="I87" s="417" t="str">
        <f>'記載例(計算書)'!I311</f>
        <v>○</v>
      </c>
      <c r="J87" s="418"/>
      <c r="K87" s="419"/>
      <c r="L87" s="422">
        <v>6</v>
      </c>
      <c r="M87" s="423"/>
      <c r="N87" s="423"/>
      <c r="O87" s="423"/>
      <c r="P87" s="423"/>
      <c r="Q87" s="424"/>
      <c r="R87" s="422">
        <v>2</v>
      </c>
      <c r="S87" s="423"/>
      <c r="T87" s="423"/>
      <c r="U87" s="423"/>
      <c r="V87" s="423"/>
      <c r="W87" s="424"/>
      <c r="X87" s="434">
        <f t="shared" ref="X87" si="36">IF(L87=0,0,IF(I87="○",R87/L87,0))</f>
        <v>0.33333333333333331</v>
      </c>
      <c r="Y87" s="435"/>
      <c r="Z87" s="435"/>
      <c r="AA87" s="435"/>
      <c r="AB87" s="435"/>
      <c r="AC87" s="436"/>
      <c r="AD87" s="164">
        <f t="shared" ref="AD87" si="37">IF(I87="○",2*X87,0)</f>
        <v>0.66666666666666663</v>
      </c>
      <c r="AE87" s="165"/>
      <c r="AF87" s="165"/>
      <c r="AG87" s="165"/>
      <c r="AH87" s="165"/>
      <c r="AI87" s="407"/>
      <c r="AU87" s="134"/>
      <c r="AV87" s="132"/>
      <c r="AW87" s="28"/>
    </row>
    <row r="88" spans="3:49" s="1" customFormat="1" ht="10.9" customHeight="1" x14ac:dyDescent="0.15">
      <c r="C88" s="411"/>
      <c r="D88" s="140"/>
      <c r="E88" s="142"/>
      <c r="F88" s="142"/>
      <c r="G88" s="137"/>
      <c r="H88" s="142"/>
      <c r="I88" s="417"/>
      <c r="J88" s="418"/>
      <c r="K88" s="419"/>
      <c r="L88" s="425"/>
      <c r="M88" s="426"/>
      <c r="N88" s="426"/>
      <c r="O88" s="426"/>
      <c r="P88" s="426"/>
      <c r="Q88" s="427"/>
      <c r="R88" s="425"/>
      <c r="S88" s="426"/>
      <c r="T88" s="426"/>
      <c r="U88" s="426"/>
      <c r="V88" s="426"/>
      <c r="W88" s="427"/>
      <c r="X88" s="434"/>
      <c r="Y88" s="435"/>
      <c r="Z88" s="435"/>
      <c r="AA88" s="435"/>
      <c r="AB88" s="435"/>
      <c r="AC88" s="436"/>
      <c r="AD88" s="166"/>
      <c r="AE88" s="167"/>
      <c r="AF88" s="167"/>
      <c r="AG88" s="167"/>
      <c r="AH88" s="167"/>
      <c r="AI88" s="408"/>
      <c r="AU88" s="134"/>
      <c r="AV88" s="132"/>
      <c r="AW88" s="28"/>
    </row>
    <row r="89" spans="3:49" s="1" customFormat="1" ht="10.9" customHeight="1" x14ac:dyDescent="0.15">
      <c r="C89" s="411"/>
      <c r="D89" s="140"/>
      <c r="E89" s="142"/>
      <c r="F89" s="142"/>
      <c r="G89" s="137"/>
      <c r="H89" s="142"/>
      <c r="I89" s="417"/>
      <c r="J89" s="418"/>
      <c r="K89" s="419"/>
      <c r="L89" s="425"/>
      <c r="M89" s="426"/>
      <c r="N89" s="426"/>
      <c r="O89" s="426"/>
      <c r="P89" s="426"/>
      <c r="Q89" s="427"/>
      <c r="R89" s="425"/>
      <c r="S89" s="426"/>
      <c r="T89" s="426"/>
      <c r="U89" s="426"/>
      <c r="V89" s="426"/>
      <c r="W89" s="427"/>
      <c r="X89" s="434"/>
      <c r="Y89" s="435"/>
      <c r="Z89" s="435"/>
      <c r="AA89" s="435"/>
      <c r="AB89" s="435"/>
      <c r="AC89" s="436"/>
      <c r="AD89" s="166"/>
      <c r="AE89" s="167"/>
      <c r="AF89" s="167"/>
      <c r="AG89" s="167"/>
      <c r="AH89" s="167"/>
      <c r="AI89" s="408"/>
      <c r="AU89" s="134"/>
      <c r="AV89" s="132"/>
      <c r="AW89" s="28"/>
    </row>
    <row r="90" spans="3:49" s="1" customFormat="1" ht="10.5" customHeight="1" x14ac:dyDescent="0.15">
      <c r="C90" s="412"/>
      <c r="D90" s="170"/>
      <c r="E90" s="143"/>
      <c r="F90" s="143"/>
      <c r="G90" s="138"/>
      <c r="H90" s="143"/>
      <c r="I90" s="420"/>
      <c r="J90" s="209"/>
      <c r="K90" s="421"/>
      <c r="L90" s="428"/>
      <c r="M90" s="429"/>
      <c r="N90" s="429"/>
      <c r="O90" s="429"/>
      <c r="P90" s="429"/>
      <c r="Q90" s="430"/>
      <c r="R90" s="428"/>
      <c r="S90" s="429"/>
      <c r="T90" s="429"/>
      <c r="U90" s="429"/>
      <c r="V90" s="429"/>
      <c r="W90" s="430"/>
      <c r="X90" s="437"/>
      <c r="Y90" s="438"/>
      <c r="Z90" s="438"/>
      <c r="AA90" s="438"/>
      <c r="AB90" s="438"/>
      <c r="AC90" s="439"/>
      <c r="AD90" s="168"/>
      <c r="AE90" s="169"/>
      <c r="AF90" s="169"/>
      <c r="AG90" s="169"/>
      <c r="AH90" s="169"/>
      <c r="AI90" s="409"/>
      <c r="AU90" s="134"/>
      <c r="AV90" s="132"/>
      <c r="AW90" s="28"/>
    </row>
    <row r="91" spans="3:49" s="1" customFormat="1" ht="10.9" customHeight="1" x14ac:dyDescent="0.15">
      <c r="C91" s="410">
        <v>8</v>
      </c>
      <c r="D91" s="413" t="s">
        <v>2</v>
      </c>
      <c r="E91" s="142">
        <v>22</v>
      </c>
      <c r="F91" s="141" t="s">
        <v>1</v>
      </c>
      <c r="G91" s="414" t="s">
        <v>0</v>
      </c>
      <c r="H91" s="141"/>
      <c r="I91" s="415" t="str">
        <f>'記載例(計算書)'!I315</f>
        <v>○</v>
      </c>
      <c r="J91" s="208"/>
      <c r="K91" s="416"/>
      <c r="L91" s="422">
        <v>6</v>
      </c>
      <c r="M91" s="423"/>
      <c r="N91" s="423"/>
      <c r="O91" s="423"/>
      <c r="P91" s="423"/>
      <c r="Q91" s="424"/>
      <c r="R91" s="422">
        <v>1</v>
      </c>
      <c r="S91" s="423"/>
      <c r="T91" s="423"/>
      <c r="U91" s="423"/>
      <c r="V91" s="423"/>
      <c r="W91" s="424"/>
      <c r="X91" s="431">
        <f t="shared" ref="X91" si="38">IF(L91=0,0,IF(I91="○",R91/L91,0))</f>
        <v>0.16666666666666666</v>
      </c>
      <c r="Y91" s="432"/>
      <c r="Z91" s="432"/>
      <c r="AA91" s="432"/>
      <c r="AB91" s="432"/>
      <c r="AC91" s="433"/>
      <c r="AD91" s="164">
        <f t="shared" ref="AD91" si="39">IF(I91="○",2*X91,0)</f>
        <v>0.33333333333333331</v>
      </c>
      <c r="AE91" s="165"/>
      <c r="AF91" s="165"/>
      <c r="AG91" s="165"/>
      <c r="AH91" s="165"/>
      <c r="AI91" s="407"/>
      <c r="AU91" s="132"/>
      <c r="AV91" s="132"/>
      <c r="AW91" s="28"/>
    </row>
    <row r="92" spans="3:49" s="1" customFormat="1" ht="10.9" customHeight="1" x14ac:dyDescent="0.15">
      <c r="C92" s="411"/>
      <c r="D92" s="140"/>
      <c r="E92" s="142"/>
      <c r="F92" s="142"/>
      <c r="G92" s="137"/>
      <c r="H92" s="142"/>
      <c r="I92" s="417"/>
      <c r="J92" s="418"/>
      <c r="K92" s="419"/>
      <c r="L92" s="425"/>
      <c r="M92" s="426"/>
      <c r="N92" s="426"/>
      <c r="O92" s="426"/>
      <c r="P92" s="426"/>
      <c r="Q92" s="427"/>
      <c r="R92" s="425"/>
      <c r="S92" s="426"/>
      <c r="T92" s="426"/>
      <c r="U92" s="426"/>
      <c r="V92" s="426"/>
      <c r="W92" s="427"/>
      <c r="X92" s="434"/>
      <c r="Y92" s="435"/>
      <c r="Z92" s="435"/>
      <c r="AA92" s="435"/>
      <c r="AB92" s="435"/>
      <c r="AC92" s="436"/>
      <c r="AD92" s="166"/>
      <c r="AE92" s="167"/>
      <c r="AF92" s="167"/>
      <c r="AG92" s="167"/>
      <c r="AH92" s="167"/>
      <c r="AI92" s="408"/>
      <c r="AU92" s="132"/>
      <c r="AV92" s="132"/>
      <c r="AW92" s="28"/>
    </row>
    <row r="93" spans="3:49" s="1" customFormat="1" ht="10.9" customHeight="1" x14ac:dyDescent="0.15">
      <c r="C93" s="411"/>
      <c r="D93" s="140"/>
      <c r="E93" s="142"/>
      <c r="F93" s="142"/>
      <c r="G93" s="137"/>
      <c r="H93" s="142"/>
      <c r="I93" s="417"/>
      <c r="J93" s="418"/>
      <c r="K93" s="419"/>
      <c r="L93" s="425"/>
      <c r="M93" s="426"/>
      <c r="N93" s="426"/>
      <c r="O93" s="426"/>
      <c r="P93" s="426"/>
      <c r="Q93" s="427"/>
      <c r="R93" s="425"/>
      <c r="S93" s="426"/>
      <c r="T93" s="426"/>
      <c r="U93" s="426"/>
      <c r="V93" s="426"/>
      <c r="W93" s="427"/>
      <c r="X93" s="434"/>
      <c r="Y93" s="435"/>
      <c r="Z93" s="435"/>
      <c r="AA93" s="435"/>
      <c r="AB93" s="435"/>
      <c r="AC93" s="436"/>
      <c r="AD93" s="166"/>
      <c r="AE93" s="167"/>
      <c r="AF93" s="167"/>
      <c r="AG93" s="167"/>
      <c r="AH93" s="167"/>
      <c r="AI93" s="408"/>
      <c r="AU93" s="132"/>
      <c r="AV93" s="132"/>
      <c r="AW93" s="28"/>
    </row>
    <row r="94" spans="3:49" s="1" customFormat="1" ht="10.9" customHeight="1" x14ac:dyDescent="0.15">
      <c r="C94" s="412"/>
      <c r="D94" s="170"/>
      <c r="E94" s="143"/>
      <c r="F94" s="143"/>
      <c r="G94" s="138"/>
      <c r="H94" s="143"/>
      <c r="I94" s="420"/>
      <c r="J94" s="209"/>
      <c r="K94" s="421"/>
      <c r="L94" s="428"/>
      <c r="M94" s="429"/>
      <c r="N94" s="429"/>
      <c r="O94" s="429"/>
      <c r="P94" s="429"/>
      <c r="Q94" s="430"/>
      <c r="R94" s="428"/>
      <c r="S94" s="429"/>
      <c r="T94" s="429"/>
      <c r="U94" s="429"/>
      <c r="V94" s="429"/>
      <c r="W94" s="430"/>
      <c r="X94" s="437"/>
      <c r="Y94" s="438"/>
      <c r="Z94" s="438"/>
      <c r="AA94" s="438"/>
      <c r="AB94" s="438"/>
      <c r="AC94" s="439"/>
      <c r="AD94" s="168"/>
      <c r="AE94" s="169"/>
      <c r="AF94" s="169"/>
      <c r="AG94" s="169"/>
      <c r="AH94" s="169"/>
      <c r="AI94" s="409"/>
      <c r="AU94" s="132"/>
      <c r="AV94" s="132"/>
      <c r="AW94" s="28"/>
    </row>
    <row r="95" spans="3:49" s="1" customFormat="1" ht="10.9" customHeight="1" x14ac:dyDescent="0.15">
      <c r="C95" s="411">
        <v>8</v>
      </c>
      <c r="D95" s="140" t="s">
        <v>2</v>
      </c>
      <c r="E95" s="142">
        <v>23</v>
      </c>
      <c r="F95" s="142" t="s">
        <v>1</v>
      </c>
      <c r="G95" s="137" t="s">
        <v>8</v>
      </c>
      <c r="H95" s="142"/>
      <c r="I95" s="417" t="str">
        <f>'記載例(計算書)'!I319</f>
        <v>○</v>
      </c>
      <c r="J95" s="418"/>
      <c r="K95" s="419"/>
      <c r="L95" s="425">
        <v>6</v>
      </c>
      <c r="M95" s="426"/>
      <c r="N95" s="426"/>
      <c r="O95" s="426"/>
      <c r="P95" s="426"/>
      <c r="Q95" s="427"/>
      <c r="R95" s="425">
        <v>2</v>
      </c>
      <c r="S95" s="426"/>
      <c r="T95" s="426"/>
      <c r="U95" s="426"/>
      <c r="V95" s="426"/>
      <c r="W95" s="427"/>
      <c r="X95" s="434">
        <f t="shared" ref="X95" si="40">IF(L95=0,0,IF(I95="○",R95/L95,0))</f>
        <v>0.33333333333333331</v>
      </c>
      <c r="Y95" s="435"/>
      <c r="Z95" s="435"/>
      <c r="AA95" s="435"/>
      <c r="AB95" s="435"/>
      <c r="AC95" s="436"/>
      <c r="AD95" s="164">
        <f t="shared" ref="AD95" si="41">IF(I95="○",2*X95,0)</f>
        <v>0.66666666666666663</v>
      </c>
      <c r="AE95" s="165"/>
      <c r="AF95" s="165"/>
      <c r="AG95" s="165"/>
      <c r="AH95" s="165"/>
      <c r="AI95" s="407"/>
      <c r="AU95" s="134"/>
      <c r="AV95" s="132"/>
      <c r="AW95" s="28"/>
    </row>
    <row r="96" spans="3:49" s="1" customFormat="1" ht="10.9" customHeight="1" x14ac:dyDescent="0.15">
      <c r="C96" s="411"/>
      <c r="D96" s="140"/>
      <c r="E96" s="142"/>
      <c r="F96" s="142"/>
      <c r="G96" s="137"/>
      <c r="H96" s="142"/>
      <c r="I96" s="417"/>
      <c r="J96" s="418"/>
      <c r="K96" s="419"/>
      <c r="L96" s="425"/>
      <c r="M96" s="426"/>
      <c r="N96" s="426"/>
      <c r="O96" s="426"/>
      <c r="P96" s="426"/>
      <c r="Q96" s="427"/>
      <c r="R96" s="425"/>
      <c r="S96" s="426"/>
      <c r="T96" s="426"/>
      <c r="U96" s="426"/>
      <c r="V96" s="426"/>
      <c r="W96" s="427"/>
      <c r="X96" s="434"/>
      <c r="Y96" s="435"/>
      <c r="Z96" s="435"/>
      <c r="AA96" s="435"/>
      <c r="AB96" s="435"/>
      <c r="AC96" s="436"/>
      <c r="AD96" s="166"/>
      <c r="AE96" s="167"/>
      <c r="AF96" s="167"/>
      <c r="AG96" s="167"/>
      <c r="AH96" s="167"/>
      <c r="AI96" s="408"/>
      <c r="AU96" s="134"/>
      <c r="AV96" s="132"/>
      <c r="AW96" s="28"/>
    </row>
    <row r="97" spans="3:49" s="1" customFormat="1" ht="10.9" customHeight="1" x14ac:dyDescent="0.15">
      <c r="C97" s="411"/>
      <c r="D97" s="140"/>
      <c r="E97" s="142"/>
      <c r="F97" s="142"/>
      <c r="G97" s="137"/>
      <c r="H97" s="142"/>
      <c r="I97" s="417"/>
      <c r="J97" s="418"/>
      <c r="K97" s="419"/>
      <c r="L97" s="425"/>
      <c r="M97" s="426"/>
      <c r="N97" s="426"/>
      <c r="O97" s="426"/>
      <c r="P97" s="426"/>
      <c r="Q97" s="427"/>
      <c r="R97" s="425"/>
      <c r="S97" s="426"/>
      <c r="T97" s="426"/>
      <c r="U97" s="426"/>
      <c r="V97" s="426"/>
      <c r="W97" s="427"/>
      <c r="X97" s="434"/>
      <c r="Y97" s="435"/>
      <c r="Z97" s="435"/>
      <c r="AA97" s="435"/>
      <c r="AB97" s="435"/>
      <c r="AC97" s="436"/>
      <c r="AD97" s="166"/>
      <c r="AE97" s="167"/>
      <c r="AF97" s="167"/>
      <c r="AG97" s="167"/>
      <c r="AH97" s="167"/>
      <c r="AI97" s="408"/>
      <c r="AU97" s="134"/>
      <c r="AV97" s="132"/>
      <c r="AW97" s="28"/>
    </row>
    <row r="98" spans="3:49" s="1" customFormat="1" ht="10.9" customHeight="1" x14ac:dyDescent="0.15">
      <c r="C98" s="412"/>
      <c r="D98" s="170"/>
      <c r="E98" s="143"/>
      <c r="F98" s="143"/>
      <c r="G98" s="138"/>
      <c r="H98" s="143"/>
      <c r="I98" s="420"/>
      <c r="J98" s="209"/>
      <c r="K98" s="421"/>
      <c r="L98" s="428"/>
      <c r="M98" s="429"/>
      <c r="N98" s="429"/>
      <c r="O98" s="429"/>
      <c r="P98" s="429"/>
      <c r="Q98" s="430"/>
      <c r="R98" s="428"/>
      <c r="S98" s="429"/>
      <c r="T98" s="429"/>
      <c r="U98" s="429"/>
      <c r="V98" s="429"/>
      <c r="W98" s="430"/>
      <c r="X98" s="437"/>
      <c r="Y98" s="438"/>
      <c r="Z98" s="438"/>
      <c r="AA98" s="438"/>
      <c r="AB98" s="438"/>
      <c r="AC98" s="439"/>
      <c r="AD98" s="168"/>
      <c r="AE98" s="169"/>
      <c r="AF98" s="169"/>
      <c r="AG98" s="169"/>
      <c r="AH98" s="169"/>
      <c r="AI98" s="409"/>
      <c r="AU98" s="134"/>
      <c r="AV98" s="132"/>
      <c r="AW98" s="28"/>
    </row>
    <row r="99" spans="3:49" s="1" customFormat="1" ht="10.9" customHeight="1" x14ac:dyDescent="0.15">
      <c r="C99" s="411">
        <v>8</v>
      </c>
      <c r="D99" s="413" t="s">
        <v>2</v>
      </c>
      <c r="E99" s="142">
        <v>24</v>
      </c>
      <c r="F99" s="141" t="s">
        <v>1</v>
      </c>
      <c r="G99" s="414" t="s">
        <v>7</v>
      </c>
      <c r="H99" s="141"/>
      <c r="I99" s="417" t="str">
        <f>'記載例(計算書)'!I323</f>
        <v>○</v>
      </c>
      <c r="J99" s="418"/>
      <c r="K99" s="419"/>
      <c r="L99" s="425">
        <v>6</v>
      </c>
      <c r="M99" s="426"/>
      <c r="N99" s="426"/>
      <c r="O99" s="426"/>
      <c r="P99" s="426"/>
      <c r="Q99" s="427"/>
      <c r="R99" s="422">
        <v>2</v>
      </c>
      <c r="S99" s="423"/>
      <c r="T99" s="423"/>
      <c r="U99" s="423"/>
      <c r="V99" s="423"/>
      <c r="W99" s="424"/>
      <c r="X99" s="434">
        <f t="shared" ref="X99" si="42">IF(L99=0,0,IF(I99="○",R99/L99,0))</f>
        <v>0.33333333333333331</v>
      </c>
      <c r="Y99" s="435"/>
      <c r="Z99" s="435"/>
      <c r="AA99" s="435"/>
      <c r="AB99" s="435"/>
      <c r="AC99" s="436"/>
      <c r="AD99" s="164">
        <f t="shared" ref="AD99" si="43">IF(I99="○",2*X99,0)</f>
        <v>0.66666666666666663</v>
      </c>
      <c r="AE99" s="165"/>
      <c r="AF99" s="165"/>
      <c r="AG99" s="165"/>
      <c r="AH99" s="165"/>
      <c r="AI99" s="407"/>
      <c r="AU99" s="134"/>
      <c r="AV99" s="132"/>
      <c r="AW99" s="28"/>
    </row>
    <row r="100" spans="3:49" s="1" customFormat="1" ht="10.9" customHeight="1" x14ac:dyDescent="0.15">
      <c r="C100" s="411"/>
      <c r="D100" s="140"/>
      <c r="E100" s="142"/>
      <c r="F100" s="142"/>
      <c r="G100" s="137"/>
      <c r="H100" s="142"/>
      <c r="I100" s="417"/>
      <c r="J100" s="418"/>
      <c r="K100" s="419"/>
      <c r="L100" s="425"/>
      <c r="M100" s="426"/>
      <c r="N100" s="426"/>
      <c r="O100" s="426"/>
      <c r="P100" s="426"/>
      <c r="Q100" s="427"/>
      <c r="R100" s="425"/>
      <c r="S100" s="426"/>
      <c r="T100" s="426"/>
      <c r="U100" s="426"/>
      <c r="V100" s="426"/>
      <c r="W100" s="427"/>
      <c r="X100" s="434"/>
      <c r="Y100" s="435"/>
      <c r="Z100" s="435"/>
      <c r="AA100" s="435"/>
      <c r="AB100" s="435"/>
      <c r="AC100" s="436"/>
      <c r="AD100" s="166"/>
      <c r="AE100" s="167"/>
      <c r="AF100" s="167"/>
      <c r="AG100" s="167"/>
      <c r="AH100" s="167"/>
      <c r="AI100" s="408"/>
      <c r="AU100" s="134"/>
      <c r="AV100" s="132"/>
      <c r="AW100" s="28"/>
    </row>
    <row r="101" spans="3:49" s="1" customFormat="1" ht="10.9" customHeight="1" x14ac:dyDescent="0.15">
      <c r="C101" s="411"/>
      <c r="D101" s="140"/>
      <c r="E101" s="142"/>
      <c r="F101" s="142"/>
      <c r="G101" s="137"/>
      <c r="H101" s="142"/>
      <c r="I101" s="417"/>
      <c r="J101" s="418"/>
      <c r="K101" s="419"/>
      <c r="L101" s="425"/>
      <c r="M101" s="426"/>
      <c r="N101" s="426"/>
      <c r="O101" s="426"/>
      <c r="P101" s="426"/>
      <c r="Q101" s="427"/>
      <c r="R101" s="425"/>
      <c r="S101" s="426"/>
      <c r="T101" s="426"/>
      <c r="U101" s="426"/>
      <c r="V101" s="426"/>
      <c r="W101" s="427"/>
      <c r="X101" s="434"/>
      <c r="Y101" s="435"/>
      <c r="Z101" s="435"/>
      <c r="AA101" s="435"/>
      <c r="AB101" s="435"/>
      <c r="AC101" s="436"/>
      <c r="AD101" s="166"/>
      <c r="AE101" s="167"/>
      <c r="AF101" s="167"/>
      <c r="AG101" s="167"/>
      <c r="AH101" s="167"/>
      <c r="AI101" s="408"/>
      <c r="AU101" s="134"/>
      <c r="AV101" s="132"/>
      <c r="AW101" s="28"/>
    </row>
    <row r="102" spans="3:49" s="1" customFormat="1" ht="10.9" customHeight="1" x14ac:dyDescent="0.15">
      <c r="C102" s="412"/>
      <c r="D102" s="170"/>
      <c r="E102" s="143"/>
      <c r="F102" s="143"/>
      <c r="G102" s="138"/>
      <c r="H102" s="143"/>
      <c r="I102" s="420"/>
      <c r="J102" s="209"/>
      <c r="K102" s="421"/>
      <c r="L102" s="428"/>
      <c r="M102" s="429"/>
      <c r="N102" s="429"/>
      <c r="O102" s="429"/>
      <c r="P102" s="429"/>
      <c r="Q102" s="430"/>
      <c r="R102" s="428"/>
      <c r="S102" s="429"/>
      <c r="T102" s="429"/>
      <c r="U102" s="429"/>
      <c r="V102" s="429"/>
      <c r="W102" s="430"/>
      <c r="X102" s="437"/>
      <c r="Y102" s="438"/>
      <c r="Z102" s="438"/>
      <c r="AA102" s="438"/>
      <c r="AB102" s="438"/>
      <c r="AC102" s="439"/>
      <c r="AD102" s="168"/>
      <c r="AE102" s="169"/>
      <c r="AF102" s="169"/>
      <c r="AG102" s="169"/>
      <c r="AH102" s="169"/>
      <c r="AI102" s="409"/>
      <c r="AU102" s="134"/>
      <c r="AV102" s="132"/>
      <c r="AW102" s="28"/>
    </row>
    <row r="103" spans="3:49" s="1" customFormat="1" ht="10.9" customHeight="1" x14ac:dyDescent="0.15">
      <c r="C103" s="411">
        <v>8</v>
      </c>
      <c r="D103" s="413" t="s">
        <v>2</v>
      </c>
      <c r="E103" s="142">
        <v>25</v>
      </c>
      <c r="F103" s="141" t="s">
        <v>1</v>
      </c>
      <c r="G103" s="414" t="s">
        <v>6</v>
      </c>
      <c r="H103" s="141"/>
      <c r="I103" s="417" t="str">
        <f>'記載例(計算書)'!I327</f>
        <v>○</v>
      </c>
      <c r="J103" s="418"/>
      <c r="K103" s="419"/>
      <c r="L103" s="425">
        <v>6</v>
      </c>
      <c r="M103" s="426"/>
      <c r="N103" s="426"/>
      <c r="O103" s="426"/>
      <c r="P103" s="426"/>
      <c r="Q103" s="427"/>
      <c r="R103" s="422">
        <v>2</v>
      </c>
      <c r="S103" s="423"/>
      <c r="T103" s="423"/>
      <c r="U103" s="423"/>
      <c r="V103" s="423"/>
      <c r="W103" s="424"/>
      <c r="X103" s="434">
        <f t="shared" ref="X103" si="44">IF(L103=0,0,IF(I103="○",R103/L103,0))</f>
        <v>0.33333333333333331</v>
      </c>
      <c r="Y103" s="435"/>
      <c r="Z103" s="435"/>
      <c r="AA103" s="435"/>
      <c r="AB103" s="435"/>
      <c r="AC103" s="436"/>
      <c r="AD103" s="164">
        <f t="shared" ref="AD103" si="45">IF(I103="○",2*X103,0)</f>
        <v>0.66666666666666663</v>
      </c>
      <c r="AE103" s="165"/>
      <c r="AF103" s="165"/>
      <c r="AG103" s="165"/>
      <c r="AH103" s="165"/>
      <c r="AI103" s="407"/>
      <c r="AU103" s="134"/>
      <c r="AV103" s="132"/>
      <c r="AW103" s="28"/>
    </row>
    <row r="104" spans="3:49" s="1" customFormat="1" ht="10.9" customHeight="1" x14ac:dyDescent="0.15">
      <c r="C104" s="411"/>
      <c r="D104" s="140"/>
      <c r="E104" s="142"/>
      <c r="F104" s="142"/>
      <c r="G104" s="137"/>
      <c r="H104" s="142"/>
      <c r="I104" s="417"/>
      <c r="J104" s="418"/>
      <c r="K104" s="419"/>
      <c r="L104" s="425"/>
      <c r="M104" s="426"/>
      <c r="N104" s="426"/>
      <c r="O104" s="426"/>
      <c r="P104" s="426"/>
      <c r="Q104" s="427"/>
      <c r="R104" s="425"/>
      <c r="S104" s="426"/>
      <c r="T104" s="426"/>
      <c r="U104" s="426"/>
      <c r="V104" s="426"/>
      <c r="W104" s="427"/>
      <c r="X104" s="434"/>
      <c r="Y104" s="435"/>
      <c r="Z104" s="435"/>
      <c r="AA104" s="435"/>
      <c r="AB104" s="435"/>
      <c r="AC104" s="436"/>
      <c r="AD104" s="166"/>
      <c r="AE104" s="167"/>
      <c r="AF104" s="167"/>
      <c r="AG104" s="167"/>
      <c r="AH104" s="167"/>
      <c r="AI104" s="408"/>
      <c r="AU104" s="134"/>
      <c r="AV104" s="132"/>
      <c r="AW104" s="28"/>
    </row>
    <row r="105" spans="3:49" s="1" customFormat="1" ht="10.9" customHeight="1" x14ac:dyDescent="0.15">
      <c r="C105" s="411"/>
      <c r="D105" s="140"/>
      <c r="E105" s="142"/>
      <c r="F105" s="142"/>
      <c r="G105" s="137"/>
      <c r="H105" s="142"/>
      <c r="I105" s="417"/>
      <c r="J105" s="418"/>
      <c r="K105" s="419"/>
      <c r="L105" s="425"/>
      <c r="M105" s="426"/>
      <c r="N105" s="426"/>
      <c r="O105" s="426"/>
      <c r="P105" s="426"/>
      <c r="Q105" s="427"/>
      <c r="R105" s="425"/>
      <c r="S105" s="426"/>
      <c r="T105" s="426"/>
      <c r="U105" s="426"/>
      <c r="V105" s="426"/>
      <c r="W105" s="427"/>
      <c r="X105" s="434"/>
      <c r="Y105" s="435"/>
      <c r="Z105" s="435"/>
      <c r="AA105" s="435"/>
      <c r="AB105" s="435"/>
      <c r="AC105" s="436"/>
      <c r="AD105" s="166"/>
      <c r="AE105" s="167"/>
      <c r="AF105" s="167"/>
      <c r="AG105" s="167"/>
      <c r="AH105" s="167"/>
      <c r="AI105" s="408"/>
      <c r="AU105" s="134"/>
      <c r="AV105" s="132"/>
      <c r="AW105" s="28"/>
    </row>
    <row r="106" spans="3:49" s="1" customFormat="1" ht="10.9" customHeight="1" x14ac:dyDescent="0.15">
      <c r="C106" s="412"/>
      <c r="D106" s="170"/>
      <c r="E106" s="143"/>
      <c r="F106" s="143"/>
      <c r="G106" s="138"/>
      <c r="H106" s="143"/>
      <c r="I106" s="420"/>
      <c r="J106" s="209"/>
      <c r="K106" s="421"/>
      <c r="L106" s="428"/>
      <c r="M106" s="429"/>
      <c r="N106" s="429"/>
      <c r="O106" s="429"/>
      <c r="P106" s="429"/>
      <c r="Q106" s="430"/>
      <c r="R106" s="428"/>
      <c r="S106" s="429"/>
      <c r="T106" s="429"/>
      <c r="U106" s="429"/>
      <c r="V106" s="429"/>
      <c r="W106" s="430"/>
      <c r="X106" s="437"/>
      <c r="Y106" s="438"/>
      <c r="Z106" s="438"/>
      <c r="AA106" s="438"/>
      <c r="AB106" s="438"/>
      <c r="AC106" s="439"/>
      <c r="AD106" s="168"/>
      <c r="AE106" s="169"/>
      <c r="AF106" s="169"/>
      <c r="AG106" s="169"/>
      <c r="AH106" s="169"/>
      <c r="AI106" s="409"/>
      <c r="AU106" s="134"/>
      <c r="AV106" s="132"/>
      <c r="AW106" s="28"/>
    </row>
    <row r="107" spans="3:49" s="1" customFormat="1" ht="10.9" customHeight="1" x14ac:dyDescent="0.15">
      <c r="C107" s="411">
        <v>8</v>
      </c>
      <c r="D107" s="413" t="s">
        <v>2</v>
      </c>
      <c r="E107" s="142">
        <v>26</v>
      </c>
      <c r="F107" s="141" t="s">
        <v>1</v>
      </c>
      <c r="G107" s="414" t="s">
        <v>5</v>
      </c>
      <c r="H107" s="141"/>
      <c r="I107" s="417" t="str">
        <f>'記載例(計算書)'!I331</f>
        <v>○</v>
      </c>
      <c r="J107" s="418"/>
      <c r="K107" s="419"/>
      <c r="L107" s="425">
        <v>6</v>
      </c>
      <c r="M107" s="426"/>
      <c r="N107" s="426"/>
      <c r="O107" s="426"/>
      <c r="P107" s="426"/>
      <c r="Q107" s="427"/>
      <c r="R107" s="422">
        <v>2</v>
      </c>
      <c r="S107" s="423"/>
      <c r="T107" s="423"/>
      <c r="U107" s="423"/>
      <c r="V107" s="423"/>
      <c r="W107" s="424"/>
      <c r="X107" s="434">
        <f t="shared" ref="X107" si="46">IF(L107=0,0,IF(I107="○",R107/L107,0))</f>
        <v>0.33333333333333331</v>
      </c>
      <c r="Y107" s="435"/>
      <c r="Z107" s="435"/>
      <c r="AA107" s="435"/>
      <c r="AB107" s="435"/>
      <c r="AC107" s="436"/>
      <c r="AD107" s="164">
        <f t="shared" ref="AD107" si="47">IF(I107="○",2*X107,0)</f>
        <v>0.66666666666666663</v>
      </c>
      <c r="AE107" s="165"/>
      <c r="AF107" s="165"/>
      <c r="AG107" s="165"/>
      <c r="AH107" s="165"/>
      <c r="AI107" s="407"/>
      <c r="AU107" s="134"/>
      <c r="AV107" s="132"/>
      <c r="AW107" s="28"/>
    </row>
    <row r="108" spans="3:49" s="1" customFormat="1" ht="10.9" customHeight="1" x14ac:dyDescent="0.15">
      <c r="C108" s="411"/>
      <c r="D108" s="140"/>
      <c r="E108" s="142"/>
      <c r="F108" s="142"/>
      <c r="G108" s="137"/>
      <c r="H108" s="142"/>
      <c r="I108" s="417"/>
      <c r="J108" s="418"/>
      <c r="K108" s="419"/>
      <c r="L108" s="425"/>
      <c r="M108" s="426"/>
      <c r="N108" s="426"/>
      <c r="O108" s="426"/>
      <c r="P108" s="426"/>
      <c r="Q108" s="427"/>
      <c r="R108" s="425"/>
      <c r="S108" s="426"/>
      <c r="T108" s="426"/>
      <c r="U108" s="426"/>
      <c r="V108" s="426"/>
      <c r="W108" s="427"/>
      <c r="X108" s="434"/>
      <c r="Y108" s="435"/>
      <c r="Z108" s="435"/>
      <c r="AA108" s="435"/>
      <c r="AB108" s="435"/>
      <c r="AC108" s="436"/>
      <c r="AD108" s="166"/>
      <c r="AE108" s="167"/>
      <c r="AF108" s="167"/>
      <c r="AG108" s="167"/>
      <c r="AH108" s="167"/>
      <c r="AI108" s="408"/>
      <c r="AU108" s="134"/>
      <c r="AV108" s="132"/>
      <c r="AW108" s="28"/>
    </row>
    <row r="109" spans="3:49" s="1" customFormat="1" ht="10.9" customHeight="1" x14ac:dyDescent="0.15">
      <c r="C109" s="411"/>
      <c r="D109" s="140"/>
      <c r="E109" s="142"/>
      <c r="F109" s="142"/>
      <c r="G109" s="137"/>
      <c r="H109" s="142"/>
      <c r="I109" s="417"/>
      <c r="J109" s="418"/>
      <c r="K109" s="419"/>
      <c r="L109" s="425"/>
      <c r="M109" s="426"/>
      <c r="N109" s="426"/>
      <c r="O109" s="426"/>
      <c r="P109" s="426"/>
      <c r="Q109" s="427"/>
      <c r="R109" s="425"/>
      <c r="S109" s="426"/>
      <c r="T109" s="426"/>
      <c r="U109" s="426"/>
      <c r="V109" s="426"/>
      <c r="W109" s="427"/>
      <c r="X109" s="434"/>
      <c r="Y109" s="435"/>
      <c r="Z109" s="435"/>
      <c r="AA109" s="435"/>
      <c r="AB109" s="435"/>
      <c r="AC109" s="436"/>
      <c r="AD109" s="166"/>
      <c r="AE109" s="167"/>
      <c r="AF109" s="167"/>
      <c r="AG109" s="167"/>
      <c r="AH109" s="167"/>
      <c r="AI109" s="408"/>
      <c r="AU109" s="134"/>
      <c r="AV109" s="132"/>
      <c r="AW109" s="28"/>
    </row>
    <row r="110" spans="3:49" s="1" customFormat="1" ht="10.9" customHeight="1" x14ac:dyDescent="0.15">
      <c r="C110" s="412"/>
      <c r="D110" s="170"/>
      <c r="E110" s="143"/>
      <c r="F110" s="143"/>
      <c r="G110" s="138"/>
      <c r="H110" s="143"/>
      <c r="I110" s="420"/>
      <c r="J110" s="209"/>
      <c r="K110" s="421"/>
      <c r="L110" s="428"/>
      <c r="M110" s="429"/>
      <c r="N110" s="429"/>
      <c r="O110" s="429"/>
      <c r="P110" s="429"/>
      <c r="Q110" s="430"/>
      <c r="R110" s="428"/>
      <c r="S110" s="429"/>
      <c r="T110" s="429"/>
      <c r="U110" s="429"/>
      <c r="V110" s="429"/>
      <c r="W110" s="430"/>
      <c r="X110" s="437"/>
      <c r="Y110" s="438"/>
      <c r="Z110" s="438"/>
      <c r="AA110" s="438"/>
      <c r="AB110" s="438"/>
      <c r="AC110" s="439"/>
      <c r="AD110" s="168"/>
      <c r="AE110" s="169"/>
      <c r="AF110" s="169"/>
      <c r="AG110" s="169"/>
      <c r="AH110" s="169"/>
      <c r="AI110" s="409"/>
      <c r="AU110" s="134"/>
      <c r="AV110" s="132"/>
      <c r="AW110" s="28"/>
    </row>
    <row r="111" spans="3:49" s="1" customFormat="1" ht="10.9" customHeight="1" x14ac:dyDescent="0.15">
      <c r="C111" s="411">
        <v>8</v>
      </c>
      <c r="D111" s="413" t="s">
        <v>2</v>
      </c>
      <c r="E111" s="142">
        <v>27</v>
      </c>
      <c r="F111" s="141" t="s">
        <v>1</v>
      </c>
      <c r="G111" s="414" t="s">
        <v>4</v>
      </c>
      <c r="H111" s="141"/>
      <c r="I111" s="417" t="str">
        <f>'記載例(計算書)'!I335</f>
        <v>○</v>
      </c>
      <c r="J111" s="418"/>
      <c r="K111" s="419"/>
      <c r="L111" s="425">
        <v>6</v>
      </c>
      <c r="M111" s="426"/>
      <c r="N111" s="426"/>
      <c r="O111" s="426"/>
      <c r="P111" s="426"/>
      <c r="Q111" s="427"/>
      <c r="R111" s="422">
        <v>2</v>
      </c>
      <c r="S111" s="423"/>
      <c r="T111" s="423"/>
      <c r="U111" s="423"/>
      <c r="V111" s="423"/>
      <c r="W111" s="424"/>
      <c r="X111" s="434">
        <f t="shared" ref="X111" si="48">IF(L111=0,0,IF(I111="○",R111/L111,0))</f>
        <v>0.33333333333333331</v>
      </c>
      <c r="Y111" s="435"/>
      <c r="Z111" s="435"/>
      <c r="AA111" s="435"/>
      <c r="AB111" s="435"/>
      <c r="AC111" s="436"/>
      <c r="AD111" s="164">
        <f t="shared" ref="AD111" si="49">IF(I111="○",2*X111,0)</f>
        <v>0.66666666666666663</v>
      </c>
      <c r="AE111" s="165"/>
      <c r="AF111" s="165"/>
      <c r="AG111" s="165"/>
      <c r="AH111" s="165"/>
      <c r="AI111" s="407"/>
      <c r="AU111" s="134"/>
      <c r="AV111" s="132"/>
      <c r="AW111" s="28"/>
    </row>
    <row r="112" spans="3:49" s="1" customFormat="1" ht="10.9" customHeight="1" x14ac:dyDescent="0.15">
      <c r="C112" s="411"/>
      <c r="D112" s="140"/>
      <c r="E112" s="142"/>
      <c r="F112" s="142"/>
      <c r="G112" s="137"/>
      <c r="H112" s="142"/>
      <c r="I112" s="417"/>
      <c r="J112" s="418"/>
      <c r="K112" s="419"/>
      <c r="L112" s="425"/>
      <c r="M112" s="426"/>
      <c r="N112" s="426"/>
      <c r="O112" s="426"/>
      <c r="P112" s="426"/>
      <c r="Q112" s="427"/>
      <c r="R112" s="425"/>
      <c r="S112" s="426"/>
      <c r="T112" s="426"/>
      <c r="U112" s="426"/>
      <c r="V112" s="426"/>
      <c r="W112" s="427"/>
      <c r="X112" s="434"/>
      <c r="Y112" s="435"/>
      <c r="Z112" s="435"/>
      <c r="AA112" s="435"/>
      <c r="AB112" s="435"/>
      <c r="AC112" s="436"/>
      <c r="AD112" s="166"/>
      <c r="AE112" s="167"/>
      <c r="AF112" s="167"/>
      <c r="AG112" s="167"/>
      <c r="AH112" s="167"/>
      <c r="AI112" s="408"/>
      <c r="AU112" s="134"/>
      <c r="AV112" s="132"/>
      <c r="AW112" s="28"/>
    </row>
    <row r="113" spans="3:49" s="1" customFormat="1" ht="10.9" customHeight="1" x14ac:dyDescent="0.15">
      <c r="C113" s="411"/>
      <c r="D113" s="140"/>
      <c r="E113" s="142"/>
      <c r="F113" s="142"/>
      <c r="G113" s="137"/>
      <c r="H113" s="142"/>
      <c r="I113" s="417"/>
      <c r="J113" s="418"/>
      <c r="K113" s="419"/>
      <c r="L113" s="425"/>
      <c r="M113" s="426"/>
      <c r="N113" s="426"/>
      <c r="O113" s="426"/>
      <c r="P113" s="426"/>
      <c r="Q113" s="427"/>
      <c r="R113" s="425"/>
      <c r="S113" s="426"/>
      <c r="T113" s="426"/>
      <c r="U113" s="426"/>
      <c r="V113" s="426"/>
      <c r="W113" s="427"/>
      <c r="X113" s="434"/>
      <c r="Y113" s="435"/>
      <c r="Z113" s="435"/>
      <c r="AA113" s="435"/>
      <c r="AB113" s="435"/>
      <c r="AC113" s="436"/>
      <c r="AD113" s="166"/>
      <c r="AE113" s="167"/>
      <c r="AF113" s="167"/>
      <c r="AG113" s="167"/>
      <c r="AH113" s="167"/>
      <c r="AI113" s="408"/>
      <c r="AU113" s="134"/>
      <c r="AV113" s="132"/>
      <c r="AW113" s="28"/>
    </row>
    <row r="114" spans="3:49" s="1" customFormat="1" ht="10.9" customHeight="1" x14ac:dyDescent="0.15">
      <c r="C114" s="412"/>
      <c r="D114" s="170"/>
      <c r="E114" s="143"/>
      <c r="F114" s="143"/>
      <c r="G114" s="138"/>
      <c r="H114" s="143"/>
      <c r="I114" s="420"/>
      <c r="J114" s="209"/>
      <c r="K114" s="421"/>
      <c r="L114" s="428"/>
      <c r="M114" s="429"/>
      <c r="N114" s="429"/>
      <c r="O114" s="429"/>
      <c r="P114" s="429"/>
      <c r="Q114" s="430"/>
      <c r="R114" s="428"/>
      <c r="S114" s="429"/>
      <c r="T114" s="429"/>
      <c r="U114" s="429"/>
      <c r="V114" s="429"/>
      <c r="W114" s="430"/>
      <c r="X114" s="437"/>
      <c r="Y114" s="438"/>
      <c r="Z114" s="438"/>
      <c r="AA114" s="438"/>
      <c r="AB114" s="438"/>
      <c r="AC114" s="439"/>
      <c r="AD114" s="168"/>
      <c r="AE114" s="169"/>
      <c r="AF114" s="169"/>
      <c r="AG114" s="169"/>
      <c r="AH114" s="169"/>
      <c r="AI114" s="409"/>
      <c r="AU114" s="134"/>
      <c r="AV114" s="132"/>
      <c r="AW114" s="28"/>
    </row>
    <row r="115" spans="3:49" s="1" customFormat="1" ht="10.9" customHeight="1" x14ac:dyDescent="0.15">
      <c r="C115" s="411">
        <v>8</v>
      </c>
      <c r="D115" s="413" t="s">
        <v>2</v>
      </c>
      <c r="E115" s="142">
        <v>28</v>
      </c>
      <c r="F115" s="141" t="s">
        <v>1</v>
      </c>
      <c r="G115" s="414" t="s">
        <v>3</v>
      </c>
      <c r="H115" s="141"/>
      <c r="I115" s="417" t="str">
        <f>'記載例(計算書)'!I339</f>
        <v>○</v>
      </c>
      <c r="J115" s="418"/>
      <c r="K115" s="419"/>
      <c r="L115" s="425">
        <v>7</v>
      </c>
      <c r="M115" s="426"/>
      <c r="N115" s="426"/>
      <c r="O115" s="426"/>
      <c r="P115" s="426"/>
      <c r="Q115" s="427"/>
      <c r="R115" s="422">
        <v>2</v>
      </c>
      <c r="S115" s="423"/>
      <c r="T115" s="423"/>
      <c r="U115" s="423"/>
      <c r="V115" s="423"/>
      <c r="W115" s="424"/>
      <c r="X115" s="434">
        <f t="shared" ref="X115" si="50">IF(L115=0,0,IF(I115="○",R115/L115,0))</f>
        <v>0.2857142857142857</v>
      </c>
      <c r="Y115" s="435"/>
      <c r="Z115" s="435"/>
      <c r="AA115" s="435"/>
      <c r="AB115" s="435"/>
      <c r="AC115" s="436"/>
      <c r="AD115" s="164">
        <f t="shared" ref="AD115" si="51">IF(I115="○",2*X115,0)</f>
        <v>0.5714285714285714</v>
      </c>
      <c r="AE115" s="165"/>
      <c r="AF115" s="165"/>
      <c r="AG115" s="165"/>
      <c r="AH115" s="165"/>
      <c r="AI115" s="407"/>
      <c r="AU115" s="134"/>
      <c r="AV115" s="132"/>
      <c r="AW115" s="28"/>
    </row>
    <row r="116" spans="3:49" s="1" customFormat="1" ht="10.9" customHeight="1" x14ac:dyDescent="0.15">
      <c r="C116" s="411"/>
      <c r="D116" s="140"/>
      <c r="E116" s="142"/>
      <c r="F116" s="142"/>
      <c r="G116" s="137"/>
      <c r="H116" s="142"/>
      <c r="I116" s="417"/>
      <c r="J116" s="418"/>
      <c r="K116" s="419"/>
      <c r="L116" s="425"/>
      <c r="M116" s="426"/>
      <c r="N116" s="426"/>
      <c r="O116" s="426"/>
      <c r="P116" s="426"/>
      <c r="Q116" s="427"/>
      <c r="R116" s="425"/>
      <c r="S116" s="426"/>
      <c r="T116" s="426"/>
      <c r="U116" s="426"/>
      <c r="V116" s="426"/>
      <c r="W116" s="427"/>
      <c r="X116" s="434"/>
      <c r="Y116" s="435"/>
      <c r="Z116" s="435"/>
      <c r="AA116" s="435"/>
      <c r="AB116" s="435"/>
      <c r="AC116" s="436"/>
      <c r="AD116" s="166"/>
      <c r="AE116" s="167"/>
      <c r="AF116" s="167"/>
      <c r="AG116" s="167"/>
      <c r="AH116" s="167"/>
      <c r="AI116" s="408"/>
      <c r="AU116" s="134"/>
      <c r="AV116" s="132"/>
      <c r="AW116" s="28"/>
    </row>
    <row r="117" spans="3:49" s="1" customFormat="1" ht="10.9" customHeight="1" x14ac:dyDescent="0.15">
      <c r="C117" s="411"/>
      <c r="D117" s="140"/>
      <c r="E117" s="142"/>
      <c r="F117" s="142"/>
      <c r="G117" s="137"/>
      <c r="H117" s="142"/>
      <c r="I117" s="417"/>
      <c r="J117" s="418"/>
      <c r="K117" s="419"/>
      <c r="L117" s="425"/>
      <c r="M117" s="426"/>
      <c r="N117" s="426"/>
      <c r="O117" s="426"/>
      <c r="P117" s="426"/>
      <c r="Q117" s="427"/>
      <c r="R117" s="425"/>
      <c r="S117" s="426"/>
      <c r="T117" s="426"/>
      <c r="U117" s="426"/>
      <c r="V117" s="426"/>
      <c r="W117" s="427"/>
      <c r="X117" s="434"/>
      <c r="Y117" s="435"/>
      <c r="Z117" s="435"/>
      <c r="AA117" s="435"/>
      <c r="AB117" s="435"/>
      <c r="AC117" s="436"/>
      <c r="AD117" s="166"/>
      <c r="AE117" s="167"/>
      <c r="AF117" s="167"/>
      <c r="AG117" s="167"/>
      <c r="AH117" s="167"/>
      <c r="AI117" s="408"/>
      <c r="AU117" s="134"/>
      <c r="AV117" s="132"/>
      <c r="AW117" s="28"/>
    </row>
    <row r="118" spans="3:49" s="1" customFormat="1" ht="10.9" customHeight="1" x14ac:dyDescent="0.15">
      <c r="C118" s="412"/>
      <c r="D118" s="170"/>
      <c r="E118" s="143"/>
      <c r="F118" s="143"/>
      <c r="G118" s="138"/>
      <c r="H118" s="143"/>
      <c r="I118" s="420"/>
      <c r="J118" s="209"/>
      <c r="K118" s="421"/>
      <c r="L118" s="428"/>
      <c r="M118" s="429"/>
      <c r="N118" s="429"/>
      <c r="O118" s="429"/>
      <c r="P118" s="429"/>
      <c r="Q118" s="430"/>
      <c r="R118" s="428"/>
      <c r="S118" s="429"/>
      <c r="T118" s="429"/>
      <c r="U118" s="429"/>
      <c r="V118" s="429"/>
      <c r="W118" s="430"/>
      <c r="X118" s="437"/>
      <c r="Y118" s="438"/>
      <c r="Z118" s="438"/>
      <c r="AA118" s="438"/>
      <c r="AB118" s="438"/>
      <c r="AC118" s="439"/>
      <c r="AD118" s="168"/>
      <c r="AE118" s="169"/>
      <c r="AF118" s="169"/>
      <c r="AG118" s="169"/>
      <c r="AH118" s="169"/>
      <c r="AI118" s="409"/>
      <c r="AU118" s="134"/>
      <c r="AV118" s="132"/>
      <c r="AW118" s="28"/>
    </row>
    <row r="119" spans="3:49" s="1" customFormat="1" ht="10.9" customHeight="1" x14ac:dyDescent="0.15">
      <c r="C119" s="410">
        <v>8</v>
      </c>
      <c r="D119" s="413" t="s">
        <v>2</v>
      </c>
      <c r="E119" s="142">
        <v>29</v>
      </c>
      <c r="F119" s="141" t="s">
        <v>1</v>
      </c>
      <c r="G119" s="414" t="s">
        <v>0</v>
      </c>
      <c r="H119" s="141"/>
      <c r="I119" s="415" t="str">
        <f>'記載例(計算書)'!I343</f>
        <v>○</v>
      </c>
      <c r="J119" s="208"/>
      <c r="K119" s="416"/>
      <c r="L119" s="422">
        <v>7</v>
      </c>
      <c r="M119" s="423"/>
      <c r="N119" s="423"/>
      <c r="O119" s="423"/>
      <c r="P119" s="423"/>
      <c r="Q119" s="424"/>
      <c r="R119" s="422">
        <v>2</v>
      </c>
      <c r="S119" s="423"/>
      <c r="T119" s="423"/>
      <c r="U119" s="423"/>
      <c r="V119" s="423"/>
      <c r="W119" s="424"/>
      <c r="X119" s="431">
        <f t="shared" ref="X119" si="52">IF(L119=0,0,IF(I119="○",R119/L119,0))</f>
        <v>0.2857142857142857</v>
      </c>
      <c r="Y119" s="432"/>
      <c r="Z119" s="432"/>
      <c r="AA119" s="432"/>
      <c r="AB119" s="432"/>
      <c r="AC119" s="433"/>
      <c r="AD119" s="164">
        <f t="shared" ref="AD119" si="53">IF(I119="○",2*X119,0)</f>
        <v>0.5714285714285714</v>
      </c>
      <c r="AE119" s="165"/>
      <c r="AF119" s="165"/>
      <c r="AG119" s="165"/>
      <c r="AH119" s="165"/>
      <c r="AI119" s="407"/>
      <c r="AU119" s="134"/>
      <c r="AV119" s="132"/>
      <c r="AW119" s="28"/>
    </row>
    <row r="120" spans="3:49" s="1" customFormat="1" ht="10.9" customHeight="1" x14ac:dyDescent="0.15">
      <c r="C120" s="411"/>
      <c r="D120" s="140"/>
      <c r="E120" s="142"/>
      <c r="F120" s="142"/>
      <c r="G120" s="137"/>
      <c r="H120" s="142"/>
      <c r="I120" s="417"/>
      <c r="J120" s="418"/>
      <c r="K120" s="419"/>
      <c r="L120" s="425"/>
      <c r="M120" s="426"/>
      <c r="N120" s="426"/>
      <c r="O120" s="426"/>
      <c r="P120" s="426"/>
      <c r="Q120" s="427"/>
      <c r="R120" s="425"/>
      <c r="S120" s="426"/>
      <c r="T120" s="426"/>
      <c r="U120" s="426"/>
      <c r="V120" s="426"/>
      <c r="W120" s="427"/>
      <c r="X120" s="434"/>
      <c r="Y120" s="435"/>
      <c r="Z120" s="435"/>
      <c r="AA120" s="435"/>
      <c r="AB120" s="435"/>
      <c r="AC120" s="436"/>
      <c r="AD120" s="166"/>
      <c r="AE120" s="167"/>
      <c r="AF120" s="167"/>
      <c r="AG120" s="167"/>
      <c r="AH120" s="167"/>
      <c r="AI120" s="408"/>
      <c r="AU120" s="134"/>
      <c r="AV120" s="132"/>
      <c r="AW120" s="28"/>
    </row>
    <row r="121" spans="3:49" s="1" customFormat="1" ht="10.9" customHeight="1" x14ac:dyDescent="0.15">
      <c r="C121" s="411"/>
      <c r="D121" s="140"/>
      <c r="E121" s="142"/>
      <c r="F121" s="142"/>
      <c r="G121" s="137"/>
      <c r="H121" s="142"/>
      <c r="I121" s="417"/>
      <c r="J121" s="418"/>
      <c r="K121" s="419"/>
      <c r="L121" s="425"/>
      <c r="M121" s="426"/>
      <c r="N121" s="426"/>
      <c r="O121" s="426"/>
      <c r="P121" s="426"/>
      <c r="Q121" s="427"/>
      <c r="R121" s="425"/>
      <c r="S121" s="426"/>
      <c r="T121" s="426"/>
      <c r="U121" s="426"/>
      <c r="V121" s="426"/>
      <c r="W121" s="427"/>
      <c r="X121" s="434"/>
      <c r="Y121" s="435"/>
      <c r="Z121" s="435"/>
      <c r="AA121" s="435"/>
      <c r="AB121" s="435"/>
      <c r="AC121" s="436"/>
      <c r="AD121" s="166"/>
      <c r="AE121" s="167"/>
      <c r="AF121" s="167"/>
      <c r="AG121" s="167"/>
      <c r="AH121" s="167"/>
      <c r="AI121" s="408"/>
      <c r="AU121" s="134"/>
      <c r="AV121" s="132"/>
      <c r="AW121" s="28"/>
    </row>
    <row r="122" spans="3:49" s="1" customFormat="1" ht="10.9" customHeight="1" x14ac:dyDescent="0.15">
      <c r="C122" s="412"/>
      <c r="D122" s="170"/>
      <c r="E122" s="143"/>
      <c r="F122" s="143"/>
      <c r="G122" s="138"/>
      <c r="H122" s="143"/>
      <c r="I122" s="420"/>
      <c r="J122" s="209"/>
      <c r="K122" s="421"/>
      <c r="L122" s="428"/>
      <c r="M122" s="429"/>
      <c r="N122" s="429"/>
      <c r="O122" s="429"/>
      <c r="P122" s="429"/>
      <c r="Q122" s="430"/>
      <c r="R122" s="428"/>
      <c r="S122" s="429"/>
      <c r="T122" s="429"/>
      <c r="U122" s="429"/>
      <c r="V122" s="429"/>
      <c r="W122" s="430"/>
      <c r="X122" s="437"/>
      <c r="Y122" s="438"/>
      <c r="Z122" s="438"/>
      <c r="AA122" s="438"/>
      <c r="AB122" s="438"/>
      <c r="AC122" s="439"/>
      <c r="AD122" s="168"/>
      <c r="AE122" s="169"/>
      <c r="AF122" s="169"/>
      <c r="AG122" s="169"/>
      <c r="AH122" s="169"/>
      <c r="AI122" s="409"/>
      <c r="AU122" s="134"/>
      <c r="AV122" s="132"/>
      <c r="AW122" s="28"/>
    </row>
    <row r="123" spans="3:49" s="1" customFormat="1" ht="10.9" customHeight="1" x14ac:dyDescent="0.15">
      <c r="C123" s="411">
        <v>8</v>
      </c>
      <c r="D123" s="413" t="s">
        <v>2</v>
      </c>
      <c r="E123" s="142">
        <v>30</v>
      </c>
      <c r="F123" s="141" t="s">
        <v>1</v>
      </c>
      <c r="G123" s="414" t="s">
        <v>8</v>
      </c>
      <c r="H123" s="141"/>
      <c r="I123" s="417" t="str">
        <f>'記載例(計算書)'!I347</f>
        <v>○</v>
      </c>
      <c r="J123" s="418"/>
      <c r="K123" s="419"/>
      <c r="L123" s="422">
        <v>6</v>
      </c>
      <c r="M123" s="423"/>
      <c r="N123" s="423"/>
      <c r="O123" s="423"/>
      <c r="P123" s="423"/>
      <c r="Q123" s="424"/>
      <c r="R123" s="422">
        <v>2</v>
      </c>
      <c r="S123" s="423"/>
      <c r="T123" s="423"/>
      <c r="U123" s="423"/>
      <c r="V123" s="423"/>
      <c r="W123" s="424"/>
      <c r="X123" s="434">
        <f t="shared" ref="X123" si="54">IF(L123=0,0,IF(I123="○",R123/L123,0))</f>
        <v>0.33333333333333331</v>
      </c>
      <c r="Y123" s="435"/>
      <c r="Z123" s="435"/>
      <c r="AA123" s="435"/>
      <c r="AB123" s="435"/>
      <c r="AC123" s="436"/>
      <c r="AD123" s="164">
        <f t="shared" ref="AD123" si="55">IF(I123="○",2*X123,0)</f>
        <v>0.66666666666666663</v>
      </c>
      <c r="AE123" s="165"/>
      <c r="AF123" s="165"/>
      <c r="AG123" s="165"/>
      <c r="AH123" s="165"/>
      <c r="AI123" s="407"/>
      <c r="AU123" s="134"/>
      <c r="AV123" s="132"/>
      <c r="AW123" s="28"/>
    </row>
    <row r="124" spans="3:49" s="1" customFormat="1" ht="10.9" customHeight="1" x14ac:dyDescent="0.15">
      <c r="C124" s="411"/>
      <c r="D124" s="140"/>
      <c r="E124" s="142"/>
      <c r="F124" s="142"/>
      <c r="G124" s="137"/>
      <c r="H124" s="142"/>
      <c r="I124" s="417"/>
      <c r="J124" s="418"/>
      <c r="K124" s="419"/>
      <c r="L124" s="425"/>
      <c r="M124" s="426"/>
      <c r="N124" s="426"/>
      <c r="O124" s="426"/>
      <c r="P124" s="426"/>
      <c r="Q124" s="427"/>
      <c r="R124" s="425"/>
      <c r="S124" s="426"/>
      <c r="T124" s="426"/>
      <c r="U124" s="426"/>
      <c r="V124" s="426"/>
      <c r="W124" s="427"/>
      <c r="X124" s="434"/>
      <c r="Y124" s="435"/>
      <c r="Z124" s="435"/>
      <c r="AA124" s="435"/>
      <c r="AB124" s="435"/>
      <c r="AC124" s="436"/>
      <c r="AD124" s="166"/>
      <c r="AE124" s="167"/>
      <c r="AF124" s="167"/>
      <c r="AG124" s="167"/>
      <c r="AH124" s="167"/>
      <c r="AI124" s="408"/>
      <c r="AU124" s="134"/>
      <c r="AV124" s="132"/>
      <c r="AW124" s="28"/>
    </row>
    <row r="125" spans="3:49" s="1" customFormat="1" ht="10.9" customHeight="1" x14ac:dyDescent="0.15">
      <c r="C125" s="411"/>
      <c r="D125" s="140"/>
      <c r="E125" s="142"/>
      <c r="F125" s="142"/>
      <c r="G125" s="137"/>
      <c r="H125" s="142"/>
      <c r="I125" s="417"/>
      <c r="J125" s="418"/>
      <c r="K125" s="419"/>
      <c r="L125" s="425"/>
      <c r="M125" s="426"/>
      <c r="N125" s="426"/>
      <c r="O125" s="426"/>
      <c r="P125" s="426"/>
      <c r="Q125" s="427"/>
      <c r="R125" s="425"/>
      <c r="S125" s="426"/>
      <c r="T125" s="426"/>
      <c r="U125" s="426"/>
      <c r="V125" s="426"/>
      <c r="W125" s="427"/>
      <c r="X125" s="434"/>
      <c r="Y125" s="435"/>
      <c r="Z125" s="435"/>
      <c r="AA125" s="435"/>
      <c r="AB125" s="435"/>
      <c r="AC125" s="436"/>
      <c r="AD125" s="166"/>
      <c r="AE125" s="167"/>
      <c r="AF125" s="167"/>
      <c r="AG125" s="167"/>
      <c r="AH125" s="167"/>
      <c r="AI125" s="408"/>
      <c r="AU125" s="134"/>
      <c r="AV125" s="132"/>
      <c r="AW125" s="28"/>
    </row>
    <row r="126" spans="3:49" s="1" customFormat="1" ht="10.5" customHeight="1" x14ac:dyDescent="0.15">
      <c r="C126" s="412"/>
      <c r="D126" s="170"/>
      <c r="E126" s="143"/>
      <c r="F126" s="143"/>
      <c r="G126" s="138"/>
      <c r="H126" s="143"/>
      <c r="I126" s="420"/>
      <c r="J126" s="209"/>
      <c r="K126" s="421"/>
      <c r="L126" s="428"/>
      <c r="M126" s="429"/>
      <c r="N126" s="429"/>
      <c r="O126" s="429"/>
      <c r="P126" s="429"/>
      <c r="Q126" s="430"/>
      <c r="R126" s="428"/>
      <c r="S126" s="429"/>
      <c r="T126" s="429"/>
      <c r="U126" s="429"/>
      <c r="V126" s="429"/>
      <c r="W126" s="430"/>
      <c r="X126" s="437"/>
      <c r="Y126" s="438"/>
      <c r="Z126" s="438"/>
      <c r="AA126" s="438"/>
      <c r="AB126" s="438"/>
      <c r="AC126" s="439"/>
      <c r="AD126" s="168"/>
      <c r="AE126" s="169"/>
      <c r="AF126" s="169"/>
      <c r="AG126" s="169"/>
      <c r="AH126" s="169"/>
      <c r="AI126" s="409"/>
      <c r="AU126" s="134"/>
      <c r="AV126" s="132"/>
      <c r="AW126" s="28"/>
    </row>
    <row r="127" spans="3:49" s="1" customFormat="1" ht="10.9" customHeight="1" x14ac:dyDescent="0.15">
      <c r="C127" s="410">
        <v>8</v>
      </c>
      <c r="D127" s="413" t="s">
        <v>2</v>
      </c>
      <c r="E127" s="141">
        <v>31</v>
      </c>
      <c r="F127" s="141" t="s">
        <v>1</v>
      </c>
      <c r="G127" s="414" t="s">
        <v>7</v>
      </c>
      <c r="H127" s="141"/>
      <c r="I127" s="415" t="str">
        <f>'記載例(計算書)'!I351</f>
        <v>○</v>
      </c>
      <c r="J127" s="208"/>
      <c r="K127" s="416"/>
      <c r="L127" s="422">
        <v>6</v>
      </c>
      <c r="M127" s="423"/>
      <c r="N127" s="423"/>
      <c r="O127" s="423"/>
      <c r="P127" s="423"/>
      <c r="Q127" s="424"/>
      <c r="R127" s="422">
        <v>1</v>
      </c>
      <c r="S127" s="423"/>
      <c r="T127" s="423"/>
      <c r="U127" s="423"/>
      <c r="V127" s="423"/>
      <c r="W127" s="424"/>
      <c r="X127" s="431">
        <f t="shared" ref="X127" si="56">IF(L127=0,0,IF(I127="○",R127/L127,0))</f>
        <v>0.16666666666666666</v>
      </c>
      <c r="Y127" s="432"/>
      <c r="Z127" s="432"/>
      <c r="AA127" s="432"/>
      <c r="AB127" s="432"/>
      <c r="AC127" s="433"/>
      <c r="AD127" s="164">
        <f t="shared" ref="AD127" si="57">IF(I127="○",2*X127,0)</f>
        <v>0.33333333333333331</v>
      </c>
      <c r="AE127" s="165"/>
      <c r="AF127" s="165"/>
      <c r="AG127" s="165"/>
      <c r="AH127" s="165"/>
      <c r="AI127" s="407"/>
      <c r="AU127" s="132"/>
      <c r="AV127" s="132"/>
      <c r="AW127" s="28"/>
    </row>
    <row r="128" spans="3:49" s="1" customFormat="1" ht="10.9" customHeight="1" x14ac:dyDescent="0.15">
      <c r="C128" s="411"/>
      <c r="D128" s="140"/>
      <c r="E128" s="142"/>
      <c r="F128" s="142"/>
      <c r="G128" s="137"/>
      <c r="H128" s="142"/>
      <c r="I128" s="417"/>
      <c r="J128" s="418"/>
      <c r="K128" s="419"/>
      <c r="L128" s="425"/>
      <c r="M128" s="426"/>
      <c r="N128" s="426"/>
      <c r="O128" s="426"/>
      <c r="P128" s="426"/>
      <c r="Q128" s="427"/>
      <c r="R128" s="425"/>
      <c r="S128" s="426"/>
      <c r="T128" s="426"/>
      <c r="U128" s="426"/>
      <c r="V128" s="426"/>
      <c r="W128" s="427"/>
      <c r="X128" s="434"/>
      <c r="Y128" s="435"/>
      <c r="Z128" s="435"/>
      <c r="AA128" s="435"/>
      <c r="AB128" s="435"/>
      <c r="AC128" s="436"/>
      <c r="AD128" s="166"/>
      <c r="AE128" s="167"/>
      <c r="AF128" s="167"/>
      <c r="AG128" s="167"/>
      <c r="AH128" s="167"/>
      <c r="AI128" s="408"/>
      <c r="AU128" s="132"/>
      <c r="AV128" s="132"/>
      <c r="AW128" s="28"/>
    </row>
    <row r="129" spans="3:49" s="1" customFormat="1" ht="10.9" customHeight="1" x14ac:dyDescent="0.15">
      <c r="C129" s="411"/>
      <c r="D129" s="140"/>
      <c r="E129" s="142"/>
      <c r="F129" s="142"/>
      <c r="G129" s="137"/>
      <c r="H129" s="142"/>
      <c r="I129" s="417"/>
      <c r="J129" s="418"/>
      <c r="K129" s="419"/>
      <c r="L129" s="425"/>
      <c r="M129" s="426"/>
      <c r="N129" s="426"/>
      <c r="O129" s="426"/>
      <c r="P129" s="426"/>
      <c r="Q129" s="427"/>
      <c r="R129" s="425"/>
      <c r="S129" s="426"/>
      <c r="T129" s="426"/>
      <c r="U129" s="426"/>
      <c r="V129" s="426"/>
      <c r="W129" s="427"/>
      <c r="X129" s="434"/>
      <c r="Y129" s="435"/>
      <c r="Z129" s="435"/>
      <c r="AA129" s="435"/>
      <c r="AB129" s="435"/>
      <c r="AC129" s="436"/>
      <c r="AD129" s="166"/>
      <c r="AE129" s="167"/>
      <c r="AF129" s="167"/>
      <c r="AG129" s="167"/>
      <c r="AH129" s="167"/>
      <c r="AI129" s="408"/>
      <c r="AU129" s="132"/>
      <c r="AV129" s="132"/>
      <c r="AW129" s="28"/>
    </row>
    <row r="130" spans="3:49" s="1" customFormat="1" ht="10.9" customHeight="1" x14ac:dyDescent="0.15">
      <c r="C130" s="412"/>
      <c r="D130" s="170"/>
      <c r="E130" s="143"/>
      <c r="F130" s="143"/>
      <c r="G130" s="138"/>
      <c r="H130" s="143"/>
      <c r="I130" s="420"/>
      <c r="J130" s="209"/>
      <c r="K130" s="421"/>
      <c r="L130" s="428"/>
      <c r="M130" s="429"/>
      <c r="N130" s="429"/>
      <c r="O130" s="429"/>
      <c r="P130" s="429"/>
      <c r="Q130" s="430"/>
      <c r="R130" s="428"/>
      <c r="S130" s="429"/>
      <c r="T130" s="429"/>
      <c r="U130" s="429"/>
      <c r="V130" s="429"/>
      <c r="W130" s="430"/>
      <c r="X130" s="437"/>
      <c r="Y130" s="438"/>
      <c r="Z130" s="438"/>
      <c r="AA130" s="438"/>
      <c r="AB130" s="438"/>
      <c r="AC130" s="439"/>
      <c r="AD130" s="168"/>
      <c r="AE130" s="169"/>
      <c r="AF130" s="169"/>
      <c r="AG130" s="169"/>
      <c r="AH130" s="169"/>
      <c r="AI130" s="409"/>
      <c r="AU130" s="132"/>
      <c r="AV130" s="132"/>
      <c r="AW130" s="28"/>
    </row>
    <row r="131" spans="3:49" s="1" customFormat="1" ht="10.5" customHeight="1" x14ac:dyDescent="0.15">
      <c r="C131" s="411">
        <v>9</v>
      </c>
      <c r="D131" s="140" t="s">
        <v>2</v>
      </c>
      <c r="E131" s="142">
        <v>1</v>
      </c>
      <c r="F131" s="142" t="s">
        <v>1</v>
      </c>
      <c r="G131" s="137" t="s">
        <v>6</v>
      </c>
      <c r="H131" s="492"/>
      <c r="I131" s="415" t="str">
        <f>'記載例(計算書)'!I355</f>
        <v>○</v>
      </c>
      <c r="J131" s="208"/>
      <c r="K131" s="416"/>
      <c r="L131" s="425">
        <v>6</v>
      </c>
      <c r="M131" s="426"/>
      <c r="N131" s="426"/>
      <c r="O131" s="426"/>
      <c r="P131" s="426"/>
      <c r="Q131" s="427"/>
      <c r="R131" s="422">
        <v>2</v>
      </c>
      <c r="S131" s="423"/>
      <c r="T131" s="423"/>
      <c r="U131" s="423"/>
      <c r="V131" s="423"/>
      <c r="W131" s="424"/>
      <c r="X131" s="434">
        <f t="shared" ref="X131" si="58">IF(L131=0,0,IF(I131="○",R131/L131,0))</f>
        <v>0.33333333333333331</v>
      </c>
      <c r="Y131" s="435"/>
      <c r="Z131" s="435"/>
      <c r="AA131" s="435"/>
      <c r="AB131" s="435"/>
      <c r="AC131" s="436"/>
      <c r="AD131" s="164">
        <f t="shared" ref="AD131" si="59">IF(I131="○",2*X131,0)</f>
        <v>0.66666666666666663</v>
      </c>
      <c r="AE131" s="165"/>
      <c r="AF131" s="165"/>
      <c r="AG131" s="165"/>
      <c r="AH131" s="165"/>
      <c r="AI131" s="407"/>
      <c r="AN131" s="86"/>
      <c r="AO131" s="86"/>
      <c r="AU131" s="28"/>
      <c r="AV131" s="28"/>
      <c r="AW131" s="28"/>
    </row>
    <row r="132" spans="3:49" ht="10.5" customHeight="1" x14ac:dyDescent="0.15">
      <c r="C132" s="411"/>
      <c r="D132" s="140"/>
      <c r="E132" s="142"/>
      <c r="F132" s="142"/>
      <c r="G132" s="137"/>
      <c r="H132" s="492"/>
      <c r="I132" s="417"/>
      <c r="J132" s="418"/>
      <c r="K132" s="419"/>
      <c r="L132" s="425"/>
      <c r="M132" s="426"/>
      <c r="N132" s="426"/>
      <c r="O132" s="426"/>
      <c r="P132" s="426"/>
      <c r="Q132" s="427"/>
      <c r="R132" s="425"/>
      <c r="S132" s="426"/>
      <c r="T132" s="426"/>
      <c r="U132" s="426"/>
      <c r="V132" s="426"/>
      <c r="W132" s="427"/>
      <c r="X132" s="434"/>
      <c r="Y132" s="435"/>
      <c r="Z132" s="435"/>
      <c r="AA132" s="435"/>
      <c r="AB132" s="435"/>
      <c r="AC132" s="436"/>
      <c r="AD132" s="166"/>
      <c r="AE132" s="167"/>
      <c r="AF132" s="167"/>
      <c r="AG132" s="167"/>
      <c r="AH132" s="167"/>
      <c r="AI132" s="408"/>
    </row>
    <row r="133" spans="3:49" ht="10.5" customHeight="1" x14ac:dyDescent="0.15">
      <c r="C133" s="411"/>
      <c r="D133" s="140"/>
      <c r="E133" s="142"/>
      <c r="F133" s="142"/>
      <c r="G133" s="137"/>
      <c r="H133" s="492"/>
      <c r="I133" s="417"/>
      <c r="J133" s="418"/>
      <c r="K133" s="419"/>
      <c r="L133" s="425"/>
      <c r="M133" s="426"/>
      <c r="N133" s="426"/>
      <c r="O133" s="426"/>
      <c r="P133" s="426"/>
      <c r="Q133" s="427"/>
      <c r="R133" s="425"/>
      <c r="S133" s="426"/>
      <c r="T133" s="426"/>
      <c r="U133" s="426"/>
      <c r="V133" s="426"/>
      <c r="W133" s="427"/>
      <c r="X133" s="434"/>
      <c r="Y133" s="435"/>
      <c r="Z133" s="435"/>
      <c r="AA133" s="435"/>
      <c r="AB133" s="435"/>
      <c r="AC133" s="436"/>
      <c r="AD133" s="166"/>
      <c r="AE133" s="167"/>
      <c r="AF133" s="167"/>
      <c r="AG133" s="167"/>
      <c r="AH133" s="167"/>
      <c r="AI133" s="408"/>
    </row>
    <row r="134" spans="3:49" ht="10.5" customHeight="1" x14ac:dyDescent="0.15">
      <c r="C134" s="412"/>
      <c r="D134" s="170"/>
      <c r="E134" s="143"/>
      <c r="F134" s="143"/>
      <c r="G134" s="138"/>
      <c r="H134" s="493"/>
      <c r="I134" s="420"/>
      <c r="J134" s="209"/>
      <c r="K134" s="421"/>
      <c r="L134" s="428"/>
      <c r="M134" s="429"/>
      <c r="N134" s="429"/>
      <c r="O134" s="429"/>
      <c r="P134" s="429"/>
      <c r="Q134" s="430"/>
      <c r="R134" s="428"/>
      <c r="S134" s="429"/>
      <c r="T134" s="429"/>
      <c r="U134" s="429"/>
      <c r="V134" s="429"/>
      <c r="W134" s="430"/>
      <c r="X134" s="437"/>
      <c r="Y134" s="438"/>
      <c r="Z134" s="438"/>
      <c r="AA134" s="438"/>
      <c r="AB134" s="438"/>
      <c r="AC134" s="439"/>
      <c r="AD134" s="168"/>
      <c r="AE134" s="169"/>
      <c r="AF134" s="169"/>
      <c r="AG134" s="169"/>
      <c r="AH134" s="169"/>
      <c r="AI134" s="409"/>
    </row>
    <row r="135" spans="3:49" ht="10.5" customHeight="1" x14ac:dyDescent="0.15">
      <c r="C135" s="411">
        <v>9</v>
      </c>
      <c r="D135" s="413" t="s">
        <v>2</v>
      </c>
      <c r="E135" s="142">
        <v>2</v>
      </c>
      <c r="F135" s="141" t="s">
        <v>1</v>
      </c>
      <c r="G135" s="414" t="s">
        <v>5</v>
      </c>
      <c r="H135" s="491"/>
      <c r="I135" s="415" t="str">
        <f>'記載例(計算書)'!I359</f>
        <v>○</v>
      </c>
      <c r="J135" s="208"/>
      <c r="K135" s="416"/>
      <c r="L135" s="425">
        <v>7</v>
      </c>
      <c r="M135" s="426"/>
      <c r="N135" s="426"/>
      <c r="O135" s="426"/>
      <c r="P135" s="426"/>
      <c r="Q135" s="427"/>
      <c r="R135" s="422">
        <v>2</v>
      </c>
      <c r="S135" s="423"/>
      <c r="T135" s="423"/>
      <c r="U135" s="423"/>
      <c r="V135" s="423"/>
      <c r="W135" s="424"/>
      <c r="X135" s="434">
        <f t="shared" ref="X135" si="60">IF(L135=0,0,IF(I135="○",R135/L135,0))</f>
        <v>0.2857142857142857</v>
      </c>
      <c r="Y135" s="435"/>
      <c r="Z135" s="435"/>
      <c r="AA135" s="435"/>
      <c r="AB135" s="435"/>
      <c r="AC135" s="436"/>
      <c r="AD135" s="164">
        <f t="shared" ref="AD135" si="61">IF(I135="○",2*X135,0)</f>
        <v>0.5714285714285714</v>
      </c>
      <c r="AE135" s="165"/>
      <c r="AF135" s="165"/>
      <c r="AG135" s="165"/>
      <c r="AH135" s="165"/>
      <c r="AI135" s="407"/>
    </row>
    <row r="136" spans="3:49" ht="10.5" customHeight="1" x14ac:dyDescent="0.15">
      <c r="C136" s="411"/>
      <c r="D136" s="140"/>
      <c r="E136" s="142"/>
      <c r="F136" s="142"/>
      <c r="G136" s="137"/>
      <c r="H136" s="492"/>
      <c r="I136" s="417"/>
      <c r="J136" s="418"/>
      <c r="K136" s="419"/>
      <c r="L136" s="425"/>
      <c r="M136" s="426"/>
      <c r="N136" s="426"/>
      <c r="O136" s="426"/>
      <c r="P136" s="426"/>
      <c r="Q136" s="427"/>
      <c r="R136" s="425"/>
      <c r="S136" s="426"/>
      <c r="T136" s="426"/>
      <c r="U136" s="426"/>
      <c r="V136" s="426"/>
      <c r="W136" s="427"/>
      <c r="X136" s="434"/>
      <c r="Y136" s="435"/>
      <c r="Z136" s="435"/>
      <c r="AA136" s="435"/>
      <c r="AB136" s="435"/>
      <c r="AC136" s="436"/>
      <c r="AD136" s="166"/>
      <c r="AE136" s="167"/>
      <c r="AF136" s="167"/>
      <c r="AG136" s="167"/>
      <c r="AH136" s="167"/>
      <c r="AI136" s="408"/>
    </row>
    <row r="137" spans="3:49" ht="10.5" customHeight="1" x14ac:dyDescent="0.15">
      <c r="C137" s="411"/>
      <c r="D137" s="140"/>
      <c r="E137" s="142"/>
      <c r="F137" s="142"/>
      <c r="G137" s="137"/>
      <c r="H137" s="492"/>
      <c r="I137" s="417"/>
      <c r="J137" s="418"/>
      <c r="K137" s="419"/>
      <c r="L137" s="425"/>
      <c r="M137" s="426"/>
      <c r="N137" s="426"/>
      <c r="O137" s="426"/>
      <c r="P137" s="426"/>
      <c r="Q137" s="427"/>
      <c r="R137" s="425"/>
      <c r="S137" s="426"/>
      <c r="T137" s="426"/>
      <c r="U137" s="426"/>
      <c r="V137" s="426"/>
      <c r="W137" s="427"/>
      <c r="X137" s="434"/>
      <c r="Y137" s="435"/>
      <c r="Z137" s="435"/>
      <c r="AA137" s="435"/>
      <c r="AB137" s="435"/>
      <c r="AC137" s="436"/>
      <c r="AD137" s="166"/>
      <c r="AE137" s="167"/>
      <c r="AF137" s="167"/>
      <c r="AG137" s="167"/>
      <c r="AH137" s="167"/>
      <c r="AI137" s="408"/>
    </row>
    <row r="138" spans="3:49" ht="10.5" customHeight="1" x14ac:dyDescent="0.15">
      <c r="C138" s="412"/>
      <c r="D138" s="170"/>
      <c r="E138" s="143"/>
      <c r="F138" s="143"/>
      <c r="G138" s="138"/>
      <c r="H138" s="493"/>
      <c r="I138" s="420"/>
      <c r="J138" s="209"/>
      <c r="K138" s="421"/>
      <c r="L138" s="428"/>
      <c r="M138" s="429"/>
      <c r="N138" s="429"/>
      <c r="O138" s="429"/>
      <c r="P138" s="429"/>
      <c r="Q138" s="430"/>
      <c r="R138" s="428"/>
      <c r="S138" s="429"/>
      <c r="T138" s="429"/>
      <c r="U138" s="429"/>
      <c r="V138" s="429"/>
      <c r="W138" s="430"/>
      <c r="X138" s="437"/>
      <c r="Y138" s="438"/>
      <c r="Z138" s="438"/>
      <c r="AA138" s="438"/>
      <c r="AB138" s="438"/>
      <c r="AC138" s="439"/>
      <c r="AD138" s="168"/>
      <c r="AE138" s="169"/>
      <c r="AF138" s="169"/>
      <c r="AG138" s="169"/>
      <c r="AH138" s="169"/>
      <c r="AI138" s="409"/>
    </row>
    <row r="139" spans="3:49" ht="10.5" customHeight="1" x14ac:dyDescent="0.15">
      <c r="C139" s="411">
        <v>9</v>
      </c>
      <c r="D139" s="413" t="s">
        <v>2</v>
      </c>
      <c r="E139" s="142">
        <v>3</v>
      </c>
      <c r="F139" s="141" t="s">
        <v>1</v>
      </c>
      <c r="G139" s="414" t="s">
        <v>4</v>
      </c>
      <c r="H139" s="491"/>
      <c r="I139" s="415" t="str">
        <f>'記載例(計算書)'!I363</f>
        <v>○</v>
      </c>
      <c r="J139" s="208"/>
      <c r="K139" s="416"/>
      <c r="L139" s="425">
        <v>7</v>
      </c>
      <c r="M139" s="426"/>
      <c r="N139" s="426"/>
      <c r="O139" s="426"/>
      <c r="P139" s="426"/>
      <c r="Q139" s="427"/>
      <c r="R139" s="422">
        <v>2</v>
      </c>
      <c r="S139" s="423"/>
      <c r="T139" s="423"/>
      <c r="U139" s="423"/>
      <c r="V139" s="423"/>
      <c r="W139" s="424"/>
      <c r="X139" s="431">
        <f t="shared" ref="X139" si="62">IF(L139=0,0,IF(I139="○",R139/L139,0))</f>
        <v>0.2857142857142857</v>
      </c>
      <c r="Y139" s="432"/>
      <c r="Z139" s="432"/>
      <c r="AA139" s="432"/>
      <c r="AB139" s="432"/>
      <c r="AC139" s="433"/>
      <c r="AD139" s="164">
        <f t="shared" ref="AD139" si="63">IF(I139="○",2*X139,0)</f>
        <v>0.5714285714285714</v>
      </c>
      <c r="AE139" s="165"/>
      <c r="AF139" s="165"/>
      <c r="AG139" s="165"/>
      <c r="AH139" s="165"/>
      <c r="AI139" s="407"/>
    </row>
    <row r="140" spans="3:49" ht="10.5" customHeight="1" x14ac:dyDescent="0.15">
      <c r="C140" s="411"/>
      <c r="D140" s="140"/>
      <c r="E140" s="142"/>
      <c r="F140" s="142"/>
      <c r="G140" s="137"/>
      <c r="H140" s="492"/>
      <c r="I140" s="417"/>
      <c r="J140" s="418"/>
      <c r="K140" s="419"/>
      <c r="L140" s="425"/>
      <c r="M140" s="426"/>
      <c r="N140" s="426"/>
      <c r="O140" s="426"/>
      <c r="P140" s="426"/>
      <c r="Q140" s="427"/>
      <c r="R140" s="425"/>
      <c r="S140" s="426"/>
      <c r="T140" s="426"/>
      <c r="U140" s="426"/>
      <c r="V140" s="426"/>
      <c r="W140" s="427"/>
      <c r="X140" s="434"/>
      <c r="Y140" s="435"/>
      <c r="Z140" s="435"/>
      <c r="AA140" s="435"/>
      <c r="AB140" s="435"/>
      <c r="AC140" s="436"/>
      <c r="AD140" s="166"/>
      <c r="AE140" s="167"/>
      <c r="AF140" s="167"/>
      <c r="AG140" s="167"/>
      <c r="AH140" s="167"/>
      <c r="AI140" s="408"/>
    </row>
    <row r="141" spans="3:49" ht="10.5" customHeight="1" x14ac:dyDescent="0.15">
      <c r="C141" s="411"/>
      <c r="D141" s="140"/>
      <c r="E141" s="142"/>
      <c r="F141" s="142"/>
      <c r="G141" s="137"/>
      <c r="H141" s="492"/>
      <c r="I141" s="417"/>
      <c r="J141" s="418"/>
      <c r="K141" s="419"/>
      <c r="L141" s="425"/>
      <c r="M141" s="426"/>
      <c r="N141" s="426"/>
      <c r="O141" s="426"/>
      <c r="P141" s="426"/>
      <c r="Q141" s="427"/>
      <c r="R141" s="425"/>
      <c r="S141" s="426"/>
      <c r="T141" s="426"/>
      <c r="U141" s="426"/>
      <c r="V141" s="426"/>
      <c r="W141" s="427"/>
      <c r="X141" s="434"/>
      <c r="Y141" s="435"/>
      <c r="Z141" s="435"/>
      <c r="AA141" s="435"/>
      <c r="AB141" s="435"/>
      <c r="AC141" s="436"/>
      <c r="AD141" s="166"/>
      <c r="AE141" s="167"/>
      <c r="AF141" s="167"/>
      <c r="AG141" s="167"/>
      <c r="AH141" s="167"/>
      <c r="AI141" s="408"/>
    </row>
    <row r="142" spans="3:49" ht="10.5" customHeight="1" x14ac:dyDescent="0.15">
      <c r="C142" s="412"/>
      <c r="D142" s="170"/>
      <c r="E142" s="143"/>
      <c r="F142" s="143"/>
      <c r="G142" s="138"/>
      <c r="H142" s="493"/>
      <c r="I142" s="420"/>
      <c r="J142" s="209"/>
      <c r="K142" s="421"/>
      <c r="L142" s="428"/>
      <c r="M142" s="429"/>
      <c r="N142" s="429"/>
      <c r="O142" s="429"/>
      <c r="P142" s="429"/>
      <c r="Q142" s="430"/>
      <c r="R142" s="428"/>
      <c r="S142" s="429"/>
      <c r="T142" s="429"/>
      <c r="U142" s="429"/>
      <c r="V142" s="429"/>
      <c r="W142" s="430"/>
      <c r="X142" s="437"/>
      <c r="Y142" s="438"/>
      <c r="Z142" s="438"/>
      <c r="AA142" s="438"/>
      <c r="AB142" s="438"/>
      <c r="AC142" s="439"/>
      <c r="AD142" s="168"/>
      <c r="AE142" s="169"/>
      <c r="AF142" s="169"/>
      <c r="AG142" s="169"/>
      <c r="AH142" s="169"/>
      <c r="AI142" s="409"/>
    </row>
    <row r="143" spans="3:49" ht="10.5" customHeight="1" x14ac:dyDescent="0.15">
      <c r="C143" s="411">
        <v>9</v>
      </c>
      <c r="D143" s="140" t="s">
        <v>2</v>
      </c>
      <c r="E143" s="142">
        <v>4</v>
      </c>
      <c r="F143" s="142" t="s">
        <v>1</v>
      </c>
      <c r="G143" s="414" t="s">
        <v>3</v>
      </c>
      <c r="H143" s="491"/>
      <c r="I143" s="415" t="str">
        <f>'記載例(計算書)'!I367</f>
        <v>○</v>
      </c>
      <c r="J143" s="208"/>
      <c r="K143" s="416"/>
      <c r="L143" s="422">
        <v>6</v>
      </c>
      <c r="M143" s="423"/>
      <c r="N143" s="423"/>
      <c r="O143" s="423"/>
      <c r="P143" s="423"/>
      <c r="Q143" s="424"/>
      <c r="R143" s="422">
        <v>2</v>
      </c>
      <c r="S143" s="423"/>
      <c r="T143" s="423"/>
      <c r="U143" s="423"/>
      <c r="V143" s="423"/>
      <c r="W143" s="424"/>
      <c r="X143" s="434">
        <f t="shared" ref="X143" si="64">IF(L143=0,0,IF(I143="○",R143/L143,0))</f>
        <v>0.33333333333333331</v>
      </c>
      <c r="Y143" s="435"/>
      <c r="Z143" s="435"/>
      <c r="AA143" s="435"/>
      <c r="AB143" s="435"/>
      <c r="AC143" s="436"/>
      <c r="AD143" s="164">
        <f t="shared" ref="AD143" si="65">IF(I143="○",2*X143,0)</f>
        <v>0.66666666666666663</v>
      </c>
      <c r="AE143" s="165"/>
      <c r="AF143" s="165"/>
      <c r="AG143" s="165"/>
      <c r="AH143" s="165"/>
      <c r="AI143" s="407"/>
    </row>
    <row r="144" spans="3:49" ht="10.5" customHeight="1" x14ac:dyDescent="0.15">
      <c r="C144" s="411"/>
      <c r="D144" s="140"/>
      <c r="E144" s="142"/>
      <c r="F144" s="142"/>
      <c r="G144" s="137"/>
      <c r="H144" s="492"/>
      <c r="I144" s="417"/>
      <c r="J144" s="418"/>
      <c r="K144" s="419"/>
      <c r="L144" s="425"/>
      <c r="M144" s="426"/>
      <c r="N144" s="426"/>
      <c r="O144" s="426"/>
      <c r="P144" s="426"/>
      <c r="Q144" s="427"/>
      <c r="R144" s="425"/>
      <c r="S144" s="426"/>
      <c r="T144" s="426"/>
      <c r="U144" s="426"/>
      <c r="V144" s="426"/>
      <c r="W144" s="427"/>
      <c r="X144" s="434"/>
      <c r="Y144" s="435"/>
      <c r="Z144" s="435"/>
      <c r="AA144" s="435"/>
      <c r="AB144" s="435"/>
      <c r="AC144" s="436"/>
      <c r="AD144" s="166"/>
      <c r="AE144" s="167"/>
      <c r="AF144" s="167"/>
      <c r="AG144" s="167"/>
      <c r="AH144" s="167"/>
      <c r="AI144" s="408"/>
    </row>
    <row r="145" spans="3:35" ht="10.5" customHeight="1" x14ac:dyDescent="0.15">
      <c r="C145" s="411"/>
      <c r="D145" s="140"/>
      <c r="E145" s="142"/>
      <c r="F145" s="142"/>
      <c r="G145" s="137"/>
      <c r="H145" s="492"/>
      <c r="I145" s="417"/>
      <c r="J145" s="418"/>
      <c r="K145" s="419"/>
      <c r="L145" s="425"/>
      <c r="M145" s="426"/>
      <c r="N145" s="426"/>
      <c r="O145" s="426"/>
      <c r="P145" s="426"/>
      <c r="Q145" s="427"/>
      <c r="R145" s="425"/>
      <c r="S145" s="426"/>
      <c r="T145" s="426"/>
      <c r="U145" s="426"/>
      <c r="V145" s="426"/>
      <c r="W145" s="427"/>
      <c r="X145" s="434"/>
      <c r="Y145" s="435"/>
      <c r="Z145" s="435"/>
      <c r="AA145" s="435"/>
      <c r="AB145" s="435"/>
      <c r="AC145" s="436"/>
      <c r="AD145" s="166"/>
      <c r="AE145" s="167"/>
      <c r="AF145" s="167"/>
      <c r="AG145" s="167"/>
      <c r="AH145" s="167"/>
      <c r="AI145" s="408"/>
    </row>
    <row r="146" spans="3:35" ht="10.5" customHeight="1" x14ac:dyDescent="0.15">
      <c r="C146" s="412"/>
      <c r="D146" s="170"/>
      <c r="E146" s="143"/>
      <c r="F146" s="143"/>
      <c r="G146" s="138"/>
      <c r="H146" s="493"/>
      <c r="I146" s="420"/>
      <c r="J146" s="209"/>
      <c r="K146" s="421"/>
      <c r="L146" s="428"/>
      <c r="M146" s="429"/>
      <c r="N146" s="429"/>
      <c r="O146" s="429"/>
      <c r="P146" s="429"/>
      <c r="Q146" s="430"/>
      <c r="R146" s="428"/>
      <c r="S146" s="429"/>
      <c r="T146" s="429"/>
      <c r="U146" s="429"/>
      <c r="V146" s="429"/>
      <c r="W146" s="430"/>
      <c r="X146" s="437"/>
      <c r="Y146" s="438"/>
      <c r="Z146" s="438"/>
      <c r="AA146" s="438"/>
      <c r="AB146" s="438"/>
      <c r="AC146" s="439"/>
      <c r="AD146" s="168"/>
      <c r="AE146" s="169"/>
      <c r="AF146" s="169"/>
      <c r="AG146" s="169"/>
      <c r="AH146" s="169"/>
      <c r="AI146" s="409"/>
    </row>
    <row r="147" spans="3:35" ht="10.5" customHeight="1" x14ac:dyDescent="0.15">
      <c r="C147" s="411">
        <v>9</v>
      </c>
      <c r="D147" s="413" t="s">
        <v>2</v>
      </c>
      <c r="E147" s="142">
        <v>5</v>
      </c>
      <c r="F147" s="141" t="s">
        <v>1</v>
      </c>
      <c r="G147" s="414" t="s">
        <v>0</v>
      </c>
      <c r="H147" s="491"/>
      <c r="I147" s="415" t="str">
        <f>'記載例(計算書)'!I371</f>
        <v>○</v>
      </c>
      <c r="J147" s="208"/>
      <c r="K147" s="416"/>
      <c r="L147" s="422">
        <v>6</v>
      </c>
      <c r="M147" s="423"/>
      <c r="N147" s="423"/>
      <c r="O147" s="423"/>
      <c r="P147" s="423"/>
      <c r="Q147" s="424"/>
      <c r="R147" s="422">
        <v>1</v>
      </c>
      <c r="S147" s="423"/>
      <c r="T147" s="423"/>
      <c r="U147" s="423"/>
      <c r="V147" s="423"/>
      <c r="W147" s="424"/>
      <c r="X147" s="434">
        <f t="shared" ref="X147" si="66">IF(L147=0,0,IF(I147="○",R147/L147,0))</f>
        <v>0.16666666666666666</v>
      </c>
      <c r="Y147" s="435"/>
      <c r="Z147" s="435"/>
      <c r="AA147" s="435"/>
      <c r="AB147" s="435"/>
      <c r="AC147" s="436"/>
      <c r="AD147" s="164">
        <f t="shared" ref="AD147" si="67">IF(I147="○",2*X147,0)</f>
        <v>0.33333333333333331</v>
      </c>
      <c r="AE147" s="165"/>
      <c r="AF147" s="165"/>
      <c r="AG147" s="165"/>
      <c r="AH147" s="165"/>
      <c r="AI147" s="407"/>
    </row>
    <row r="148" spans="3:35" ht="10.5" customHeight="1" x14ac:dyDescent="0.15">
      <c r="C148" s="411"/>
      <c r="D148" s="140"/>
      <c r="E148" s="142"/>
      <c r="F148" s="142"/>
      <c r="G148" s="137"/>
      <c r="H148" s="492"/>
      <c r="I148" s="417"/>
      <c r="J148" s="418"/>
      <c r="K148" s="419"/>
      <c r="L148" s="425"/>
      <c r="M148" s="426"/>
      <c r="N148" s="426"/>
      <c r="O148" s="426"/>
      <c r="P148" s="426"/>
      <c r="Q148" s="427"/>
      <c r="R148" s="425"/>
      <c r="S148" s="426"/>
      <c r="T148" s="426"/>
      <c r="U148" s="426"/>
      <c r="V148" s="426"/>
      <c r="W148" s="427"/>
      <c r="X148" s="434"/>
      <c r="Y148" s="435"/>
      <c r="Z148" s="435"/>
      <c r="AA148" s="435"/>
      <c r="AB148" s="435"/>
      <c r="AC148" s="436"/>
      <c r="AD148" s="166"/>
      <c r="AE148" s="167"/>
      <c r="AF148" s="167"/>
      <c r="AG148" s="167"/>
      <c r="AH148" s="167"/>
      <c r="AI148" s="408"/>
    </row>
    <row r="149" spans="3:35" ht="10.5" customHeight="1" x14ac:dyDescent="0.15">
      <c r="C149" s="411"/>
      <c r="D149" s="140"/>
      <c r="E149" s="142"/>
      <c r="F149" s="142"/>
      <c r="G149" s="137"/>
      <c r="H149" s="492"/>
      <c r="I149" s="417"/>
      <c r="J149" s="418"/>
      <c r="K149" s="419"/>
      <c r="L149" s="425"/>
      <c r="M149" s="426"/>
      <c r="N149" s="426"/>
      <c r="O149" s="426"/>
      <c r="P149" s="426"/>
      <c r="Q149" s="427"/>
      <c r="R149" s="425"/>
      <c r="S149" s="426"/>
      <c r="T149" s="426"/>
      <c r="U149" s="426"/>
      <c r="V149" s="426"/>
      <c r="W149" s="427"/>
      <c r="X149" s="434"/>
      <c r="Y149" s="435"/>
      <c r="Z149" s="435"/>
      <c r="AA149" s="435"/>
      <c r="AB149" s="435"/>
      <c r="AC149" s="436"/>
      <c r="AD149" s="166"/>
      <c r="AE149" s="167"/>
      <c r="AF149" s="167"/>
      <c r="AG149" s="167"/>
      <c r="AH149" s="167"/>
      <c r="AI149" s="408"/>
    </row>
    <row r="150" spans="3:35" ht="10.5" customHeight="1" x14ac:dyDescent="0.15">
      <c r="C150" s="412"/>
      <c r="D150" s="170"/>
      <c r="E150" s="143"/>
      <c r="F150" s="143"/>
      <c r="G150" s="138"/>
      <c r="H150" s="493"/>
      <c r="I150" s="420"/>
      <c r="J150" s="209"/>
      <c r="K150" s="421"/>
      <c r="L150" s="428"/>
      <c r="M150" s="429"/>
      <c r="N150" s="429"/>
      <c r="O150" s="429"/>
      <c r="P150" s="429"/>
      <c r="Q150" s="430"/>
      <c r="R150" s="428"/>
      <c r="S150" s="429"/>
      <c r="T150" s="429"/>
      <c r="U150" s="429"/>
      <c r="V150" s="429"/>
      <c r="W150" s="430"/>
      <c r="X150" s="437"/>
      <c r="Y150" s="438"/>
      <c r="Z150" s="438"/>
      <c r="AA150" s="438"/>
      <c r="AB150" s="438"/>
      <c r="AC150" s="439"/>
      <c r="AD150" s="168"/>
      <c r="AE150" s="169"/>
      <c r="AF150" s="169"/>
      <c r="AG150" s="169"/>
      <c r="AH150" s="169"/>
      <c r="AI150" s="409"/>
    </row>
    <row r="151" spans="3:35" ht="10.5" customHeight="1" x14ac:dyDescent="0.15">
      <c r="C151" s="411">
        <v>9</v>
      </c>
      <c r="D151" s="413" t="s">
        <v>2</v>
      </c>
      <c r="E151" s="142">
        <v>6</v>
      </c>
      <c r="F151" s="141" t="s">
        <v>1</v>
      </c>
      <c r="G151" s="414" t="s">
        <v>8</v>
      </c>
      <c r="H151" s="491"/>
      <c r="I151" s="415" t="str">
        <f>'記載例(計算書)'!I375</f>
        <v>○</v>
      </c>
      <c r="J151" s="208"/>
      <c r="K151" s="416"/>
      <c r="L151" s="425">
        <v>6</v>
      </c>
      <c r="M151" s="426"/>
      <c r="N151" s="426"/>
      <c r="O151" s="426"/>
      <c r="P151" s="426"/>
      <c r="Q151" s="427"/>
      <c r="R151" s="425">
        <v>2</v>
      </c>
      <c r="S151" s="426"/>
      <c r="T151" s="426"/>
      <c r="U151" s="426"/>
      <c r="V151" s="426"/>
      <c r="W151" s="427"/>
      <c r="X151" s="434">
        <f t="shared" ref="X151" si="68">IF(L151=0,0,IF(I151="○",R151/L151,0))</f>
        <v>0.33333333333333331</v>
      </c>
      <c r="Y151" s="435"/>
      <c r="Z151" s="435"/>
      <c r="AA151" s="435"/>
      <c r="AB151" s="435"/>
      <c r="AC151" s="436"/>
      <c r="AD151" s="164">
        <f t="shared" ref="AD151" si="69">IF(I151="○",2*X151,0)</f>
        <v>0.66666666666666663</v>
      </c>
      <c r="AE151" s="165"/>
      <c r="AF151" s="165"/>
      <c r="AG151" s="165"/>
      <c r="AH151" s="165"/>
      <c r="AI151" s="407"/>
    </row>
    <row r="152" spans="3:35" ht="10.5" customHeight="1" x14ac:dyDescent="0.15">
      <c r="C152" s="411"/>
      <c r="D152" s="140"/>
      <c r="E152" s="142"/>
      <c r="F152" s="142"/>
      <c r="G152" s="137"/>
      <c r="H152" s="492"/>
      <c r="I152" s="417"/>
      <c r="J152" s="418"/>
      <c r="K152" s="419"/>
      <c r="L152" s="425"/>
      <c r="M152" s="426"/>
      <c r="N152" s="426"/>
      <c r="O152" s="426"/>
      <c r="P152" s="426"/>
      <c r="Q152" s="427"/>
      <c r="R152" s="425"/>
      <c r="S152" s="426"/>
      <c r="T152" s="426"/>
      <c r="U152" s="426"/>
      <c r="V152" s="426"/>
      <c r="W152" s="427"/>
      <c r="X152" s="434"/>
      <c r="Y152" s="435"/>
      <c r="Z152" s="435"/>
      <c r="AA152" s="435"/>
      <c r="AB152" s="435"/>
      <c r="AC152" s="436"/>
      <c r="AD152" s="166"/>
      <c r="AE152" s="167"/>
      <c r="AF152" s="167"/>
      <c r="AG152" s="167"/>
      <c r="AH152" s="167"/>
      <c r="AI152" s="408"/>
    </row>
    <row r="153" spans="3:35" ht="10.5" customHeight="1" x14ac:dyDescent="0.15">
      <c r="C153" s="411"/>
      <c r="D153" s="140"/>
      <c r="E153" s="142"/>
      <c r="F153" s="142"/>
      <c r="G153" s="137"/>
      <c r="H153" s="492"/>
      <c r="I153" s="417"/>
      <c r="J153" s="418"/>
      <c r="K153" s="419"/>
      <c r="L153" s="425"/>
      <c r="M153" s="426"/>
      <c r="N153" s="426"/>
      <c r="O153" s="426"/>
      <c r="P153" s="426"/>
      <c r="Q153" s="427"/>
      <c r="R153" s="425"/>
      <c r="S153" s="426"/>
      <c r="T153" s="426"/>
      <c r="U153" s="426"/>
      <c r="V153" s="426"/>
      <c r="W153" s="427"/>
      <c r="X153" s="434"/>
      <c r="Y153" s="435"/>
      <c r="Z153" s="435"/>
      <c r="AA153" s="435"/>
      <c r="AB153" s="435"/>
      <c r="AC153" s="436"/>
      <c r="AD153" s="166"/>
      <c r="AE153" s="167"/>
      <c r="AF153" s="167"/>
      <c r="AG153" s="167"/>
      <c r="AH153" s="167"/>
      <c r="AI153" s="408"/>
    </row>
    <row r="154" spans="3:35" ht="10.5" customHeight="1" x14ac:dyDescent="0.15">
      <c r="C154" s="412"/>
      <c r="D154" s="170"/>
      <c r="E154" s="143"/>
      <c r="F154" s="143"/>
      <c r="G154" s="138"/>
      <c r="H154" s="493"/>
      <c r="I154" s="420"/>
      <c r="J154" s="209"/>
      <c r="K154" s="421"/>
      <c r="L154" s="428"/>
      <c r="M154" s="429"/>
      <c r="N154" s="429"/>
      <c r="O154" s="429"/>
      <c r="P154" s="429"/>
      <c r="Q154" s="430"/>
      <c r="R154" s="428"/>
      <c r="S154" s="429"/>
      <c r="T154" s="429"/>
      <c r="U154" s="429"/>
      <c r="V154" s="429"/>
      <c r="W154" s="430"/>
      <c r="X154" s="437"/>
      <c r="Y154" s="438"/>
      <c r="Z154" s="438"/>
      <c r="AA154" s="438"/>
      <c r="AB154" s="438"/>
      <c r="AC154" s="439"/>
      <c r="AD154" s="168"/>
      <c r="AE154" s="169"/>
      <c r="AF154" s="169"/>
      <c r="AG154" s="169"/>
      <c r="AH154" s="169"/>
      <c r="AI154" s="409"/>
    </row>
    <row r="155" spans="3:35" ht="10.5" customHeight="1" x14ac:dyDescent="0.15">
      <c r="C155" s="411">
        <v>9</v>
      </c>
      <c r="D155" s="413" t="s">
        <v>2</v>
      </c>
      <c r="E155" s="142">
        <v>7</v>
      </c>
      <c r="F155" s="141" t="s">
        <v>1</v>
      </c>
      <c r="G155" s="414" t="s">
        <v>7</v>
      </c>
      <c r="H155" s="491"/>
      <c r="I155" s="415" t="str">
        <f>'記載例(計算書)'!I379</f>
        <v>○</v>
      </c>
      <c r="J155" s="208"/>
      <c r="K155" s="416"/>
      <c r="L155" s="425">
        <v>6</v>
      </c>
      <c r="M155" s="426"/>
      <c r="N155" s="426"/>
      <c r="O155" s="426"/>
      <c r="P155" s="426"/>
      <c r="Q155" s="427"/>
      <c r="R155" s="422">
        <v>2</v>
      </c>
      <c r="S155" s="423"/>
      <c r="T155" s="423"/>
      <c r="U155" s="423"/>
      <c r="V155" s="423"/>
      <c r="W155" s="424"/>
      <c r="X155" s="434">
        <f t="shared" ref="X155" si="70">IF(L155=0,0,IF(I155="○",R155/L155,0))</f>
        <v>0.33333333333333331</v>
      </c>
      <c r="Y155" s="435"/>
      <c r="Z155" s="435"/>
      <c r="AA155" s="435"/>
      <c r="AB155" s="435"/>
      <c r="AC155" s="436"/>
      <c r="AD155" s="164">
        <f t="shared" ref="AD155" si="71">IF(I155="○",2*X155,0)</f>
        <v>0.66666666666666663</v>
      </c>
      <c r="AE155" s="165"/>
      <c r="AF155" s="165"/>
      <c r="AG155" s="165"/>
      <c r="AH155" s="165"/>
      <c r="AI155" s="407"/>
    </row>
    <row r="156" spans="3:35" ht="10.5" customHeight="1" x14ac:dyDescent="0.15">
      <c r="C156" s="411"/>
      <c r="D156" s="140"/>
      <c r="E156" s="142"/>
      <c r="F156" s="142"/>
      <c r="G156" s="137"/>
      <c r="H156" s="492"/>
      <c r="I156" s="417"/>
      <c r="J156" s="418"/>
      <c r="K156" s="419"/>
      <c r="L156" s="425"/>
      <c r="M156" s="426"/>
      <c r="N156" s="426"/>
      <c r="O156" s="426"/>
      <c r="P156" s="426"/>
      <c r="Q156" s="427"/>
      <c r="R156" s="425"/>
      <c r="S156" s="426"/>
      <c r="T156" s="426"/>
      <c r="U156" s="426"/>
      <c r="V156" s="426"/>
      <c r="W156" s="427"/>
      <c r="X156" s="434"/>
      <c r="Y156" s="435"/>
      <c r="Z156" s="435"/>
      <c r="AA156" s="435"/>
      <c r="AB156" s="435"/>
      <c r="AC156" s="436"/>
      <c r="AD156" s="166"/>
      <c r="AE156" s="167"/>
      <c r="AF156" s="167"/>
      <c r="AG156" s="167"/>
      <c r="AH156" s="167"/>
      <c r="AI156" s="408"/>
    </row>
    <row r="157" spans="3:35" ht="10.5" customHeight="1" x14ac:dyDescent="0.15">
      <c r="C157" s="411"/>
      <c r="D157" s="140"/>
      <c r="E157" s="142"/>
      <c r="F157" s="142"/>
      <c r="G157" s="137"/>
      <c r="H157" s="492"/>
      <c r="I157" s="417"/>
      <c r="J157" s="418"/>
      <c r="K157" s="419"/>
      <c r="L157" s="425"/>
      <c r="M157" s="426"/>
      <c r="N157" s="426"/>
      <c r="O157" s="426"/>
      <c r="P157" s="426"/>
      <c r="Q157" s="427"/>
      <c r="R157" s="425"/>
      <c r="S157" s="426"/>
      <c r="T157" s="426"/>
      <c r="U157" s="426"/>
      <c r="V157" s="426"/>
      <c r="W157" s="427"/>
      <c r="X157" s="434"/>
      <c r="Y157" s="435"/>
      <c r="Z157" s="435"/>
      <c r="AA157" s="435"/>
      <c r="AB157" s="435"/>
      <c r="AC157" s="436"/>
      <c r="AD157" s="166"/>
      <c r="AE157" s="167"/>
      <c r="AF157" s="167"/>
      <c r="AG157" s="167"/>
      <c r="AH157" s="167"/>
      <c r="AI157" s="408"/>
    </row>
    <row r="158" spans="3:35" ht="10.5" customHeight="1" x14ac:dyDescent="0.15">
      <c r="C158" s="412"/>
      <c r="D158" s="170"/>
      <c r="E158" s="143"/>
      <c r="F158" s="143"/>
      <c r="G158" s="138"/>
      <c r="H158" s="493"/>
      <c r="I158" s="420"/>
      <c r="J158" s="209"/>
      <c r="K158" s="421"/>
      <c r="L158" s="428"/>
      <c r="M158" s="429"/>
      <c r="N158" s="429"/>
      <c r="O158" s="429"/>
      <c r="P158" s="429"/>
      <c r="Q158" s="430"/>
      <c r="R158" s="428"/>
      <c r="S158" s="429"/>
      <c r="T158" s="429"/>
      <c r="U158" s="429"/>
      <c r="V158" s="429"/>
      <c r="W158" s="430"/>
      <c r="X158" s="437"/>
      <c r="Y158" s="438"/>
      <c r="Z158" s="438"/>
      <c r="AA158" s="438"/>
      <c r="AB158" s="438"/>
      <c r="AC158" s="439"/>
      <c r="AD158" s="168"/>
      <c r="AE158" s="169"/>
      <c r="AF158" s="169"/>
      <c r="AG158" s="169"/>
      <c r="AH158" s="169"/>
      <c r="AI158" s="409"/>
    </row>
    <row r="159" spans="3:35" ht="10.5" customHeight="1" x14ac:dyDescent="0.15">
      <c r="C159" s="411">
        <v>9</v>
      </c>
      <c r="D159" s="413" t="s">
        <v>2</v>
      </c>
      <c r="E159" s="142">
        <v>8</v>
      </c>
      <c r="F159" s="141" t="s">
        <v>1</v>
      </c>
      <c r="G159" s="414" t="s">
        <v>6</v>
      </c>
      <c r="H159" s="491"/>
      <c r="I159" s="415" t="str">
        <f>'記載例(計算書)'!I383</f>
        <v>○</v>
      </c>
      <c r="J159" s="208"/>
      <c r="K159" s="416"/>
      <c r="L159" s="425">
        <v>6</v>
      </c>
      <c r="M159" s="426"/>
      <c r="N159" s="426"/>
      <c r="O159" s="426"/>
      <c r="P159" s="426"/>
      <c r="Q159" s="427"/>
      <c r="R159" s="422">
        <v>2</v>
      </c>
      <c r="S159" s="423"/>
      <c r="T159" s="423"/>
      <c r="U159" s="423"/>
      <c r="V159" s="423"/>
      <c r="W159" s="424"/>
      <c r="X159" s="434">
        <f t="shared" ref="X159" si="72">IF(L159=0,0,IF(I159="○",R159/L159,0))</f>
        <v>0.33333333333333331</v>
      </c>
      <c r="Y159" s="435"/>
      <c r="Z159" s="435"/>
      <c r="AA159" s="435"/>
      <c r="AB159" s="435"/>
      <c r="AC159" s="436"/>
      <c r="AD159" s="164">
        <f t="shared" ref="AD159" si="73">IF(I159="○",2*X159,0)</f>
        <v>0.66666666666666663</v>
      </c>
      <c r="AE159" s="165"/>
      <c r="AF159" s="165"/>
      <c r="AG159" s="165"/>
      <c r="AH159" s="165"/>
      <c r="AI159" s="407"/>
    </row>
    <row r="160" spans="3:35" ht="10.5" customHeight="1" x14ac:dyDescent="0.15">
      <c r="C160" s="411"/>
      <c r="D160" s="140"/>
      <c r="E160" s="142"/>
      <c r="F160" s="142"/>
      <c r="G160" s="137"/>
      <c r="H160" s="492"/>
      <c r="I160" s="417"/>
      <c r="J160" s="418"/>
      <c r="K160" s="419"/>
      <c r="L160" s="425"/>
      <c r="M160" s="426"/>
      <c r="N160" s="426"/>
      <c r="O160" s="426"/>
      <c r="P160" s="426"/>
      <c r="Q160" s="427"/>
      <c r="R160" s="425"/>
      <c r="S160" s="426"/>
      <c r="T160" s="426"/>
      <c r="U160" s="426"/>
      <c r="V160" s="426"/>
      <c r="W160" s="427"/>
      <c r="X160" s="434"/>
      <c r="Y160" s="435"/>
      <c r="Z160" s="435"/>
      <c r="AA160" s="435"/>
      <c r="AB160" s="435"/>
      <c r="AC160" s="436"/>
      <c r="AD160" s="166"/>
      <c r="AE160" s="167"/>
      <c r="AF160" s="167"/>
      <c r="AG160" s="167"/>
      <c r="AH160" s="167"/>
      <c r="AI160" s="408"/>
    </row>
    <row r="161" spans="3:35" ht="10.5" customHeight="1" x14ac:dyDescent="0.15">
      <c r="C161" s="411"/>
      <c r="D161" s="140"/>
      <c r="E161" s="142"/>
      <c r="F161" s="142"/>
      <c r="G161" s="137"/>
      <c r="H161" s="492"/>
      <c r="I161" s="417"/>
      <c r="J161" s="418"/>
      <c r="K161" s="419"/>
      <c r="L161" s="425"/>
      <c r="M161" s="426"/>
      <c r="N161" s="426"/>
      <c r="O161" s="426"/>
      <c r="P161" s="426"/>
      <c r="Q161" s="427"/>
      <c r="R161" s="425"/>
      <c r="S161" s="426"/>
      <c r="T161" s="426"/>
      <c r="U161" s="426"/>
      <c r="V161" s="426"/>
      <c r="W161" s="427"/>
      <c r="X161" s="434"/>
      <c r="Y161" s="435"/>
      <c r="Z161" s="435"/>
      <c r="AA161" s="435"/>
      <c r="AB161" s="435"/>
      <c r="AC161" s="436"/>
      <c r="AD161" s="166"/>
      <c r="AE161" s="167"/>
      <c r="AF161" s="167"/>
      <c r="AG161" s="167"/>
      <c r="AH161" s="167"/>
      <c r="AI161" s="408"/>
    </row>
    <row r="162" spans="3:35" ht="10.5" customHeight="1" x14ac:dyDescent="0.15">
      <c r="C162" s="412"/>
      <c r="D162" s="170"/>
      <c r="E162" s="143"/>
      <c r="F162" s="143"/>
      <c r="G162" s="138"/>
      <c r="H162" s="493"/>
      <c r="I162" s="420"/>
      <c r="J162" s="209"/>
      <c r="K162" s="421"/>
      <c r="L162" s="428"/>
      <c r="M162" s="429"/>
      <c r="N162" s="429"/>
      <c r="O162" s="429"/>
      <c r="P162" s="429"/>
      <c r="Q162" s="430"/>
      <c r="R162" s="428"/>
      <c r="S162" s="429"/>
      <c r="T162" s="429"/>
      <c r="U162" s="429"/>
      <c r="V162" s="429"/>
      <c r="W162" s="430"/>
      <c r="X162" s="437"/>
      <c r="Y162" s="438"/>
      <c r="Z162" s="438"/>
      <c r="AA162" s="438"/>
      <c r="AB162" s="438"/>
      <c r="AC162" s="439"/>
      <c r="AD162" s="168"/>
      <c r="AE162" s="169"/>
      <c r="AF162" s="169"/>
      <c r="AG162" s="169"/>
      <c r="AH162" s="169"/>
      <c r="AI162" s="409"/>
    </row>
    <row r="163" spans="3:35" ht="10.5" customHeight="1" x14ac:dyDescent="0.15">
      <c r="C163" s="411">
        <v>9</v>
      </c>
      <c r="D163" s="413" t="s">
        <v>2</v>
      </c>
      <c r="E163" s="142">
        <v>9</v>
      </c>
      <c r="F163" s="141" t="s">
        <v>1</v>
      </c>
      <c r="G163" s="414" t="s">
        <v>5</v>
      </c>
      <c r="H163" s="491"/>
      <c r="I163" s="415" t="str">
        <f>'記載例(計算書)'!I387</f>
        <v>○</v>
      </c>
      <c r="J163" s="208"/>
      <c r="K163" s="416"/>
      <c r="L163" s="425">
        <v>6</v>
      </c>
      <c r="M163" s="426"/>
      <c r="N163" s="426"/>
      <c r="O163" s="426"/>
      <c r="P163" s="426"/>
      <c r="Q163" s="427"/>
      <c r="R163" s="422">
        <v>2</v>
      </c>
      <c r="S163" s="423"/>
      <c r="T163" s="423"/>
      <c r="U163" s="423"/>
      <c r="V163" s="423"/>
      <c r="W163" s="424"/>
      <c r="X163" s="434">
        <f t="shared" ref="X163" si="74">IF(L163=0,0,IF(I163="○",R163/L163,0))</f>
        <v>0.33333333333333331</v>
      </c>
      <c r="Y163" s="435"/>
      <c r="Z163" s="435"/>
      <c r="AA163" s="435"/>
      <c r="AB163" s="435"/>
      <c r="AC163" s="436"/>
      <c r="AD163" s="164">
        <f t="shared" ref="AD163" si="75">IF(I163="○",2*X163,0)</f>
        <v>0.66666666666666663</v>
      </c>
      <c r="AE163" s="165"/>
      <c r="AF163" s="165"/>
      <c r="AG163" s="165"/>
      <c r="AH163" s="165"/>
      <c r="AI163" s="407"/>
    </row>
    <row r="164" spans="3:35" ht="10.5" customHeight="1" x14ac:dyDescent="0.15">
      <c r="C164" s="411"/>
      <c r="D164" s="140"/>
      <c r="E164" s="142"/>
      <c r="F164" s="142"/>
      <c r="G164" s="137"/>
      <c r="H164" s="492"/>
      <c r="I164" s="417"/>
      <c r="J164" s="418"/>
      <c r="K164" s="419"/>
      <c r="L164" s="425"/>
      <c r="M164" s="426"/>
      <c r="N164" s="426"/>
      <c r="O164" s="426"/>
      <c r="P164" s="426"/>
      <c r="Q164" s="427"/>
      <c r="R164" s="425"/>
      <c r="S164" s="426"/>
      <c r="T164" s="426"/>
      <c r="U164" s="426"/>
      <c r="V164" s="426"/>
      <c r="W164" s="427"/>
      <c r="X164" s="434"/>
      <c r="Y164" s="435"/>
      <c r="Z164" s="435"/>
      <c r="AA164" s="435"/>
      <c r="AB164" s="435"/>
      <c r="AC164" s="436"/>
      <c r="AD164" s="166"/>
      <c r="AE164" s="167"/>
      <c r="AF164" s="167"/>
      <c r="AG164" s="167"/>
      <c r="AH164" s="167"/>
      <c r="AI164" s="408"/>
    </row>
    <row r="165" spans="3:35" ht="10.5" customHeight="1" x14ac:dyDescent="0.15">
      <c r="C165" s="411"/>
      <c r="D165" s="140"/>
      <c r="E165" s="142"/>
      <c r="F165" s="142"/>
      <c r="G165" s="137"/>
      <c r="H165" s="492"/>
      <c r="I165" s="417"/>
      <c r="J165" s="418"/>
      <c r="K165" s="419"/>
      <c r="L165" s="425"/>
      <c r="M165" s="426"/>
      <c r="N165" s="426"/>
      <c r="O165" s="426"/>
      <c r="P165" s="426"/>
      <c r="Q165" s="427"/>
      <c r="R165" s="425"/>
      <c r="S165" s="426"/>
      <c r="T165" s="426"/>
      <c r="U165" s="426"/>
      <c r="V165" s="426"/>
      <c r="W165" s="427"/>
      <c r="X165" s="434"/>
      <c r="Y165" s="435"/>
      <c r="Z165" s="435"/>
      <c r="AA165" s="435"/>
      <c r="AB165" s="435"/>
      <c r="AC165" s="436"/>
      <c r="AD165" s="166"/>
      <c r="AE165" s="167"/>
      <c r="AF165" s="167"/>
      <c r="AG165" s="167"/>
      <c r="AH165" s="167"/>
      <c r="AI165" s="408"/>
    </row>
    <row r="166" spans="3:35" ht="10.5" customHeight="1" x14ac:dyDescent="0.15">
      <c r="C166" s="412"/>
      <c r="D166" s="170"/>
      <c r="E166" s="143"/>
      <c r="F166" s="143"/>
      <c r="G166" s="138"/>
      <c r="H166" s="493"/>
      <c r="I166" s="420"/>
      <c r="J166" s="209"/>
      <c r="K166" s="421"/>
      <c r="L166" s="428"/>
      <c r="M166" s="429"/>
      <c r="N166" s="429"/>
      <c r="O166" s="429"/>
      <c r="P166" s="429"/>
      <c r="Q166" s="430"/>
      <c r="R166" s="428"/>
      <c r="S166" s="429"/>
      <c r="T166" s="429"/>
      <c r="U166" s="429"/>
      <c r="V166" s="429"/>
      <c r="W166" s="430"/>
      <c r="X166" s="437"/>
      <c r="Y166" s="438"/>
      <c r="Z166" s="438"/>
      <c r="AA166" s="438"/>
      <c r="AB166" s="438"/>
      <c r="AC166" s="439"/>
      <c r="AD166" s="168"/>
      <c r="AE166" s="169"/>
      <c r="AF166" s="169"/>
      <c r="AG166" s="169"/>
      <c r="AH166" s="169"/>
      <c r="AI166" s="409"/>
    </row>
    <row r="167" spans="3:35" ht="10.5" customHeight="1" x14ac:dyDescent="0.15">
      <c r="C167" s="411">
        <v>9</v>
      </c>
      <c r="D167" s="413" t="s">
        <v>2</v>
      </c>
      <c r="E167" s="142">
        <v>10</v>
      </c>
      <c r="F167" s="141" t="s">
        <v>1</v>
      </c>
      <c r="G167" s="414" t="s">
        <v>4</v>
      </c>
      <c r="H167" s="491"/>
      <c r="I167" s="415" t="str">
        <f>'記載例(計算書)'!I391</f>
        <v>○</v>
      </c>
      <c r="J167" s="208"/>
      <c r="K167" s="416"/>
      <c r="L167" s="425">
        <v>6</v>
      </c>
      <c r="M167" s="426"/>
      <c r="N167" s="426"/>
      <c r="O167" s="426"/>
      <c r="P167" s="426"/>
      <c r="Q167" s="427"/>
      <c r="R167" s="422">
        <v>2</v>
      </c>
      <c r="S167" s="423"/>
      <c r="T167" s="423"/>
      <c r="U167" s="423"/>
      <c r="V167" s="423"/>
      <c r="W167" s="424"/>
      <c r="X167" s="434">
        <f t="shared" ref="X167" si="76">IF(L167=0,0,IF(I167="○",R167/L167,0))</f>
        <v>0.33333333333333331</v>
      </c>
      <c r="Y167" s="435"/>
      <c r="Z167" s="435"/>
      <c r="AA167" s="435"/>
      <c r="AB167" s="435"/>
      <c r="AC167" s="436"/>
      <c r="AD167" s="164">
        <f t="shared" ref="AD167" si="77">IF(I167="○",2*X167,0)</f>
        <v>0.66666666666666663</v>
      </c>
      <c r="AE167" s="165"/>
      <c r="AF167" s="165"/>
      <c r="AG167" s="165"/>
      <c r="AH167" s="165"/>
      <c r="AI167" s="407"/>
    </row>
    <row r="168" spans="3:35" ht="10.5" customHeight="1" x14ac:dyDescent="0.15">
      <c r="C168" s="411"/>
      <c r="D168" s="140"/>
      <c r="E168" s="142"/>
      <c r="F168" s="142"/>
      <c r="G168" s="137"/>
      <c r="H168" s="492"/>
      <c r="I168" s="417"/>
      <c r="J168" s="418"/>
      <c r="K168" s="419"/>
      <c r="L168" s="425"/>
      <c r="M168" s="426"/>
      <c r="N168" s="426"/>
      <c r="O168" s="426"/>
      <c r="P168" s="426"/>
      <c r="Q168" s="427"/>
      <c r="R168" s="425"/>
      <c r="S168" s="426"/>
      <c r="T168" s="426"/>
      <c r="U168" s="426"/>
      <c r="V168" s="426"/>
      <c r="W168" s="427"/>
      <c r="X168" s="434"/>
      <c r="Y168" s="435"/>
      <c r="Z168" s="435"/>
      <c r="AA168" s="435"/>
      <c r="AB168" s="435"/>
      <c r="AC168" s="436"/>
      <c r="AD168" s="166"/>
      <c r="AE168" s="167"/>
      <c r="AF168" s="167"/>
      <c r="AG168" s="167"/>
      <c r="AH168" s="167"/>
      <c r="AI168" s="408"/>
    </row>
    <row r="169" spans="3:35" ht="10.5" customHeight="1" x14ac:dyDescent="0.15">
      <c r="C169" s="411"/>
      <c r="D169" s="140"/>
      <c r="E169" s="142"/>
      <c r="F169" s="142"/>
      <c r="G169" s="137"/>
      <c r="H169" s="492"/>
      <c r="I169" s="417"/>
      <c r="J169" s="418"/>
      <c r="K169" s="419"/>
      <c r="L169" s="425"/>
      <c r="M169" s="426"/>
      <c r="N169" s="426"/>
      <c r="O169" s="426"/>
      <c r="P169" s="426"/>
      <c r="Q169" s="427"/>
      <c r="R169" s="425"/>
      <c r="S169" s="426"/>
      <c r="T169" s="426"/>
      <c r="U169" s="426"/>
      <c r="V169" s="426"/>
      <c r="W169" s="427"/>
      <c r="X169" s="434"/>
      <c r="Y169" s="435"/>
      <c r="Z169" s="435"/>
      <c r="AA169" s="435"/>
      <c r="AB169" s="435"/>
      <c r="AC169" s="436"/>
      <c r="AD169" s="166"/>
      <c r="AE169" s="167"/>
      <c r="AF169" s="167"/>
      <c r="AG169" s="167"/>
      <c r="AH169" s="167"/>
      <c r="AI169" s="408"/>
    </row>
    <row r="170" spans="3:35" ht="10.5" customHeight="1" x14ac:dyDescent="0.15">
      <c r="C170" s="412"/>
      <c r="D170" s="170"/>
      <c r="E170" s="143"/>
      <c r="F170" s="143"/>
      <c r="G170" s="138"/>
      <c r="H170" s="493"/>
      <c r="I170" s="420"/>
      <c r="J170" s="209"/>
      <c r="K170" s="421"/>
      <c r="L170" s="428"/>
      <c r="M170" s="429"/>
      <c r="N170" s="429"/>
      <c r="O170" s="429"/>
      <c r="P170" s="429"/>
      <c r="Q170" s="430"/>
      <c r="R170" s="428"/>
      <c r="S170" s="429"/>
      <c r="T170" s="429"/>
      <c r="U170" s="429"/>
      <c r="V170" s="429"/>
      <c r="W170" s="430"/>
      <c r="X170" s="437"/>
      <c r="Y170" s="438"/>
      <c r="Z170" s="438"/>
      <c r="AA170" s="438"/>
      <c r="AB170" s="438"/>
      <c r="AC170" s="439"/>
      <c r="AD170" s="168"/>
      <c r="AE170" s="169"/>
      <c r="AF170" s="169"/>
      <c r="AG170" s="169"/>
      <c r="AH170" s="169"/>
      <c r="AI170" s="409"/>
    </row>
    <row r="171" spans="3:35" ht="10.5" customHeight="1" x14ac:dyDescent="0.15">
      <c r="C171" s="411">
        <v>9</v>
      </c>
      <c r="D171" s="413" t="s">
        <v>2</v>
      </c>
      <c r="E171" s="142">
        <v>11</v>
      </c>
      <c r="F171" s="141" t="s">
        <v>1</v>
      </c>
      <c r="G171" s="414" t="s">
        <v>3</v>
      </c>
      <c r="H171" s="491"/>
      <c r="I171" s="415" t="str">
        <f>'記載例(計算書)'!I395</f>
        <v>○</v>
      </c>
      <c r="J171" s="208"/>
      <c r="K171" s="416"/>
      <c r="L171" s="425">
        <v>7</v>
      </c>
      <c r="M171" s="426"/>
      <c r="N171" s="426"/>
      <c r="O171" s="426"/>
      <c r="P171" s="426"/>
      <c r="Q171" s="427"/>
      <c r="R171" s="422">
        <v>2</v>
      </c>
      <c r="S171" s="423"/>
      <c r="T171" s="423"/>
      <c r="U171" s="423"/>
      <c r="V171" s="423"/>
      <c r="W171" s="424"/>
      <c r="X171" s="434">
        <f t="shared" ref="X171" si="78">IF(L171=0,0,IF(I171="○",R171/L171,0))</f>
        <v>0.2857142857142857</v>
      </c>
      <c r="Y171" s="435"/>
      <c r="Z171" s="435"/>
      <c r="AA171" s="435"/>
      <c r="AB171" s="435"/>
      <c r="AC171" s="436"/>
      <c r="AD171" s="164">
        <f t="shared" ref="AD171" si="79">IF(I171="○",2*X171,0)</f>
        <v>0.5714285714285714</v>
      </c>
      <c r="AE171" s="165"/>
      <c r="AF171" s="165"/>
      <c r="AG171" s="165"/>
      <c r="AH171" s="165"/>
      <c r="AI171" s="407"/>
    </row>
    <row r="172" spans="3:35" ht="10.5" customHeight="1" x14ac:dyDescent="0.15">
      <c r="C172" s="411"/>
      <c r="D172" s="140"/>
      <c r="E172" s="142"/>
      <c r="F172" s="142"/>
      <c r="G172" s="137"/>
      <c r="H172" s="492"/>
      <c r="I172" s="417"/>
      <c r="J172" s="418"/>
      <c r="K172" s="419"/>
      <c r="L172" s="425"/>
      <c r="M172" s="426"/>
      <c r="N172" s="426"/>
      <c r="O172" s="426"/>
      <c r="P172" s="426"/>
      <c r="Q172" s="427"/>
      <c r="R172" s="425"/>
      <c r="S172" s="426"/>
      <c r="T172" s="426"/>
      <c r="U172" s="426"/>
      <c r="V172" s="426"/>
      <c r="W172" s="427"/>
      <c r="X172" s="434"/>
      <c r="Y172" s="435"/>
      <c r="Z172" s="435"/>
      <c r="AA172" s="435"/>
      <c r="AB172" s="435"/>
      <c r="AC172" s="436"/>
      <c r="AD172" s="166"/>
      <c r="AE172" s="167"/>
      <c r="AF172" s="167"/>
      <c r="AG172" s="167"/>
      <c r="AH172" s="167"/>
      <c r="AI172" s="408"/>
    </row>
    <row r="173" spans="3:35" ht="10.5" customHeight="1" x14ac:dyDescent="0.15">
      <c r="C173" s="411"/>
      <c r="D173" s="140"/>
      <c r="E173" s="142"/>
      <c r="F173" s="142"/>
      <c r="G173" s="137"/>
      <c r="H173" s="492"/>
      <c r="I173" s="417"/>
      <c r="J173" s="418"/>
      <c r="K173" s="419"/>
      <c r="L173" s="425"/>
      <c r="M173" s="426"/>
      <c r="N173" s="426"/>
      <c r="O173" s="426"/>
      <c r="P173" s="426"/>
      <c r="Q173" s="427"/>
      <c r="R173" s="425"/>
      <c r="S173" s="426"/>
      <c r="T173" s="426"/>
      <c r="U173" s="426"/>
      <c r="V173" s="426"/>
      <c r="W173" s="427"/>
      <c r="X173" s="434"/>
      <c r="Y173" s="435"/>
      <c r="Z173" s="435"/>
      <c r="AA173" s="435"/>
      <c r="AB173" s="435"/>
      <c r="AC173" s="436"/>
      <c r="AD173" s="166"/>
      <c r="AE173" s="167"/>
      <c r="AF173" s="167"/>
      <c r="AG173" s="167"/>
      <c r="AH173" s="167"/>
      <c r="AI173" s="408"/>
    </row>
    <row r="174" spans="3:35" ht="10.5" customHeight="1" x14ac:dyDescent="0.15">
      <c r="C174" s="412"/>
      <c r="D174" s="170"/>
      <c r="E174" s="143"/>
      <c r="F174" s="143"/>
      <c r="G174" s="138"/>
      <c r="H174" s="493"/>
      <c r="I174" s="420"/>
      <c r="J174" s="209"/>
      <c r="K174" s="421"/>
      <c r="L174" s="428"/>
      <c r="M174" s="429"/>
      <c r="N174" s="429"/>
      <c r="O174" s="429"/>
      <c r="P174" s="429"/>
      <c r="Q174" s="430"/>
      <c r="R174" s="428"/>
      <c r="S174" s="429"/>
      <c r="T174" s="429"/>
      <c r="U174" s="429"/>
      <c r="V174" s="429"/>
      <c r="W174" s="430"/>
      <c r="X174" s="437"/>
      <c r="Y174" s="438"/>
      <c r="Z174" s="438"/>
      <c r="AA174" s="438"/>
      <c r="AB174" s="438"/>
      <c r="AC174" s="439"/>
      <c r="AD174" s="168"/>
      <c r="AE174" s="169"/>
      <c r="AF174" s="169"/>
      <c r="AG174" s="169"/>
      <c r="AH174" s="169"/>
      <c r="AI174" s="409"/>
    </row>
    <row r="175" spans="3:35" ht="10.5" customHeight="1" x14ac:dyDescent="0.15">
      <c r="C175" s="410">
        <v>9</v>
      </c>
      <c r="D175" s="140" t="s">
        <v>2</v>
      </c>
      <c r="E175" s="141">
        <v>12</v>
      </c>
      <c r="F175" s="142" t="s">
        <v>1</v>
      </c>
      <c r="G175" s="414" t="s">
        <v>0</v>
      </c>
      <c r="H175" s="491"/>
      <c r="I175" s="415" t="str">
        <f>'記載例(計算書)'!I399</f>
        <v>○</v>
      </c>
      <c r="J175" s="208"/>
      <c r="K175" s="416"/>
      <c r="L175" s="422">
        <v>7</v>
      </c>
      <c r="M175" s="423"/>
      <c r="N175" s="423"/>
      <c r="O175" s="423"/>
      <c r="P175" s="423"/>
      <c r="Q175" s="424"/>
      <c r="R175" s="422">
        <v>2</v>
      </c>
      <c r="S175" s="423"/>
      <c r="T175" s="423"/>
      <c r="U175" s="423"/>
      <c r="V175" s="423"/>
      <c r="W175" s="424"/>
      <c r="X175" s="434">
        <f t="shared" ref="X175" si="80">IF(L175=0,0,IF(I175="○",R175/L175,0))</f>
        <v>0.2857142857142857</v>
      </c>
      <c r="Y175" s="435"/>
      <c r="Z175" s="435"/>
      <c r="AA175" s="435"/>
      <c r="AB175" s="435"/>
      <c r="AC175" s="436"/>
      <c r="AD175" s="164">
        <f t="shared" ref="AD175" si="81">IF(I175="○",2*X175,0)</f>
        <v>0.5714285714285714</v>
      </c>
      <c r="AE175" s="165"/>
      <c r="AF175" s="165"/>
      <c r="AG175" s="165"/>
      <c r="AH175" s="165"/>
      <c r="AI175" s="407"/>
    </row>
    <row r="176" spans="3:35" ht="10.5" customHeight="1" x14ac:dyDescent="0.15">
      <c r="C176" s="411"/>
      <c r="D176" s="140"/>
      <c r="E176" s="142"/>
      <c r="F176" s="142"/>
      <c r="G176" s="137"/>
      <c r="H176" s="492"/>
      <c r="I176" s="417"/>
      <c r="J176" s="418"/>
      <c r="K176" s="419"/>
      <c r="L176" s="425"/>
      <c r="M176" s="426"/>
      <c r="N176" s="426"/>
      <c r="O176" s="426"/>
      <c r="P176" s="426"/>
      <c r="Q176" s="427"/>
      <c r="R176" s="425"/>
      <c r="S176" s="426"/>
      <c r="T176" s="426"/>
      <c r="U176" s="426"/>
      <c r="V176" s="426"/>
      <c r="W176" s="427"/>
      <c r="X176" s="434"/>
      <c r="Y176" s="435"/>
      <c r="Z176" s="435"/>
      <c r="AA176" s="435"/>
      <c r="AB176" s="435"/>
      <c r="AC176" s="436"/>
      <c r="AD176" s="166"/>
      <c r="AE176" s="167"/>
      <c r="AF176" s="167"/>
      <c r="AG176" s="167"/>
      <c r="AH176" s="167"/>
      <c r="AI176" s="408"/>
    </row>
    <row r="177" spans="3:49" ht="10.5" customHeight="1" x14ac:dyDescent="0.15">
      <c r="C177" s="411"/>
      <c r="D177" s="140"/>
      <c r="E177" s="142"/>
      <c r="F177" s="142"/>
      <c r="G177" s="137"/>
      <c r="H177" s="492"/>
      <c r="I177" s="417"/>
      <c r="J177" s="418"/>
      <c r="K177" s="419"/>
      <c r="L177" s="425"/>
      <c r="M177" s="426"/>
      <c r="N177" s="426"/>
      <c r="O177" s="426"/>
      <c r="P177" s="426"/>
      <c r="Q177" s="427"/>
      <c r="R177" s="425"/>
      <c r="S177" s="426"/>
      <c r="T177" s="426"/>
      <c r="U177" s="426"/>
      <c r="V177" s="426"/>
      <c r="W177" s="427"/>
      <c r="X177" s="434"/>
      <c r="Y177" s="435"/>
      <c r="Z177" s="435"/>
      <c r="AA177" s="435"/>
      <c r="AB177" s="435"/>
      <c r="AC177" s="436"/>
      <c r="AD177" s="166"/>
      <c r="AE177" s="167"/>
      <c r="AF177" s="167"/>
      <c r="AG177" s="167"/>
      <c r="AH177" s="167"/>
      <c r="AI177" s="408"/>
    </row>
    <row r="178" spans="3:49" ht="10.5" customHeight="1" thickBot="1" x14ac:dyDescent="0.2">
      <c r="C178" s="494"/>
      <c r="D178" s="495"/>
      <c r="E178" s="496"/>
      <c r="F178" s="496"/>
      <c r="G178" s="497"/>
      <c r="H178" s="498"/>
      <c r="I178" s="499"/>
      <c r="J178" s="500"/>
      <c r="K178" s="501"/>
      <c r="L178" s="502"/>
      <c r="M178" s="503"/>
      <c r="N178" s="503"/>
      <c r="O178" s="503"/>
      <c r="P178" s="503"/>
      <c r="Q178" s="504"/>
      <c r="R178" s="502"/>
      <c r="S178" s="503"/>
      <c r="T178" s="503"/>
      <c r="U178" s="503"/>
      <c r="V178" s="503"/>
      <c r="W178" s="504"/>
      <c r="X178" s="505"/>
      <c r="Y178" s="506"/>
      <c r="Z178" s="506"/>
      <c r="AA178" s="506"/>
      <c r="AB178" s="506"/>
      <c r="AC178" s="507"/>
      <c r="AD178" s="508"/>
      <c r="AE178" s="509"/>
      <c r="AF178" s="509"/>
      <c r="AG178" s="509"/>
      <c r="AH178" s="509"/>
      <c r="AI178" s="510"/>
    </row>
    <row r="179" spans="3:49" s="1" customFormat="1" ht="18.75" x14ac:dyDescent="0.15">
      <c r="D179" s="68"/>
      <c r="AN179" s="86"/>
      <c r="AO179" s="86"/>
      <c r="AU179" s="28"/>
      <c r="AV179" s="28"/>
      <c r="AW179" s="28"/>
    </row>
  </sheetData>
  <sheetProtection algorithmName="SHA-512" hashValue="w+1qPAy1uP9/awdhBjNTM8Ak8n29J2B06yOjsmpxHqSrGRUWnQsox8K47mAbH+OOpKPVCU9Q/CPYs85HzxKNQw==" saltValue="xEGoiSWVmneYln5gM4piBg==" spinCount="100000" sheet="1" objects="1" scenarios="1"/>
  <mergeCells count="493">
    <mergeCell ref="AD171:AI174"/>
    <mergeCell ref="C175:C178"/>
    <mergeCell ref="D175:D178"/>
    <mergeCell ref="E175:E178"/>
    <mergeCell ref="F175:F178"/>
    <mergeCell ref="G175:H178"/>
    <mergeCell ref="I175:K178"/>
    <mergeCell ref="L175:Q178"/>
    <mergeCell ref="R175:W178"/>
    <mergeCell ref="X175:AC178"/>
    <mergeCell ref="AD175:AI178"/>
    <mergeCell ref="C171:C174"/>
    <mergeCell ref="D171:D174"/>
    <mergeCell ref="E171:E174"/>
    <mergeCell ref="F171:F174"/>
    <mergeCell ref="G171:H174"/>
    <mergeCell ref="I171:K174"/>
    <mergeCell ref="L171:Q174"/>
    <mergeCell ref="R171:W174"/>
    <mergeCell ref="X171:AC174"/>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31:AI134"/>
    <mergeCell ref="C135:C138"/>
    <mergeCell ref="D135:D138"/>
    <mergeCell ref="E135:E138"/>
    <mergeCell ref="F135:F138"/>
    <mergeCell ref="G135:H138"/>
    <mergeCell ref="I135:K138"/>
    <mergeCell ref="L135:Q138"/>
    <mergeCell ref="R135:W138"/>
    <mergeCell ref="X135:AC138"/>
    <mergeCell ref="AD135:AI138"/>
    <mergeCell ref="C131:C134"/>
    <mergeCell ref="D131:D134"/>
    <mergeCell ref="E131:E134"/>
    <mergeCell ref="F131:F134"/>
    <mergeCell ref="G131:H134"/>
    <mergeCell ref="I131:K134"/>
    <mergeCell ref="L131:Q134"/>
    <mergeCell ref="R131:W134"/>
    <mergeCell ref="X131:AC134"/>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C59:C62"/>
    <mergeCell ref="D59:D62"/>
    <mergeCell ref="E59:E62"/>
    <mergeCell ref="F59:F62"/>
    <mergeCell ref="G59:H62"/>
    <mergeCell ref="I59:K62"/>
    <mergeCell ref="L59:Q62"/>
    <mergeCell ref="R59:W62"/>
    <mergeCell ref="X59:AC62"/>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83:AI86"/>
    <mergeCell ref="AU83:AU86"/>
    <mergeCell ref="AV83:AV86"/>
    <mergeCell ref="C87:C90"/>
    <mergeCell ref="D87:D90"/>
    <mergeCell ref="E87:E90"/>
    <mergeCell ref="F87:F90"/>
    <mergeCell ref="G87:H90"/>
    <mergeCell ref="I87:K90"/>
    <mergeCell ref="L87:Q90"/>
    <mergeCell ref="R87:W90"/>
    <mergeCell ref="X87:AC90"/>
    <mergeCell ref="AD87:AI90"/>
    <mergeCell ref="AU87:AU90"/>
    <mergeCell ref="AV87:AV90"/>
    <mergeCell ref="C83:C86"/>
    <mergeCell ref="D83:D86"/>
    <mergeCell ref="E83:E86"/>
    <mergeCell ref="F83:F86"/>
    <mergeCell ref="G83:H86"/>
    <mergeCell ref="I83:K86"/>
    <mergeCell ref="L83:Q86"/>
    <mergeCell ref="R83:W86"/>
    <mergeCell ref="X83:AC86"/>
    <mergeCell ref="AD91:AI94"/>
    <mergeCell ref="AU91:AU94"/>
    <mergeCell ref="AV91:AV94"/>
    <mergeCell ref="C91:C94"/>
    <mergeCell ref="D91:D94"/>
    <mergeCell ref="E91:E94"/>
    <mergeCell ref="F91:F94"/>
    <mergeCell ref="G91:H94"/>
    <mergeCell ref="I91:K94"/>
    <mergeCell ref="L91:Q94"/>
    <mergeCell ref="R91:W94"/>
    <mergeCell ref="X91:AC94"/>
  </mergeCells>
  <phoneticPr fontId="2"/>
  <conditionalFormatting sqref="L127:Q130">
    <cfRule type="expression" dxfId="556" priority="159">
      <formula>IF(I127="定",TRUE)</formula>
    </cfRule>
    <cfRule type="expression" dxfId="555" priority="160">
      <formula>IF(I127="×",TRUE)</formula>
    </cfRule>
  </conditionalFormatting>
  <conditionalFormatting sqref="R127:W130">
    <cfRule type="expression" dxfId="554" priority="157">
      <formula>IF(I127="定",TRUE)</formula>
    </cfRule>
    <cfRule type="expression" dxfId="553" priority="158">
      <formula>IF(I127="×",TRUE)</formula>
    </cfRule>
  </conditionalFormatting>
  <conditionalFormatting sqref="C4">
    <cfRule type="expression" dxfId="552" priority="155">
      <formula>IF(XFD4="定",TRUE)</formula>
    </cfRule>
    <cfRule type="expression" dxfId="551" priority="156">
      <formula>IF(XFD4="×",TRUE)</formula>
    </cfRule>
  </conditionalFormatting>
  <conditionalFormatting sqref="L11:Q30 L123:Q126">
    <cfRule type="expression" dxfId="550" priority="153">
      <formula>IF(I11="定",TRUE)</formula>
    </cfRule>
    <cfRule type="expression" dxfId="549" priority="154">
      <formula>IF(I11="×",TRUE)</formula>
    </cfRule>
  </conditionalFormatting>
  <conditionalFormatting sqref="R11:W30 R123:W126">
    <cfRule type="expression" dxfId="548" priority="151">
      <formula>IF(I11="定",TRUE)</formula>
    </cfRule>
    <cfRule type="expression" dxfId="547" priority="152">
      <formula>IF(I11="×",TRUE)</formula>
    </cfRule>
  </conditionalFormatting>
  <conditionalFormatting sqref="L31:Q34">
    <cfRule type="expression" dxfId="546" priority="149">
      <formula>IF(I31="定",TRUE)</formula>
    </cfRule>
    <cfRule type="expression" dxfId="545" priority="150">
      <formula>IF(I31="×",TRUE)</formula>
    </cfRule>
  </conditionalFormatting>
  <conditionalFormatting sqref="R31:W34">
    <cfRule type="expression" dxfId="544" priority="147">
      <formula>IF(I31="定",TRUE)</formula>
    </cfRule>
    <cfRule type="expression" dxfId="543" priority="148">
      <formula>IF(I31="×",TRUE)</formula>
    </cfRule>
  </conditionalFormatting>
  <conditionalFormatting sqref="L35:Q38">
    <cfRule type="expression" dxfId="542" priority="145">
      <formula>IF(I35="定",TRUE)</formula>
    </cfRule>
    <cfRule type="expression" dxfId="541" priority="146">
      <formula>IF(I35="×",TRUE)</formula>
    </cfRule>
  </conditionalFormatting>
  <conditionalFormatting sqref="R35:W38">
    <cfRule type="expression" dxfId="540" priority="143">
      <formula>IF(I35="定",TRUE)</formula>
    </cfRule>
    <cfRule type="expression" dxfId="539" priority="144">
      <formula>IF(I35="×",TRUE)</formula>
    </cfRule>
  </conditionalFormatting>
  <conditionalFormatting sqref="L39:Q42">
    <cfRule type="expression" dxfId="538" priority="141">
      <formula>IF(I39="定",TRUE)</formula>
    </cfRule>
    <cfRule type="expression" dxfId="537" priority="142">
      <formula>IF(I39="×",TRUE)</formula>
    </cfRule>
  </conditionalFormatting>
  <conditionalFormatting sqref="R39:W42">
    <cfRule type="expression" dxfId="536" priority="139">
      <formula>IF(I39="定",TRUE)</formula>
    </cfRule>
    <cfRule type="expression" dxfId="535" priority="140">
      <formula>IF(I39="×",TRUE)</formula>
    </cfRule>
  </conditionalFormatting>
  <conditionalFormatting sqref="L43:Q46">
    <cfRule type="expression" dxfId="534" priority="137">
      <formula>IF(I43="定",TRUE)</formula>
    </cfRule>
    <cfRule type="expression" dxfId="533" priority="138">
      <formula>IF(I43="×",TRUE)</formula>
    </cfRule>
  </conditionalFormatting>
  <conditionalFormatting sqref="R43:W46">
    <cfRule type="expression" dxfId="532" priority="135">
      <formula>IF(I43="定",TRUE)</formula>
    </cfRule>
    <cfRule type="expression" dxfId="531" priority="136">
      <formula>IF(I43="×",TRUE)</formula>
    </cfRule>
  </conditionalFormatting>
  <conditionalFormatting sqref="L51:Q54">
    <cfRule type="expression" dxfId="530" priority="133">
      <formula>IF(I51="定",TRUE)</formula>
    </cfRule>
    <cfRule type="expression" dxfId="529" priority="134">
      <formula>IF(I51="×",TRUE)</formula>
    </cfRule>
  </conditionalFormatting>
  <conditionalFormatting sqref="R51:W54">
    <cfRule type="expression" dxfId="528" priority="131">
      <formula>IF(I51="定",TRUE)</formula>
    </cfRule>
    <cfRule type="expression" dxfId="527" priority="132">
      <formula>IF(I51="×",TRUE)</formula>
    </cfRule>
  </conditionalFormatting>
  <conditionalFormatting sqref="L47:Q50">
    <cfRule type="expression" dxfId="526" priority="129">
      <formula>IF(I47="定",TRUE)</formula>
    </cfRule>
    <cfRule type="expression" dxfId="525" priority="130">
      <formula>IF(I47="×",TRUE)</formula>
    </cfRule>
  </conditionalFormatting>
  <conditionalFormatting sqref="R47:W50">
    <cfRule type="expression" dxfId="524" priority="127">
      <formula>IF(I47="定",TRUE)</formula>
    </cfRule>
    <cfRule type="expression" dxfId="523" priority="128">
      <formula>IF(I47="×",TRUE)</formula>
    </cfRule>
  </conditionalFormatting>
  <conditionalFormatting sqref="L55:Q58">
    <cfRule type="expression" dxfId="522" priority="125">
      <formula>IF(I55="定",TRUE)</formula>
    </cfRule>
    <cfRule type="expression" dxfId="521" priority="126">
      <formula>IF(I55="×",TRUE)</formula>
    </cfRule>
  </conditionalFormatting>
  <conditionalFormatting sqref="R55:W58">
    <cfRule type="expression" dxfId="520" priority="123">
      <formula>IF(I55="定",TRUE)</formula>
    </cfRule>
    <cfRule type="expression" dxfId="519" priority="124">
      <formula>IF(I55="×",TRUE)</formula>
    </cfRule>
  </conditionalFormatting>
  <conditionalFormatting sqref="L115:Q118">
    <cfRule type="expression" dxfId="518" priority="121">
      <formula>IF(I115="定",TRUE)</formula>
    </cfRule>
    <cfRule type="expression" dxfId="517" priority="122">
      <formula>IF(I115="×",TRUE)</formula>
    </cfRule>
  </conditionalFormatting>
  <conditionalFormatting sqref="R115:W118">
    <cfRule type="expression" dxfId="516" priority="119">
      <formula>IF(I115="定",TRUE)</formula>
    </cfRule>
    <cfRule type="expression" dxfId="515" priority="120">
      <formula>IF(I115="×",TRUE)</formula>
    </cfRule>
  </conditionalFormatting>
  <conditionalFormatting sqref="L119:Q122">
    <cfRule type="expression" dxfId="514" priority="117">
      <formula>IF(I119="定",TRUE)</formula>
    </cfRule>
    <cfRule type="expression" dxfId="513" priority="118">
      <formula>IF(I119="×",TRUE)</formula>
    </cfRule>
  </conditionalFormatting>
  <conditionalFormatting sqref="R119:W122">
    <cfRule type="expression" dxfId="512" priority="115">
      <formula>IF(I119="定",TRUE)</formula>
    </cfRule>
    <cfRule type="expression" dxfId="511" priority="116">
      <formula>IF(I119="×",TRUE)</formula>
    </cfRule>
  </conditionalFormatting>
  <conditionalFormatting sqref="L95:Q98">
    <cfRule type="expression" dxfId="510" priority="113">
      <formula>IF(I95="定",TRUE)</formula>
    </cfRule>
    <cfRule type="expression" dxfId="509" priority="114">
      <formula>IF(I95="×",TRUE)</formula>
    </cfRule>
  </conditionalFormatting>
  <conditionalFormatting sqref="R95:W98">
    <cfRule type="expression" dxfId="508" priority="111">
      <formula>IF(I95="定",TRUE)</formula>
    </cfRule>
    <cfRule type="expression" dxfId="507" priority="112">
      <formula>IF(I95="×",TRUE)</formula>
    </cfRule>
  </conditionalFormatting>
  <conditionalFormatting sqref="L99:Q102">
    <cfRule type="expression" dxfId="506" priority="109">
      <formula>IF(I99="定",TRUE)</formula>
    </cfRule>
    <cfRule type="expression" dxfId="505" priority="110">
      <formula>IF(I99="×",TRUE)</formula>
    </cfRule>
  </conditionalFormatting>
  <conditionalFormatting sqref="R99:W102">
    <cfRule type="expression" dxfId="504" priority="107">
      <formula>IF(I99="定",TRUE)</formula>
    </cfRule>
    <cfRule type="expression" dxfId="503" priority="108">
      <formula>IF(I99="×",TRUE)</formula>
    </cfRule>
  </conditionalFormatting>
  <conditionalFormatting sqref="L107:Q110">
    <cfRule type="expression" dxfId="502" priority="105">
      <formula>IF(I107="定",TRUE)</formula>
    </cfRule>
    <cfRule type="expression" dxfId="501" priority="106">
      <formula>IF(I107="×",TRUE)</formula>
    </cfRule>
  </conditionalFormatting>
  <conditionalFormatting sqref="R107:W110">
    <cfRule type="expression" dxfId="500" priority="103">
      <formula>IF(I107="定",TRUE)</formula>
    </cfRule>
    <cfRule type="expression" dxfId="499" priority="104">
      <formula>IF(I107="×",TRUE)</formula>
    </cfRule>
  </conditionalFormatting>
  <conditionalFormatting sqref="L103:Q106">
    <cfRule type="expression" dxfId="498" priority="101">
      <formula>IF(I103="定",TRUE)</formula>
    </cfRule>
    <cfRule type="expression" dxfId="497" priority="102">
      <formula>IF(I103="×",TRUE)</formula>
    </cfRule>
  </conditionalFormatting>
  <conditionalFormatting sqref="R103:W106">
    <cfRule type="expression" dxfId="496" priority="99">
      <formula>IF(I103="定",TRUE)</formula>
    </cfRule>
    <cfRule type="expression" dxfId="495" priority="100">
      <formula>IF(I103="×",TRUE)</formula>
    </cfRule>
  </conditionalFormatting>
  <conditionalFormatting sqref="L111:Q114">
    <cfRule type="expression" dxfId="494" priority="97">
      <formula>IF(I111="定",TRUE)</formula>
    </cfRule>
    <cfRule type="expression" dxfId="493" priority="98">
      <formula>IF(I111="×",TRUE)</formula>
    </cfRule>
  </conditionalFormatting>
  <conditionalFormatting sqref="R111:W114">
    <cfRule type="expression" dxfId="492" priority="95">
      <formula>IF(I111="定",TRUE)</formula>
    </cfRule>
    <cfRule type="expression" dxfId="491" priority="96">
      <formula>IF(I111="×",TRUE)</formula>
    </cfRule>
  </conditionalFormatting>
  <conditionalFormatting sqref="L91:Q94">
    <cfRule type="expression" dxfId="490" priority="93">
      <formula>IF(I91="定",TRUE)</formula>
    </cfRule>
    <cfRule type="expression" dxfId="489" priority="94">
      <formula>IF(I91="×",TRUE)</formula>
    </cfRule>
  </conditionalFormatting>
  <conditionalFormatting sqref="R91:W94">
    <cfRule type="expression" dxfId="488" priority="91">
      <formula>IF(I91="定",TRUE)</formula>
    </cfRule>
    <cfRule type="expression" dxfId="487" priority="92">
      <formula>IF(I91="×",TRUE)</formula>
    </cfRule>
  </conditionalFormatting>
  <conditionalFormatting sqref="L87:Q90">
    <cfRule type="expression" dxfId="486" priority="89">
      <formula>IF(I87="定",TRUE)</formula>
    </cfRule>
    <cfRule type="expression" dxfId="485" priority="90">
      <formula>IF(I87="×",TRUE)</formula>
    </cfRule>
  </conditionalFormatting>
  <conditionalFormatting sqref="R87:W90">
    <cfRule type="expression" dxfId="484" priority="87">
      <formula>IF(I87="定",TRUE)</formula>
    </cfRule>
    <cfRule type="expression" dxfId="483" priority="88">
      <formula>IF(I87="×",TRUE)</formula>
    </cfRule>
  </conditionalFormatting>
  <conditionalFormatting sqref="L79:Q82">
    <cfRule type="expression" dxfId="482" priority="85">
      <formula>IF(I79="定",TRUE)</formula>
    </cfRule>
    <cfRule type="expression" dxfId="481" priority="86">
      <formula>IF(I79="×",TRUE)</formula>
    </cfRule>
  </conditionalFormatting>
  <conditionalFormatting sqref="R79:W82">
    <cfRule type="expression" dxfId="480" priority="83">
      <formula>IF(I79="定",TRUE)</formula>
    </cfRule>
    <cfRule type="expression" dxfId="479" priority="84">
      <formula>IF(I79="×",TRUE)</formula>
    </cfRule>
  </conditionalFormatting>
  <conditionalFormatting sqref="L83:Q86">
    <cfRule type="expression" dxfId="478" priority="81">
      <formula>IF(I83="定",TRUE)</formula>
    </cfRule>
    <cfRule type="expression" dxfId="477" priority="82">
      <formula>IF(I83="×",TRUE)</formula>
    </cfRule>
  </conditionalFormatting>
  <conditionalFormatting sqref="R83:W86">
    <cfRule type="expression" dxfId="476" priority="79">
      <formula>IF(I83="定",TRUE)</formula>
    </cfRule>
    <cfRule type="expression" dxfId="475" priority="80">
      <formula>IF(I83="×",TRUE)</formula>
    </cfRule>
  </conditionalFormatting>
  <conditionalFormatting sqref="L59:Q62">
    <cfRule type="expression" dxfId="474" priority="77">
      <formula>IF(I59="定",TRUE)</formula>
    </cfRule>
    <cfRule type="expression" dxfId="473" priority="78">
      <formula>IF(I59="×",TRUE)</formula>
    </cfRule>
  </conditionalFormatting>
  <conditionalFormatting sqref="R59:W62">
    <cfRule type="expression" dxfId="472" priority="75">
      <formula>IF(I59="定",TRUE)</formula>
    </cfRule>
    <cfRule type="expression" dxfId="471" priority="76">
      <formula>IF(I59="×",TRUE)</formula>
    </cfRule>
  </conditionalFormatting>
  <conditionalFormatting sqref="L63:Q66">
    <cfRule type="expression" dxfId="470" priority="73">
      <formula>IF(I63="定",TRUE)</formula>
    </cfRule>
    <cfRule type="expression" dxfId="469" priority="74">
      <formula>IF(I63="×",TRUE)</formula>
    </cfRule>
  </conditionalFormatting>
  <conditionalFormatting sqref="R63:W66">
    <cfRule type="expression" dxfId="468" priority="71">
      <formula>IF(I63="定",TRUE)</formula>
    </cfRule>
    <cfRule type="expression" dxfId="467" priority="72">
      <formula>IF(I63="×",TRUE)</formula>
    </cfRule>
  </conditionalFormatting>
  <conditionalFormatting sqref="L71:Q74">
    <cfRule type="expression" dxfId="466" priority="69">
      <formula>IF(I71="定",TRUE)</formula>
    </cfRule>
    <cfRule type="expression" dxfId="465" priority="70">
      <formula>IF(I71="×",TRUE)</formula>
    </cfRule>
  </conditionalFormatting>
  <conditionalFormatting sqref="R71:W74">
    <cfRule type="expression" dxfId="464" priority="67">
      <formula>IF(I71="定",TRUE)</formula>
    </cfRule>
    <cfRule type="expression" dxfId="463" priority="68">
      <formula>IF(I71="×",TRUE)</formula>
    </cfRule>
  </conditionalFormatting>
  <conditionalFormatting sqref="L67:Q70">
    <cfRule type="expression" dxfId="462" priority="65">
      <formula>IF(I67="定",TRUE)</formula>
    </cfRule>
    <cfRule type="expression" dxfId="461" priority="66">
      <formula>IF(I67="×",TRUE)</formula>
    </cfRule>
  </conditionalFormatting>
  <conditionalFormatting sqref="R67:W70">
    <cfRule type="expression" dxfId="460" priority="63">
      <formula>IF(I67="定",TRUE)</formula>
    </cfRule>
    <cfRule type="expression" dxfId="459" priority="64">
      <formula>IF(I67="×",TRUE)</formula>
    </cfRule>
  </conditionalFormatting>
  <conditionalFormatting sqref="L75:Q78">
    <cfRule type="expression" dxfId="458" priority="61">
      <formula>IF(I75="定",TRUE)</formula>
    </cfRule>
    <cfRule type="expression" dxfId="457" priority="62">
      <formula>IF(I75="×",TRUE)</formula>
    </cfRule>
  </conditionalFormatting>
  <conditionalFormatting sqref="R75:W78">
    <cfRule type="expression" dxfId="456" priority="59">
      <formula>IF(I75="定",TRUE)</formula>
    </cfRule>
    <cfRule type="expression" dxfId="455" priority="60">
      <formula>IF(I75="×",TRUE)</formula>
    </cfRule>
  </conditionalFormatting>
  <conditionalFormatting sqref="L171:Q174">
    <cfRule type="expression" dxfId="454" priority="48">
      <formula>IF(I171="定",TRUE)</formula>
    </cfRule>
    <cfRule type="expression" dxfId="453" priority="49">
      <formula>IF(I171="×",TRUE)</formula>
    </cfRule>
  </conditionalFormatting>
  <conditionalFormatting sqref="R171:W174">
    <cfRule type="expression" dxfId="452" priority="46">
      <formula>IF(I171="定",TRUE)</formula>
    </cfRule>
    <cfRule type="expression" dxfId="451" priority="47">
      <formula>IF(I171="×",TRUE)</formula>
    </cfRule>
  </conditionalFormatting>
  <conditionalFormatting sqref="L175:Q178">
    <cfRule type="expression" dxfId="450" priority="44">
      <formula>IF(I175="定",TRUE)</formula>
    </cfRule>
    <cfRule type="expression" dxfId="449" priority="45">
      <formula>IF(I175="×",TRUE)</formula>
    </cfRule>
  </conditionalFormatting>
  <conditionalFormatting sqref="R175:W178">
    <cfRule type="expression" dxfId="448" priority="42">
      <formula>IF(I175="定",TRUE)</formula>
    </cfRule>
    <cfRule type="expression" dxfId="447" priority="43">
      <formula>IF(I175="×",TRUE)</formula>
    </cfRule>
  </conditionalFormatting>
  <conditionalFormatting sqref="L151:Q154">
    <cfRule type="expression" dxfId="446" priority="40">
      <formula>IF(I151="定",TRUE)</formula>
    </cfRule>
    <cfRule type="expression" dxfId="445" priority="41">
      <formula>IF(I151="×",TRUE)</formula>
    </cfRule>
  </conditionalFormatting>
  <conditionalFormatting sqref="R151:W154">
    <cfRule type="expression" dxfId="444" priority="38">
      <formula>IF(I151="定",TRUE)</formula>
    </cfRule>
    <cfRule type="expression" dxfId="443" priority="39">
      <formula>IF(I151="×",TRUE)</formula>
    </cfRule>
  </conditionalFormatting>
  <conditionalFormatting sqref="L155:Q158">
    <cfRule type="expression" dxfId="442" priority="36">
      <formula>IF(I155="定",TRUE)</formula>
    </cfRule>
    <cfRule type="expression" dxfId="441" priority="37">
      <formula>IF(I155="×",TRUE)</formula>
    </cfRule>
  </conditionalFormatting>
  <conditionalFormatting sqref="R155:W158">
    <cfRule type="expression" dxfId="440" priority="34">
      <formula>IF(I155="定",TRUE)</formula>
    </cfRule>
    <cfRule type="expression" dxfId="439" priority="35">
      <formula>IF(I155="×",TRUE)</formula>
    </cfRule>
  </conditionalFormatting>
  <conditionalFormatting sqref="L163:Q166">
    <cfRule type="expression" dxfId="438" priority="32">
      <formula>IF(I163="定",TRUE)</formula>
    </cfRule>
    <cfRule type="expression" dxfId="437" priority="33">
      <formula>IF(I163="×",TRUE)</formula>
    </cfRule>
  </conditionalFormatting>
  <conditionalFormatting sqref="R163:W166">
    <cfRule type="expression" dxfId="436" priority="30">
      <formula>IF(I163="定",TRUE)</formula>
    </cfRule>
    <cfRule type="expression" dxfId="435" priority="31">
      <formula>IF(I163="×",TRUE)</formula>
    </cfRule>
  </conditionalFormatting>
  <conditionalFormatting sqref="L159:Q162">
    <cfRule type="expression" dxfId="434" priority="28">
      <formula>IF(I159="定",TRUE)</formula>
    </cfRule>
    <cfRule type="expression" dxfId="433" priority="29">
      <formula>IF(I159="×",TRUE)</formula>
    </cfRule>
  </conditionalFormatting>
  <conditionalFormatting sqref="R159:W162">
    <cfRule type="expression" dxfId="432" priority="26">
      <formula>IF(I159="定",TRUE)</formula>
    </cfRule>
    <cfRule type="expression" dxfId="431" priority="27">
      <formula>IF(I159="×",TRUE)</formula>
    </cfRule>
  </conditionalFormatting>
  <conditionalFormatting sqref="L167:Q170">
    <cfRule type="expression" dxfId="430" priority="24">
      <formula>IF(I167="定",TRUE)</formula>
    </cfRule>
    <cfRule type="expression" dxfId="429" priority="25">
      <formula>IF(I167="×",TRUE)</formula>
    </cfRule>
  </conditionalFormatting>
  <conditionalFormatting sqref="R167:W170">
    <cfRule type="expression" dxfId="428" priority="22">
      <formula>IF(I167="定",TRUE)</formula>
    </cfRule>
    <cfRule type="expression" dxfId="427" priority="23">
      <formula>IF(I167="×",TRUE)</formula>
    </cfRule>
  </conditionalFormatting>
  <conditionalFormatting sqref="L147:Q150">
    <cfRule type="expression" dxfId="426" priority="20">
      <formula>IF(I147="定",TRUE)</formula>
    </cfRule>
    <cfRule type="expression" dxfId="425" priority="21">
      <formula>IF(I147="×",TRUE)</formula>
    </cfRule>
  </conditionalFormatting>
  <conditionalFormatting sqref="R147:W150">
    <cfRule type="expression" dxfId="424" priority="18">
      <formula>IF(I147="定",TRUE)</formula>
    </cfRule>
    <cfRule type="expression" dxfId="423" priority="19">
      <formula>IF(I147="×",TRUE)</formula>
    </cfRule>
  </conditionalFormatting>
  <conditionalFormatting sqref="L143:Q146">
    <cfRule type="expression" dxfId="422" priority="16">
      <formula>IF(I143="定",TRUE)</formula>
    </cfRule>
    <cfRule type="expression" dxfId="421" priority="17">
      <formula>IF(I143="×",TRUE)</formula>
    </cfRule>
  </conditionalFormatting>
  <conditionalFormatting sqref="R143:W146">
    <cfRule type="expression" dxfId="420" priority="14">
      <formula>IF(I143="定",TRUE)</formula>
    </cfRule>
    <cfRule type="expression" dxfId="419" priority="15">
      <formula>IF(I143="×",TRUE)</formula>
    </cfRule>
  </conditionalFormatting>
  <conditionalFormatting sqref="L135:Q138">
    <cfRule type="expression" dxfId="418" priority="12">
      <formula>IF(I135="定",TRUE)</formula>
    </cfRule>
    <cfRule type="expression" dxfId="417" priority="13">
      <formula>IF(I135="×",TRUE)</formula>
    </cfRule>
  </conditionalFormatting>
  <conditionalFormatting sqref="R135:W138">
    <cfRule type="expression" dxfId="416" priority="10">
      <formula>IF(I135="定",TRUE)</formula>
    </cfRule>
    <cfRule type="expression" dxfId="415" priority="11">
      <formula>IF(I135="×",TRUE)</formula>
    </cfRule>
  </conditionalFormatting>
  <conditionalFormatting sqref="L139:Q142">
    <cfRule type="expression" dxfId="414" priority="8">
      <formula>IF(I139="定",TRUE)</formula>
    </cfRule>
    <cfRule type="expression" dxfId="413" priority="9">
      <formula>IF(I139="×",TRUE)</formula>
    </cfRule>
  </conditionalFormatting>
  <conditionalFormatting sqref="R139:W142">
    <cfRule type="expression" dxfId="412" priority="6">
      <formula>IF(I139="定",TRUE)</formula>
    </cfRule>
    <cfRule type="expression" dxfId="411" priority="7">
      <formula>IF(I139="×",TRUE)</formula>
    </cfRule>
  </conditionalFormatting>
  <conditionalFormatting sqref="L131:Q134">
    <cfRule type="expression" dxfId="410" priority="4">
      <formula>IF(I131="定",TRUE)</formula>
    </cfRule>
    <cfRule type="expression" dxfId="409" priority="5">
      <formula>IF(I131="×",TRUE)</formula>
    </cfRule>
  </conditionalFormatting>
  <conditionalFormatting sqref="R131:W134">
    <cfRule type="expression" dxfId="408" priority="2">
      <formula>IF(I131="定",TRUE)</formula>
    </cfRule>
    <cfRule type="expression" dxfId="407" priority="3">
      <formula>IF(I131="×",TRUE)</formula>
    </cfRule>
  </conditionalFormatting>
  <dataValidations count="2">
    <dataValidation type="whole" operator="greaterThanOrEqual" allowBlank="1" showInputMessage="1" showErrorMessage="1" sqref="L11:Q178" xr:uid="{325D94F3-6798-4CF7-B5EC-6BFCEBF5D1B5}">
      <formula1>R11</formula1>
    </dataValidation>
    <dataValidation type="whole" operator="lessThanOrEqual" allowBlank="1" showInputMessage="1" showErrorMessage="1" sqref="R11:W178" xr:uid="{F77C0182-A901-47D5-9575-B32088BB7E55}">
      <formula1>L11</formula1>
    </dataValidation>
  </dataValidations>
  <pageMargins left="0.7" right="0.7" top="0.75" bottom="0.75" header="0.3" footer="0.3"/>
  <pageSetup paperSize="9" scale="37" orientation="portrait" r:id="rId1"/>
  <rowBreaks count="1" manualBreakCount="1">
    <brk id="1" max="43" man="1"/>
  </rowBreaks>
  <drawing r:id="rId2"/>
  <extLst>
    <ext xmlns:x14="http://schemas.microsoft.com/office/spreadsheetml/2009/9/main" uri="{78C0D931-6437-407d-A8EE-F0AAD7539E65}">
      <x14:conditionalFormattings>
        <x14:conditionalFormatting xmlns:xm="http://schemas.microsoft.com/office/excel/2006/main">
          <x14:cfRule type="expression" priority="58" id="{88E96186-0D9E-4C6B-8FED-C9FA92BEDAEC}">
            <xm:f>IF('記載例(計算書)'!$C$12="☑",TRUE)</xm:f>
            <x14:dxf>
              <font>
                <color theme="0" tint="-0.14996795556505021"/>
              </font>
              <fill>
                <patternFill>
                  <bgColor theme="0" tint="-0.14996795556505021"/>
                </patternFill>
              </fill>
            </x14:dxf>
          </x14:cfRule>
          <xm:sqref>C11:AC70</xm:sqref>
        </x14:conditionalFormatting>
        <x14:conditionalFormatting xmlns:xm="http://schemas.microsoft.com/office/excel/2006/main">
          <x14:cfRule type="expression" priority="1" id="{B003DFC9-638F-4C31-B82F-C858ADEA909D}">
            <xm:f>IF(支給額計算書!$C$12="☑",TRUE)</xm:f>
            <x14:dxf>
              <font>
                <color theme="0" tint="-0.14996795556505021"/>
              </font>
              <fill>
                <patternFill>
                  <bgColor theme="0" tint="-0.14996795556505021"/>
                </patternFill>
              </fill>
            </x14:dxf>
          </x14:cfRule>
          <xm:sqref>AD11:AI70</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ADA9-7877-4AC6-BCD1-F863D4C1503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K9kqj2M6qW+Z2HhfleYIUY+1r87US86XsBvx4gXirSiDt/2ZqunbelTHyCTQTKSVXhZMiZ/JlFPT9mxRp8Vy8w==" saltValue="glW5D0h50RiLKR131Hc6j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75" priority="18">
      <formula>IF(I11="定",TRUE)</formula>
    </cfRule>
    <cfRule type="expression" dxfId="74" priority="19">
      <formula>IF(I11="×",TRUE)</formula>
    </cfRule>
  </conditionalFormatting>
  <conditionalFormatting sqref="R11:W58 R95:W130">
    <cfRule type="expression" dxfId="73" priority="16">
      <formula>IF(I11="定",TRUE)</formula>
    </cfRule>
    <cfRule type="expression" dxfId="72" priority="17">
      <formula>IF(I11="×",TRUE)</formula>
    </cfRule>
  </conditionalFormatting>
  <conditionalFormatting sqref="C4">
    <cfRule type="expression" dxfId="71" priority="14">
      <formula>IF(XFD4="定",TRUE)</formula>
    </cfRule>
    <cfRule type="expression" dxfId="70" priority="15">
      <formula>IF(XFD4="×",TRUE)</formula>
    </cfRule>
  </conditionalFormatting>
  <conditionalFormatting sqref="L59:Q94">
    <cfRule type="expression" dxfId="69" priority="12">
      <formula>IF(I59="定",TRUE)</formula>
    </cfRule>
    <cfRule type="expression" dxfId="68" priority="13">
      <formula>IF(I59="×",TRUE)</formula>
    </cfRule>
  </conditionalFormatting>
  <conditionalFormatting sqref="R59:W94">
    <cfRule type="expression" dxfId="67" priority="10">
      <formula>IF(I59="定",TRUE)</formula>
    </cfRule>
    <cfRule type="expression" dxfId="66" priority="11">
      <formula>IF(I59="×",TRUE)</formula>
    </cfRule>
  </conditionalFormatting>
  <conditionalFormatting sqref="L143:Q178">
    <cfRule type="expression" dxfId="65" priority="7">
      <formula>IF(I143="定",TRUE)</formula>
    </cfRule>
    <cfRule type="expression" dxfId="64" priority="8">
      <formula>IF(I143="×",TRUE)</formula>
    </cfRule>
  </conditionalFormatting>
  <conditionalFormatting sqref="R143:W178">
    <cfRule type="expression" dxfId="63" priority="5">
      <formula>IF(I143="定",TRUE)</formula>
    </cfRule>
    <cfRule type="expression" dxfId="62" priority="6">
      <formula>IF(I143="×",TRUE)</formula>
    </cfRule>
  </conditionalFormatting>
  <conditionalFormatting sqref="L131:Q142">
    <cfRule type="expression" dxfId="61" priority="3">
      <formula>IF(I131="定",TRUE)</formula>
    </cfRule>
    <cfRule type="expression" dxfId="60" priority="4">
      <formula>IF(I131="×",TRUE)</formula>
    </cfRule>
  </conditionalFormatting>
  <conditionalFormatting sqref="R131:W142">
    <cfRule type="expression" dxfId="59" priority="1">
      <formula>IF(I131="定",TRUE)</formula>
    </cfRule>
    <cfRule type="expression" dxfId="58" priority="2">
      <formula>IF(I131="×",TRUE)</formula>
    </cfRule>
  </conditionalFormatting>
  <dataValidations count="2">
    <dataValidation type="whole" operator="lessThanOrEqual" allowBlank="1" showInputMessage="1" showErrorMessage="1" sqref="R11:W178" xr:uid="{D7A99DBB-3AAA-46D3-8207-BBB987B8FF2D}">
      <formula1>L11</formula1>
    </dataValidation>
    <dataValidation type="whole" operator="greaterThanOrEqual" allowBlank="1" showInputMessage="1" showErrorMessage="1" sqref="L11:Q178" xr:uid="{89231433-2A67-409E-91A4-48E9C96E689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6EA92E9E-F406-49E0-914F-01BBAF60C682}">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A086B-1946-4D4A-A65C-2291B503659A}">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AZD4OwCYCtH+x+2o/o1tD8TsezxGi6/Kw5iqmUfUEcQR5ZrxR8o+hyhTosNWvKSL2PzsLSs1X8K8uBR8mx2KXg==" saltValue="SNNGk/ZHLm2ZQ34mB3NO6w=="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56" priority="18">
      <formula>IF(I11="定",TRUE)</formula>
    </cfRule>
    <cfRule type="expression" dxfId="55" priority="19">
      <formula>IF(I11="×",TRUE)</formula>
    </cfRule>
  </conditionalFormatting>
  <conditionalFormatting sqref="R11:W58 R95:W130">
    <cfRule type="expression" dxfId="54" priority="16">
      <formula>IF(I11="定",TRUE)</formula>
    </cfRule>
    <cfRule type="expression" dxfId="53" priority="17">
      <formula>IF(I11="×",TRUE)</formula>
    </cfRule>
  </conditionalFormatting>
  <conditionalFormatting sqref="C4">
    <cfRule type="expression" dxfId="52" priority="14">
      <formula>IF(XFD4="定",TRUE)</formula>
    </cfRule>
    <cfRule type="expression" dxfId="51" priority="15">
      <formula>IF(XFD4="×",TRUE)</formula>
    </cfRule>
  </conditionalFormatting>
  <conditionalFormatting sqref="L59:Q94">
    <cfRule type="expression" dxfId="50" priority="12">
      <formula>IF(I59="定",TRUE)</formula>
    </cfRule>
    <cfRule type="expression" dxfId="49" priority="13">
      <formula>IF(I59="×",TRUE)</formula>
    </cfRule>
  </conditionalFormatting>
  <conditionalFormatting sqref="R59:W94">
    <cfRule type="expression" dxfId="48" priority="10">
      <formula>IF(I59="定",TRUE)</formula>
    </cfRule>
    <cfRule type="expression" dxfId="47" priority="11">
      <formula>IF(I59="×",TRUE)</formula>
    </cfRule>
  </conditionalFormatting>
  <conditionalFormatting sqref="L143:Q178">
    <cfRule type="expression" dxfId="46" priority="7">
      <formula>IF(I143="定",TRUE)</formula>
    </cfRule>
    <cfRule type="expression" dxfId="45" priority="8">
      <formula>IF(I143="×",TRUE)</formula>
    </cfRule>
  </conditionalFormatting>
  <conditionalFormatting sqref="R143:W178">
    <cfRule type="expression" dxfId="44" priority="5">
      <formula>IF(I143="定",TRUE)</formula>
    </cfRule>
    <cfRule type="expression" dxfId="43" priority="6">
      <formula>IF(I143="×",TRUE)</formula>
    </cfRule>
  </conditionalFormatting>
  <conditionalFormatting sqref="L131:Q142">
    <cfRule type="expression" dxfId="42" priority="3">
      <formula>IF(I131="定",TRUE)</formula>
    </cfRule>
    <cfRule type="expression" dxfId="41" priority="4">
      <formula>IF(I131="×",TRUE)</formula>
    </cfRule>
  </conditionalFormatting>
  <conditionalFormatting sqref="R131:W142">
    <cfRule type="expression" dxfId="40" priority="1">
      <formula>IF(I131="定",TRUE)</formula>
    </cfRule>
    <cfRule type="expression" dxfId="39" priority="2">
      <formula>IF(I131="×",TRUE)</formula>
    </cfRule>
  </conditionalFormatting>
  <dataValidations count="2">
    <dataValidation type="whole" operator="greaterThanOrEqual" allowBlank="1" showInputMessage="1" showErrorMessage="1" sqref="L11:Q178" xr:uid="{9B49247E-8A3A-4770-B4BE-34F8EF62504A}">
      <formula1>R11</formula1>
    </dataValidation>
    <dataValidation type="whole" operator="lessThanOrEqual" allowBlank="1" showInputMessage="1" showErrorMessage="1" sqref="R11:W178" xr:uid="{48BE87F9-7B08-459E-8AFC-BAB0EA4BA4BC}">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4689E97A-03CE-4F79-AFAE-496CD947355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4BB48-608C-42CD-BF2C-9F1566A2E06C}">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zsTtyJCc01we8V+ofz0dptA0XLuOv8woMeuK7a84DED+CzuBlY8NeLPzfYLmd7XdyuhHTGKJd9ZyDuc4dFuCkw==" saltValue="T3tgYSI/ytoMo8MuXrQw8A=="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37" priority="18">
      <formula>IF(I11="定",TRUE)</formula>
    </cfRule>
    <cfRule type="expression" dxfId="36" priority="19">
      <formula>IF(I11="×",TRUE)</formula>
    </cfRule>
  </conditionalFormatting>
  <conditionalFormatting sqref="R11:W58 R95:W130">
    <cfRule type="expression" dxfId="35" priority="16">
      <formula>IF(I11="定",TRUE)</formula>
    </cfRule>
    <cfRule type="expression" dxfId="34" priority="17">
      <formula>IF(I11="×",TRUE)</formula>
    </cfRule>
  </conditionalFormatting>
  <conditionalFormatting sqref="C4">
    <cfRule type="expression" dxfId="33" priority="14">
      <formula>IF(XFD4="定",TRUE)</formula>
    </cfRule>
    <cfRule type="expression" dxfId="32" priority="15">
      <formula>IF(XFD4="×",TRUE)</formula>
    </cfRule>
  </conditionalFormatting>
  <conditionalFormatting sqref="L59:Q94">
    <cfRule type="expression" dxfId="31" priority="12">
      <formula>IF(I59="定",TRUE)</formula>
    </cfRule>
    <cfRule type="expression" dxfId="30" priority="13">
      <formula>IF(I59="×",TRUE)</formula>
    </cfRule>
  </conditionalFormatting>
  <conditionalFormatting sqref="R59:W94">
    <cfRule type="expression" dxfId="29" priority="10">
      <formula>IF(I59="定",TRUE)</formula>
    </cfRule>
    <cfRule type="expression" dxfId="28" priority="11">
      <formula>IF(I59="×",TRUE)</formula>
    </cfRule>
  </conditionalFormatting>
  <conditionalFormatting sqref="L143:Q178">
    <cfRule type="expression" dxfId="27" priority="7">
      <formula>IF(I143="定",TRUE)</formula>
    </cfRule>
    <cfRule type="expression" dxfId="26" priority="8">
      <formula>IF(I143="×",TRUE)</formula>
    </cfRule>
  </conditionalFormatting>
  <conditionalFormatting sqref="R143:W178">
    <cfRule type="expression" dxfId="25" priority="5">
      <formula>IF(I143="定",TRUE)</formula>
    </cfRule>
    <cfRule type="expression" dxfId="24" priority="6">
      <formula>IF(I143="×",TRUE)</formula>
    </cfRule>
  </conditionalFormatting>
  <conditionalFormatting sqref="L131:Q142">
    <cfRule type="expression" dxfId="23" priority="3">
      <formula>IF(I131="定",TRUE)</formula>
    </cfRule>
    <cfRule type="expression" dxfId="22" priority="4">
      <formula>IF(I131="×",TRUE)</formula>
    </cfRule>
  </conditionalFormatting>
  <conditionalFormatting sqref="R131:W142">
    <cfRule type="expression" dxfId="21" priority="1">
      <formula>IF(I131="定",TRUE)</formula>
    </cfRule>
    <cfRule type="expression" dxfId="20" priority="2">
      <formula>IF(I131="×",TRUE)</formula>
    </cfRule>
  </conditionalFormatting>
  <dataValidations count="2">
    <dataValidation type="whole" operator="lessThanOrEqual" allowBlank="1" showInputMessage="1" showErrorMessage="1" sqref="R11:W178" xr:uid="{45C1A84B-9AF7-40DC-B6CC-480C00D8DE71}">
      <formula1>L11</formula1>
    </dataValidation>
    <dataValidation type="whole" operator="greaterThanOrEqual" allowBlank="1" showInputMessage="1" showErrorMessage="1" sqref="L11:Q178" xr:uid="{B3A8BCA1-760C-4498-8F1D-0C3C3EDDB240}">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000581D-95A8-4D21-9B87-33E4A4397EE6}">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CA2F1-D48F-4FF6-9CE3-C09898565201}">
  <sheetPr>
    <pageSetUpPr fitToPage="1"/>
  </sheetPr>
  <dimension ref="C2:AZ202"/>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1n8a3toN7doQ7pJdVWLlOHaTzhQuABir73gbZ8DUVKmM9XPP0VXVsfzn+0VMKnvYdpZFspJCGiz2CJamYKsSRQ==" saltValue="AJHaO9RdY2cFEshV07i/Tw=="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18" priority="18">
      <formula>IF(I11="定",TRUE)</formula>
    </cfRule>
    <cfRule type="expression" dxfId="17" priority="19">
      <formula>IF(I11="×",TRUE)</formula>
    </cfRule>
  </conditionalFormatting>
  <conditionalFormatting sqref="R11:W58 R95:W130">
    <cfRule type="expression" dxfId="16" priority="16">
      <formula>IF(I11="定",TRUE)</formula>
    </cfRule>
    <cfRule type="expression" dxfId="15" priority="17">
      <formula>IF(I11="×",TRUE)</formula>
    </cfRule>
  </conditionalFormatting>
  <conditionalFormatting sqref="C4">
    <cfRule type="expression" dxfId="14" priority="14">
      <formula>IF(XFD4="定",TRUE)</formula>
    </cfRule>
    <cfRule type="expression" dxfId="13" priority="15">
      <formula>IF(XFD4="×",TRUE)</formula>
    </cfRule>
  </conditionalFormatting>
  <conditionalFormatting sqref="L59:Q94">
    <cfRule type="expression" dxfId="12" priority="12">
      <formula>IF(I59="定",TRUE)</formula>
    </cfRule>
    <cfRule type="expression" dxfId="11" priority="13">
      <formula>IF(I59="×",TRUE)</formula>
    </cfRule>
  </conditionalFormatting>
  <conditionalFormatting sqref="R59:W94">
    <cfRule type="expression" dxfId="10" priority="10">
      <formula>IF(I59="定",TRUE)</formula>
    </cfRule>
    <cfRule type="expression" dxfId="9" priority="11">
      <formula>IF(I59="×",TRUE)</formula>
    </cfRule>
  </conditionalFormatting>
  <conditionalFormatting sqref="L143:Q178">
    <cfRule type="expression" dxfId="8" priority="7">
      <formula>IF(I143="定",TRUE)</formula>
    </cfRule>
    <cfRule type="expression" dxfId="7" priority="8">
      <formula>IF(I143="×",TRUE)</formula>
    </cfRule>
  </conditionalFormatting>
  <conditionalFormatting sqref="R143:W178">
    <cfRule type="expression" dxfId="6" priority="5">
      <formula>IF(I143="定",TRUE)</formula>
    </cfRule>
    <cfRule type="expression" dxfId="5" priority="6">
      <formula>IF(I143="×",TRUE)</formula>
    </cfRule>
  </conditionalFormatting>
  <conditionalFormatting sqref="L131:Q142">
    <cfRule type="expression" dxfId="4" priority="3">
      <formula>IF(I131="定",TRUE)</formula>
    </cfRule>
    <cfRule type="expression" dxfId="3" priority="4">
      <formula>IF(I131="×",TRUE)</formula>
    </cfRule>
  </conditionalFormatting>
  <conditionalFormatting sqref="R131:W142">
    <cfRule type="expression" dxfId="2" priority="1">
      <formula>IF(I131="定",TRUE)</formula>
    </cfRule>
    <cfRule type="expression" dxfId="1" priority="2">
      <formula>IF(I131="×",TRUE)</formula>
    </cfRule>
  </conditionalFormatting>
  <dataValidations count="2">
    <dataValidation type="whole" operator="greaterThanOrEqual" allowBlank="1" showInputMessage="1" showErrorMessage="1" sqref="L11:Q178" xr:uid="{1A24C21C-93C8-4E6F-A890-0260D809FA62}">
      <formula1>R11</formula1>
    </dataValidation>
    <dataValidation type="whole" operator="lessThanOrEqual" allowBlank="1" showInputMessage="1" showErrorMessage="1" sqref="R11:W178" xr:uid="{F3124278-1217-4DCF-BACE-E4DC6037985A}">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63CA621-BCE3-45A7-AD41-7ED620E1E8D4}">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838FB-F209-4E73-A5B6-576971556585}">
  <dimension ref="A1:BO422"/>
  <sheetViews>
    <sheetView showZeros="0" view="pageBreakPreview" zoomScale="70" zoomScaleNormal="100" zoomScaleSheetLayoutView="70" zoomScalePageLayoutView="40" workbookViewId="0">
      <selection activeCell="BF8" sqref="BF8"/>
    </sheetView>
  </sheetViews>
  <sheetFormatPr defaultColWidth="9" defaultRowHeight="18.75" x14ac:dyDescent="0.15"/>
  <cols>
    <col min="1" max="3" width="4.125" style="1" customWidth="1"/>
    <col min="4" max="4" width="4.125" style="68" customWidth="1"/>
    <col min="5" max="5" width="4.125" style="1" customWidth="1"/>
    <col min="6" max="31" width="3.375" style="1" customWidth="1"/>
    <col min="32" max="43" width="3.625" style="1" customWidth="1"/>
    <col min="44" max="44" width="4" style="1" customWidth="1"/>
    <col min="45" max="45" width="2.375" style="1" customWidth="1"/>
    <col min="46" max="55" width="9" style="1" hidden="1" customWidth="1"/>
    <col min="56" max="16384" width="9" style="1"/>
  </cols>
  <sheetData>
    <row r="1" spans="1:59" ht="29.25" customHeight="1" x14ac:dyDescent="0.15">
      <c r="D1" s="2"/>
      <c r="AT1" s="28"/>
      <c r="AU1" s="28"/>
      <c r="AV1" s="28"/>
      <c r="AW1" s="28"/>
      <c r="AX1" s="28"/>
      <c r="AY1" s="28"/>
      <c r="AZ1" s="28"/>
      <c r="BA1" s="28"/>
      <c r="BB1" s="28"/>
      <c r="BC1" s="28"/>
      <c r="BD1" s="28"/>
      <c r="BE1" s="28"/>
    </row>
    <row r="2" spans="1:59" ht="35.1" customHeight="1" x14ac:dyDescent="0.15">
      <c r="A2" s="177" t="s">
        <v>108</v>
      </c>
      <c r="B2" s="177"/>
      <c r="C2" s="177"/>
      <c r="D2" s="177"/>
      <c r="E2" s="177"/>
      <c r="F2" s="177"/>
      <c r="G2" s="177"/>
      <c r="H2" s="177"/>
      <c r="I2" s="178" t="s">
        <v>84</v>
      </c>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9">
        <v>3</v>
      </c>
      <c r="AL2" s="179"/>
      <c r="AM2" s="179"/>
      <c r="AN2" s="179"/>
      <c r="AO2" s="179"/>
      <c r="AP2" s="179"/>
      <c r="AQ2" s="179"/>
      <c r="AR2" s="179"/>
      <c r="AS2" s="179"/>
      <c r="AT2" s="46"/>
      <c r="AU2" s="46"/>
      <c r="AV2" s="46"/>
      <c r="AW2" s="46"/>
      <c r="AX2" s="46"/>
      <c r="AY2" s="46"/>
      <c r="AZ2" s="46"/>
      <c r="BA2" s="46"/>
      <c r="BB2" s="46"/>
      <c r="BC2" s="46"/>
      <c r="BD2" s="46"/>
      <c r="BE2" s="46"/>
      <c r="BF2" s="3"/>
    </row>
    <row r="3" spans="1:59" ht="35.1" customHeight="1" x14ac:dyDescent="0.15">
      <c r="A3" s="178" t="s">
        <v>109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46"/>
      <c r="AU3" s="46"/>
      <c r="AV3" s="46"/>
      <c r="AW3" s="46"/>
      <c r="AX3" s="46"/>
      <c r="AY3" s="46"/>
      <c r="AZ3" s="46"/>
      <c r="BA3" s="46"/>
      <c r="BB3" s="46"/>
      <c r="BC3" s="46"/>
      <c r="BD3" s="46"/>
      <c r="BE3" s="46"/>
      <c r="BF3" s="3"/>
    </row>
    <row r="4" spans="1:59" ht="27.75" customHeight="1" thickBot="1" x14ac:dyDescent="0.2">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6"/>
      <c r="AT4" s="98"/>
      <c r="AU4" s="3"/>
      <c r="AV4" s="3"/>
      <c r="AW4" s="3"/>
      <c r="AX4" s="3"/>
      <c r="AY4" s="3"/>
      <c r="AZ4" s="3"/>
      <c r="BA4" s="3"/>
      <c r="BB4" s="3"/>
      <c r="BC4" s="3"/>
      <c r="BD4" s="3"/>
      <c r="BE4" s="3"/>
      <c r="BF4" s="3"/>
      <c r="BG4" s="3"/>
    </row>
    <row r="5" spans="1:59" ht="27.75" customHeight="1" x14ac:dyDescent="0.15">
      <c r="A5" s="95"/>
      <c r="B5" s="96"/>
      <c r="C5" s="180" t="s">
        <v>87</v>
      </c>
      <c r="D5" s="181"/>
      <c r="E5" s="181"/>
      <c r="F5" s="181"/>
      <c r="G5" s="181"/>
      <c r="H5" s="181"/>
      <c r="I5" s="181"/>
      <c r="J5" s="181"/>
      <c r="K5" s="181"/>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5"/>
      <c r="AQ5" s="95"/>
      <c r="AR5" s="95"/>
      <c r="AS5" s="96"/>
      <c r="AT5" s="98"/>
      <c r="AU5" s="3"/>
      <c r="AV5" s="3"/>
      <c r="AW5" s="3"/>
      <c r="AX5" s="3"/>
      <c r="AY5" s="3"/>
      <c r="AZ5" s="3"/>
      <c r="BA5" s="3"/>
      <c r="BB5" s="3"/>
      <c r="BC5" s="3"/>
      <c r="BD5" s="3"/>
      <c r="BE5" s="3"/>
      <c r="BF5" s="3"/>
      <c r="BG5" s="3"/>
    </row>
    <row r="6" spans="1:59" ht="27.75" customHeight="1" x14ac:dyDescent="0.15">
      <c r="A6" s="95"/>
      <c r="B6" s="96"/>
      <c r="C6" s="182"/>
      <c r="D6" s="183"/>
      <c r="E6" s="183"/>
      <c r="F6" s="183"/>
      <c r="G6" s="183"/>
      <c r="H6" s="183"/>
      <c r="I6" s="183"/>
      <c r="J6" s="183"/>
      <c r="K6" s="183"/>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7"/>
      <c r="AQ6" s="95"/>
      <c r="AR6" s="95"/>
      <c r="AS6" s="96"/>
      <c r="AT6" s="98"/>
      <c r="AU6" s="3"/>
      <c r="AV6" s="3"/>
      <c r="AW6" s="3"/>
      <c r="AX6" s="3"/>
      <c r="AY6" s="3"/>
      <c r="AZ6" s="3"/>
      <c r="BA6" s="3"/>
      <c r="BB6" s="3"/>
      <c r="BC6" s="3"/>
      <c r="BD6" s="3"/>
      <c r="BE6" s="3"/>
      <c r="BF6" s="3"/>
      <c r="BG6" s="3"/>
    </row>
    <row r="7" spans="1:59" ht="27.75" customHeight="1" x14ac:dyDescent="0.15">
      <c r="A7" s="95"/>
      <c r="B7" s="95"/>
      <c r="C7" s="188" t="s">
        <v>88</v>
      </c>
      <c r="D7" s="183"/>
      <c r="E7" s="183"/>
      <c r="F7" s="183"/>
      <c r="G7" s="183"/>
      <c r="H7" s="183"/>
      <c r="I7" s="183"/>
      <c r="J7" s="183"/>
      <c r="K7" s="183"/>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7"/>
      <c r="AQ7" s="95"/>
      <c r="AR7" s="95"/>
      <c r="AS7" s="96"/>
      <c r="AT7" s="98"/>
      <c r="AU7" s="3"/>
      <c r="AV7" s="3"/>
      <c r="AW7" s="3"/>
      <c r="AX7" s="3"/>
      <c r="AY7" s="3"/>
      <c r="AZ7" s="3"/>
      <c r="BA7" s="3"/>
      <c r="BB7" s="3"/>
      <c r="BC7" s="3"/>
      <c r="BD7" s="3"/>
      <c r="BE7" s="3"/>
      <c r="BF7" s="3"/>
      <c r="BG7" s="3"/>
    </row>
    <row r="8" spans="1:59" ht="27.75" customHeight="1" thickBot="1" x14ac:dyDescent="0.2">
      <c r="A8" s="95"/>
      <c r="B8" s="95"/>
      <c r="C8" s="189"/>
      <c r="D8" s="190"/>
      <c r="E8" s="190"/>
      <c r="F8" s="190"/>
      <c r="G8" s="190"/>
      <c r="H8" s="190"/>
      <c r="I8" s="190"/>
      <c r="J8" s="190"/>
      <c r="K8" s="190"/>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9"/>
      <c r="AQ8" s="95"/>
      <c r="AR8" s="95"/>
      <c r="AS8" s="96"/>
      <c r="AT8" s="98"/>
      <c r="AU8" s="3"/>
      <c r="AV8" s="3"/>
      <c r="AW8" s="3"/>
      <c r="AX8" s="3"/>
      <c r="AY8" s="3"/>
      <c r="AZ8" s="3"/>
      <c r="BA8" s="3"/>
      <c r="BB8" s="3"/>
      <c r="BC8" s="3"/>
      <c r="BD8" s="3"/>
      <c r="BE8" s="3"/>
      <c r="BF8" s="3"/>
      <c r="BG8" s="3"/>
    </row>
    <row r="9" spans="1:59" ht="27.75" customHeight="1" thickBot="1" x14ac:dyDescent="0.2">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6"/>
      <c r="AT9" s="98"/>
      <c r="AU9" s="3"/>
      <c r="AV9" s="3"/>
      <c r="AW9" s="3"/>
      <c r="AX9" s="3"/>
      <c r="AY9" s="3"/>
      <c r="AZ9" s="3"/>
      <c r="BA9" s="3"/>
      <c r="BB9" s="3"/>
      <c r="BC9" s="3"/>
      <c r="BD9" s="3"/>
      <c r="BE9" s="3"/>
      <c r="BF9" s="3"/>
      <c r="BG9" s="3"/>
    </row>
    <row r="10" spans="1:59" ht="48" customHeight="1" x14ac:dyDescent="0.15">
      <c r="A10" s="115"/>
      <c r="B10" s="115"/>
      <c r="C10" s="380" t="s">
        <v>115</v>
      </c>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2"/>
      <c r="AQ10" s="115"/>
      <c r="AR10" s="115"/>
      <c r="AS10" s="96"/>
      <c r="AT10" s="115"/>
      <c r="AU10" s="3"/>
      <c r="AV10" s="3"/>
      <c r="AW10" s="3"/>
      <c r="AX10" s="3"/>
      <c r="AY10" s="3"/>
      <c r="AZ10" s="3"/>
      <c r="BA10" s="3"/>
      <c r="BB10" s="3"/>
      <c r="BC10" s="3"/>
      <c r="BD10" s="3"/>
      <c r="BE10" s="3"/>
      <c r="BF10" s="3"/>
      <c r="BG10" s="3"/>
    </row>
    <row r="11" spans="1:59" ht="48" customHeight="1" x14ac:dyDescent="0.15">
      <c r="A11" s="115"/>
      <c r="B11" s="115"/>
      <c r="C11" s="387" t="s">
        <v>116</v>
      </c>
      <c r="D11" s="388"/>
      <c r="E11" s="385" t="s">
        <v>117</v>
      </c>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6"/>
      <c r="AQ11" s="115"/>
      <c r="AR11" s="115"/>
      <c r="AS11" s="96"/>
      <c r="AT11" s="115"/>
      <c r="AU11" s="3"/>
      <c r="AV11" s="3"/>
      <c r="AW11" s="3"/>
      <c r="AX11" s="3"/>
      <c r="AY11" s="3"/>
      <c r="AZ11" s="3"/>
      <c r="BA11" s="3"/>
      <c r="BB11" s="3"/>
      <c r="BC11" s="3"/>
      <c r="BD11" s="3"/>
      <c r="BE11" s="3"/>
      <c r="BF11" s="3"/>
      <c r="BG11" s="3"/>
    </row>
    <row r="12" spans="1:59" ht="48" customHeight="1" x14ac:dyDescent="0.15">
      <c r="A12" s="115"/>
      <c r="B12" s="115"/>
      <c r="C12" s="387" t="s">
        <v>116</v>
      </c>
      <c r="D12" s="388"/>
      <c r="E12" s="385" t="s">
        <v>118</v>
      </c>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6"/>
      <c r="AQ12" s="115"/>
      <c r="AR12" s="115"/>
      <c r="AS12" s="96"/>
      <c r="AT12" s="115"/>
      <c r="AU12" s="3"/>
      <c r="AV12" s="3"/>
      <c r="AW12" s="3"/>
      <c r="AX12" s="3"/>
      <c r="AY12" s="3"/>
      <c r="AZ12" s="3"/>
      <c r="BA12" s="3"/>
      <c r="BB12" s="3"/>
      <c r="BC12" s="3"/>
      <c r="BD12" s="3"/>
      <c r="BE12" s="3"/>
      <c r="BF12" s="3"/>
      <c r="BG12" s="3"/>
    </row>
    <row r="13" spans="1:59" ht="48" customHeight="1" thickBot="1" x14ac:dyDescent="0.2">
      <c r="A13" s="119"/>
      <c r="B13" s="119"/>
      <c r="C13" s="376" t="s">
        <v>116</v>
      </c>
      <c r="D13" s="377"/>
      <c r="E13" s="378" t="s">
        <v>120</v>
      </c>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9"/>
      <c r="AQ13" s="119"/>
      <c r="AR13" s="119"/>
      <c r="AS13" s="96"/>
      <c r="AT13" s="119"/>
      <c r="AU13" s="3"/>
      <c r="AV13" s="3"/>
      <c r="AW13" s="3"/>
      <c r="AX13" s="3"/>
      <c r="AY13" s="3"/>
      <c r="AZ13" s="3"/>
      <c r="BA13" s="3"/>
      <c r="BB13" s="3"/>
      <c r="BC13" s="3"/>
      <c r="BD13" s="3"/>
      <c r="BE13" s="3"/>
      <c r="BF13" s="3"/>
      <c r="BG13" s="3"/>
    </row>
    <row r="14" spans="1:59" ht="27.75" customHeight="1" x14ac:dyDescent="0.15">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96"/>
      <c r="AT14" s="115"/>
      <c r="AU14" s="3"/>
      <c r="AV14" s="3"/>
      <c r="AW14" s="3"/>
      <c r="AX14" s="3"/>
      <c r="AY14" s="3"/>
      <c r="AZ14" s="3"/>
      <c r="BA14" s="3"/>
      <c r="BB14" s="3"/>
      <c r="BC14" s="3"/>
      <c r="BD14" s="3"/>
      <c r="BE14" s="3"/>
      <c r="BF14" s="3"/>
      <c r="BG14" s="3"/>
    </row>
    <row r="15" spans="1:59" s="9" customFormat="1" ht="28.5" customHeight="1" x14ac:dyDescent="0.15">
      <c r="A15" s="4" t="s">
        <v>82</v>
      </c>
      <c r="B15" s="5"/>
      <c r="C15" s="5"/>
      <c r="D15" s="6"/>
      <c r="E15" s="5"/>
      <c r="F15" s="5"/>
      <c r="G15" s="5"/>
      <c r="H15" s="5"/>
      <c r="I15" s="5"/>
      <c r="J15" s="5"/>
      <c r="K15" s="5"/>
      <c r="L15" s="5"/>
      <c r="M15" s="5"/>
      <c r="N15" s="5"/>
      <c r="O15" s="5"/>
      <c r="P15" s="5"/>
      <c r="Q15" s="5"/>
      <c r="R15" s="5"/>
      <c r="S15" s="5"/>
      <c r="T15" s="5"/>
      <c r="U15" s="5"/>
      <c r="V15" s="5"/>
      <c r="W15" s="5"/>
      <c r="X15" s="7"/>
      <c r="Y15" s="5"/>
      <c r="Z15" s="5"/>
      <c r="AA15" s="5"/>
      <c r="AB15" s="5"/>
      <c r="AC15" s="5"/>
      <c r="AD15" s="5"/>
      <c r="AE15" s="5"/>
      <c r="AF15" s="5"/>
      <c r="AG15" s="5"/>
      <c r="AH15" s="5"/>
      <c r="AI15" s="5"/>
      <c r="AJ15" s="5"/>
      <c r="AK15" s="5"/>
      <c r="AL15" s="5"/>
      <c r="AM15" s="5"/>
      <c r="AN15" s="5"/>
      <c r="AO15" s="5"/>
      <c r="AP15" s="5"/>
      <c r="AQ15" s="5"/>
      <c r="AR15" s="5"/>
      <c r="AS15" s="5"/>
      <c r="AT15" s="38"/>
      <c r="AU15" s="38"/>
      <c r="AV15" s="38"/>
      <c r="AW15" s="38"/>
      <c r="AX15" s="38"/>
      <c r="AY15" s="38"/>
      <c r="AZ15" s="38"/>
      <c r="BA15" s="38"/>
      <c r="BB15" s="38"/>
      <c r="BC15" s="38"/>
      <c r="BD15" s="38"/>
      <c r="BE15" s="38"/>
      <c r="BF15" s="8"/>
    </row>
    <row r="16" spans="1:59" s="10" customFormat="1" ht="23.1" customHeight="1" x14ac:dyDescent="0.15">
      <c r="B16" s="11"/>
      <c r="C16" s="11"/>
      <c r="D16" s="12"/>
      <c r="E16" s="11"/>
      <c r="F16" s="11"/>
      <c r="G16" s="11"/>
      <c r="H16" s="11"/>
      <c r="I16" s="11"/>
      <c r="J16" s="11"/>
      <c r="K16" s="11"/>
      <c r="L16" s="11"/>
      <c r="AC16" s="13"/>
      <c r="AD16" s="13"/>
      <c r="AE16" s="13"/>
      <c r="AF16" s="11"/>
      <c r="AG16" s="11"/>
      <c r="AH16" s="12"/>
      <c r="AI16" s="11"/>
      <c r="AJ16" s="11"/>
      <c r="AK16" s="11"/>
      <c r="AL16" s="11"/>
      <c r="AM16" s="11"/>
      <c r="AN16" s="11"/>
      <c r="AO16" s="11"/>
      <c r="AP16" s="11"/>
      <c r="AQ16" s="11"/>
      <c r="AR16" s="11"/>
      <c r="AS16" s="13"/>
      <c r="AT16" s="99"/>
      <c r="AU16" s="11"/>
      <c r="AV16" s="11"/>
      <c r="AW16" s="11"/>
      <c r="AX16" s="11"/>
      <c r="AY16" s="11"/>
      <c r="AZ16" s="11"/>
      <c r="BA16" s="11"/>
      <c r="BB16" s="11"/>
      <c r="BC16" s="11"/>
      <c r="BD16" s="11"/>
      <c r="BE16" s="11"/>
    </row>
    <row r="17" spans="1:58" ht="25.5" customHeight="1" x14ac:dyDescent="0.15">
      <c r="A17" s="193" t="s">
        <v>86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46"/>
      <c r="AU17" s="28"/>
      <c r="AV17" s="28"/>
      <c r="AW17" s="28"/>
      <c r="AX17" s="100"/>
      <c r="AY17" s="28"/>
      <c r="AZ17" s="28"/>
      <c r="BA17" s="28"/>
      <c r="BB17" s="28"/>
      <c r="BC17" s="28"/>
      <c r="BD17" s="28"/>
      <c r="BE17" s="28"/>
    </row>
    <row r="18" spans="1:58" s="13" customFormat="1" ht="28.5" customHeight="1" x14ac:dyDescent="0.15">
      <c r="A18" s="14"/>
      <c r="B18" s="15" t="s">
        <v>19</v>
      </c>
      <c r="D18" s="16"/>
      <c r="X18" s="17"/>
      <c r="AS18" s="10"/>
      <c r="AT18" s="101"/>
      <c r="AU18" s="100"/>
      <c r="AV18" s="100"/>
      <c r="AW18" s="100"/>
      <c r="AX18" s="100"/>
      <c r="AY18" s="100"/>
      <c r="AZ18" s="100"/>
      <c r="BA18" s="100"/>
      <c r="BB18" s="100"/>
      <c r="BC18" s="100"/>
      <c r="BD18" s="100"/>
      <c r="BE18" s="100"/>
      <c r="BF18" s="18"/>
    </row>
    <row r="19" spans="1:58" s="13" customFormat="1" ht="28.5" customHeight="1" x14ac:dyDescent="0.15">
      <c r="A19" s="14"/>
      <c r="B19" s="15" t="s">
        <v>20</v>
      </c>
      <c r="D19" s="16"/>
      <c r="X19" s="17"/>
      <c r="AS19" s="10"/>
      <c r="AT19" s="100"/>
      <c r="AU19" s="100"/>
      <c r="AV19" s="100"/>
      <c r="AW19" s="100"/>
      <c r="AX19" s="100"/>
      <c r="AY19" s="100"/>
      <c r="AZ19" s="100"/>
      <c r="BA19" s="100"/>
      <c r="BB19" s="100"/>
      <c r="BC19" s="100"/>
      <c r="BD19" s="100"/>
      <c r="BE19" s="100"/>
    </row>
    <row r="20" spans="1:58" s="13" customFormat="1" ht="28.5" customHeight="1" x14ac:dyDescent="0.15">
      <c r="A20" s="14"/>
      <c r="B20" s="15" t="s">
        <v>21</v>
      </c>
      <c r="D20" s="16"/>
      <c r="X20" s="17"/>
      <c r="AS20" s="10"/>
      <c r="AT20" s="100"/>
      <c r="AU20" s="100"/>
      <c r="AV20" s="100"/>
      <c r="AW20" s="100"/>
      <c r="AX20" s="100"/>
      <c r="AY20" s="100"/>
      <c r="AZ20" s="100"/>
      <c r="BA20" s="100"/>
      <c r="BB20" s="100"/>
      <c r="BC20" s="100"/>
      <c r="BD20" s="100"/>
      <c r="BE20" s="100"/>
    </row>
    <row r="21" spans="1:58" s="22" customFormat="1" ht="16.5" customHeight="1" x14ac:dyDescent="0.15">
      <c r="A21" s="20"/>
      <c r="B21" s="20"/>
      <c r="C21" s="21"/>
      <c r="F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U21" s="34"/>
      <c r="AV21" s="34"/>
      <c r="AW21" s="34"/>
      <c r="AX21" s="34"/>
      <c r="AY21" s="34"/>
      <c r="AZ21" s="34"/>
      <c r="BA21" s="34"/>
      <c r="BB21" s="34"/>
      <c r="BC21" s="34"/>
      <c r="BD21" s="34"/>
      <c r="BE21" s="34"/>
      <c r="BF21" s="9"/>
    </row>
    <row r="22" spans="1:58" ht="25.5" customHeight="1" x14ac:dyDescent="0.15">
      <c r="A22" s="194" t="s">
        <v>22</v>
      </c>
      <c r="B22" s="195"/>
      <c r="C22" s="195"/>
      <c r="D22" s="195"/>
      <c r="E22" s="195"/>
      <c r="F22" s="195"/>
      <c r="G22" s="195"/>
      <c r="H22" s="195"/>
      <c r="I22" s="196"/>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8"/>
      <c r="AU22" s="28" t="s">
        <v>23</v>
      </c>
      <c r="AV22" s="34"/>
      <c r="AW22" s="34"/>
      <c r="AX22" s="34"/>
      <c r="AY22" s="34"/>
      <c r="AZ22" s="28"/>
      <c r="BA22" s="34"/>
      <c r="BB22" s="34"/>
      <c r="BC22" s="34"/>
      <c r="BD22" s="34"/>
      <c r="BE22" s="34"/>
      <c r="BF22" s="9"/>
    </row>
    <row r="23" spans="1:58" ht="17.25" customHeight="1" x14ac:dyDescent="0.15">
      <c r="A23" s="197"/>
      <c r="B23" s="198"/>
      <c r="C23" s="198"/>
      <c r="D23" s="198"/>
      <c r="E23" s="198"/>
      <c r="F23" s="198"/>
      <c r="G23" s="198"/>
      <c r="H23" s="198"/>
      <c r="I23" s="199"/>
      <c r="J23" s="24"/>
      <c r="K23" s="24"/>
      <c r="L23" s="24"/>
      <c r="M23" s="24"/>
      <c r="N23" s="24"/>
      <c r="O23" s="24"/>
      <c r="P23" s="24"/>
      <c r="Q23" s="24"/>
      <c r="R23" s="24"/>
      <c r="S23" s="24"/>
      <c r="T23" s="24"/>
      <c r="U23" s="24"/>
      <c r="V23" s="24"/>
      <c r="W23" s="24"/>
      <c r="X23" s="25"/>
      <c r="Y23" s="25"/>
      <c r="Z23" s="25"/>
      <c r="AA23" s="25"/>
      <c r="AB23" s="25"/>
      <c r="AC23" s="25"/>
      <c r="AD23" s="25"/>
      <c r="AE23" s="26"/>
      <c r="AF23" s="25"/>
      <c r="AG23" s="25"/>
      <c r="AH23" s="25"/>
      <c r="AI23" s="25"/>
      <c r="AJ23" s="25"/>
      <c r="AK23" s="25"/>
      <c r="AL23" s="25"/>
      <c r="AM23" s="25"/>
      <c r="AN23" s="25"/>
      <c r="AO23" s="25"/>
      <c r="AP23" s="27"/>
      <c r="AQ23" s="27"/>
      <c r="AR23" s="27"/>
      <c r="AS23" s="27"/>
      <c r="AT23" s="28"/>
      <c r="AU23" s="28"/>
      <c r="AV23" s="28"/>
      <c r="AW23" s="28"/>
      <c r="AX23" s="28"/>
      <c r="AY23" s="28"/>
      <c r="AZ23" s="28"/>
      <c r="BA23" s="28"/>
      <c r="BB23" s="28"/>
      <c r="BC23" s="28"/>
      <c r="BD23" s="28"/>
      <c r="BE23" s="28"/>
      <c r="BF23" s="28"/>
    </row>
    <row r="24" spans="1:58" ht="28.5" customHeight="1" x14ac:dyDescent="0.15">
      <c r="A24" s="29"/>
      <c r="B24" s="30" t="s">
        <v>24</v>
      </c>
      <c r="C24" s="31"/>
      <c r="D24" s="31"/>
      <c r="E24" s="31"/>
      <c r="F24" s="28"/>
      <c r="G24" s="32"/>
      <c r="H24" s="28"/>
      <c r="I24" s="32"/>
      <c r="J24" s="32"/>
      <c r="K24" s="32"/>
      <c r="L24" s="32"/>
      <c r="M24" s="32"/>
      <c r="N24" s="32"/>
      <c r="O24" s="32"/>
      <c r="P24" s="32"/>
      <c r="Q24" s="32"/>
      <c r="R24" s="32"/>
      <c r="S24" s="32"/>
      <c r="T24" s="32"/>
      <c r="U24" s="32"/>
      <c r="V24" s="32"/>
      <c r="W24" s="32"/>
      <c r="X24" s="32"/>
      <c r="Y24" s="32"/>
      <c r="Z24" s="32"/>
      <c r="AA24" s="33"/>
      <c r="AB24" s="34"/>
      <c r="AC24" s="34"/>
      <c r="AD24" s="34"/>
      <c r="AE24" s="30" t="s">
        <v>25</v>
      </c>
      <c r="AF24" s="34"/>
      <c r="AG24" s="34"/>
      <c r="AH24" s="34"/>
      <c r="AI24" s="34"/>
      <c r="AJ24" s="34"/>
      <c r="AK24" s="34"/>
      <c r="AL24" s="34"/>
      <c r="AM24" s="34"/>
      <c r="AN24" s="34"/>
      <c r="AO24" s="34"/>
      <c r="AP24" s="34"/>
      <c r="AQ24" s="34"/>
      <c r="AR24" s="34"/>
      <c r="AS24" s="34"/>
      <c r="AT24" s="28"/>
      <c r="AU24" s="28"/>
      <c r="AV24" s="28" t="s">
        <v>26</v>
      </c>
      <c r="AW24" s="28"/>
      <c r="AX24" s="28"/>
      <c r="AY24" s="28" t="s">
        <v>27</v>
      </c>
      <c r="AZ24" s="28"/>
      <c r="BA24" s="28"/>
      <c r="BB24" s="28"/>
      <c r="BC24" s="28"/>
      <c r="BD24" s="28"/>
      <c r="BE24" s="28"/>
      <c r="BF24" s="28"/>
    </row>
    <row r="25" spans="1:58" ht="25.5" customHeight="1" x14ac:dyDescent="0.15">
      <c r="A25" s="29"/>
      <c r="B25" s="200" t="s">
        <v>28</v>
      </c>
      <c r="C25" s="201"/>
      <c r="D25" s="201"/>
      <c r="E25" s="202"/>
      <c r="F25" s="175" t="s">
        <v>29</v>
      </c>
      <c r="G25" s="175"/>
      <c r="H25" s="252"/>
      <c r="I25" s="252"/>
      <c r="J25" s="208" t="s">
        <v>30</v>
      </c>
      <c r="K25" s="208"/>
      <c r="L25" s="252"/>
      <c r="M25" s="252"/>
      <c r="N25" s="208" t="s">
        <v>31</v>
      </c>
      <c r="O25" s="210"/>
      <c r="P25" s="225" t="s">
        <v>32</v>
      </c>
      <c r="Q25" s="210"/>
      <c r="R25" s="226" t="s">
        <v>33</v>
      </c>
      <c r="S25" s="226"/>
      <c r="T25" s="252"/>
      <c r="U25" s="252"/>
      <c r="V25" s="208" t="s">
        <v>30</v>
      </c>
      <c r="W25" s="208"/>
      <c r="X25" s="252"/>
      <c r="Y25" s="252"/>
      <c r="Z25" s="208" t="s">
        <v>31</v>
      </c>
      <c r="AA25" s="210"/>
      <c r="AB25" s="28"/>
      <c r="AC25" s="28"/>
      <c r="AD25" s="28"/>
      <c r="AE25" s="217" t="s">
        <v>34</v>
      </c>
      <c r="AF25" s="218"/>
      <c r="AG25" s="218"/>
      <c r="AH25" s="218"/>
      <c r="AI25" s="219"/>
      <c r="AJ25" s="223">
        <f>ROUNDDOWN(AY25/60,0)</f>
        <v>0</v>
      </c>
      <c r="AK25" s="223"/>
      <c r="AL25" s="218" t="s">
        <v>35</v>
      </c>
      <c r="AM25" s="218"/>
      <c r="AN25" s="223">
        <f>AY25-AJ25*60</f>
        <v>0</v>
      </c>
      <c r="AO25" s="223"/>
      <c r="AP25" s="208" t="s">
        <v>31</v>
      </c>
      <c r="AQ25" s="210"/>
      <c r="AR25" s="34"/>
      <c r="AS25" s="28"/>
      <c r="AT25" s="176"/>
      <c r="AU25" s="176" t="s">
        <v>36</v>
      </c>
      <c r="AV25" s="212">
        <f>T25*60+X25</f>
        <v>0</v>
      </c>
      <c r="AW25" s="28"/>
      <c r="AX25" s="176" t="s">
        <v>37</v>
      </c>
      <c r="AY25" s="212">
        <f>(T25*60+X25)-(H25*60+L25)</f>
        <v>0</v>
      </c>
      <c r="AZ25" s="28"/>
      <c r="BA25" s="28"/>
      <c r="BB25" s="28"/>
      <c r="BC25" s="28"/>
      <c r="BD25" s="28"/>
      <c r="BE25" s="28"/>
      <c r="BF25" s="28"/>
    </row>
    <row r="26" spans="1:58" ht="35.25" customHeight="1" x14ac:dyDescent="0.15">
      <c r="A26" s="29"/>
      <c r="B26" s="203"/>
      <c r="C26" s="204"/>
      <c r="D26" s="204"/>
      <c r="E26" s="205"/>
      <c r="F26" s="175"/>
      <c r="G26" s="175"/>
      <c r="H26" s="253"/>
      <c r="I26" s="253"/>
      <c r="J26" s="209"/>
      <c r="K26" s="209"/>
      <c r="L26" s="253"/>
      <c r="M26" s="253"/>
      <c r="N26" s="209"/>
      <c r="O26" s="211"/>
      <c r="P26" s="214"/>
      <c r="Q26" s="211"/>
      <c r="R26" s="227"/>
      <c r="S26" s="227"/>
      <c r="T26" s="253"/>
      <c r="U26" s="253"/>
      <c r="V26" s="209"/>
      <c r="W26" s="209"/>
      <c r="X26" s="253"/>
      <c r="Y26" s="253"/>
      <c r="Z26" s="209"/>
      <c r="AA26" s="211"/>
      <c r="AB26" s="28"/>
      <c r="AC26" s="28"/>
      <c r="AD26" s="28"/>
      <c r="AE26" s="220"/>
      <c r="AF26" s="221"/>
      <c r="AG26" s="221"/>
      <c r="AH26" s="221"/>
      <c r="AI26" s="222"/>
      <c r="AJ26" s="224"/>
      <c r="AK26" s="224"/>
      <c r="AL26" s="221"/>
      <c r="AM26" s="221"/>
      <c r="AN26" s="224"/>
      <c r="AO26" s="224"/>
      <c r="AP26" s="209"/>
      <c r="AQ26" s="211"/>
      <c r="AR26" s="34"/>
      <c r="AS26" s="28"/>
      <c r="AT26" s="176"/>
      <c r="AU26" s="176"/>
      <c r="AV26" s="212"/>
      <c r="AW26" s="28"/>
      <c r="AX26" s="176"/>
      <c r="AY26" s="212"/>
      <c r="AZ26" s="28"/>
      <c r="BA26" s="28"/>
      <c r="BB26" s="28"/>
      <c r="BC26" s="28"/>
      <c r="BD26" s="28"/>
      <c r="BE26" s="28"/>
      <c r="BF26" s="28"/>
    </row>
    <row r="27" spans="1:58" ht="17.25" customHeight="1" x14ac:dyDescent="0.15">
      <c r="A27" s="29"/>
      <c r="B27" s="35"/>
      <c r="C27" s="35"/>
      <c r="D27" s="35"/>
      <c r="E27" s="35"/>
      <c r="F27" s="36"/>
      <c r="G27" s="36"/>
      <c r="H27" s="37"/>
      <c r="I27" s="36"/>
      <c r="J27" s="36"/>
      <c r="K27" s="36"/>
      <c r="L27" s="36"/>
      <c r="M27" s="36"/>
      <c r="N27" s="36"/>
      <c r="O27" s="36"/>
      <c r="P27" s="36"/>
      <c r="Q27" s="36"/>
      <c r="R27" s="36"/>
      <c r="S27" s="36"/>
      <c r="T27" s="36"/>
      <c r="U27" s="36"/>
      <c r="V27" s="36"/>
      <c r="W27" s="36"/>
      <c r="X27" s="34"/>
      <c r="Y27" s="34"/>
      <c r="Z27" s="32"/>
      <c r="AA27" s="33"/>
      <c r="AB27" s="34"/>
      <c r="AC27" s="34"/>
      <c r="AD27" s="34"/>
      <c r="AE27" s="38"/>
      <c r="AF27" s="38"/>
      <c r="AG27" s="38"/>
      <c r="AH27" s="38"/>
      <c r="AI27" s="38"/>
      <c r="AJ27" s="39" t="s">
        <v>38</v>
      </c>
      <c r="AK27" s="38"/>
      <c r="AL27" s="38"/>
      <c r="AM27" s="38"/>
      <c r="AN27" s="38"/>
      <c r="AO27" s="38"/>
      <c r="AP27" s="38"/>
      <c r="AQ27" s="38"/>
      <c r="AR27" s="34"/>
      <c r="AS27" s="28"/>
      <c r="AT27" s="28"/>
      <c r="AU27" s="28"/>
      <c r="AV27" s="28"/>
      <c r="AW27" s="28"/>
      <c r="AX27" s="28"/>
      <c r="AY27" s="28"/>
      <c r="AZ27" s="28"/>
      <c r="BA27" s="28"/>
      <c r="BB27" s="28"/>
      <c r="BC27" s="28"/>
      <c r="BD27" s="28"/>
      <c r="BE27" s="28"/>
      <c r="BF27" s="28"/>
    </row>
    <row r="28" spans="1:58" s="28" customFormat="1" ht="25.5" customHeight="1" x14ac:dyDescent="0.15">
      <c r="A28" s="29"/>
      <c r="B28" s="30"/>
      <c r="C28" s="31"/>
      <c r="D28" s="31"/>
      <c r="E28" s="31"/>
      <c r="F28" s="32"/>
      <c r="G28" s="32"/>
      <c r="H28" s="32"/>
      <c r="I28" s="32"/>
      <c r="J28" s="32"/>
      <c r="K28" s="32"/>
      <c r="L28" s="32"/>
      <c r="M28" s="32"/>
      <c r="N28" s="32"/>
      <c r="O28" s="32"/>
      <c r="P28" s="32"/>
      <c r="Q28" s="32"/>
      <c r="R28" s="32"/>
      <c r="S28" s="32"/>
      <c r="T28" s="32"/>
      <c r="U28" s="32"/>
      <c r="V28" s="32"/>
      <c r="W28" s="33"/>
      <c r="X28" s="34"/>
      <c r="Y28" s="34"/>
      <c r="Z28" s="32"/>
      <c r="AA28" s="33"/>
      <c r="AB28" s="34"/>
      <c r="AC28" s="34"/>
      <c r="AD28" s="34"/>
      <c r="AE28" s="38"/>
      <c r="AF28" s="38"/>
      <c r="AG28" s="38"/>
      <c r="AH28" s="38"/>
      <c r="AI28" s="38"/>
      <c r="AJ28" s="38"/>
      <c r="AK28" s="38"/>
      <c r="AL28" s="38"/>
      <c r="AM28" s="38"/>
      <c r="AN28" s="38"/>
      <c r="AO28" s="38"/>
      <c r="AP28" s="38"/>
      <c r="AQ28" s="38"/>
      <c r="AR28" s="34"/>
      <c r="AV28" s="42" t="s">
        <v>39</v>
      </c>
      <c r="AY28" s="28" t="s">
        <v>40</v>
      </c>
      <c r="BB28" s="28" t="s">
        <v>41</v>
      </c>
    </row>
    <row r="29" spans="1:58" s="47" customFormat="1" ht="25.5" customHeight="1" x14ac:dyDescent="0.15">
      <c r="A29" s="40"/>
      <c r="B29" s="41" t="s">
        <v>101</v>
      </c>
      <c r="C29" s="41"/>
      <c r="D29" s="41"/>
      <c r="E29" s="41"/>
      <c r="F29" s="41"/>
      <c r="G29" s="41"/>
      <c r="H29" s="41"/>
      <c r="I29" s="41"/>
      <c r="J29" s="41"/>
      <c r="K29" s="41"/>
      <c r="L29" s="41"/>
      <c r="M29" s="41"/>
      <c r="N29" s="41"/>
      <c r="O29" s="42"/>
      <c r="P29" s="41"/>
      <c r="Q29" s="41"/>
      <c r="R29" s="41"/>
      <c r="S29" s="41"/>
      <c r="T29" s="41"/>
      <c r="U29" s="17"/>
      <c r="V29" s="41"/>
      <c r="W29" s="41"/>
      <c r="X29" s="34"/>
      <c r="Y29" s="34"/>
      <c r="Z29" s="32"/>
      <c r="AA29" s="33"/>
      <c r="AB29" s="34"/>
      <c r="AC29" s="34"/>
      <c r="AD29" s="34"/>
      <c r="AE29" s="43" t="s">
        <v>42</v>
      </c>
      <c r="AF29" s="44"/>
      <c r="AG29" s="45"/>
      <c r="AH29" s="45"/>
      <c r="AI29" s="45"/>
      <c r="AJ29" s="45"/>
      <c r="AK29" s="45"/>
      <c r="AL29" s="45"/>
      <c r="AM29" s="45"/>
      <c r="AN29" s="38"/>
      <c r="AO29" s="38"/>
      <c r="AP29" s="38"/>
      <c r="AQ29" s="46"/>
      <c r="AR29" s="34"/>
      <c r="AS29" s="28"/>
      <c r="AT29" s="42"/>
      <c r="AU29" s="42"/>
      <c r="AV29" s="42" t="s">
        <v>43</v>
      </c>
      <c r="AW29" s="42"/>
      <c r="AX29" s="42"/>
      <c r="AY29" s="28" t="s">
        <v>44</v>
      </c>
      <c r="AZ29" s="42"/>
      <c r="BA29" s="28"/>
      <c r="BB29" s="28"/>
      <c r="BC29" s="42"/>
      <c r="BD29" s="28"/>
      <c r="BE29" s="42"/>
      <c r="BF29" s="42"/>
    </row>
    <row r="30" spans="1:58" ht="25.5" customHeight="1" x14ac:dyDescent="0.15">
      <c r="A30" s="29"/>
      <c r="B30" s="200" t="s">
        <v>28</v>
      </c>
      <c r="C30" s="201"/>
      <c r="D30" s="201"/>
      <c r="E30" s="202"/>
      <c r="F30" s="175" t="s">
        <v>29</v>
      </c>
      <c r="G30" s="175"/>
      <c r="H30" s="252"/>
      <c r="I30" s="252"/>
      <c r="J30" s="208" t="s">
        <v>30</v>
      </c>
      <c r="K30" s="208"/>
      <c r="L30" s="252"/>
      <c r="M30" s="252"/>
      <c r="N30" s="208" t="s">
        <v>31</v>
      </c>
      <c r="O30" s="210"/>
      <c r="P30" s="225" t="s">
        <v>32</v>
      </c>
      <c r="Q30" s="210"/>
      <c r="R30" s="226" t="s">
        <v>33</v>
      </c>
      <c r="S30" s="226"/>
      <c r="T30" s="254"/>
      <c r="U30" s="252"/>
      <c r="V30" s="208" t="s">
        <v>30</v>
      </c>
      <c r="W30" s="208"/>
      <c r="X30" s="252"/>
      <c r="Y30" s="252"/>
      <c r="Z30" s="208" t="s">
        <v>31</v>
      </c>
      <c r="AA30" s="210"/>
      <c r="AB30" s="34"/>
      <c r="AC30" s="34"/>
      <c r="AD30" s="34"/>
      <c r="AE30" s="213" t="s">
        <v>45</v>
      </c>
      <c r="AF30" s="208"/>
      <c r="AG30" s="208"/>
      <c r="AH30" s="208"/>
      <c r="AI30" s="210"/>
      <c r="AJ30" s="250">
        <f>ROUNDDOWN(AV35/60,0)</f>
        <v>0</v>
      </c>
      <c r="AK30" s="223"/>
      <c r="AL30" s="208" t="s">
        <v>30</v>
      </c>
      <c r="AM30" s="208"/>
      <c r="AN30" s="223">
        <f>AV35-AJ30*60</f>
        <v>0</v>
      </c>
      <c r="AO30" s="223"/>
      <c r="AP30" s="208" t="s">
        <v>31</v>
      </c>
      <c r="AQ30" s="210"/>
      <c r="AR30" s="34"/>
      <c r="AS30" s="48"/>
      <c r="AT30" s="28"/>
      <c r="AU30" s="176" t="s">
        <v>46</v>
      </c>
      <c r="AV30" s="212">
        <f>IF(AY30&lt;=BB30,BB30,AV25)</f>
        <v>1260</v>
      </c>
      <c r="AW30" s="134"/>
      <c r="AX30" s="176" t="s">
        <v>47</v>
      </c>
      <c r="AY30" s="212">
        <f>T30*60+X30</f>
        <v>0</v>
      </c>
      <c r="AZ30" s="134"/>
      <c r="BA30" s="176" t="s">
        <v>48</v>
      </c>
      <c r="BB30" s="212">
        <f>21*60</f>
        <v>1260</v>
      </c>
      <c r="BC30" s="28"/>
      <c r="BD30" s="28"/>
      <c r="BE30" s="28"/>
      <c r="BF30" s="28"/>
    </row>
    <row r="31" spans="1:58" ht="35.25" customHeight="1" x14ac:dyDescent="0.15">
      <c r="A31" s="29"/>
      <c r="B31" s="203"/>
      <c r="C31" s="204"/>
      <c r="D31" s="204"/>
      <c r="E31" s="205"/>
      <c r="F31" s="175"/>
      <c r="G31" s="175"/>
      <c r="H31" s="253"/>
      <c r="I31" s="253"/>
      <c r="J31" s="209"/>
      <c r="K31" s="209"/>
      <c r="L31" s="253"/>
      <c r="M31" s="253"/>
      <c r="N31" s="209"/>
      <c r="O31" s="211"/>
      <c r="P31" s="214"/>
      <c r="Q31" s="211"/>
      <c r="R31" s="227"/>
      <c r="S31" s="227"/>
      <c r="T31" s="255"/>
      <c r="U31" s="253"/>
      <c r="V31" s="209"/>
      <c r="W31" s="209"/>
      <c r="X31" s="253"/>
      <c r="Y31" s="253"/>
      <c r="Z31" s="209"/>
      <c r="AA31" s="211"/>
      <c r="AB31" s="28"/>
      <c r="AC31" s="28"/>
      <c r="AD31" s="28"/>
      <c r="AE31" s="214"/>
      <c r="AF31" s="209"/>
      <c r="AG31" s="209"/>
      <c r="AH31" s="209"/>
      <c r="AI31" s="211"/>
      <c r="AJ31" s="251"/>
      <c r="AK31" s="224"/>
      <c r="AL31" s="209"/>
      <c r="AM31" s="209"/>
      <c r="AN31" s="224"/>
      <c r="AO31" s="224"/>
      <c r="AP31" s="209"/>
      <c r="AQ31" s="211"/>
      <c r="AR31" s="34"/>
      <c r="AS31" s="48"/>
      <c r="AT31" s="28"/>
      <c r="AU31" s="176"/>
      <c r="AV31" s="212"/>
      <c r="AW31" s="134"/>
      <c r="AX31" s="176"/>
      <c r="AY31" s="212"/>
      <c r="AZ31" s="134"/>
      <c r="BA31" s="176"/>
      <c r="BB31" s="212"/>
      <c r="BC31" s="28"/>
      <c r="BD31" s="28"/>
      <c r="BE31" s="28"/>
      <c r="BF31" s="28"/>
    </row>
    <row r="32" spans="1:58" ht="17.25" customHeight="1" x14ac:dyDescent="0.15">
      <c r="A32" s="49"/>
      <c r="B32" s="35"/>
      <c r="C32" s="35"/>
      <c r="D32" s="35"/>
      <c r="E32" s="35"/>
      <c r="F32" s="28"/>
      <c r="G32" s="35"/>
      <c r="H32" s="37"/>
      <c r="I32" s="35"/>
      <c r="J32" s="35"/>
      <c r="K32" s="35"/>
      <c r="L32" s="35"/>
      <c r="M32" s="35"/>
      <c r="N32" s="35"/>
      <c r="O32" s="35"/>
      <c r="P32" s="50"/>
      <c r="Q32" s="35"/>
      <c r="R32" s="35"/>
      <c r="S32" s="35"/>
      <c r="T32" s="35"/>
      <c r="U32" s="35"/>
      <c r="V32" s="35"/>
      <c r="W32" s="35"/>
      <c r="X32" s="34"/>
      <c r="Y32" s="34"/>
      <c r="Z32" s="32"/>
      <c r="AA32" s="28"/>
      <c r="AB32" s="28"/>
      <c r="AC32" s="28"/>
      <c r="AD32" s="28"/>
      <c r="AE32" s="46"/>
      <c r="AF32" s="46"/>
      <c r="AG32" s="46"/>
      <c r="AH32" s="46"/>
      <c r="AI32" s="46"/>
      <c r="AJ32" s="39" t="s">
        <v>38</v>
      </c>
      <c r="AK32" s="46"/>
      <c r="AL32" s="46"/>
      <c r="AM32" s="46"/>
      <c r="AN32" s="46"/>
      <c r="AO32" s="46"/>
      <c r="AP32" s="46"/>
      <c r="AQ32" s="46"/>
      <c r="AR32" s="28"/>
      <c r="AS32" s="28"/>
      <c r="AT32" s="28"/>
      <c r="AU32" s="28"/>
      <c r="AV32" s="28"/>
      <c r="AW32" s="28"/>
      <c r="AX32" s="28"/>
      <c r="AY32" s="61" t="s">
        <v>49</v>
      </c>
      <c r="AZ32" s="28"/>
      <c r="BA32" s="28"/>
      <c r="BB32" s="28"/>
      <c r="BC32" s="28"/>
      <c r="BD32" s="28"/>
      <c r="BE32" s="28"/>
      <c r="BF32" s="28"/>
    </row>
    <row r="33" spans="1:58" ht="25.5" customHeight="1" x14ac:dyDescent="0.2">
      <c r="A33" s="49"/>
      <c r="B33" s="28"/>
      <c r="C33" s="228" t="s">
        <v>100</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30"/>
      <c r="AD33" s="28"/>
      <c r="AE33" s="46"/>
      <c r="AF33" s="46"/>
      <c r="AG33" s="46"/>
      <c r="AH33" s="46"/>
      <c r="AI33" s="46"/>
      <c r="AJ33" s="46"/>
      <c r="AK33" s="46"/>
      <c r="AL33" s="46"/>
      <c r="AM33" s="46"/>
      <c r="AN33" s="46"/>
      <c r="AO33" s="46"/>
      <c r="AP33" s="46"/>
      <c r="AQ33" s="46"/>
      <c r="AR33" s="28"/>
      <c r="AS33" s="28"/>
      <c r="AT33" s="28"/>
      <c r="AU33" s="28"/>
      <c r="AV33" s="28"/>
      <c r="AW33" s="28"/>
      <c r="AX33" s="28"/>
      <c r="AY33" s="102" t="s">
        <v>89</v>
      </c>
      <c r="AZ33" s="28"/>
      <c r="BA33" s="28"/>
      <c r="BB33" s="28"/>
      <c r="BC33" s="28"/>
      <c r="BD33" s="28"/>
      <c r="BE33" s="28"/>
      <c r="BF33" s="28"/>
    </row>
    <row r="34" spans="1:58" ht="25.5" customHeight="1" x14ac:dyDescent="0.15">
      <c r="A34" s="49"/>
      <c r="B34" s="28"/>
      <c r="C34" s="231"/>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3"/>
      <c r="AD34" s="28"/>
      <c r="AE34" s="43" t="s">
        <v>50</v>
      </c>
      <c r="AF34" s="46"/>
      <c r="AG34" s="46"/>
      <c r="AH34" s="46"/>
      <c r="AI34" s="46"/>
      <c r="AJ34" s="46"/>
      <c r="AK34" s="46"/>
      <c r="AL34" s="46"/>
      <c r="AM34" s="46"/>
      <c r="AN34" s="46"/>
      <c r="AO34" s="46"/>
      <c r="AP34" s="46"/>
      <c r="AQ34" s="46"/>
      <c r="AR34" s="28"/>
      <c r="AS34" s="28"/>
      <c r="AT34" s="28"/>
      <c r="AU34" s="28"/>
      <c r="AV34" s="28" t="s">
        <v>51</v>
      </c>
      <c r="AW34" s="28"/>
      <c r="AX34" s="28"/>
      <c r="AY34" s="28" t="s">
        <v>52</v>
      </c>
      <c r="AZ34" s="103"/>
      <c r="BA34" s="28"/>
      <c r="BB34" s="28"/>
      <c r="BC34" s="28"/>
      <c r="BD34" s="28"/>
      <c r="BE34" s="28"/>
      <c r="BF34" s="28"/>
    </row>
    <row r="35" spans="1:58" s="47" customFormat="1" ht="25.5" customHeight="1" x14ac:dyDescent="0.15">
      <c r="A35" s="49"/>
      <c r="B35" s="28"/>
      <c r="C35" s="231"/>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3"/>
      <c r="AC35" s="1"/>
      <c r="AD35" s="28"/>
      <c r="AE35" s="217" t="s">
        <v>53</v>
      </c>
      <c r="AF35" s="237"/>
      <c r="AG35" s="237"/>
      <c r="AH35" s="237"/>
      <c r="AI35" s="237"/>
      <c r="AJ35" s="237"/>
      <c r="AK35" s="238"/>
      <c r="AL35" s="242">
        <f>IF(AY25=0,0,ROUNDUP(AV35/AY25,3))</f>
        <v>0</v>
      </c>
      <c r="AM35" s="243"/>
      <c r="AN35" s="243"/>
      <c r="AO35" s="243"/>
      <c r="AP35" s="243"/>
      <c r="AQ35" s="244"/>
      <c r="AR35" s="28"/>
      <c r="AS35" s="28"/>
      <c r="AT35" s="42"/>
      <c r="AU35" s="176" t="s">
        <v>54</v>
      </c>
      <c r="AV35" s="248">
        <f>IF(AV25-AV30&gt;0,IF(AV25-AV30&gt;AY25,AY25,AV25-AV30),0)</f>
        <v>0</v>
      </c>
      <c r="AW35" s="249" t="s">
        <v>55</v>
      </c>
      <c r="AX35" s="249"/>
      <c r="AY35" s="103"/>
      <c r="AZ35" s="103"/>
      <c r="BA35" s="42"/>
      <c r="BB35" s="42"/>
      <c r="BC35" s="42"/>
      <c r="BD35" s="42"/>
      <c r="BE35" s="42"/>
      <c r="BF35" s="42"/>
    </row>
    <row r="36" spans="1:58" ht="35.25" customHeight="1" x14ac:dyDescent="0.15">
      <c r="A36" s="49"/>
      <c r="B36" s="28"/>
      <c r="C36" s="231"/>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3"/>
      <c r="AD36" s="28"/>
      <c r="AE36" s="239"/>
      <c r="AF36" s="240"/>
      <c r="AG36" s="240"/>
      <c r="AH36" s="240"/>
      <c r="AI36" s="240"/>
      <c r="AJ36" s="240"/>
      <c r="AK36" s="241"/>
      <c r="AL36" s="245"/>
      <c r="AM36" s="246"/>
      <c r="AN36" s="246"/>
      <c r="AO36" s="246"/>
      <c r="AP36" s="246"/>
      <c r="AQ36" s="247"/>
      <c r="AR36" s="28"/>
      <c r="AS36" s="28"/>
      <c r="AT36" s="176"/>
      <c r="AU36" s="176"/>
      <c r="AV36" s="248"/>
      <c r="AW36" s="249"/>
      <c r="AX36" s="249"/>
      <c r="AY36" s="28"/>
      <c r="AZ36" s="28"/>
      <c r="BA36" s="28"/>
      <c r="BB36" s="28"/>
      <c r="BC36" s="28"/>
      <c r="BD36" s="28"/>
      <c r="BE36" s="28"/>
      <c r="BF36" s="28"/>
    </row>
    <row r="37" spans="1:58" ht="25.5" customHeight="1" x14ac:dyDescent="0.15">
      <c r="A37" s="49"/>
      <c r="B37" s="28"/>
      <c r="C37" s="234"/>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6"/>
      <c r="AD37" s="28"/>
      <c r="AE37" s="28"/>
      <c r="AF37" s="28"/>
      <c r="AG37" s="28"/>
      <c r="AH37" s="28"/>
      <c r="AI37" s="28"/>
      <c r="AJ37" s="28"/>
      <c r="AK37" s="52" t="s">
        <v>38</v>
      </c>
      <c r="AL37" s="28"/>
      <c r="AM37" s="34"/>
      <c r="AN37" s="34"/>
      <c r="AO37" s="34"/>
      <c r="AP37" s="28"/>
      <c r="AQ37" s="28"/>
      <c r="AR37" s="28"/>
      <c r="AS37" s="28"/>
      <c r="AT37" s="176"/>
      <c r="AU37" s="28"/>
      <c r="AV37" s="28"/>
      <c r="AW37" s="28"/>
      <c r="AX37" s="28"/>
      <c r="AY37" s="28"/>
      <c r="AZ37" s="28"/>
      <c r="BA37" s="28"/>
      <c r="BB37" s="28"/>
      <c r="BC37" s="28"/>
      <c r="BD37" s="28"/>
      <c r="BE37" s="28"/>
      <c r="BF37" s="28"/>
    </row>
    <row r="38" spans="1:58" ht="25.5" customHeight="1" x14ac:dyDescent="0.15">
      <c r="A38" s="49"/>
      <c r="B38" s="28"/>
      <c r="C38" s="51"/>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D38" s="28"/>
      <c r="AE38" s="28"/>
      <c r="AF38" s="28"/>
      <c r="AG38" s="28"/>
      <c r="AH38" s="28"/>
      <c r="AI38" s="28"/>
      <c r="AJ38" s="28"/>
      <c r="AK38" s="54" t="s">
        <v>56</v>
      </c>
      <c r="AL38" s="28"/>
      <c r="AM38" s="34"/>
      <c r="AN38" s="34"/>
      <c r="AO38" s="34"/>
      <c r="AP38" s="28"/>
      <c r="AQ38" s="28"/>
      <c r="AR38" s="28"/>
      <c r="AS38" s="28"/>
      <c r="AT38" s="28"/>
      <c r="AU38" s="28"/>
      <c r="AV38" s="28"/>
      <c r="AW38" s="28"/>
      <c r="AX38" s="28"/>
      <c r="AY38" s="28"/>
      <c r="AZ38" s="28"/>
      <c r="BA38" s="28"/>
      <c r="BB38" s="28"/>
      <c r="BC38" s="28"/>
      <c r="BD38" s="28"/>
      <c r="BE38" s="28"/>
    </row>
    <row r="39" spans="1:58" ht="17.25" customHeight="1" x14ac:dyDescent="0.15">
      <c r="A39" s="55"/>
      <c r="B39" s="56"/>
      <c r="C39" s="56"/>
      <c r="D39" s="56"/>
      <c r="E39" s="56"/>
      <c r="F39" s="57"/>
      <c r="G39" s="56"/>
      <c r="H39" s="56"/>
      <c r="I39" s="56"/>
      <c r="J39" s="56"/>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9"/>
      <c r="AL39" s="58"/>
      <c r="AM39" s="60"/>
      <c r="AN39" s="60"/>
      <c r="AO39" s="60"/>
      <c r="AP39" s="58"/>
      <c r="AQ39" s="58"/>
      <c r="AR39" s="58"/>
      <c r="AS39" s="58"/>
      <c r="AT39" s="28"/>
      <c r="AU39" s="28"/>
      <c r="AV39" s="28"/>
      <c r="AW39" s="28"/>
      <c r="AX39" s="28"/>
      <c r="AY39" s="28"/>
      <c r="AZ39" s="28"/>
      <c r="BA39" s="28"/>
      <c r="BB39" s="28"/>
      <c r="BC39" s="28"/>
      <c r="BD39" s="28"/>
      <c r="BE39" s="28"/>
    </row>
    <row r="40" spans="1:58" ht="17.25" customHeight="1" x14ac:dyDescent="0.15">
      <c r="A40" s="36"/>
      <c r="B40" s="36"/>
      <c r="C40" s="36"/>
      <c r="D40" s="36"/>
      <c r="E40" s="36"/>
      <c r="F40" s="61"/>
      <c r="G40" s="36"/>
      <c r="H40" s="36"/>
      <c r="I40" s="36"/>
      <c r="J40" s="36"/>
      <c r="AK40" s="62"/>
      <c r="AM40" s="9"/>
      <c r="AN40" s="9"/>
      <c r="AO40" s="9"/>
      <c r="AT40" s="28"/>
      <c r="AU40" s="28"/>
      <c r="AV40" s="28"/>
      <c r="AW40" s="28"/>
      <c r="AX40" s="28"/>
      <c r="AY40" s="28"/>
      <c r="AZ40" s="28"/>
      <c r="BA40" s="28"/>
      <c r="BB40" s="28"/>
      <c r="BC40" s="28"/>
      <c r="BD40" s="28"/>
      <c r="BE40" s="28"/>
    </row>
    <row r="41" spans="1:58" ht="25.5" customHeight="1" x14ac:dyDescent="0.15">
      <c r="A41" s="194" t="s">
        <v>57</v>
      </c>
      <c r="B41" s="195"/>
      <c r="C41" s="195"/>
      <c r="D41" s="195"/>
      <c r="E41" s="195"/>
      <c r="F41" s="195"/>
      <c r="G41" s="195"/>
      <c r="H41" s="195"/>
      <c r="I41" s="196"/>
      <c r="J41" s="23"/>
      <c r="K41" s="63" t="s">
        <v>58</v>
      </c>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23"/>
      <c r="AP41" s="23"/>
      <c r="AQ41" s="23"/>
      <c r="AR41" s="23"/>
      <c r="AS41" s="23"/>
      <c r="AT41" s="28"/>
      <c r="AU41" s="28" t="s">
        <v>23</v>
      </c>
      <c r="AV41" s="34"/>
      <c r="AW41" s="34"/>
      <c r="AX41" s="34"/>
      <c r="AY41" s="34"/>
      <c r="AZ41" s="28"/>
      <c r="BA41" s="34"/>
      <c r="BB41" s="34"/>
      <c r="BC41" s="34"/>
      <c r="BD41" s="34"/>
      <c r="BE41" s="34"/>
      <c r="BF41" s="9"/>
    </row>
    <row r="42" spans="1:58" ht="17.25" customHeight="1" x14ac:dyDescent="0.15">
      <c r="A42" s="197"/>
      <c r="B42" s="198"/>
      <c r="C42" s="198"/>
      <c r="D42" s="198"/>
      <c r="E42" s="198"/>
      <c r="F42" s="198"/>
      <c r="G42" s="198"/>
      <c r="H42" s="198"/>
      <c r="I42" s="199"/>
      <c r="J42" s="24"/>
      <c r="K42" s="24"/>
      <c r="L42" s="24"/>
      <c r="M42" s="24"/>
      <c r="N42" s="24"/>
      <c r="O42" s="24"/>
      <c r="P42" s="24"/>
      <c r="Q42" s="24"/>
      <c r="R42" s="24"/>
      <c r="S42" s="24"/>
      <c r="T42" s="24"/>
      <c r="U42" s="24"/>
      <c r="V42" s="24"/>
      <c r="W42" s="24"/>
      <c r="X42" s="25"/>
      <c r="Y42" s="25"/>
      <c r="Z42" s="25"/>
      <c r="AA42" s="25"/>
      <c r="AB42" s="25"/>
      <c r="AC42" s="25"/>
      <c r="AD42" s="25"/>
      <c r="AE42" s="26"/>
      <c r="AF42" s="25"/>
      <c r="AG42" s="25"/>
      <c r="AH42" s="25"/>
      <c r="AI42" s="25"/>
      <c r="AJ42" s="25"/>
      <c r="AK42" s="25"/>
      <c r="AL42" s="25"/>
      <c r="AM42" s="25"/>
      <c r="AN42" s="25"/>
      <c r="AO42" s="25"/>
      <c r="AP42" s="27"/>
      <c r="AQ42" s="27"/>
      <c r="AR42" s="27"/>
      <c r="AS42" s="27"/>
      <c r="AT42" s="28"/>
      <c r="AU42" s="28"/>
      <c r="AV42" s="28"/>
      <c r="AW42" s="28"/>
      <c r="AX42" s="28"/>
      <c r="AY42" s="28"/>
      <c r="AZ42" s="28"/>
      <c r="BA42" s="28"/>
      <c r="BB42" s="28"/>
      <c r="BC42" s="28"/>
      <c r="BD42" s="28"/>
      <c r="BE42" s="28"/>
      <c r="BF42" s="28"/>
    </row>
    <row r="43" spans="1:58" ht="28.5" customHeight="1" x14ac:dyDescent="0.15">
      <c r="A43" s="29"/>
      <c r="B43" s="30" t="s">
        <v>24</v>
      </c>
      <c r="C43" s="31"/>
      <c r="D43" s="31"/>
      <c r="E43" s="31"/>
      <c r="F43" s="28"/>
      <c r="G43" s="32"/>
      <c r="H43" s="28"/>
      <c r="I43" s="32"/>
      <c r="J43" s="32"/>
      <c r="K43" s="32"/>
      <c r="L43" s="32"/>
      <c r="M43" s="32"/>
      <c r="N43" s="32"/>
      <c r="O43" s="32"/>
      <c r="P43" s="32"/>
      <c r="Q43" s="32"/>
      <c r="R43" s="32"/>
      <c r="S43" s="32"/>
      <c r="T43" s="32"/>
      <c r="U43" s="32"/>
      <c r="V43" s="32"/>
      <c r="W43" s="32"/>
      <c r="X43" s="32"/>
      <c r="Y43" s="32"/>
      <c r="Z43" s="32"/>
      <c r="AA43" s="33"/>
      <c r="AB43" s="34"/>
      <c r="AC43" s="34"/>
      <c r="AD43" s="34"/>
      <c r="AE43" s="30" t="s">
        <v>25</v>
      </c>
      <c r="AF43" s="34"/>
      <c r="AG43" s="34"/>
      <c r="AH43" s="34"/>
      <c r="AI43" s="34"/>
      <c r="AJ43" s="34"/>
      <c r="AK43" s="34"/>
      <c r="AL43" s="34"/>
      <c r="AM43" s="34"/>
      <c r="AN43" s="34"/>
      <c r="AO43" s="34"/>
      <c r="AP43" s="34"/>
      <c r="AQ43" s="34"/>
      <c r="AR43" s="34"/>
      <c r="AS43" s="34"/>
      <c r="AT43" s="28"/>
      <c r="AU43" s="28"/>
      <c r="AV43" s="28" t="s">
        <v>26</v>
      </c>
      <c r="AW43" s="28"/>
      <c r="AX43" s="28"/>
      <c r="AY43" s="28" t="s">
        <v>27</v>
      </c>
      <c r="AZ43" s="28"/>
      <c r="BA43" s="28"/>
      <c r="BB43" s="28"/>
      <c r="BC43" s="28"/>
      <c r="BD43" s="28"/>
      <c r="BE43" s="28"/>
      <c r="BF43" s="28"/>
    </row>
    <row r="44" spans="1:58" ht="25.5" customHeight="1" x14ac:dyDescent="0.15">
      <c r="A44" s="29"/>
      <c r="B44" s="200" t="s">
        <v>27</v>
      </c>
      <c r="C44" s="201"/>
      <c r="D44" s="201"/>
      <c r="E44" s="202"/>
      <c r="F44" s="175" t="s">
        <v>29</v>
      </c>
      <c r="G44" s="175"/>
      <c r="H44" s="252"/>
      <c r="I44" s="252"/>
      <c r="J44" s="208" t="s">
        <v>30</v>
      </c>
      <c r="K44" s="208"/>
      <c r="L44" s="252"/>
      <c r="M44" s="252"/>
      <c r="N44" s="208" t="s">
        <v>31</v>
      </c>
      <c r="O44" s="210"/>
      <c r="P44" s="225" t="s">
        <v>32</v>
      </c>
      <c r="Q44" s="210"/>
      <c r="R44" s="226" t="s">
        <v>33</v>
      </c>
      <c r="S44" s="226"/>
      <c r="T44" s="252"/>
      <c r="U44" s="252"/>
      <c r="V44" s="208" t="s">
        <v>30</v>
      </c>
      <c r="W44" s="208"/>
      <c r="X44" s="252"/>
      <c r="Y44" s="252"/>
      <c r="Z44" s="208" t="s">
        <v>31</v>
      </c>
      <c r="AA44" s="210"/>
      <c r="AB44" s="28"/>
      <c r="AC44" s="28"/>
      <c r="AD44" s="28"/>
      <c r="AE44" s="217" t="s">
        <v>110</v>
      </c>
      <c r="AF44" s="218"/>
      <c r="AG44" s="218"/>
      <c r="AH44" s="218"/>
      <c r="AI44" s="219"/>
      <c r="AJ44" s="223">
        <f>ROUNDDOWN(AY44/60,0)</f>
        <v>0</v>
      </c>
      <c r="AK44" s="223"/>
      <c r="AL44" s="218" t="s">
        <v>35</v>
      </c>
      <c r="AM44" s="218"/>
      <c r="AN44" s="223">
        <f>AY44-AJ44*60</f>
        <v>0</v>
      </c>
      <c r="AO44" s="223"/>
      <c r="AP44" s="208" t="s">
        <v>31</v>
      </c>
      <c r="AQ44" s="210"/>
      <c r="AR44" s="34"/>
      <c r="AS44" s="28"/>
      <c r="AT44" s="176"/>
      <c r="AU44" s="176" t="s">
        <v>36</v>
      </c>
      <c r="AV44" s="212">
        <f>T44*60+X44</f>
        <v>0</v>
      </c>
      <c r="AW44" s="28"/>
      <c r="AX44" s="176" t="s">
        <v>37</v>
      </c>
      <c r="AY44" s="212">
        <f>(T44*60+X44)-(H44*60+L44)</f>
        <v>0</v>
      </c>
      <c r="AZ44" s="28"/>
      <c r="BA44" s="28"/>
      <c r="BB44" s="28"/>
      <c r="BC44" s="28"/>
      <c r="BD44" s="28"/>
      <c r="BE44" s="28"/>
      <c r="BF44" s="28"/>
    </row>
    <row r="45" spans="1:58" ht="35.25" customHeight="1" x14ac:dyDescent="0.15">
      <c r="A45" s="29"/>
      <c r="B45" s="203"/>
      <c r="C45" s="204"/>
      <c r="D45" s="204"/>
      <c r="E45" s="205"/>
      <c r="F45" s="175"/>
      <c r="G45" s="175"/>
      <c r="H45" s="253"/>
      <c r="I45" s="253"/>
      <c r="J45" s="209"/>
      <c r="K45" s="209"/>
      <c r="L45" s="253"/>
      <c r="M45" s="253"/>
      <c r="N45" s="209"/>
      <c r="O45" s="211"/>
      <c r="P45" s="214"/>
      <c r="Q45" s="211"/>
      <c r="R45" s="227"/>
      <c r="S45" s="227"/>
      <c r="T45" s="253"/>
      <c r="U45" s="253"/>
      <c r="V45" s="209"/>
      <c r="W45" s="209"/>
      <c r="X45" s="253"/>
      <c r="Y45" s="253"/>
      <c r="Z45" s="209"/>
      <c r="AA45" s="211"/>
      <c r="AB45" s="28"/>
      <c r="AC45" s="28"/>
      <c r="AD45" s="28"/>
      <c r="AE45" s="220"/>
      <c r="AF45" s="221"/>
      <c r="AG45" s="221"/>
      <c r="AH45" s="221"/>
      <c r="AI45" s="222"/>
      <c r="AJ45" s="224"/>
      <c r="AK45" s="224"/>
      <c r="AL45" s="221"/>
      <c r="AM45" s="221"/>
      <c r="AN45" s="224"/>
      <c r="AO45" s="224"/>
      <c r="AP45" s="209"/>
      <c r="AQ45" s="211"/>
      <c r="AR45" s="34"/>
      <c r="AS45" s="28"/>
      <c r="AT45" s="176"/>
      <c r="AU45" s="176"/>
      <c r="AV45" s="212"/>
      <c r="AW45" s="28"/>
      <c r="AX45" s="176"/>
      <c r="AY45" s="212"/>
      <c r="AZ45" s="28"/>
      <c r="BA45" s="28"/>
      <c r="BB45" s="28"/>
      <c r="BC45" s="28"/>
      <c r="BD45" s="28"/>
      <c r="BE45" s="28"/>
      <c r="BF45" s="28"/>
    </row>
    <row r="46" spans="1:58" ht="17.25" customHeight="1" x14ac:dyDescent="0.15">
      <c r="A46" s="29"/>
      <c r="B46" s="35"/>
      <c r="C46" s="35"/>
      <c r="D46" s="35"/>
      <c r="E46" s="35"/>
      <c r="F46" s="36"/>
      <c r="G46" s="36"/>
      <c r="H46" s="37"/>
      <c r="I46" s="36"/>
      <c r="J46" s="36"/>
      <c r="K46" s="36"/>
      <c r="L46" s="36"/>
      <c r="M46" s="36"/>
      <c r="N46" s="36"/>
      <c r="O46" s="36"/>
      <c r="P46" s="36"/>
      <c r="Q46" s="36"/>
      <c r="R46" s="36"/>
      <c r="S46" s="36"/>
      <c r="T46" s="36"/>
      <c r="U46" s="36"/>
      <c r="V46" s="36"/>
      <c r="W46" s="36"/>
      <c r="X46" s="34"/>
      <c r="Y46" s="34"/>
      <c r="Z46" s="32"/>
      <c r="AA46" s="33"/>
      <c r="AB46" s="34"/>
      <c r="AC46" s="34"/>
      <c r="AD46" s="34"/>
      <c r="AE46" s="38"/>
      <c r="AF46" s="38"/>
      <c r="AG46" s="38"/>
      <c r="AH46" s="38"/>
      <c r="AI46" s="38"/>
      <c r="AJ46" s="39" t="s">
        <v>38</v>
      </c>
      <c r="AK46" s="38"/>
      <c r="AL46" s="38"/>
      <c r="AM46" s="38"/>
      <c r="AN46" s="38"/>
      <c r="AO46" s="38"/>
      <c r="AP46" s="38"/>
      <c r="AQ46" s="38"/>
      <c r="AR46" s="34"/>
      <c r="AS46" s="28"/>
      <c r="AT46" s="28"/>
      <c r="AU46" s="28"/>
      <c r="AV46" s="28"/>
      <c r="AW46" s="28"/>
      <c r="AX46" s="28"/>
      <c r="AY46" s="28"/>
      <c r="AZ46" s="28"/>
      <c r="BA46" s="28"/>
      <c r="BB46" s="28"/>
      <c r="BC46" s="28"/>
      <c r="BD46" s="28"/>
      <c r="BE46" s="28"/>
      <c r="BF46" s="28"/>
    </row>
    <row r="47" spans="1:58" s="28" customFormat="1" ht="25.5" customHeight="1" x14ac:dyDescent="0.15">
      <c r="A47" s="29"/>
      <c r="B47" s="30"/>
      <c r="C47" s="31"/>
      <c r="D47" s="31"/>
      <c r="E47" s="31"/>
      <c r="F47" s="32"/>
      <c r="G47" s="32"/>
      <c r="H47" s="32"/>
      <c r="I47" s="32"/>
      <c r="J47" s="32"/>
      <c r="K47" s="32"/>
      <c r="L47" s="32"/>
      <c r="M47" s="32"/>
      <c r="N47" s="32"/>
      <c r="O47" s="32"/>
      <c r="P47" s="32"/>
      <c r="Q47" s="32"/>
      <c r="R47" s="32"/>
      <c r="S47" s="32"/>
      <c r="T47" s="32"/>
      <c r="U47" s="32"/>
      <c r="V47" s="32"/>
      <c r="W47" s="33"/>
      <c r="X47" s="34"/>
      <c r="Y47" s="34"/>
      <c r="Z47" s="32"/>
      <c r="AA47" s="33"/>
      <c r="AB47" s="34"/>
      <c r="AC47" s="34"/>
      <c r="AD47" s="34"/>
      <c r="AE47" s="38"/>
      <c r="AF47" s="38"/>
      <c r="AG47" s="38"/>
      <c r="AH47" s="38"/>
      <c r="AI47" s="38"/>
      <c r="AJ47" s="38"/>
      <c r="AK47" s="38"/>
      <c r="AL47" s="38"/>
      <c r="AM47" s="38"/>
      <c r="AN47" s="38"/>
      <c r="AO47" s="38"/>
      <c r="AP47" s="38"/>
      <c r="AQ47" s="38"/>
      <c r="AR47" s="34"/>
      <c r="AV47" s="42" t="s">
        <v>39</v>
      </c>
      <c r="AY47" s="28" t="s">
        <v>40</v>
      </c>
      <c r="BB47" s="28" t="s">
        <v>41</v>
      </c>
    </row>
    <row r="48" spans="1:58" s="47" customFormat="1" ht="25.5" customHeight="1" x14ac:dyDescent="0.15">
      <c r="A48" s="40"/>
      <c r="B48" s="41" t="s">
        <v>101</v>
      </c>
      <c r="C48" s="41"/>
      <c r="D48" s="41"/>
      <c r="E48" s="41"/>
      <c r="F48" s="41"/>
      <c r="G48" s="41"/>
      <c r="H48" s="41"/>
      <c r="I48" s="41"/>
      <c r="J48" s="41"/>
      <c r="K48" s="41"/>
      <c r="L48" s="41"/>
      <c r="M48" s="41"/>
      <c r="N48" s="41"/>
      <c r="O48" s="42"/>
      <c r="P48" s="41"/>
      <c r="Q48" s="41"/>
      <c r="R48" s="41"/>
      <c r="S48" s="41"/>
      <c r="T48" s="41"/>
      <c r="U48" s="17"/>
      <c r="V48" s="41"/>
      <c r="W48" s="41"/>
      <c r="X48" s="34"/>
      <c r="Y48" s="34"/>
      <c r="Z48" s="32"/>
      <c r="AA48" s="33"/>
      <c r="AB48" s="34"/>
      <c r="AC48" s="34"/>
      <c r="AD48" s="34"/>
      <c r="AE48" s="43" t="s">
        <v>42</v>
      </c>
      <c r="AF48" s="44"/>
      <c r="AG48" s="45"/>
      <c r="AH48" s="45"/>
      <c r="AI48" s="45"/>
      <c r="AJ48" s="45"/>
      <c r="AK48" s="45"/>
      <c r="AL48" s="45"/>
      <c r="AM48" s="45"/>
      <c r="AN48" s="38"/>
      <c r="AO48" s="38"/>
      <c r="AP48" s="38"/>
      <c r="AQ48" s="46"/>
      <c r="AR48" s="34"/>
      <c r="AS48" s="28"/>
      <c r="AT48" s="42"/>
      <c r="AU48" s="42"/>
      <c r="AV48" s="42" t="s">
        <v>43</v>
      </c>
      <c r="AW48" s="42"/>
      <c r="AX48" s="42"/>
      <c r="AY48" s="28" t="s">
        <v>44</v>
      </c>
      <c r="AZ48" s="42"/>
      <c r="BA48" s="28"/>
      <c r="BB48" s="28"/>
      <c r="BC48" s="42"/>
      <c r="BD48" s="28"/>
      <c r="BE48" s="42"/>
      <c r="BF48" s="42"/>
    </row>
    <row r="49" spans="1:58" ht="25.5" customHeight="1" x14ac:dyDescent="0.15">
      <c r="A49" s="29"/>
      <c r="B49" s="200" t="s">
        <v>27</v>
      </c>
      <c r="C49" s="201"/>
      <c r="D49" s="201"/>
      <c r="E49" s="202"/>
      <c r="F49" s="175" t="s">
        <v>29</v>
      </c>
      <c r="G49" s="175"/>
      <c r="H49" s="252"/>
      <c r="I49" s="252"/>
      <c r="J49" s="208" t="s">
        <v>30</v>
      </c>
      <c r="K49" s="208"/>
      <c r="L49" s="252"/>
      <c r="M49" s="252"/>
      <c r="N49" s="208" t="s">
        <v>31</v>
      </c>
      <c r="O49" s="210"/>
      <c r="P49" s="225" t="s">
        <v>32</v>
      </c>
      <c r="Q49" s="210"/>
      <c r="R49" s="226" t="s">
        <v>33</v>
      </c>
      <c r="S49" s="226"/>
      <c r="T49" s="254"/>
      <c r="U49" s="252"/>
      <c r="V49" s="208" t="s">
        <v>30</v>
      </c>
      <c r="W49" s="208"/>
      <c r="X49" s="252"/>
      <c r="Y49" s="252"/>
      <c r="Z49" s="208" t="s">
        <v>31</v>
      </c>
      <c r="AA49" s="210"/>
      <c r="AB49" s="34"/>
      <c r="AC49" s="34"/>
      <c r="AD49" s="34"/>
      <c r="AE49" s="213" t="s">
        <v>51</v>
      </c>
      <c r="AF49" s="208"/>
      <c r="AG49" s="208"/>
      <c r="AH49" s="208"/>
      <c r="AI49" s="210"/>
      <c r="AJ49" s="250">
        <f>ROUNDDOWN(AV54/60,0)</f>
        <v>0</v>
      </c>
      <c r="AK49" s="223"/>
      <c r="AL49" s="208" t="s">
        <v>30</v>
      </c>
      <c r="AM49" s="208"/>
      <c r="AN49" s="223">
        <f>AV54-AJ49*60</f>
        <v>0</v>
      </c>
      <c r="AO49" s="223"/>
      <c r="AP49" s="208" t="s">
        <v>31</v>
      </c>
      <c r="AQ49" s="210"/>
      <c r="AR49" s="34"/>
      <c r="AS49" s="48"/>
      <c r="AT49" s="28"/>
      <c r="AU49" s="176" t="s">
        <v>46</v>
      </c>
      <c r="AV49" s="212">
        <f>IF(AY49&lt;=BB49,BB49,AV44)</f>
        <v>1260</v>
      </c>
      <c r="AW49" s="134"/>
      <c r="AX49" s="176" t="s">
        <v>47</v>
      </c>
      <c r="AY49" s="212">
        <f>T49*60+X49</f>
        <v>0</v>
      </c>
      <c r="AZ49" s="134"/>
      <c r="BA49" s="176" t="s">
        <v>48</v>
      </c>
      <c r="BB49" s="212">
        <f>21*60</f>
        <v>1260</v>
      </c>
      <c r="BC49" s="28"/>
      <c r="BD49" s="28"/>
      <c r="BE49" s="28"/>
      <c r="BF49" s="28"/>
    </row>
    <row r="50" spans="1:58" ht="35.25" customHeight="1" x14ac:dyDescent="0.15">
      <c r="A50" s="29"/>
      <c r="B50" s="203"/>
      <c r="C50" s="204"/>
      <c r="D50" s="204"/>
      <c r="E50" s="205"/>
      <c r="F50" s="175"/>
      <c r="G50" s="175"/>
      <c r="H50" s="253"/>
      <c r="I50" s="253"/>
      <c r="J50" s="209"/>
      <c r="K50" s="209"/>
      <c r="L50" s="253"/>
      <c r="M50" s="253"/>
      <c r="N50" s="209"/>
      <c r="O50" s="211"/>
      <c r="P50" s="214"/>
      <c r="Q50" s="211"/>
      <c r="R50" s="227"/>
      <c r="S50" s="227"/>
      <c r="T50" s="255"/>
      <c r="U50" s="253"/>
      <c r="V50" s="209"/>
      <c r="W50" s="209"/>
      <c r="X50" s="253"/>
      <c r="Y50" s="253"/>
      <c r="Z50" s="209"/>
      <c r="AA50" s="211"/>
      <c r="AB50" s="28"/>
      <c r="AC50" s="28"/>
      <c r="AD50" s="28"/>
      <c r="AE50" s="214"/>
      <c r="AF50" s="209"/>
      <c r="AG50" s="209"/>
      <c r="AH50" s="209"/>
      <c r="AI50" s="211"/>
      <c r="AJ50" s="251"/>
      <c r="AK50" s="224"/>
      <c r="AL50" s="209"/>
      <c r="AM50" s="209"/>
      <c r="AN50" s="224"/>
      <c r="AO50" s="224"/>
      <c r="AP50" s="209"/>
      <c r="AQ50" s="211"/>
      <c r="AR50" s="34"/>
      <c r="AS50" s="48"/>
      <c r="AT50" s="28"/>
      <c r="AU50" s="176"/>
      <c r="AV50" s="212"/>
      <c r="AW50" s="134"/>
      <c r="AX50" s="176"/>
      <c r="AY50" s="212"/>
      <c r="AZ50" s="134"/>
      <c r="BA50" s="176"/>
      <c r="BB50" s="212"/>
      <c r="BC50" s="28"/>
      <c r="BD50" s="28"/>
      <c r="BE50" s="28"/>
      <c r="BF50" s="28"/>
    </row>
    <row r="51" spans="1:58" ht="17.25" customHeight="1" x14ac:dyDescent="0.15">
      <c r="A51" s="49"/>
      <c r="B51" s="35"/>
      <c r="C51" s="35"/>
      <c r="D51" s="35"/>
      <c r="E51" s="35"/>
      <c r="F51" s="28"/>
      <c r="G51" s="35"/>
      <c r="H51" s="37"/>
      <c r="I51" s="35"/>
      <c r="J51" s="35"/>
      <c r="K51" s="35"/>
      <c r="L51" s="35"/>
      <c r="M51" s="35"/>
      <c r="N51" s="35"/>
      <c r="O51" s="35"/>
      <c r="P51" s="50"/>
      <c r="Q51" s="35"/>
      <c r="R51" s="35"/>
      <c r="S51" s="35"/>
      <c r="T51" s="35"/>
      <c r="U51" s="35"/>
      <c r="V51" s="35"/>
      <c r="W51" s="35"/>
      <c r="X51" s="34"/>
      <c r="Y51" s="34"/>
      <c r="Z51" s="32"/>
      <c r="AA51" s="28"/>
      <c r="AB51" s="28"/>
      <c r="AC51" s="28"/>
      <c r="AD51" s="28"/>
      <c r="AE51" s="46"/>
      <c r="AF51" s="46"/>
      <c r="AG51" s="46"/>
      <c r="AH51" s="46"/>
      <c r="AI51" s="46"/>
      <c r="AJ51" s="39" t="s">
        <v>38</v>
      </c>
      <c r="AK51" s="46"/>
      <c r="AL51" s="46"/>
      <c r="AM51" s="46"/>
      <c r="AN51" s="46"/>
      <c r="AO51" s="46"/>
      <c r="AP51" s="46"/>
      <c r="AQ51" s="46"/>
      <c r="AR51" s="28"/>
      <c r="AS51" s="28"/>
      <c r="AT51" s="28"/>
      <c r="AU51" s="28"/>
      <c r="AV51" s="28"/>
      <c r="AW51" s="28"/>
      <c r="AX51" s="28"/>
      <c r="AY51" s="61" t="s">
        <v>49</v>
      </c>
      <c r="AZ51" s="28"/>
      <c r="BA51" s="28"/>
      <c r="BB51" s="28"/>
      <c r="BC51" s="28"/>
      <c r="BD51" s="28"/>
      <c r="BE51" s="28"/>
      <c r="BF51" s="28"/>
    </row>
    <row r="52" spans="1:58" ht="25.5" customHeight="1" x14ac:dyDescent="0.2">
      <c r="A52" s="49"/>
      <c r="B52" s="28"/>
      <c r="C52" s="228" t="s">
        <v>100</v>
      </c>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30"/>
      <c r="AC52" s="28"/>
      <c r="AD52" s="28"/>
      <c r="AE52" s="46"/>
      <c r="AF52" s="46"/>
      <c r="AG52" s="46"/>
      <c r="AH52" s="46"/>
      <c r="AI52" s="46"/>
      <c r="AJ52" s="46"/>
      <c r="AK52" s="46"/>
      <c r="AL52" s="46"/>
      <c r="AM52" s="46"/>
      <c r="AN52" s="46"/>
      <c r="AO52" s="46"/>
      <c r="AP52" s="46"/>
      <c r="AQ52" s="46"/>
      <c r="AR52" s="28"/>
      <c r="AS52" s="28"/>
      <c r="AT52" s="28"/>
      <c r="AU52" s="28"/>
      <c r="AV52" s="28"/>
      <c r="AW52" s="28"/>
      <c r="AX52" s="28"/>
      <c r="AY52" s="102" t="s">
        <v>89</v>
      </c>
      <c r="AZ52" s="28"/>
      <c r="BA52" s="28"/>
      <c r="BB52" s="28"/>
      <c r="BC52" s="28"/>
      <c r="BD52" s="28"/>
      <c r="BE52" s="28"/>
      <c r="BF52" s="28"/>
    </row>
    <row r="53" spans="1:58" ht="25.5" customHeight="1" x14ac:dyDescent="0.15">
      <c r="A53" s="49"/>
      <c r="B53" s="28"/>
      <c r="C53" s="231"/>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3"/>
      <c r="AC53" s="28"/>
      <c r="AD53" s="28"/>
      <c r="AE53" s="43" t="s">
        <v>50</v>
      </c>
      <c r="AF53" s="46"/>
      <c r="AG53" s="46"/>
      <c r="AH53" s="46"/>
      <c r="AI53" s="46"/>
      <c r="AJ53" s="46"/>
      <c r="AK53" s="46"/>
      <c r="AL53" s="46"/>
      <c r="AM53" s="46"/>
      <c r="AN53" s="46"/>
      <c r="AO53" s="46"/>
      <c r="AP53" s="46"/>
      <c r="AQ53" s="46"/>
      <c r="AR53" s="28"/>
      <c r="AS53" s="28"/>
      <c r="AT53" s="28"/>
      <c r="AU53" s="28"/>
      <c r="AV53" s="28" t="s">
        <v>51</v>
      </c>
      <c r="AW53" s="28"/>
      <c r="AX53" s="28"/>
      <c r="AY53" s="28" t="s">
        <v>52</v>
      </c>
      <c r="AZ53" s="103"/>
      <c r="BA53" s="28"/>
      <c r="BB53" s="28"/>
      <c r="BC53" s="28"/>
      <c r="BD53" s="28"/>
      <c r="BE53" s="28"/>
      <c r="BF53" s="28"/>
    </row>
    <row r="54" spans="1:58" s="47" customFormat="1" ht="25.5" customHeight="1" x14ac:dyDescent="0.15">
      <c r="A54" s="49"/>
      <c r="B54" s="28"/>
      <c r="C54" s="231"/>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3"/>
      <c r="AD54" s="34"/>
      <c r="AE54" s="217" t="s">
        <v>111</v>
      </c>
      <c r="AF54" s="237"/>
      <c r="AG54" s="237"/>
      <c r="AH54" s="237"/>
      <c r="AI54" s="237"/>
      <c r="AJ54" s="237"/>
      <c r="AK54" s="238"/>
      <c r="AL54" s="242">
        <f>IF(AY44=0,0,ROUNDUP(AV54/AY44,3))</f>
        <v>0</v>
      </c>
      <c r="AM54" s="243"/>
      <c r="AN54" s="243"/>
      <c r="AO54" s="243"/>
      <c r="AP54" s="243"/>
      <c r="AQ54" s="244"/>
      <c r="AR54" s="28"/>
      <c r="AS54" s="28"/>
      <c r="AT54" s="42"/>
      <c r="AU54" s="176" t="s">
        <v>54</v>
      </c>
      <c r="AV54" s="248">
        <f>IF(AV44-AV49&gt;0,IF(AV44-AV49&gt;AY44,AY44,AV44-AV49),0)</f>
        <v>0</v>
      </c>
      <c r="AW54" s="249" t="s">
        <v>55</v>
      </c>
      <c r="AX54" s="249"/>
      <c r="AY54" s="103"/>
      <c r="AZ54" s="103"/>
      <c r="BA54" s="42"/>
      <c r="BB54" s="42"/>
      <c r="BC54" s="42"/>
      <c r="BD54" s="42"/>
      <c r="BE54" s="42"/>
      <c r="BF54" s="42"/>
    </row>
    <row r="55" spans="1:58" ht="35.25" customHeight="1" x14ac:dyDescent="0.15">
      <c r="A55" s="64"/>
      <c r="B55" s="28"/>
      <c r="C55" s="231"/>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3"/>
      <c r="AC55" s="34"/>
      <c r="AD55" s="28"/>
      <c r="AE55" s="239"/>
      <c r="AF55" s="240"/>
      <c r="AG55" s="240"/>
      <c r="AH55" s="240"/>
      <c r="AI55" s="240"/>
      <c r="AJ55" s="240"/>
      <c r="AK55" s="241"/>
      <c r="AL55" s="245"/>
      <c r="AM55" s="246"/>
      <c r="AN55" s="246"/>
      <c r="AO55" s="246"/>
      <c r="AP55" s="246"/>
      <c r="AQ55" s="247"/>
      <c r="AR55" s="28"/>
      <c r="AS55" s="28"/>
      <c r="AT55" s="176"/>
      <c r="AU55" s="176"/>
      <c r="AV55" s="248"/>
      <c r="AW55" s="249"/>
      <c r="AX55" s="249"/>
      <c r="AY55" s="28"/>
      <c r="AZ55" s="28"/>
      <c r="BA55" s="28"/>
      <c r="BB55" s="28"/>
      <c r="BC55" s="28"/>
      <c r="BD55" s="28"/>
      <c r="BE55" s="28"/>
      <c r="BF55" s="28"/>
    </row>
    <row r="56" spans="1:58" ht="25.5" customHeight="1" x14ac:dyDescent="0.15">
      <c r="A56" s="64"/>
      <c r="B56" s="28"/>
      <c r="C56" s="234"/>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6"/>
      <c r="AC56" s="28"/>
      <c r="AD56" s="28"/>
      <c r="AE56" s="28"/>
      <c r="AF56" s="28"/>
      <c r="AG56" s="28"/>
      <c r="AH56" s="28"/>
      <c r="AI56" s="28"/>
      <c r="AJ56" s="28"/>
      <c r="AK56" s="52" t="s">
        <v>38</v>
      </c>
      <c r="AL56" s="28"/>
      <c r="AM56" s="34"/>
      <c r="AN56" s="34"/>
      <c r="AO56" s="34"/>
      <c r="AP56" s="28"/>
      <c r="AQ56" s="28"/>
      <c r="AR56" s="28"/>
      <c r="AS56" s="28"/>
      <c r="AT56" s="176"/>
      <c r="AU56" s="28"/>
      <c r="AV56" s="28"/>
      <c r="AW56" s="28"/>
      <c r="AX56" s="28"/>
      <c r="AY56" s="28"/>
      <c r="AZ56" s="28"/>
      <c r="BA56" s="28"/>
      <c r="BB56" s="28"/>
      <c r="BC56" s="28"/>
      <c r="BD56" s="28"/>
      <c r="BE56" s="28"/>
      <c r="BF56" s="28"/>
    </row>
    <row r="57" spans="1:58" ht="25.5" customHeight="1" x14ac:dyDescent="0.15">
      <c r="A57" s="49"/>
      <c r="B57" s="31"/>
      <c r="C57" s="51"/>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28"/>
      <c r="AD57" s="28"/>
      <c r="AE57" s="28"/>
      <c r="AF57" s="28"/>
      <c r="AG57" s="28"/>
      <c r="AH57" s="28"/>
      <c r="AI57" s="28"/>
      <c r="AJ57" s="28"/>
      <c r="AK57" s="54" t="s">
        <v>56</v>
      </c>
      <c r="AL57" s="28"/>
      <c r="AM57" s="34"/>
      <c r="AN57" s="34"/>
      <c r="AO57" s="34"/>
      <c r="AP57" s="28"/>
      <c r="AQ57" s="28"/>
      <c r="AR57" s="28"/>
      <c r="AS57" s="28"/>
      <c r="AT57" s="28"/>
      <c r="AU57" s="28"/>
      <c r="AV57" s="28"/>
      <c r="AW57" s="28"/>
      <c r="AX57" s="28"/>
      <c r="AY57" s="28"/>
      <c r="AZ57" s="28"/>
      <c r="BA57" s="28"/>
      <c r="BB57" s="28"/>
      <c r="BC57" s="28"/>
      <c r="BD57" s="28"/>
      <c r="BE57" s="28"/>
    </row>
    <row r="58" spans="1:58" s="22" customFormat="1" ht="16.5" customHeight="1" x14ac:dyDescent="0.15">
      <c r="A58" s="20"/>
      <c r="B58" s="20"/>
      <c r="C58" s="21"/>
      <c r="F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U58" s="34"/>
      <c r="AV58" s="34"/>
      <c r="AW58" s="34"/>
      <c r="AX58" s="34"/>
      <c r="AY58" s="34"/>
      <c r="AZ58" s="34"/>
      <c r="BA58" s="34"/>
      <c r="BB58" s="34"/>
      <c r="BC58" s="34"/>
      <c r="BD58" s="34"/>
      <c r="BE58" s="34"/>
      <c r="BF58" s="9"/>
    </row>
    <row r="59" spans="1:58" ht="25.5" customHeight="1" x14ac:dyDescent="0.15">
      <c r="A59" s="194" t="s">
        <v>60</v>
      </c>
      <c r="B59" s="195"/>
      <c r="C59" s="195"/>
      <c r="D59" s="195"/>
      <c r="E59" s="195"/>
      <c r="F59" s="195"/>
      <c r="G59" s="195"/>
      <c r="H59" s="195"/>
      <c r="I59" s="196"/>
      <c r="J59" s="23"/>
      <c r="K59" s="63" t="s">
        <v>61</v>
      </c>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23"/>
      <c r="AP59" s="23"/>
      <c r="AQ59" s="23"/>
      <c r="AR59" s="23"/>
      <c r="AS59" s="23"/>
      <c r="AT59" s="28"/>
      <c r="AU59" s="28" t="s">
        <v>23</v>
      </c>
      <c r="AV59" s="34"/>
      <c r="AW59" s="34"/>
      <c r="AX59" s="34"/>
      <c r="AY59" s="34"/>
      <c r="AZ59" s="28"/>
      <c r="BA59" s="34"/>
      <c r="BB59" s="34"/>
      <c r="BC59" s="34"/>
      <c r="BD59" s="34"/>
      <c r="BE59" s="34"/>
      <c r="BF59" s="9"/>
    </row>
    <row r="60" spans="1:58" ht="17.25" customHeight="1" x14ac:dyDescent="0.15">
      <c r="A60" s="197"/>
      <c r="B60" s="198"/>
      <c r="C60" s="198"/>
      <c r="D60" s="198"/>
      <c r="E60" s="198"/>
      <c r="F60" s="198"/>
      <c r="G60" s="198"/>
      <c r="H60" s="198"/>
      <c r="I60" s="199"/>
      <c r="J60" s="24"/>
      <c r="K60" s="24"/>
      <c r="L60" s="24"/>
      <c r="M60" s="24"/>
      <c r="N60" s="24"/>
      <c r="O60" s="24"/>
      <c r="P60" s="24"/>
      <c r="Q60" s="24"/>
      <c r="R60" s="24"/>
      <c r="S60" s="24"/>
      <c r="T60" s="24"/>
      <c r="U60" s="24"/>
      <c r="V60" s="24"/>
      <c r="W60" s="24"/>
      <c r="X60" s="25"/>
      <c r="Y60" s="25"/>
      <c r="Z60" s="25"/>
      <c r="AA60" s="25"/>
      <c r="AB60" s="25"/>
      <c r="AC60" s="25"/>
      <c r="AD60" s="25"/>
      <c r="AE60" s="26"/>
      <c r="AF60" s="25"/>
      <c r="AG60" s="25"/>
      <c r="AH60" s="25"/>
      <c r="AI60" s="25"/>
      <c r="AJ60" s="25"/>
      <c r="AK60" s="25"/>
      <c r="AL60" s="25"/>
      <c r="AM60" s="25"/>
      <c r="AN60" s="25"/>
      <c r="AO60" s="25"/>
      <c r="AP60" s="27"/>
      <c r="AQ60" s="27"/>
      <c r="AR60" s="27"/>
      <c r="AS60" s="27"/>
      <c r="AT60" s="28"/>
      <c r="AU60" s="28"/>
      <c r="AV60" s="28"/>
      <c r="AW60" s="28"/>
      <c r="AX60" s="28"/>
      <c r="AY60" s="28"/>
      <c r="AZ60" s="28"/>
      <c r="BA60" s="28"/>
      <c r="BB60" s="28"/>
      <c r="BC60" s="28"/>
      <c r="BD60" s="28"/>
      <c r="BE60" s="28"/>
      <c r="BF60" s="28"/>
    </row>
    <row r="61" spans="1:58" ht="28.5" customHeight="1" x14ac:dyDescent="0.15">
      <c r="A61" s="29"/>
      <c r="B61" s="30" t="s">
        <v>24</v>
      </c>
      <c r="C61" s="31"/>
      <c r="D61" s="31"/>
      <c r="E61" s="31"/>
      <c r="F61" s="28"/>
      <c r="G61" s="32"/>
      <c r="H61" s="28"/>
      <c r="I61" s="32"/>
      <c r="J61" s="32"/>
      <c r="K61" s="32"/>
      <c r="L61" s="32"/>
      <c r="M61" s="32"/>
      <c r="N61" s="32"/>
      <c r="O61" s="32"/>
      <c r="P61" s="32"/>
      <c r="Q61" s="32"/>
      <c r="R61" s="32"/>
      <c r="S61" s="32"/>
      <c r="T61" s="32"/>
      <c r="U61" s="32"/>
      <c r="V61" s="32"/>
      <c r="W61" s="32"/>
      <c r="X61" s="32"/>
      <c r="Y61" s="32"/>
      <c r="Z61" s="32"/>
      <c r="AA61" s="33"/>
      <c r="AB61" s="34"/>
      <c r="AC61" s="34"/>
      <c r="AD61" s="34"/>
      <c r="AE61" s="30" t="s">
        <v>25</v>
      </c>
      <c r="AF61" s="34"/>
      <c r="AG61" s="34"/>
      <c r="AH61" s="34"/>
      <c r="AI61" s="34"/>
      <c r="AJ61" s="34"/>
      <c r="AK61" s="34"/>
      <c r="AL61" s="34"/>
      <c r="AM61" s="34"/>
      <c r="AN61" s="34"/>
      <c r="AO61" s="34"/>
      <c r="AP61" s="34"/>
      <c r="AQ61" s="34"/>
      <c r="AR61" s="34"/>
      <c r="AS61" s="34"/>
      <c r="AT61" s="28"/>
      <c r="AU61" s="28"/>
      <c r="AV61" s="28" t="s">
        <v>26</v>
      </c>
      <c r="AW61" s="28"/>
      <c r="AX61" s="28"/>
      <c r="AY61" s="28" t="s">
        <v>27</v>
      </c>
      <c r="AZ61" s="28"/>
      <c r="BA61" s="28"/>
      <c r="BB61" s="28"/>
      <c r="BC61" s="28"/>
      <c r="BD61" s="28"/>
      <c r="BE61" s="28"/>
      <c r="BF61" s="28"/>
    </row>
    <row r="62" spans="1:58" ht="25.5" customHeight="1" x14ac:dyDescent="0.15">
      <c r="A62" s="29"/>
      <c r="B62" s="200" t="s">
        <v>27</v>
      </c>
      <c r="C62" s="201"/>
      <c r="D62" s="201"/>
      <c r="E62" s="202"/>
      <c r="F62" s="175" t="s">
        <v>29</v>
      </c>
      <c r="G62" s="175"/>
      <c r="H62" s="252"/>
      <c r="I62" s="252"/>
      <c r="J62" s="208" t="s">
        <v>30</v>
      </c>
      <c r="K62" s="208"/>
      <c r="L62" s="252"/>
      <c r="M62" s="252"/>
      <c r="N62" s="208" t="s">
        <v>31</v>
      </c>
      <c r="O62" s="210"/>
      <c r="P62" s="225" t="s">
        <v>32</v>
      </c>
      <c r="Q62" s="210"/>
      <c r="R62" s="226" t="s">
        <v>33</v>
      </c>
      <c r="S62" s="226"/>
      <c r="T62" s="252"/>
      <c r="U62" s="252"/>
      <c r="V62" s="208" t="s">
        <v>30</v>
      </c>
      <c r="W62" s="208"/>
      <c r="X62" s="252"/>
      <c r="Y62" s="252"/>
      <c r="Z62" s="208" t="s">
        <v>31</v>
      </c>
      <c r="AA62" s="210"/>
      <c r="AB62" s="28"/>
      <c r="AC62" s="28"/>
      <c r="AD62" s="28"/>
      <c r="AE62" s="217" t="s">
        <v>110</v>
      </c>
      <c r="AF62" s="218"/>
      <c r="AG62" s="218"/>
      <c r="AH62" s="218"/>
      <c r="AI62" s="219"/>
      <c r="AJ62" s="223">
        <f>ROUNDDOWN(AY62/60,0)</f>
        <v>0</v>
      </c>
      <c r="AK62" s="223"/>
      <c r="AL62" s="218" t="s">
        <v>35</v>
      </c>
      <c r="AM62" s="218"/>
      <c r="AN62" s="223">
        <f>AY62-AJ62*60</f>
        <v>0</v>
      </c>
      <c r="AO62" s="223"/>
      <c r="AP62" s="208" t="s">
        <v>31</v>
      </c>
      <c r="AQ62" s="210"/>
      <c r="AR62" s="34"/>
      <c r="AS62" s="28"/>
      <c r="AT62" s="176"/>
      <c r="AU62" s="176" t="s">
        <v>36</v>
      </c>
      <c r="AV62" s="212">
        <f>T62*60+X62</f>
        <v>0</v>
      </c>
      <c r="AW62" s="28"/>
      <c r="AX62" s="176" t="s">
        <v>37</v>
      </c>
      <c r="AY62" s="212">
        <f>(T62*60+X62)-(H62*60+L62)</f>
        <v>0</v>
      </c>
      <c r="AZ62" s="28"/>
      <c r="BA62" s="28"/>
      <c r="BB62" s="28"/>
      <c r="BC62" s="28"/>
      <c r="BD62" s="28"/>
      <c r="BE62" s="28"/>
      <c r="BF62" s="28"/>
    </row>
    <row r="63" spans="1:58" ht="35.25" customHeight="1" x14ac:dyDescent="0.15">
      <c r="A63" s="29"/>
      <c r="B63" s="203"/>
      <c r="C63" s="204"/>
      <c r="D63" s="204"/>
      <c r="E63" s="205"/>
      <c r="F63" s="175"/>
      <c r="G63" s="175"/>
      <c r="H63" s="253"/>
      <c r="I63" s="253"/>
      <c r="J63" s="209"/>
      <c r="K63" s="209"/>
      <c r="L63" s="253"/>
      <c r="M63" s="253"/>
      <c r="N63" s="209"/>
      <c r="O63" s="211"/>
      <c r="P63" s="214"/>
      <c r="Q63" s="211"/>
      <c r="R63" s="227"/>
      <c r="S63" s="227"/>
      <c r="T63" s="253"/>
      <c r="U63" s="253"/>
      <c r="V63" s="209"/>
      <c r="W63" s="209"/>
      <c r="X63" s="253"/>
      <c r="Y63" s="253"/>
      <c r="Z63" s="209"/>
      <c r="AA63" s="211"/>
      <c r="AB63" s="28"/>
      <c r="AC63" s="28"/>
      <c r="AD63" s="28"/>
      <c r="AE63" s="220"/>
      <c r="AF63" s="221"/>
      <c r="AG63" s="221"/>
      <c r="AH63" s="221"/>
      <c r="AI63" s="222"/>
      <c r="AJ63" s="224"/>
      <c r="AK63" s="224"/>
      <c r="AL63" s="221"/>
      <c r="AM63" s="221"/>
      <c r="AN63" s="224"/>
      <c r="AO63" s="224"/>
      <c r="AP63" s="209"/>
      <c r="AQ63" s="211"/>
      <c r="AR63" s="34"/>
      <c r="AS63" s="28"/>
      <c r="AT63" s="176"/>
      <c r="AU63" s="176"/>
      <c r="AV63" s="212"/>
      <c r="AW63" s="28"/>
      <c r="AX63" s="176"/>
      <c r="AY63" s="212"/>
      <c r="AZ63" s="28"/>
      <c r="BA63" s="28"/>
      <c r="BB63" s="28"/>
      <c r="BC63" s="28"/>
      <c r="BD63" s="28"/>
      <c r="BE63" s="28"/>
      <c r="BF63" s="28"/>
    </row>
    <row r="64" spans="1:58" ht="17.25" customHeight="1" x14ac:dyDescent="0.15">
      <c r="A64" s="29"/>
      <c r="B64" s="35"/>
      <c r="C64" s="35"/>
      <c r="D64" s="35"/>
      <c r="E64" s="35"/>
      <c r="F64" s="36"/>
      <c r="G64" s="36"/>
      <c r="H64" s="37"/>
      <c r="I64" s="36"/>
      <c r="J64" s="36"/>
      <c r="K64" s="36"/>
      <c r="L64" s="36"/>
      <c r="M64" s="36"/>
      <c r="N64" s="36"/>
      <c r="O64" s="36"/>
      <c r="P64" s="36"/>
      <c r="Q64" s="36"/>
      <c r="R64" s="36"/>
      <c r="S64" s="36"/>
      <c r="T64" s="36"/>
      <c r="U64" s="36"/>
      <c r="V64" s="36"/>
      <c r="W64" s="36"/>
      <c r="X64" s="34"/>
      <c r="Y64" s="34"/>
      <c r="Z64" s="32"/>
      <c r="AA64" s="33"/>
      <c r="AB64" s="34"/>
      <c r="AC64" s="34"/>
      <c r="AD64" s="34"/>
      <c r="AE64" s="38"/>
      <c r="AF64" s="38"/>
      <c r="AG64" s="38"/>
      <c r="AH64" s="38"/>
      <c r="AI64" s="38"/>
      <c r="AJ64" s="39" t="s">
        <v>38</v>
      </c>
      <c r="AK64" s="38"/>
      <c r="AL64" s="38"/>
      <c r="AM64" s="38"/>
      <c r="AN64" s="38"/>
      <c r="AO64" s="38"/>
      <c r="AP64" s="38"/>
      <c r="AQ64" s="38"/>
      <c r="AR64" s="34"/>
      <c r="AS64" s="28"/>
      <c r="AT64" s="28"/>
      <c r="AU64" s="28"/>
      <c r="AV64" s="28"/>
      <c r="AW64" s="28"/>
      <c r="AX64" s="28"/>
      <c r="AY64" s="28"/>
      <c r="AZ64" s="28"/>
      <c r="BA64" s="28"/>
      <c r="BB64" s="28"/>
      <c r="BC64" s="28"/>
      <c r="BD64" s="28"/>
      <c r="BE64" s="28"/>
      <c r="BF64" s="28"/>
    </row>
    <row r="65" spans="1:58" s="28" customFormat="1" ht="25.5" customHeight="1" x14ac:dyDescent="0.15">
      <c r="A65" s="29"/>
      <c r="B65" s="30"/>
      <c r="C65" s="31"/>
      <c r="D65" s="31"/>
      <c r="E65" s="31"/>
      <c r="F65" s="32"/>
      <c r="G65" s="32"/>
      <c r="H65" s="32"/>
      <c r="I65" s="32"/>
      <c r="J65" s="32"/>
      <c r="K65" s="32"/>
      <c r="L65" s="32"/>
      <c r="M65" s="32"/>
      <c r="N65" s="32"/>
      <c r="O65" s="32"/>
      <c r="P65" s="32"/>
      <c r="Q65" s="32"/>
      <c r="R65" s="32"/>
      <c r="S65" s="32"/>
      <c r="T65" s="32"/>
      <c r="U65" s="32"/>
      <c r="V65" s="32"/>
      <c r="W65" s="33"/>
      <c r="X65" s="34"/>
      <c r="Y65" s="34"/>
      <c r="Z65" s="32"/>
      <c r="AA65" s="33"/>
      <c r="AB65" s="34"/>
      <c r="AC65" s="34"/>
      <c r="AD65" s="34"/>
      <c r="AE65" s="38"/>
      <c r="AF65" s="38"/>
      <c r="AG65" s="38"/>
      <c r="AH65" s="38"/>
      <c r="AI65" s="38"/>
      <c r="AJ65" s="38"/>
      <c r="AK65" s="38"/>
      <c r="AL65" s="38"/>
      <c r="AM65" s="38"/>
      <c r="AN65" s="38"/>
      <c r="AO65" s="38"/>
      <c r="AP65" s="38"/>
      <c r="AQ65" s="38"/>
      <c r="AR65" s="34"/>
      <c r="AV65" s="42" t="s">
        <v>39</v>
      </c>
      <c r="AY65" s="28" t="s">
        <v>40</v>
      </c>
      <c r="BB65" s="28" t="s">
        <v>41</v>
      </c>
    </row>
    <row r="66" spans="1:58" s="47" customFormat="1" ht="25.5" customHeight="1" x14ac:dyDescent="0.15">
      <c r="A66" s="40"/>
      <c r="B66" s="41" t="s">
        <v>101</v>
      </c>
      <c r="C66" s="41"/>
      <c r="D66" s="41"/>
      <c r="E66" s="41"/>
      <c r="F66" s="41"/>
      <c r="G66" s="41"/>
      <c r="H66" s="41"/>
      <c r="I66" s="41"/>
      <c r="J66" s="41"/>
      <c r="K66" s="41"/>
      <c r="L66" s="41"/>
      <c r="M66" s="41"/>
      <c r="N66" s="41"/>
      <c r="O66" s="42"/>
      <c r="P66" s="41"/>
      <c r="Q66" s="41"/>
      <c r="R66" s="41"/>
      <c r="S66" s="41"/>
      <c r="T66" s="41"/>
      <c r="U66" s="17"/>
      <c r="V66" s="41"/>
      <c r="W66" s="41"/>
      <c r="X66" s="34"/>
      <c r="Y66" s="34"/>
      <c r="Z66" s="32"/>
      <c r="AA66" s="33"/>
      <c r="AB66" s="34"/>
      <c r="AC66" s="34"/>
      <c r="AD66" s="34"/>
      <c r="AE66" s="43" t="s">
        <v>42</v>
      </c>
      <c r="AF66" s="44"/>
      <c r="AG66" s="45"/>
      <c r="AH66" s="45"/>
      <c r="AI66" s="45"/>
      <c r="AJ66" s="45"/>
      <c r="AK66" s="45"/>
      <c r="AL66" s="45"/>
      <c r="AM66" s="45"/>
      <c r="AN66" s="38"/>
      <c r="AO66" s="38"/>
      <c r="AP66" s="38"/>
      <c r="AQ66" s="46"/>
      <c r="AR66" s="34"/>
      <c r="AS66" s="28"/>
      <c r="AT66" s="42"/>
      <c r="AU66" s="42"/>
      <c r="AV66" s="42" t="s">
        <v>43</v>
      </c>
      <c r="AW66" s="42"/>
      <c r="AX66" s="42"/>
      <c r="AY66" s="28" t="s">
        <v>44</v>
      </c>
      <c r="AZ66" s="42"/>
      <c r="BA66" s="28"/>
      <c r="BB66" s="28"/>
      <c r="BC66" s="42"/>
      <c r="BD66" s="28"/>
      <c r="BE66" s="42"/>
      <c r="BF66" s="42"/>
    </row>
    <row r="67" spans="1:58" ht="25.5" customHeight="1" x14ac:dyDescent="0.15">
      <c r="A67" s="29"/>
      <c r="B67" s="200" t="s">
        <v>27</v>
      </c>
      <c r="C67" s="201"/>
      <c r="D67" s="201"/>
      <c r="E67" s="202"/>
      <c r="F67" s="175" t="s">
        <v>29</v>
      </c>
      <c r="G67" s="175"/>
      <c r="H67" s="252"/>
      <c r="I67" s="252"/>
      <c r="J67" s="208" t="s">
        <v>30</v>
      </c>
      <c r="K67" s="208"/>
      <c r="L67" s="252"/>
      <c r="M67" s="252"/>
      <c r="N67" s="208" t="s">
        <v>31</v>
      </c>
      <c r="O67" s="210"/>
      <c r="P67" s="225" t="s">
        <v>32</v>
      </c>
      <c r="Q67" s="210"/>
      <c r="R67" s="226" t="s">
        <v>33</v>
      </c>
      <c r="S67" s="226"/>
      <c r="T67" s="254"/>
      <c r="U67" s="252"/>
      <c r="V67" s="208" t="s">
        <v>30</v>
      </c>
      <c r="W67" s="208"/>
      <c r="X67" s="252"/>
      <c r="Y67" s="252"/>
      <c r="Z67" s="208" t="s">
        <v>31</v>
      </c>
      <c r="AA67" s="210"/>
      <c r="AB67" s="34"/>
      <c r="AC67" s="34"/>
      <c r="AD67" s="34"/>
      <c r="AE67" s="213" t="s">
        <v>51</v>
      </c>
      <c r="AF67" s="208"/>
      <c r="AG67" s="208"/>
      <c r="AH67" s="208"/>
      <c r="AI67" s="210"/>
      <c r="AJ67" s="250">
        <f>ROUNDDOWN(AV72/60,0)</f>
        <v>0</v>
      </c>
      <c r="AK67" s="223"/>
      <c r="AL67" s="208" t="s">
        <v>30</v>
      </c>
      <c r="AM67" s="208"/>
      <c r="AN67" s="223">
        <f>AV72-AJ67*60</f>
        <v>0</v>
      </c>
      <c r="AO67" s="223"/>
      <c r="AP67" s="208" t="s">
        <v>31</v>
      </c>
      <c r="AQ67" s="210"/>
      <c r="AR67" s="34"/>
      <c r="AS67" s="48"/>
      <c r="AT67" s="28"/>
      <c r="AU67" s="176" t="s">
        <v>46</v>
      </c>
      <c r="AV67" s="212">
        <f>IF(AY67&lt;=BB67,BB67,AV62)</f>
        <v>1260</v>
      </c>
      <c r="AW67" s="134"/>
      <c r="AX67" s="176" t="s">
        <v>47</v>
      </c>
      <c r="AY67" s="212">
        <f>T67*60+X67</f>
        <v>0</v>
      </c>
      <c r="AZ67" s="134"/>
      <c r="BA67" s="176" t="s">
        <v>48</v>
      </c>
      <c r="BB67" s="212">
        <f>21*60</f>
        <v>1260</v>
      </c>
      <c r="BC67" s="28"/>
      <c r="BD67" s="28"/>
      <c r="BE67" s="28"/>
      <c r="BF67" s="28"/>
    </row>
    <row r="68" spans="1:58" ht="35.25" customHeight="1" x14ac:dyDescent="0.15">
      <c r="A68" s="29"/>
      <c r="B68" s="203"/>
      <c r="C68" s="204"/>
      <c r="D68" s="204"/>
      <c r="E68" s="205"/>
      <c r="F68" s="175"/>
      <c r="G68" s="175"/>
      <c r="H68" s="253"/>
      <c r="I68" s="253"/>
      <c r="J68" s="209"/>
      <c r="K68" s="209"/>
      <c r="L68" s="253"/>
      <c r="M68" s="253"/>
      <c r="N68" s="209"/>
      <c r="O68" s="211"/>
      <c r="P68" s="214"/>
      <c r="Q68" s="211"/>
      <c r="R68" s="227"/>
      <c r="S68" s="227"/>
      <c r="T68" s="255"/>
      <c r="U68" s="253"/>
      <c r="V68" s="209"/>
      <c r="W68" s="209"/>
      <c r="X68" s="253"/>
      <c r="Y68" s="253"/>
      <c r="Z68" s="209"/>
      <c r="AA68" s="211"/>
      <c r="AB68" s="28"/>
      <c r="AC68" s="28"/>
      <c r="AD68" s="28"/>
      <c r="AE68" s="214"/>
      <c r="AF68" s="209"/>
      <c r="AG68" s="209"/>
      <c r="AH68" s="209"/>
      <c r="AI68" s="211"/>
      <c r="AJ68" s="251"/>
      <c r="AK68" s="224"/>
      <c r="AL68" s="209"/>
      <c r="AM68" s="209"/>
      <c r="AN68" s="224"/>
      <c r="AO68" s="224"/>
      <c r="AP68" s="209"/>
      <c r="AQ68" s="211"/>
      <c r="AR68" s="34"/>
      <c r="AS68" s="48"/>
      <c r="AT68" s="28"/>
      <c r="AU68" s="176"/>
      <c r="AV68" s="212"/>
      <c r="AW68" s="134"/>
      <c r="AX68" s="176"/>
      <c r="AY68" s="212"/>
      <c r="AZ68" s="134"/>
      <c r="BA68" s="176"/>
      <c r="BB68" s="212"/>
      <c r="BC68" s="28"/>
      <c r="BD68" s="28"/>
      <c r="BE68" s="28"/>
      <c r="BF68" s="28"/>
    </row>
    <row r="69" spans="1:58" ht="17.25" customHeight="1" x14ac:dyDescent="0.15">
      <c r="A69" s="49"/>
      <c r="B69" s="35"/>
      <c r="C69" s="35"/>
      <c r="D69" s="35"/>
      <c r="E69" s="35"/>
      <c r="F69" s="28"/>
      <c r="G69" s="35"/>
      <c r="H69" s="37"/>
      <c r="I69" s="35"/>
      <c r="J69" s="35"/>
      <c r="K69" s="35"/>
      <c r="L69" s="35"/>
      <c r="M69" s="35"/>
      <c r="N69" s="35"/>
      <c r="O69" s="35"/>
      <c r="P69" s="50"/>
      <c r="Q69" s="35"/>
      <c r="R69" s="35"/>
      <c r="S69" s="35"/>
      <c r="T69" s="35"/>
      <c r="U69" s="35"/>
      <c r="V69" s="35"/>
      <c r="W69" s="35"/>
      <c r="X69" s="34"/>
      <c r="Y69" s="34"/>
      <c r="Z69" s="32"/>
      <c r="AA69" s="28"/>
      <c r="AB69" s="28"/>
      <c r="AC69" s="28"/>
      <c r="AD69" s="28"/>
      <c r="AE69" s="46"/>
      <c r="AF69" s="46"/>
      <c r="AG69" s="46"/>
      <c r="AH69" s="46"/>
      <c r="AI69" s="46"/>
      <c r="AJ69" s="39" t="s">
        <v>38</v>
      </c>
      <c r="AK69" s="46"/>
      <c r="AL69" s="46"/>
      <c r="AM69" s="46"/>
      <c r="AN69" s="46"/>
      <c r="AO69" s="46"/>
      <c r="AP69" s="46"/>
      <c r="AQ69" s="46"/>
      <c r="AR69" s="28"/>
      <c r="AS69" s="28"/>
      <c r="AT69" s="28"/>
      <c r="AU69" s="28"/>
      <c r="AV69" s="28"/>
      <c r="AW69" s="28"/>
      <c r="AX69" s="28"/>
      <c r="AY69" s="61" t="s">
        <v>49</v>
      </c>
      <c r="AZ69" s="28"/>
      <c r="BA69" s="28"/>
      <c r="BB69" s="28"/>
      <c r="BC69" s="28"/>
      <c r="BD69" s="28"/>
      <c r="BE69" s="28"/>
      <c r="BF69" s="28"/>
    </row>
    <row r="70" spans="1:58" ht="25.5" customHeight="1" x14ac:dyDescent="0.2">
      <c r="A70" s="49"/>
      <c r="B70" s="28"/>
      <c r="C70" s="228" t="s">
        <v>100</v>
      </c>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30"/>
      <c r="AD70" s="28"/>
      <c r="AE70" s="46"/>
      <c r="AF70" s="46"/>
      <c r="AG70" s="46"/>
      <c r="AH70" s="46"/>
      <c r="AI70" s="46"/>
      <c r="AJ70" s="46"/>
      <c r="AK70" s="46"/>
      <c r="AL70" s="46"/>
      <c r="AM70" s="46"/>
      <c r="AN70" s="46"/>
      <c r="AO70" s="46"/>
      <c r="AP70" s="46"/>
      <c r="AQ70" s="46"/>
      <c r="AR70" s="28"/>
      <c r="AS70" s="28"/>
      <c r="AT70" s="28"/>
      <c r="AU70" s="28"/>
      <c r="AV70" s="28"/>
      <c r="AW70" s="28"/>
      <c r="AX70" s="28"/>
      <c r="AY70" s="102" t="s">
        <v>89</v>
      </c>
      <c r="AZ70" s="28"/>
      <c r="BA70" s="28"/>
      <c r="BB70" s="28"/>
      <c r="BC70" s="28"/>
      <c r="BD70" s="28"/>
      <c r="BE70" s="28"/>
      <c r="BF70" s="28"/>
    </row>
    <row r="71" spans="1:58" ht="25.5" customHeight="1" x14ac:dyDescent="0.15">
      <c r="A71" s="49"/>
      <c r="B71" s="28"/>
      <c r="C71" s="231"/>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3"/>
      <c r="AD71" s="28"/>
      <c r="AE71" s="43" t="s">
        <v>50</v>
      </c>
      <c r="AF71" s="46"/>
      <c r="AG71" s="46"/>
      <c r="AH71" s="46"/>
      <c r="AI71" s="46"/>
      <c r="AJ71" s="46"/>
      <c r="AK71" s="46"/>
      <c r="AL71" s="46"/>
      <c r="AM71" s="46"/>
      <c r="AN71" s="46"/>
      <c r="AO71" s="46"/>
      <c r="AP71" s="46"/>
      <c r="AQ71" s="46"/>
      <c r="AR71" s="28"/>
      <c r="AS71" s="28"/>
      <c r="AT71" s="28"/>
      <c r="AU71" s="28"/>
      <c r="AV71" s="28" t="s">
        <v>51</v>
      </c>
      <c r="AW71" s="28"/>
      <c r="AX71" s="28"/>
      <c r="AY71" s="28" t="s">
        <v>52</v>
      </c>
      <c r="AZ71" s="103"/>
      <c r="BA71" s="28"/>
      <c r="BB71" s="28"/>
      <c r="BC71" s="28"/>
      <c r="BD71" s="28"/>
      <c r="BE71" s="28"/>
      <c r="BF71" s="28"/>
    </row>
    <row r="72" spans="1:58" s="47" customFormat="1" ht="25.5" customHeight="1" x14ac:dyDescent="0.15">
      <c r="A72" s="49"/>
      <c r="B72" s="28"/>
      <c r="C72" s="231"/>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3"/>
      <c r="AC72" s="1"/>
      <c r="AD72" s="28"/>
      <c r="AE72" s="217" t="s">
        <v>53</v>
      </c>
      <c r="AF72" s="237"/>
      <c r="AG72" s="237"/>
      <c r="AH72" s="237"/>
      <c r="AI72" s="237"/>
      <c r="AJ72" s="237"/>
      <c r="AK72" s="238"/>
      <c r="AL72" s="242">
        <f>IF(AY62=0,0,ROUNDUP(AV72/AY62,3))</f>
        <v>0</v>
      </c>
      <c r="AM72" s="243"/>
      <c r="AN72" s="243"/>
      <c r="AO72" s="243"/>
      <c r="AP72" s="243"/>
      <c r="AQ72" s="244"/>
      <c r="AR72" s="28"/>
      <c r="AS72" s="28"/>
      <c r="AT72" s="42"/>
      <c r="AU72" s="176" t="s">
        <v>54</v>
      </c>
      <c r="AV72" s="248">
        <f>IF(AV62-AV67&gt;0,IF(AV62-AV67&gt;AY62,AY62,AV62-AV67),0)</f>
        <v>0</v>
      </c>
      <c r="AW72" s="249" t="s">
        <v>55</v>
      </c>
      <c r="AX72" s="249"/>
      <c r="AY72" s="103"/>
      <c r="AZ72" s="103"/>
      <c r="BA72" s="42"/>
      <c r="BB72" s="42"/>
      <c r="BC72" s="42"/>
      <c r="BD72" s="42"/>
      <c r="BE72" s="42"/>
      <c r="BF72" s="42"/>
    </row>
    <row r="73" spans="1:58" ht="35.25" customHeight="1" x14ac:dyDescent="0.15">
      <c r="A73" s="49"/>
      <c r="B73" s="28"/>
      <c r="C73" s="231"/>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3"/>
      <c r="AD73" s="28"/>
      <c r="AE73" s="239"/>
      <c r="AF73" s="240"/>
      <c r="AG73" s="240"/>
      <c r="AH73" s="240"/>
      <c r="AI73" s="240"/>
      <c r="AJ73" s="240"/>
      <c r="AK73" s="241"/>
      <c r="AL73" s="245"/>
      <c r="AM73" s="246"/>
      <c r="AN73" s="246"/>
      <c r="AO73" s="246"/>
      <c r="AP73" s="246"/>
      <c r="AQ73" s="247"/>
      <c r="AR73" s="28"/>
      <c r="AS73" s="28"/>
      <c r="AT73" s="176"/>
      <c r="AU73" s="176"/>
      <c r="AV73" s="248"/>
      <c r="AW73" s="249"/>
      <c r="AX73" s="249"/>
      <c r="AY73" s="28"/>
      <c r="AZ73" s="28"/>
      <c r="BA73" s="28"/>
      <c r="BB73" s="28"/>
      <c r="BC73" s="28"/>
      <c r="BD73" s="28"/>
      <c r="BE73" s="28"/>
      <c r="BF73" s="28"/>
    </row>
    <row r="74" spans="1:58" ht="25.5" customHeight="1" x14ac:dyDescent="0.15">
      <c r="A74" s="49"/>
      <c r="B74" s="28"/>
      <c r="C74" s="234"/>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6"/>
      <c r="AD74" s="28"/>
      <c r="AE74" s="28"/>
      <c r="AF74" s="28"/>
      <c r="AG74" s="28"/>
      <c r="AH74" s="28"/>
      <c r="AI74" s="28"/>
      <c r="AJ74" s="28"/>
      <c r="AK74" s="52" t="s">
        <v>38</v>
      </c>
      <c r="AL74" s="28"/>
      <c r="AM74" s="34"/>
      <c r="AN74" s="34"/>
      <c r="AO74" s="34"/>
      <c r="AP74" s="28"/>
      <c r="AQ74" s="28"/>
      <c r="AR74" s="28"/>
      <c r="AS74" s="28"/>
      <c r="AT74" s="176"/>
      <c r="AU74" s="28"/>
      <c r="AV74" s="28"/>
      <c r="AW74" s="28"/>
      <c r="AX74" s="28"/>
      <c r="AY74" s="28"/>
      <c r="AZ74" s="28"/>
      <c r="BA74" s="28"/>
      <c r="BB74" s="28"/>
      <c r="BC74" s="28"/>
      <c r="BD74" s="28"/>
      <c r="BE74" s="28"/>
      <c r="BF74" s="28"/>
    </row>
    <row r="75" spans="1:58" ht="25.5" customHeight="1" x14ac:dyDescent="0.15">
      <c r="A75" s="49"/>
      <c r="B75" s="28"/>
      <c r="C75" s="51"/>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D75" s="28"/>
      <c r="AE75" s="28"/>
      <c r="AF75" s="28"/>
      <c r="AG75" s="28"/>
      <c r="AH75" s="28"/>
      <c r="AI75" s="28"/>
      <c r="AJ75" s="28"/>
      <c r="AK75" s="54" t="s">
        <v>56</v>
      </c>
      <c r="AL75" s="28"/>
      <c r="AM75" s="34"/>
      <c r="AN75" s="34"/>
      <c r="AO75" s="34"/>
      <c r="AP75" s="28"/>
      <c r="AQ75" s="28"/>
      <c r="AR75" s="28"/>
      <c r="AS75" s="28"/>
      <c r="AT75" s="28"/>
      <c r="AU75" s="28"/>
      <c r="AV75" s="28"/>
      <c r="AW75" s="28"/>
      <c r="AX75" s="28"/>
      <c r="AY75" s="28"/>
      <c r="AZ75" s="28"/>
      <c r="BA75" s="28"/>
      <c r="BB75" s="28"/>
      <c r="BC75" s="28"/>
      <c r="BD75" s="28"/>
      <c r="BE75" s="28"/>
    </row>
    <row r="76" spans="1:58" ht="17.25" customHeight="1" x14ac:dyDescent="0.15">
      <c r="A76" s="55"/>
      <c r="B76" s="56"/>
      <c r="C76" s="56"/>
      <c r="D76" s="56"/>
      <c r="E76" s="56"/>
      <c r="F76" s="57"/>
      <c r="G76" s="56"/>
      <c r="H76" s="56"/>
      <c r="I76" s="56"/>
      <c r="J76" s="56"/>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9"/>
      <c r="AL76" s="58"/>
      <c r="AM76" s="60"/>
      <c r="AN76" s="60"/>
      <c r="AO76" s="60"/>
      <c r="AP76" s="58"/>
      <c r="AQ76" s="58"/>
      <c r="AR76" s="58"/>
      <c r="AS76" s="58"/>
      <c r="AT76" s="28"/>
      <c r="AU76" s="28"/>
      <c r="AV76" s="28"/>
      <c r="AW76" s="28"/>
      <c r="AX76" s="28"/>
      <c r="AY76" s="28"/>
      <c r="AZ76" s="28"/>
      <c r="BA76" s="28"/>
      <c r="BB76" s="28"/>
      <c r="BC76" s="28"/>
      <c r="BD76" s="28"/>
      <c r="BE76" s="28"/>
    </row>
    <row r="77" spans="1:58" ht="17.25" hidden="1" customHeight="1" x14ac:dyDescent="0.15">
      <c r="A77" s="36"/>
      <c r="B77" s="36"/>
      <c r="C77" s="36"/>
      <c r="D77" s="36"/>
      <c r="E77" s="36"/>
      <c r="F77" s="61"/>
      <c r="G77" s="36"/>
      <c r="H77" s="36"/>
      <c r="I77" s="36"/>
      <c r="J77" s="36"/>
      <c r="AK77" s="62"/>
      <c r="AM77" s="9"/>
      <c r="AN77" s="9"/>
      <c r="AO77" s="9"/>
      <c r="AT77" s="28"/>
      <c r="AU77" s="28"/>
      <c r="AV77" s="28"/>
      <c r="AW77" s="28"/>
      <c r="AX77" s="28"/>
      <c r="AY77" s="28"/>
      <c r="AZ77" s="28"/>
      <c r="BA77" s="28"/>
      <c r="BB77" s="28"/>
      <c r="BC77" s="28"/>
      <c r="BD77" s="28"/>
      <c r="BE77" s="28"/>
    </row>
    <row r="78" spans="1:58" ht="25.5" hidden="1" customHeight="1" x14ac:dyDescent="0.15">
      <c r="A78" s="194" t="s">
        <v>62</v>
      </c>
      <c r="B78" s="195"/>
      <c r="C78" s="195"/>
      <c r="D78" s="195"/>
      <c r="E78" s="195"/>
      <c r="F78" s="195"/>
      <c r="G78" s="195"/>
      <c r="H78" s="195"/>
      <c r="I78" s="196"/>
      <c r="J78" s="23"/>
      <c r="K78" s="63" t="s">
        <v>61</v>
      </c>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23"/>
      <c r="AP78" s="23"/>
      <c r="AQ78" s="23"/>
      <c r="AR78" s="23"/>
      <c r="AS78" s="23"/>
      <c r="AT78" s="28"/>
      <c r="AU78" s="28" t="s">
        <v>23</v>
      </c>
      <c r="AV78" s="34"/>
      <c r="AW78" s="34"/>
      <c r="AX78" s="34"/>
      <c r="AY78" s="34"/>
      <c r="AZ78" s="28"/>
      <c r="BA78" s="34"/>
      <c r="BB78" s="34"/>
      <c r="BC78" s="34"/>
      <c r="BD78" s="34"/>
      <c r="BE78" s="34"/>
      <c r="BF78" s="9"/>
    </row>
    <row r="79" spans="1:58" ht="17.25" hidden="1" customHeight="1" x14ac:dyDescent="0.15">
      <c r="A79" s="197"/>
      <c r="B79" s="198"/>
      <c r="C79" s="198"/>
      <c r="D79" s="198"/>
      <c r="E79" s="198"/>
      <c r="F79" s="198"/>
      <c r="G79" s="198"/>
      <c r="H79" s="198"/>
      <c r="I79" s="199"/>
      <c r="J79" s="24"/>
      <c r="K79" s="24"/>
      <c r="L79" s="24"/>
      <c r="M79" s="24"/>
      <c r="N79" s="24"/>
      <c r="O79" s="24"/>
      <c r="P79" s="24"/>
      <c r="Q79" s="24"/>
      <c r="R79" s="24"/>
      <c r="S79" s="24"/>
      <c r="T79" s="24"/>
      <c r="U79" s="24"/>
      <c r="V79" s="24"/>
      <c r="W79" s="24"/>
      <c r="X79" s="25"/>
      <c r="Y79" s="25"/>
      <c r="Z79" s="25"/>
      <c r="AA79" s="25"/>
      <c r="AB79" s="25"/>
      <c r="AC79" s="25"/>
      <c r="AD79" s="25"/>
      <c r="AE79" s="26"/>
      <c r="AF79" s="25"/>
      <c r="AG79" s="25"/>
      <c r="AH79" s="25"/>
      <c r="AI79" s="25"/>
      <c r="AJ79" s="25"/>
      <c r="AK79" s="25"/>
      <c r="AL79" s="25"/>
      <c r="AM79" s="25"/>
      <c r="AN79" s="25"/>
      <c r="AO79" s="25"/>
      <c r="AP79" s="27"/>
      <c r="AQ79" s="27"/>
      <c r="AR79" s="27"/>
      <c r="AS79" s="27"/>
      <c r="AT79" s="28"/>
      <c r="AU79" s="28"/>
      <c r="AV79" s="28"/>
      <c r="AW79" s="28"/>
      <c r="AX79" s="28"/>
      <c r="AY79" s="28"/>
      <c r="AZ79" s="28"/>
      <c r="BA79" s="28"/>
      <c r="BB79" s="28"/>
      <c r="BC79" s="28"/>
      <c r="BD79" s="28"/>
      <c r="BE79" s="28"/>
      <c r="BF79" s="28"/>
    </row>
    <row r="80" spans="1:58" ht="28.5" hidden="1" customHeight="1" x14ac:dyDescent="0.15">
      <c r="A80" s="29"/>
      <c r="B80" s="30" t="s">
        <v>24</v>
      </c>
      <c r="C80" s="31"/>
      <c r="D80" s="31"/>
      <c r="E80" s="31"/>
      <c r="F80" s="28"/>
      <c r="G80" s="32"/>
      <c r="H80" s="28"/>
      <c r="I80" s="32"/>
      <c r="J80" s="32"/>
      <c r="K80" s="32"/>
      <c r="L80" s="32"/>
      <c r="M80" s="32"/>
      <c r="N80" s="32"/>
      <c r="O80" s="32"/>
      <c r="P80" s="32"/>
      <c r="Q80" s="32"/>
      <c r="R80" s="32"/>
      <c r="S80" s="32"/>
      <c r="T80" s="32"/>
      <c r="U80" s="32"/>
      <c r="V80" s="32"/>
      <c r="W80" s="32"/>
      <c r="X80" s="32"/>
      <c r="Y80" s="32"/>
      <c r="Z80" s="32"/>
      <c r="AA80" s="33"/>
      <c r="AB80" s="34"/>
      <c r="AC80" s="34"/>
      <c r="AD80" s="34"/>
      <c r="AE80" s="30" t="s">
        <v>25</v>
      </c>
      <c r="AF80" s="34"/>
      <c r="AG80" s="34"/>
      <c r="AH80" s="34"/>
      <c r="AI80" s="34"/>
      <c r="AJ80" s="34"/>
      <c r="AK80" s="34"/>
      <c r="AL80" s="34"/>
      <c r="AM80" s="34"/>
      <c r="AN80" s="34"/>
      <c r="AO80" s="34"/>
      <c r="AP80" s="34"/>
      <c r="AQ80" s="34"/>
      <c r="AR80" s="34"/>
      <c r="AS80" s="34"/>
      <c r="AT80" s="28"/>
      <c r="AU80" s="28"/>
      <c r="AV80" s="28" t="s">
        <v>26</v>
      </c>
      <c r="AW80" s="28"/>
      <c r="AX80" s="28"/>
      <c r="AY80" s="28" t="s">
        <v>27</v>
      </c>
      <c r="AZ80" s="28"/>
      <c r="BA80" s="28"/>
      <c r="BB80" s="28"/>
      <c r="BC80" s="28"/>
      <c r="BD80" s="28"/>
      <c r="BE80" s="28"/>
      <c r="BF80" s="28"/>
    </row>
    <row r="81" spans="1:58" ht="25.5" hidden="1" customHeight="1" x14ac:dyDescent="0.15">
      <c r="A81" s="29"/>
      <c r="B81" s="200" t="s">
        <v>27</v>
      </c>
      <c r="C81" s="201"/>
      <c r="D81" s="201"/>
      <c r="E81" s="202"/>
      <c r="F81" s="175" t="s">
        <v>29</v>
      </c>
      <c r="G81" s="175"/>
      <c r="H81" s="252"/>
      <c r="I81" s="252"/>
      <c r="J81" s="208" t="s">
        <v>30</v>
      </c>
      <c r="K81" s="208"/>
      <c r="L81" s="252"/>
      <c r="M81" s="252"/>
      <c r="N81" s="208" t="s">
        <v>31</v>
      </c>
      <c r="O81" s="210"/>
      <c r="P81" s="225" t="s">
        <v>32</v>
      </c>
      <c r="Q81" s="210"/>
      <c r="R81" s="226" t="s">
        <v>33</v>
      </c>
      <c r="S81" s="226"/>
      <c r="T81" s="252"/>
      <c r="U81" s="252"/>
      <c r="V81" s="208" t="s">
        <v>30</v>
      </c>
      <c r="W81" s="208"/>
      <c r="X81" s="252"/>
      <c r="Y81" s="252"/>
      <c r="Z81" s="208" t="s">
        <v>31</v>
      </c>
      <c r="AA81" s="210"/>
      <c r="AB81" s="28"/>
      <c r="AC81" s="28"/>
      <c r="AD81" s="28"/>
      <c r="AE81" s="217" t="s">
        <v>110</v>
      </c>
      <c r="AF81" s="218"/>
      <c r="AG81" s="218"/>
      <c r="AH81" s="218"/>
      <c r="AI81" s="219"/>
      <c r="AJ81" s="223">
        <f>ROUNDDOWN(AY81/60,0)</f>
        <v>0</v>
      </c>
      <c r="AK81" s="223"/>
      <c r="AL81" s="218" t="s">
        <v>35</v>
      </c>
      <c r="AM81" s="218"/>
      <c r="AN81" s="223">
        <f>AY81-AJ81*60</f>
        <v>0</v>
      </c>
      <c r="AO81" s="223"/>
      <c r="AP81" s="208" t="s">
        <v>31</v>
      </c>
      <c r="AQ81" s="210"/>
      <c r="AR81" s="34"/>
      <c r="AS81" s="28"/>
      <c r="AT81" s="176"/>
      <c r="AU81" s="176" t="s">
        <v>36</v>
      </c>
      <c r="AV81" s="212">
        <f>T81*60+X81</f>
        <v>0</v>
      </c>
      <c r="AW81" s="28"/>
      <c r="AX81" s="176" t="s">
        <v>37</v>
      </c>
      <c r="AY81" s="212">
        <f>(T81*60+X81)-(H81*60+L81)</f>
        <v>0</v>
      </c>
      <c r="AZ81" s="28"/>
      <c r="BA81" s="28"/>
      <c r="BB81" s="28"/>
      <c r="BC81" s="28"/>
      <c r="BD81" s="28"/>
      <c r="BE81" s="28"/>
      <c r="BF81" s="28"/>
    </row>
    <row r="82" spans="1:58" ht="35.25" hidden="1" customHeight="1" x14ac:dyDescent="0.15">
      <c r="A82" s="29"/>
      <c r="B82" s="203"/>
      <c r="C82" s="204"/>
      <c r="D82" s="204"/>
      <c r="E82" s="205"/>
      <c r="F82" s="175"/>
      <c r="G82" s="175"/>
      <c r="H82" s="253"/>
      <c r="I82" s="253"/>
      <c r="J82" s="209"/>
      <c r="K82" s="209"/>
      <c r="L82" s="253"/>
      <c r="M82" s="253"/>
      <c r="N82" s="209"/>
      <c r="O82" s="211"/>
      <c r="P82" s="214"/>
      <c r="Q82" s="211"/>
      <c r="R82" s="227"/>
      <c r="S82" s="227"/>
      <c r="T82" s="253"/>
      <c r="U82" s="253"/>
      <c r="V82" s="209"/>
      <c r="W82" s="209"/>
      <c r="X82" s="253"/>
      <c r="Y82" s="253"/>
      <c r="Z82" s="209"/>
      <c r="AA82" s="211"/>
      <c r="AB82" s="28"/>
      <c r="AC82" s="28"/>
      <c r="AD82" s="28"/>
      <c r="AE82" s="220"/>
      <c r="AF82" s="221"/>
      <c r="AG82" s="221"/>
      <c r="AH82" s="221"/>
      <c r="AI82" s="222"/>
      <c r="AJ82" s="224"/>
      <c r="AK82" s="224"/>
      <c r="AL82" s="221"/>
      <c r="AM82" s="221"/>
      <c r="AN82" s="224"/>
      <c r="AO82" s="224"/>
      <c r="AP82" s="209"/>
      <c r="AQ82" s="211"/>
      <c r="AR82" s="34"/>
      <c r="AS82" s="28"/>
      <c r="AT82" s="176"/>
      <c r="AU82" s="176"/>
      <c r="AV82" s="212"/>
      <c r="AW82" s="28"/>
      <c r="AX82" s="176"/>
      <c r="AY82" s="212"/>
      <c r="AZ82" s="28"/>
      <c r="BA82" s="28"/>
      <c r="BB82" s="28"/>
      <c r="BC82" s="28"/>
      <c r="BD82" s="28"/>
      <c r="BE82" s="28"/>
      <c r="BF82" s="28"/>
    </row>
    <row r="83" spans="1:58" ht="17.25" hidden="1" customHeight="1" x14ac:dyDescent="0.15">
      <c r="A83" s="29"/>
      <c r="B83" s="35"/>
      <c r="C83" s="35"/>
      <c r="D83" s="35"/>
      <c r="E83" s="35"/>
      <c r="F83" s="36"/>
      <c r="G83" s="36"/>
      <c r="H83" s="37"/>
      <c r="I83" s="36"/>
      <c r="J83" s="36"/>
      <c r="K83" s="36"/>
      <c r="L83" s="36"/>
      <c r="M83" s="36"/>
      <c r="N83" s="36"/>
      <c r="O83" s="36"/>
      <c r="P83" s="36"/>
      <c r="Q83" s="36"/>
      <c r="R83" s="36"/>
      <c r="S83" s="36"/>
      <c r="T83" s="36"/>
      <c r="U83" s="36"/>
      <c r="V83" s="36"/>
      <c r="W83" s="36"/>
      <c r="X83" s="34"/>
      <c r="Y83" s="34"/>
      <c r="Z83" s="32"/>
      <c r="AA83" s="33"/>
      <c r="AB83" s="34"/>
      <c r="AC83" s="34"/>
      <c r="AD83" s="34"/>
      <c r="AE83" s="38"/>
      <c r="AF83" s="38"/>
      <c r="AG83" s="38"/>
      <c r="AH83" s="38"/>
      <c r="AI83" s="38"/>
      <c r="AJ83" s="39" t="s">
        <v>38</v>
      </c>
      <c r="AK83" s="38"/>
      <c r="AL83" s="38"/>
      <c r="AM83" s="38"/>
      <c r="AN83" s="38"/>
      <c r="AO83" s="38"/>
      <c r="AP83" s="38"/>
      <c r="AQ83" s="38"/>
      <c r="AR83" s="34"/>
      <c r="AS83" s="28"/>
      <c r="AT83" s="28"/>
      <c r="AU83" s="28"/>
      <c r="AV83" s="28"/>
      <c r="AW83" s="28"/>
      <c r="AX83" s="28"/>
      <c r="AY83" s="28"/>
      <c r="AZ83" s="28"/>
      <c r="BA83" s="28"/>
      <c r="BB83" s="28"/>
      <c r="BC83" s="28"/>
      <c r="BD83" s="28"/>
      <c r="BE83" s="28"/>
      <c r="BF83" s="28"/>
    </row>
    <row r="84" spans="1:58" s="28" customFormat="1" ht="25.5" hidden="1" customHeight="1" x14ac:dyDescent="0.15">
      <c r="A84" s="29"/>
      <c r="B84" s="30"/>
      <c r="C84" s="31"/>
      <c r="D84" s="31"/>
      <c r="E84" s="31"/>
      <c r="F84" s="32"/>
      <c r="G84" s="32"/>
      <c r="H84" s="32"/>
      <c r="I84" s="32"/>
      <c r="J84" s="32"/>
      <c r="K84" s="32"/>
      <c r="L84" s="32"/>
      <c r="M84" s="32"/>
      <c r="N84" s="32"/>
      <c r="O84" s="32"/>
      <c r="P84" s="32"/>
      <c r="Q84" s="32"/>
      <c r="R84" s="32"/>
      <c r="S84" s="32"/>
      <c r="T84" s="32"/>
      <c r="U84" s="32"/>
      <c r="V84" s="32"/>
      <c r="W84" s="33"/>
      <c r="X84" s="34"/>
      <c r="Y84" s="34"/>
      <c r="Z84" s="32"/>
      <c r="AA84" s="33"/>
      <c r="AB84" s="34"/>
      <c r="AC84" s="34"/>
      <c r="AD84" s="34"/>
      <c r="AE84" s="38"/>
      <c r="AF84" s="38"/>
      <c r="AG84" s="38"/>
      <c r="AH84" s="38"/>
      <c r="AI84" s="38"/>
      <c r="AJ84" s="38"/>
      <c r="AK84" s="38"/>
      <c r="AL84" s="38"/>
      <c r="AM84" s="38"/>
      <c r="AN84" s="38"/>
      <c r="AO84" s="38"/>
      <c r="AP84" s="38"/>
      <c r="AQ84" s="38"/>
      <c r="AR84" s="34"/>
      <c r="AV84" s="42" t="s">
        <v>39</v>
      </c>
      <c r="AY84" s="28" t="s">
        <v>40</v>
      </c>
      <c r="BB84" s="28" t="s">
        <v>41</v>
      </c>
    </row>
    <row r="85" spans="1:58" s="47" customFormat="1" ht="25.5" hidden="1" customHeight="1" x14ac:dyDescent="0.15">
      <c r="A85" s="40"/>
      <c r="B85" s="41" t="s">
        <v>101</v>
      </c>
      <c r="C85" s="41"/>
      <c r="D85" s="41"/>
      <c r="E85" s="41"/>
      <c r="F85" s="41"/>
      <c r="G85" s="41"/>
      <c r="H85" s="41"/>
      <c r="I85" s="41"/>
      <c r="J85" s="41"/>
      <c r="K85" s="41"/>
      <c r="L85" s="41"/>
      <c r="M85" s="41"/>
      <c r="N85" s="41"/>
      <c r="O85" s="42"/>
      <c r="P85" s="41"/>
      <c r="Q85" s="41"/>
      <c r="R85" s="41"/>
      <c r="S85" s="41"/>
      <c r="T85" s="41"/>
      <c r="U85" s="17"/>
      <c r="V85" s="41"/>
      <c r="W85" s="41"/>
      <c r="X85" s="34"/>
      <c r="Y85" s="34"/>
      <c r="Z85" s="32"/>
      <c r="AA85" s="33"/>
      <c r="AB85" s="34"/>
      <c r="AC85" s="34"/>
      <c r="AD85" s="34"/>
      <c r="AE85" s="43" t="s">
        <v>42</v>
      </c>
      <c r="AF85" s="44"/>
      <c r="AG85" s="45"/>
      <c r="AH85" s="45"/>
      <c r="AI85" s="45"/>
      <c r="AJ85" s="45"/>
      <c r="AK85" s="45"/>
      <c r="AL85" s="45"/>
      <c r="AM85" s="45"/>
      <c r="AN85" s="38"/>
      <c r="AO85" s="38"/>
      <c r="AP85" s="38"/>
      <c r="AQ85" s="46"/>
      <c r="AR85" s="34"/>
      <c r="AS85" s="28"/>
      <c r="AT85" s="42"/>
      <c r="AU85" s="42"/>
      <c r="AV85" s="42" t="s">
        <v>43</v>
      </c>
      <c r="AW85" s="42"/>
      <c r="AX85" s="42"/>
      <c r="AY85" s="28" t="s">
        <v>44</v>
      </c>
      <c r="AZ85" s="42"/>
      <c r="BA85" s="28"/>
      <c r="BB85" s="28"/>
      <c r="BC85" s="42"/>
      <c r="BD85" s="28"/>
      <c r="BE85" s="42"/>
      <c r="BF85" s="42"/>
    </row>
    <row r="86" spans="1:58" ht="25.5" hidden="1" customHeight="1" x14ac:dyDescent="0.15">
      <c r="A86" s="29"/>
      <c r="B86" s="200" t="s">
        <v>27</v>
      </c>
      <c r="C86" s="201"/>
      <c r="D86" s="201"/>
      <c r="E86" s="202"/>
      <c r="F86" s="175" t="s">
        <v>29</v>
      </c>
      <c r="G86" s="175"/>
      <c r="H86" s="252"/>
      <c r="I86" s="252"/>
      <c r="J86" s="208" t="s">
        <v>30</v>
      </c>
      <c r="K86" s="208"/>
      <c r="L86" s="252"/>
      <c r="M86" s="252"/>
      <c r="N86" s="208" t="s">
        <v>31</v>
      </c>
      <c r="O86" s="210"/>
      <c r="P86" s="225" t="s">
        <v>32</v>
      </c>
      <c r="Q86" s="210"/>
      <c r="R86" s="226" t="s">
        <v>33</v>
      </c>
      <c r="S86" s="226"/>
      <c r="T86" s="254"/>
      <c r="U86" s="252"/>
      <c r="V86" s="208" t="s">
        <v>30</v>
      </c>
      <c r="W86" s="208"/>
      <c r="X86" s="252"/>
      <c r="Y86" s="252"/>
      <c r="Z86" s="208" t="s">
        <v>31</v>
      </c>
      <c r="AA86" s="210"/>
      <c r="AB86" s="34"/>
      <c r="AC86" s="34"/>
      <c r="AD86" s="34"/>
      <c r="AE86" s="213" t="s">
        <v>112</v>
      </c>
      <c r="AF86" s="208"/>
      <c r="AG86" s="208"/>
      <c r="AH86" s="208"/>
      <c r="AI86" s="210"/>
      <c r="AJ86" s="250">
        <f>ROUNDDOWN(AV91/60,0)</f>
        <v>0</v>
      </c>
      <c r="AK86" s="223"/>
      <c r="AL86" s="208" t="s">
        <v>30</v>
      </c>
      <c r="AM86" s="208"/>
      <c r="AN86" s="223">
        <f>AV91-AJ86*60</f>
        <v>0</v>
      </c>
      <c r="AO86" s="223"/>
      <c r="AP86" s="208" t="s">
        <v>31</v>
      </c>
      <c r="AQ86" s="210"/>
      <c r="AR86" s="34"/>
      <c r="AS86" s="48"/>
      <c r="AT86" s="28"/>
      <c r="AU86" s="176" t="s">
        <v>46</v>
      </c>
      <c r="AV86" s="212">
        <f>IF(AY86&lt;=BB86,BB86,AV81)</f>
        <v>1260</v>
      </c>
      <c r="AW86" s="134"/>
      <c r="AX86" s="176" t="s">
        <v>47</v>
      </c>
      <c r="AY86" s="212">
        <f>T86*60+X86</f>
        <v>0</v>
      </c>
      <c r="AZ86" s="134"/>
      <c r="BA86" s="176" t="s">
        <v>48</v>
      </c>
      <c r="BB86" s="212">
        <f>21*60</f>
        <v>1260</v>
      </c>
      <c r="BC86" s="28"/>
      <c r="BD86" s="28"/>
      <c r="BE86" s="28"/>
      <c r="BF86" s="28"/>
    </row>
    <row r="87" spans="1:58" ht="35.25" hidden="1" customHeight="1" x14ac:dyDescent="0.15">
      <c r="A87" s="29"/>
      <c r="B87" s="203"/>
      <c r="C87" s="204"/>
      <c r="D87" s="204"/>
      <c r="E87" s="205"/>
      <c r="F87" s="175"/>
      <c r="G87" s="175"/>
      <c r="H87" s="253"/>
      <c r="I87" s="253"/>
      <c r="J87" s="209"/>
      <c r="K87" s="209"/>
      <c r="L87" s="253"/>
      <c r="M87" s="253"/>
      <c r="N87" s="209"/>
      <c r="O87" s="211"/>
      <c r="P87" s="214"/>
      <c r="Q87" s="211"/>
      <c r="R87" s="227"/>
      <c r="S87" s="227"/>
      <c r="T87" s="255"/>
      <c r="U87" s="253"/>
      <c r="V87" s="209"/>
      <c r="W87" s="209"/>
      <c r="X87" s="253"/>
      <c r="Y87" s="253"/>
      <c r="Z87" s="209"/>
      <c r="AA87" s="211"/>
      <c r="AB87" s="28"/>
      <c r="AC87" s="28"/>
      <c r="AD87" s="28"/>
      <c r="AE87" s="214"/>
      <c r="AF87" s="209"/>
      <c r="AG87" s="209"/>
      <c r="AH87" s="209"/>
      <c r="AI87" s="211"/>
      <c r="AJ87" s="251"/>
      <c r="AK87" s="224"/>
      <c r="AL87" s="209"/>
      <c r="AM87" s="209"/>
      <c r="AN87" s="224"/>
      <c r="AO87" s="224"/>
      <c r="AP87" s="209"/>
      <c r="AQ87" s="211"/>
      <c r="AR87" s="34"/>
      <c r="AS87" s="48"/>
      <c r="AT87" s="28"/>
      <c r="AU87" s="176"/>
      <c r="AV87" s="212"/>
      <c r="AW87" s="134"/>
      <c r="AX87" s="176"/>
      <c r="AY87" s="212"/>
      <c r="AZ87" s="134"/>
      <c r="BA87" s="176"/>
      <c r="BB87" s="212"/>
      <c r="BC87" s="28"/>
      <c r="BD87" s="28"/>
      <c r="BE87" s="28"/>
      <c r="BF87" s="28"/>
    </row>
    <row r="88" spans="1:58" ht="17.25" hidden="1" customHeight="1" x14ac:dyDescent="0.15">
      <c r="A88" s="49"/>
      <c r="B88" s="35"/>
      <c r="C88" s="35"/>
      <c r="D88" s="35"/>
      <c r="E88" s="35"/>
      <c r="F88" s="28"/>
      <c r="G88" s="35"/>
      <c r="H88" s="37"/>
      <c r="I88" s="35"/>
      <c r="J88" s="35"/>
      <c r="K88" s="35"/>
      <c r="L88" s="35"/>
      <c r="M88" s="35"/>
      <c r="N88" s="35"/>
      <c r="O88" s="35"/>
      <c r="P88" s="50"/>
      <c r="Q88" s="35"/>
      <c r="R88" s="35"/>
      <c r="S88" s="35"/>
      <c r="T88" s="35"/>
      <c r="U88" s="35"/>
      <c r="V88" s="35"/>
      <c r="W88" s="35"/>
      <c r="X88" s="34"/>
      <c r="Y88" s="34"/>
      <c r="Z88" s="32"/>
      <c r="AA88" s="28"/>
      <c r="AB88" s="28"/>
      <c r="AC88" s="28"/>
      <c r="AD88" s="28"/>
      <c r="AE88" s="46"/>
      <c r="AF88" s="46"/>
      <c r="AG88" s="46"/>
      <c r="AH88" s="46"/>
      <c r="AI88" s="46"/>
      <c r="AJ88" s="39" t="s">
        <v>38</v>
      </c>
      <c r="AK88" s="46"/>
      <c r="AL88" s="46"/>
      <c r="AM88" s="46"/>
      <c r="AN88" s="46"/>
      <c r="AO88" s="46"/>
      <c r="AP88" s="46"/>
      <c r="AQ88" s="46"/>
      <c r="AR88" s="28"/>
      <c r="AS88" s="28"/>
      <c r="AT88" s="28"/>
      <c r="AU88" s="28"/>
      <c r="AV88" s="28"/>
      <c r="AW88" s="28"/>
      <c r="AX88" s="28"/>
      <c r="AY88" s="61" t="s">
        <v>49</v>
      </c>
      <c r="AZ88" s="28"/>
      <c r="BA88" s="28"/>
      <c r="BB88" s="28"/>
      <c r="BC88" s="28"/>
      <c r="BD88" s="28"/>
      <c r="BE88" s="28"/>
      <c r="BF88" s="28"/>
    </row>
    <row r="89" spans="1:58" ht="25.5" hidden="1" customHeight="1" x14ac:dyDescent="0.2">
      <c r="A89" s="49"/>
      <c r="B89" s="28"/>
      <c r="C89" s="228" t="s">
        <v>100</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30"/>
      <c r="AC89" s="28"/>
      <c r="AD89" s="28"/>
      <c r="AE89" s="46"/>
      <c r="AF89" s="46"/>
      <c r="AG89" s="46"/>
      <c r="AH89" s="46"/>
      <c r="AI89" s="46"/>
      <c r="AJ89" s="46"/>
      <c r="AK89" s="46"/>
      <c r="AL89" s="46"/>
      <c r="AM89" s="46"/>
      <c r="AN89" s="46"/>
      <c r="AO89" s="46"/>
      <c r="AP89" s="46"/>
      <c r="AQ89" s="46"/>
      <c r="AR89" s="28"/>
      <c r="AS89" s="28"/>
      <c r="AT89" s="28"/>
      <c r="AU89" s="28"/>
      <c r="AV89" s="28"/>
      <c r="AW89" s="28"/>
      <c r="AX89" s="28"/>
      <c r="AY89" s="102" t="s">
        <v>89</v>
      </c>
      <c r="AZ89" s="28"/>
      <c r="BA89" s="28"/>
      <c r="BB89" s="28"/>
      <c r="BC89" s="28"/>
      <c r="BD89" s="28"/>
      <c r="BE89" s="28"/>
      <c r="BF89" s="28"/>
    </row>
    <row r="90" spans="1:58" ht="25.5" hidden="1" customHeight="1" x14ac:dyDescent="0.15">
      <c r="A90" s="49"/>
      <c r="B90" s="28"/>
      <c r="C90" s="231"/>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3"/>
      <c r="AC90" s="28"/>
      <c r="AD90" s="28"/>
      <c r="AE90" s="43" t="s">
        <v>50</v>
      </c>
      <c r="AF90" s="46"/>
      <c r="AG90" s="46"/>
      <c r="AH90" s="46"/>
      <c r="AI90" s="46"/>
      <c r="AJ90" s="46"/>
      <c r="AK90" s="46"/>
      <c r="AL90" s="46"/>
      <c r="AM90" s="46"/>
      <c r="AN90" s="46"/>
      <c r="AO90" s="46"/>
      <c r="AP90" s="46"/>
      <c r="AQ90" s="46"/>
      <c r="AR90" s="28"/>
      <c r="AS90" s="28"/>
      <c r="AT90" s="28"/>
      <c r="AU90" s="28"/>
      <c r="AV90" s="28" t="s">
        <v>51</v>
      </c>
      <c r="AW90" s="28"/>
      <c r="AX90" s="28"/>
      <c r="AY90" s="28" t="s">
        <v>52</v>
      </c>
      <c r="AZ90" s="103"/>
      <c r="BA90" s="28"/>
      <c r="BB90" s="28"/>
      <c r="BC90" s="28"/>
      <c r="BD90" s="28"/>
      <c r="BE90" s="28"/>
      <c r="BF90" s="28"/>
    </row>
    <row r="91" spans="1:58" s="47" customFormat="1" ht="25.5" hidden="1" customHeight="1" x14ac:dyDescent="0.15">
      <c r="A91" s="49"/>
      <c r="B91" s="28"/>
      <c r="C91" s="231"/>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3"/>
      <c r="AD91" s="34"/>
      <c r="AE91" s="217" t="s">
        <v>111</v>
      </c>
      <c r="AF91" s="237"/>
      <c r="AG91" s="237"/>
      <c r="AH91" s="237"/>
      <c r="AI91" s="237"/>
      <c r="AJ91" s="237"/>
      <c r="AK91" s="238"/>
      <c r="AL91" s="242">
        <f>IF(AY81=0,0,ROUNDUP(AV91/AY81,3))</f>
        <v>0</v>
      </c>
      <c r="AM91" s="243"/>
      <c r="AN91" s="243"/>
      <c r="AO91" s="243"/>
      <c r="AP91" s="243"/>
      <c r="AQ91" s="244"/>
      <c r="AR91" s="28"/>
      <c r="AS91" s="28"/>
      <c r="AT91" s="42"/>
      <c r="AU91" s="176" t="s">
        <v>54</v>
      </c>
      <c r="AV91" s="248">
        <f>IF(AV81-AV86&gt;0,IF(AV81-AV86&gt;AY81,AY81,AV81-AV86),0)</f>
        <v>0</v>
      </c>
      <c r="AW91" s="249" t="s">
        <v>55</v>
      </c>
      <c r="AX91" s="249"/>
      <c r="AY91" s="103"/>
      <c r="AZ91" s="103"/>
      <c r="BA91" s="42"/>
      <c r="BB91" s="42"/>
      <c r="BC91" s="42"/>
      <c r="BD91" s="42"/>
      <c r="BE91" s="42"/>
      <c r="BF91" s="42"/>
    </row>
    <row r="92" spans="1:58" ht="35.25" hidden="1" customHeight="1" x14ac:dyDescent="0.15">
      <c r="A92" s="64"/>
      <c r="B92" s="28"/>
      <c r="C92" s="231"/>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3"/>
      <c r="AC92" s="34"/>
      <c r="AD92" s="28"/>
      <c r="AE92" s="239"/>
      <c r="AF92" s="240"/>
      <c r="AG92" s="240"/>
      <c r="AH92" s="240"/>
      <c r="AI92" s="240"/>
      <c r="AJ92" s="240"/>
      <c r="AK92" s="241"/>
      <c r="AL92" s="245"/>
      <c r="AM92" s="246"/>
      <c r="AN92" s="246"/>
      <c r="AO92" s="246"/>
      <c r="AP92" s="246"/>
      <c r="AQ92" s="247"/>
      <c r="AR92" s="28"/>
      <c r="AS92" s="28"/>
      <c r="AT92" s="176"/>
      <c r="AU92" s="176"/>
      <c r="AV92" s="248"/>
      <c r="AW92" s="249"/>
      <c r="AX92" s="249"/>
      <c r="AY92" s="28"/>
      <c r="AZ92" s="28"/>
      <c r="BA92" s="28"/>
      <c r="BB92" s="28"/>
      <c r="BC92" s="28"/>
      <c r="BD92" s="28"/>
      <c r="BE92" s="28"/>
      <c r="BF92" s="28"/>
    </row>
    <row r="93" spans="1:58" ht="25.5" hidden="1" customHeight="1" x14ac:dyDescent="0.15">
      <c r="A93" s="64"/>
      <c r="B93" s="28"/>
      <c r="C93" s="234"/>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6"/>
      <c r="AC93" s="28"/>
      <c r="AD93" s="28"/>
      <c r="AE93" s="28"/>
      <c r="AF93" s="28"/>
      <c r="AG93" s="28"/>
      <c r="AH93" s="28"/>
      <c r="AI93" s="28"/>
      <c r="AJ93" s="28"/>
      <c r="AK93" s="52" t="s">
        <v>38</v>
      </c>
      <c r="AL93" s="28"/>
      <c r="AM93" s="34"/>
      <c r="AN93" s="34"/>
      <c r="AO93" s="34"/>
      <c r="AP93" s="28"/>
      <c r="AQ93" s="28"/>
      <c r="AR93" s="28"/>
      <c r="AS93" s="28"/>
      <c r="AT93" s="176"/>
      <c r="AU93" s="28"/>
      <c r="AV93" s="28"/>
      <c r="AW93" s="28"/>
      <c r="AX93" s="28"/>
      <c r="AY93" s="28"/>
      <c r="AZ93" s="28"/>
      <c r="BA93" s="28"/>
      <c r="BB93" s="28"/>
      <c r="BC93" s="28"/>
      <c r="BD93" s="28"/>
      <c r="BE93" s="28"/>
      <c r="BF93" s="28"/>
    </row>
    <row r="94" spans="1:58" ht="25.5" hidden="1" customHeight="1" x14ac:dyDescent="0.15">
      <c r="A94" s="49"/>
      <c r="B94" s="31"/>
      <c r="C94" s="51"/>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28"/>
      <c r="AD94" s="28"/>
      <c r="AE94" s="28"/>
      <c r="AF94" s="28"/>
      <c r="AG94" s="28"/>
      <c r="AH94" s="28"/>
      <c r="AI94" s="28"/>
      <c r="AJ94" s="28"/>
      <c r="AK94" s="54" t="s">
        <v>56</v>
      </c>
      <c r="AL94" s="28"/>
      <c r="AM94" s="34"/>
      <c r="AN94" s="34"/>
      <c r="AO94" s="34"/>
      <c r="AP94" s="28"/>
      <c r="AQ94" s="28"/>
      <c r="AR94" s="28"/>
      <c r="AS94" s="28"/>
      <c r="AT94" s="28"/>
      <c r="AU94" s="28"/>
      <c r="AV94" s="28"/>
      <c r="AW94" s="28"/>
      <c r="AX94" s="28"/>
      <c r="AY94" s="28"/>
      <c r="AZ94" s="28"/>
      <c r="BA94" s="28"/>
      <c r="BB94" s="28"/>
      <c r="BC94" s="28"/>
      <c r="BD94" s="28"/>
      <c r="BE94" s="28"/>
    </row>
    <row r="95" spans="1:58" ht="17.25" hidden="1" customHeight="1" x14ac:dyDescent="0.15">
      <c r="A95" s="36"/>
      <c r="B95" s="36"/>
      <c r="C95" s="36"/>
      <c r="D95" s="36"/>
      <c r="E95" s="36"/>
      <c r="F95" s="61"/>
      <c r="G95" s="36"/>
      <c r="H95" s="36"/>
      <c r="I95" s="36"/>
      <c r="J95" s="36"/>
      <c r="AK95" s="62"/>
      <c r="AM95" s="9"/>
      <c r="AN95" s="9"/>
      <c r="AO95" s="9"/>
      <c r="AT95" s="28"/>
      <c r="AU95" s="28"/>
      <c r="AV95" s="28"/>
      <c r="AW95" s="28"/>
      <c r="AX95" s="28"/>
      <c r="AY95" s="28"/>
      <c r="AZ95" s="28"/>
      <c r="BA95" s="28"/>
      <c r="BB95" s="28"/>
      <c r="BC95" s="28"/>
      <c r="BD95" s="28"/>
      <c r="BE95" s="28"/>
    </row>
    <row r="96" spans="1:58" ht="25.5" hidden="1" customHeight="1" x14ac:dyDescent="0.15">
      <c r="A96" s="194" t="s">
        <v>63</v>
      </c>
      <c r="B96" s="195"/>
      <c r="C96" s="195"/>
      <c r="D96" s="195"/>
      <c r="E96" s="195"/>
      <c r="F96" s="195"/>
      <c r="G96" s="195"/>
      <c r="H96" s="195"/>
      <c r="I96" s="196"/>
      <c r="J96" s="23"/>
      <c r="K96" s="63" t="s">
        <v>61</v>
      </c>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23"/>
      <c r="AP96" s="23"/>
      <c r="AQ96" s="23"/>
      <c r="AR96" s="23"/>
      <c r="AS96" s="23"/>
      <c r="AT96" s="28"/>
      <c r="AU96" s="28" t="s">
        <v>23</v>
      </c>
      <c r="AV96" s="34"/>
      <c r="AW96" s="34"/>
      <c r="AX96" s="34"/>
      <c r="AY96" s="34"/>
      <c r="AZ96" s="28"/>
      <c r="BA96" s="34"/>
      <c r="BB96" s="34"/>
      <c r="BC96" s="34"/>
      <c r="BD96" s="34"/>
      <c r="BE96" s="34"/>
      <c r="BF96" s="9"/>
    </row>
    <row r="97" spans="1:58" ht="17.25" hidden="1" customHeight="1" x14ac:dyDescent="0.15">
      <c r="A97" s="197"/>
      <c r="B97" s="198"/>
      <c r="C97" s="198"/>
      <c r="D97" s="198"/>
      <c r="E97" s="198"/>
      <c r="F97" s="198"/>
      <c r="G97" s="198"/>
      <c r="H97" s="198"/>
      <c r="I97" s="199"/>
      <c r="J97" s="24"/>
      <c r="K97" s="24"/>
      <c r="L97" s="24"/>
      <c r="M97" s="24"/>
      <c r="N97" s="24"/>
      <c r="O97" s="24"/>
      <c r="P97" s="24"/>
      <c r="Q97" s="24"/>
      <c r="R97" s="24"/>
      <c r="S97" s="24"/>
      <c r="T97" s="24"/>
      <c r="U97" s="24"/>
      <c r="V97" s="24"/>
      <c r="W97" s="24"/>
      <c r="X97" s="25"/>
      <c r="Y97" s="25"/>
      <c r="Z97" s="25"/>
      <c r="AA97" s="25"/>
      <c r="AB97" s="25"/>
      <c r="AC97" s="25"/>
      <c r="AD97" s="25"/>
      <c r="AE97" s="26"/>
      <c r="AF97" s="25"/>
      <c r="AG97" s="25"/>
      <c r="AH97" s="25"/>
      <c r="AI97" s="25"/>
      <c r="AJ97" s="25"/>
      <c r="AK97" s="25"/>
      <c r="AL97" s="25"/>
      <c r="AM97" s="25"/>
      <c r="AN97" s="25"/>
      <c r="AO97" s="25"/>
      <c r="AP97" s="27"/>
      <c r="AQ97" s="27"/>
      <c r="AR97" s="27"/>
      <c r="AS97" s="27"/>
      <c r="AT97" s="28"/>
      <c r="AU97" s="28"/>
      <c r="AV97" s="28"/>
      <c r="AW97" s="28"/>
      <c r="AX97" s="28"/>
      <c r="AY97" s="28"/>
      <c r="AZ97" s="28"/>
      <c r="BA97" s="28"/>
      <c r="BB97" s="28"/>
      <c r="BC97" s="28"/>
      <c r="BD97" s="28"/>
      <c r="BE97" s="28"/>
      <c r="BF97" s="28"/>
    </row>
    <row r="98" spans="1:58" ht="28.5" hidden="1" customHeight="1" x14ac:dyDescent="0.15">
      <c r="A98" s="29"/>
      <c r="B98" s="30" t="s">
        <v>24</v>
      </c>
      <c r="C98" s="31"/>
      <c r="D98" s="31"/>
      <c r="E98" s="31"/>
      <c r="F98" s="28"/>
      <c r="G98" s="32"/>
      <c r="H98" s="28"/>
      <c r="I98" s="32"/>
      <c r="J98" s="32"/>
      <c r="K98" s="32"/>
      <c r="L98" s="32"/>
      <c r="M98" s="32"/>
      <c r="N98" s="32"/>
      <c r="O98" s="32"/>
      <c r="P98" s="32"/>
      <c r="Q98" s="32"/>
      <c r="R98" s="32"/>
      <c r="S98" s="32"/>
      <c r="T98" s="32"/>
      <c r="U98" s="32"/>
      <c r="V98" s="32"/>
      <c r="W98" s="32"/>
      <c r="X98" s="32"/>
      <c r="Y98" s="32"/>
      <c r="Z98" s="32"/>
      <c r="AA98" s="33"/>
      <c r="AB98" s="34"/>
      <c r="AC98" s="34"/>
      <c r="AD98" s="34"/>
      <c r="AE98" s="30" t="s">
        <v>25</v>
      </c>
      <c r="AF98" s="34"/>
      <c r="AG98" s="34"/>
      <c r="AH98" s="34"/>
      <c r="AI98" s="34"/>
      <c r="AJ98" s="34"/>
      <c r="AK98" s="34"/>
      <c r="AL98" s="34"/>
      <c r="AM98" s="34"/>
      <c r="AN98" s="34"/>
      <c r="AO98" s="34"/>
      <c r="AP98" s="34"/>
      <c r="AQ98" s="34"/>
      <c r="AR98" s="34"/>
      <c r="AS98" s="34"/>
      <c r="AT98" s="28"/>
      <c r="AU98" s="28"/>
      <c r="AV98" s="28" t="s">
        <v>26</v>
      </c>
      <c r="AW98" s="28"/>
      <c r="AX98" s="28"/>
      <c r="AY98" s="28" t="s">
        <v>27</v>
      </c>
      <c r="AZ98" s="28"/>
      <c r="BA98" s="28"/>
      <c r="BB98" s="28"/>
      <c r="BC98" s="28"/>
      <c r="BD98" s="28"/>
      <c r="BE98" s="28"/>
      <c r="BF98" s="28"/>
    </row>
    <row r="99" spans="1:58" ht="25.5" hidden="1" customHeight="1" x14ac:dyDescent="0.15">
      <c r="A99" s="29"/>
      <c r="B99" s="200" t="s">
        <v>27</v>
      </c>
      <c r="C99" s="201"/>
      <c r="D99" s="201"/>
      <c r="E99" s="202"/>
      <c r="F99" s="175" t="s">
        <v>29</v>
      </c>
      <c r="G99" s="175"/>
      <c r="H99" s="252"/>
      <c r="I99" s="252"/>
      <c r="J99" s="208" t="s">
        <v>30</v>
      </c>
      <c r="K99" s="208"/>
      <c r="L99" s="252"/>
      <c r="M99" s="252"/>
      <c r="N99" s="208" t="s">
        <v>31</v>
      </c>
      <c r="O99" s="210"/>
      <c r="P99" s="225" t="s">
        <v>32</v>
      </c>
      <c r="Q99" s="210"/>
      <c r="R99" s="226" t="s">
        <v>33</v>
      </c>
      <c r="S99" s="226"/>
      <c r="T99" s="252"/>
      <c r="U99" s="252"/>
      <c r="V99" s="208" t="s">
        <v>30</v>
      </c>
      <c r="W99" s="208"/>
      <c r="X99" s="252"/>
      <c r="Y99" s="252"/>
      <c r="Z99" s="208" t="s">
        <v>31</v>
      </c>
      <c r="AA99" s="210"/>
      <c r="AB99" s="28"/>
      <c r="AC99" s="28"/>
      <c r="AD99" s="28"/>
      <c r="AE99" s="217" t="s">
        <v>110</v>
      </c>
      <c r="AF99" s="218"/>
      <c r="AG99" s="218"/>
      <c r="AH99" s="218"/>
      <c r="AI99" s="219"/>
      <c r="AJ99" s="223">
        <f>ROUNDDOWN(AY99/60,0)</f>
        <v>0</v>
      </c>
      <c r="AK99" s="223"/>
      <c r="AL99" s="218" t="s">
        <v>35</v>
      </c>
      <c r="AM99" s="218"/>
      <c r="AN99" s="223">
        <f>AY99-AJ99*60</f>
        <v>0</v>
      </c>
      <c r="AO99" s="223"/>
      <c r="AP99" s="208" t="s">
        <v>31</v>
      </c>
      <c r="AQ99" s="210"/>
      <c r="AR99" s="34"/>
      <c r="AS99" s="28"/>
      <c r="AT99" s="176"/>
      <c r="AU99" s="176" t="s">
        <v>36</v>
      </c>
      <c r="AV99" s="212">
        <f>T99*60+X99</f>
        <v>0</v>
      </c>
      <c r="AW99" s="28"/>
      <c r="AX99" s="176" t="s">
        <v>37</v>
      </c>
      <c r="AY99" s="212">
        <f>(T99*60+X99)-(H99*60+L99)</f>
        <v>0</v>
      </c>
      <c r="AZ99" s="28"/>
      <c r="BA99" s="28"/>
      <c r="BB99" s="28"/>
      <c r="BC99" s="28"/>
      <c r="BD99" s="28"/>
      <c r="BE99" s="28"/>
      <c r="BF99" s="28"/>
    </row>
    <row r="100" spans="1:58" ht="35.25" hidden="1" customHeight="1" x14ac:dyDescent="0.15">
      <c r="A100" s="29"/>
      <c r="B100" s="203"/>
      <c r="C100" s="204"/>
      <c r="D100" s="204"/>
      <c r="E100" s="205"/>
      <c r="F100" s="175"/>
      <c r="G100" s="175"/>
      <c r="H100" s="253"/>
      <c r="I100" s="253"/>
      <c r="J100" s="209"/>
      <c r="K100" s="209"/>
      <c r="L100" s="253"/>
      <c r="M100" s="253"/>
      <c r="N100" s="209"/>
      <c r="O100" s="211"/>
      <c r="P100" s="214"/>
      <c r="Q100" s="211"/>
      <c r="R100" s="227"/>
      <c r="S100" s="227"/>
      <c r="T100" s="253"/>
      <c r="U100" s="253"/>
      <c r="V100" s="209"/>
      <c r="W100" s="209"/>
      <c r="X100" s="253"/>
      <c r="Y100" s="253"/>
      <c r="Z100" s="209"/>
      <c r="AA100" s="211"/>
      <c r="AB100" s="28"/>
      <c r="AC100" s="28"/>
      <c r="AD100" s="28"/>
      <c r="AE100" s="220"/>
      <c r="AF100" s="221"/>
      <c r="AG100" s="221"/>
      <c r="AH100" s="221"/>
      <c r="AI100" s="222"/>
      <c r="AJ100" s="224"/>
      <c r="AK100" s="224"/>
      <c r="AL100" s="221"/>
      <c r="AM100" s="221"/>
      <c r="AN100" s="224"/>
      <c r="AO100" s="224"/>
      <c r="AP100" s="209"/>
      <c r="AQ100" s="211"/>
      <c r="AR100" s="34"/>
      <c r="AS100" s="28"/>
      <c r="AT100" s="176"/>
      <c r="AU100" s="176"/>
      <c r="AV100" s="212"/>
      <c r="AW100" s="28"/>
      <c r="AX100" s="176"/>
      <c r="AY100" s="212"/>
      <c r="AZ100" s="28"/>
      <c r="BA100" s="28"/>
      <c r="BB100" s="28"/>
      <c r="BC100" s="28"/>
      <c r="BD100" s="28"/>
      <c r="BE100" s="28"/>
      <c r="BF100" s="28"/>
    </row>
    <row r="101" spans="1:58" ht="17.25" hidden="1" customHeight="1" x14ac:dyDescent="0.15">
      <c r="A101" s="29"/>
      <c r="B101" s="35"/>
      <c r="C101" s="35"/>
      <c r="D101" s="35"/>
      <c r="E101" s="35"/>
      <c r="F101" s="36"/>
      <c r="G101" s="36"/>
      <c r="H101" s="37"/>
      <c r="I101" s="36"/>
      <c r="J101" s="36"/>
      <c r="K101" s="36"/>
      <c r="L101" s="36"/>
      <c r="M101" s="36"/>
      <c r="N101" s="36"/>
      <c r="O101" s="36"/>
      <c r="P101" s="36"/>
      <c r="Q101" s="36"/>
      <c r="R101" s="36"/>
      <c r="S101" s="36"/>
      <c r="T101" s="36"/>
      <c r="U101" s="36"/>
      <c r="V101" s="36"/>
      <c r="W101" s="36"/>
      <c r="X101" s="34"/>
      <c r="Y101" s="34"/>
      <c r="Z101" s="32"/>
      <c r="AA101" s="33"/>
      <c r="AB101" s="34"/>
      <c r="AC101" s="34"/>
      <c r="AD101" s="34"/>
      <c r="AE101" s="38"/>
      <c r="AF101" s="38"/>
      <c r="AG101" s="38"/>
      <c r="AH101" s="38"/>
      <c r="AI101" s="38"/>
      <c r="AJ101" s="39" t="s">
        <v>38</v>
      </c>
      <c r="AK101" s="38"/>
      <c r="AL101" s="38"/>
      <c r="AM101" s="38"/>
      <c r="AN101" s="38"/>
      <c r="AO101" s="38"/>
      <c r="AP101" s="38"/>
      <c r="AQ101" s="38"/>
      <c r="AR101" s="34"/>
      <c r="AS101" s="28"/>
      <c r="AT101" s="28"/>
      <c r="AU101" s="28"/>
      <c r="AV101" s="28"/>
      <c r="AW101" s="28"/>
      <c r="AX101" s="28"/>
      <c r="AY101" s="28"/>
      <c r="AZ101" s="28"/>
      <c r="BA101" s="28"/>
      <c r="BB101" s="28"/>
      <c r="BC101" s="28"/>
      <c r="BD101" s="28"/>
      <c r="BE101" s="28"/>
      <c r="BF101" s="28"/>
    </row>
    <row r="102" spans="1:58" s="28" customFormat="1" ht="25.5" hidden="1" customHeight="1" x14ac:dyDescent="0.15">
      <c r="A102" s="29"/>
      <c r="B102" s="30"/>
      <c r="C102" s="31"/>
      <c r="D102" s="31"/>
      <c r="E102" s="31"/>
      <c r="F102" s="32"/>
      <c r="G102" s="32"/>
      <c r="H102" s="32"/>
      <c r="I102" s="32"/>
      <c r="J102" s="32"/>
      <c r="K102" s="32"/>
      <c r="L102" s="32"/>
      <c r="M102" s="32"/>
      <c r="N102" s="32"/>
      <c r="O102" s="32"/>
      <c r="P102" s="32"/>
      <c r="Q102" s="32"/>
      <c r="R102" s="32"/>
      <c r="S102" s="32"/>
      <c r="T102" s="32"/>
      <c r="U102" s="32"/>
      <c r="V102" s="32"/>
      <c r="W102" s="33"/>
      <c r="X102" s="34"/>
      <c r="Y102" s="34"/>
      <c r="Z102" s="32"/>
      <c r="AA102" s="33"/>
      <c r="AB102" s="34"/>
      <c r="AC102" s="34"/>
      <c r="AD102" s="34"/>
      <c r="AE102" s="38"/>
      <c r="AF102" s="38"/>
      <c r="AG102" s="38"/>
      <c r="AH102" s="38"/>
      <c r="AI102" s="38"/>
      <c r="AJ102" s="38"/>
      <c r="AK102" s="38"/>
      <c r="AL102" s="38"/>
      <c r="AM102" s="38"/>
      <c r="AN102" s="38"/>
      <c r="AO102" s="38"/>
      <c r="AP102" s="38"/>
      <c r="AQ102" s="38"/>
      <c r="AR102" s="34"/>
      <c r="AV102" s="42" t="s">
        <v>39</v>
      </c>
      <c r="AY102" s="28" t="s">
        <v>40</v>
      </c>
      <c r="BB102" s="28" t="s">
        <v>41</v>
      </c>
    </row>
    <row r="103" spans="1:58" s="47" customFormat="1" ht="25.5" hidden="1" customHeight="1" x14ac:dyDescent="0.15">
      <c r="A103" s="40"/>
      <c r="B103" s="41" t="s">
        <v>101</v>
      </c>
      <c r="C103" s="41"/>
      <c r="D103" s="41"/>
      <c r="E103" s="41"/>
      <c r="F103" s="41"/>
      <c r="G103" s="41"/>
      <c r="H103" s="41"/>
      <c r="I103" s="41"/>
      <c r="J103" s="41"/>
      <c r="K103" s="41"/>
      <c r="L103" s="41"/>
      <c r="M103" s="41"/>
      <c r="N103" s="41"/>
      <c r="O103" s="42"/>
      <c r="P103" s="41"/>
      <c r="Q103" s="41"/>
      <c r="R103" s="41"/>
      <c r="S103" s="41"/>
      <c r="T103" s="41"/>
      <c r="U103" s="17"/>
      <c r="V103" s="41"/>
      <c r="W103" s="41"/>
      <c r="X103" s="34"/>
      <c r="Y103" s="34"/>
      <c r="Z103" s="32"/>
      <c r="AA103" s="33"/>
      <c r="AB103" s="34"/>
      <c r="AC103" s="34"/>
      <c r="AD103" s="34"/>
      <c r="AE103" s="43" t="s">
        <v>42</v>
      </c>
      <c r="AF103" s="44"/>
      <c r="AG103" s="45"/>
      <c r="AH103" s="45"/>
      <c r="AI103" s="45"/>
      <c r="AJ103" s="45"/>
      <c r="AK103" s="45"/>
      <c r="AL103" s="45"/>
      <c r="AM103" s="45"/>
      <c r="AN103" s="38"/>
      <c r="AO103" s="38"/>
      <c r="AP103" s="38"/>
      <c r="AQ103" s="46"/>
      <c r="AR103" s="34"/>
      <c r="AS103" s="28"/>
      <c r="AT103" s="42"/>
      <c r="AU103" s="42"/>
      <c r="AV103" s="42" t="s">
        <v>43</v>
      </c>
      <c r="AW103" s="42"/>
      <c r="AX103" s="42"/>
      <c r="AY103" s="28" t="s">
        <v>44</v>
      </c>
      <c r="AZ103" s="42"/>
      <c r="BA103" s="28"/>
      <c r="BB103" s="28"/>
      <c r="BC103" s="42"/>
      <c r="BD103" s="28"/>
      <c r="BE103" s="42"/>
      <c r="BF103" s="42"/>
    </row>
    <row r="104" spans="1:58" ht="25.5" hidden="1" customHeight="1" x14ac:dyDescent="0.15">
      <c r="A104" s="29"/>
      <c r="B104" s="200" t="s">
        <v>27</v>
      </c>
      <c r="C104" s="201"/>
      <c r="D104" s="201"/>
      <c r="E104" s="202"/>
      <c r="F104" s="175" t="s">
        <v>29</v>
      </c>
      <c r="G104" s="175"/>
      <c r="H104" s="252"/>
      <c r="I104" s="252"/>
      <c r="J104" s="208" t="s">
        <v>30</v>
      </c>
      <c r="K104" s="208"/>
      <c r="L104" s="252"/>
      <c r="M104" s="252"/>
      <c r="N104" s="208" t="s">
        <v>31</v>
      </c>
      <c r="O104" s="210"/>
      <c r="P104" s="225" t="s">
        <v>32</v>
      </c>
      <c r="Q104" s="210"/>
      <c r="R104" s="226" t="s">
        <v>33</v>
      </c>
      <c r="S104" s="226"/>
      <c r="T104" s="254"/>
      <c r="U104" s="252"/>
      <c r="V104" s="208" t="s">
        <v>30</v>
      </c>
      <c r="W104" s="208"/>
      <c r="X104" s="252"/>
      <c r="Y104" s="252"/>
      <c r="Z104" s="208" t="s">
        <v>31</v>
      </c>
      <c r="AA104" s="210"/>
      <c r="AB104" s="34"/>
      <c r="AC104" s="34"/>
      <c r="AD104" s="34"/>
      <c r="AE104" s="213" t="s">
        <v>51</v>
      </c>
      <c r="AF104" s="208"/>
      <c r="AG104" s="208"/>
      <c r="AH104" s="208"/>
      <c r="AI104" s="210"/>
      <c r="AJ104" s="250">
        <f>ROUNDDOWN(AV109/60,0)</f>
        <v>0</v>
      </c>
      <c r="AK104" s="223"/>
      <c r="AL104" s="208" t="s">
        <v>30</v>
      </c>
      <c r="AM104" s="208"/>
      <c r="AN104" s="223">
        <f>AV109-AJ104*60</f>
        <v>0</v>
      </c>
      <c r="AO104" s="223"/>
      <c r="AP104" s="208" t="s">
        <v>31</v>
      </c>
      <c r="AQ104" s="210"/>
      <c r="AR104" s="34"/>
      <c r="AS104" s="48"/>
      <c r="AT104" s="28"/>
      <c r="AU104" s="176" t="s">
        <v>46</v>
      </c>
      <c r="AV104" s="212">
        <f>IF(AY104&lt;=BB104,BB104,AV99)</f>
        <v>1260</v>
      </c>
      <c r="AW104" s="134"/>
      <c r="AX104" s="176" t="s">
        <v>47</v>
      </c>
      <c r="AY104" s="212">
        <f>T104*60+X104</f>
        <v>0</v>
      </c>
      <c r="AZ104" s="134"/>
      <c r="BA104" s="176" t="s">
        <v>48</v>
      </c>
      <c r="BB104" s="212">
        <f>21*60</f>
        <v>1260</v>
      </c>
      <c r="BC104" s="28"/>
      <c r="BD104" s="28"/>
      <c r="BE104" s="28"/>
      <c r="BF104" s="28"/>
    </row>
    <row r="105" spans="1:58" ht="35.25" hidden="1" customHeight="1" x14ac:dyDescent="0.15">
      <c r="A105" s="29"/>
      <c r="B105" s="203"/>
      <c r="C105" s="204"/>
      <c r="D105" s="204"/>
      <c r="E105" s="205"/>
      <c r="F105" s="175"/>
      <c r="G105" s="175"/>
      <c r="H105" s="253"/>
      <c r="I105" s="253"/>
      <c r="J105" s="209"/>
      <c r="K105" s="209"/>
      <c r="L105" s="253"/>
      <c r="M105" s="253"/>
      <c r="N105" s="209"/>
      <c r="O105" s="211"/>
      <c r="P105" s="214"/>
      <c r="Q105" s="211"/>
      <c r="R105" s="227"/>
      <c r="S105" s="227"/>
      <c r="T105" s="255"/>
      <c r="U105" s="253"/>
      <c r="V105" s="209"/>
      <c r="W105" s="209"/>
      <c r="X105" s="253"/>
      <c r="Y105" s="253"/>
      <c r="Z105" s="209"/>
      <c r="AA105" s="211"/>
      <c r="AB105" s="28"/>
      <c r="AC105" s="28"/>
      <c r="AD105" s="28"/>
      <c r="AE105" s="214"/>
      <c r="AF105" s="209"/>
      <c r="AG105" s="209"/>
      <c r="AH105" s="209"/>
      <c r="AI105" s="211"/>
      <c r="AJ105" s="251"/>
      <c r="AK105" s="224"/>
      <c r="AL105" s="209"/>
      <c r="AM105" s="209"/>
      <c r="AN105" s="224"/>
      <c r="AO105" s="224"/>
      <c r="AP105" s="209"/>
      <c r="AQ105" s="211"/>
      <c r="AR105" s="34"/>
      <c r="AS105" s="48"/>
      <c r="AT105" s="28"/>
      <c r="AU105" s="176"/>
      <c r="AV105" s="212"/>
      <c r="AW105" s="134"/>
      <c r="AX105" s="176"/>
      <c r="AY105" s="212"/>
      <c r="AZ105" s="134"/>
      <c r="BA105" s="176"/>
      <c r="BB105" s="212"/>
      <c r="BC105" s="28"/>
      <c r="BD105" s="28"/>
      <c r="BE105" s="28"/>
      <c r="BF105" s="28"/>
    </row>
    <row r="106" spans="1:58" ht="17.25" hidden="1" customHeight="1" x14ac:dyDescent="0.15">
      <c r="A106" s="49"/>
      <c r="B106" s="35"/>
      <c r="C106" s="35"/>
      <c r="D106" s="35"/>
      <c r="E106" s="35"/>
      <c r="F106" s="28"/>
      <c r="G106" s="35"/>
      <c r="H106" s="37"/>
      <c r="I106" s="35"/>
      <c r="J106" s="35"/>
      <c r="K106" s="35"/>
      <c r="L106" s="35"/>
      <c r="M106" s="35"/>
      <c r="N106" s="35"/>
      <c r="O106" s="35"/>
      <c r="P106" s="50"/>
      <c r="Q106" s="35"/>
      <c r="R106" s="35"/>
      <c r="S106" s="35"/>
      <c r="T106" s="35"/>
      <c r="U106" s="35"/>
      <c r="V106" s="35"/>
      <c r="W106" s="35"/>
      <c r="X106" s="34"/>
      <c r="Y106" s="34"/>
      <c r="Z106" s="32"/>
      <c r="AA106" s="28"/>
      <c r="AB106" s="28"/>
      <c r="AC106" s="28"/>
      <c r="AD106" s="28"/>
      <c r="AE106" s="46"/>
      <c r="AF106" s="46"/>
      <c r="AG106" s="46"/>
      <c r="AH106" s="46"/>
      <c r="AI106" s="46"/>
      <c r="AJ106" s="39" t="s">
        <v>38</v>
      </c>
      <c r="AK106" s="46"/>
      <c r="AL106" s="46"/>
      <c r="AM106" s="46"/>
      <c r="AN106" s="46"/>
      <c r="AO106" s="46"/>
      <c r="AP106" s="46"/>
      <c r="AQ106" s="46"/>
      <c r="AR106" s="28"/>
      <c r="AS106" s="28"/>
      <c r="AT106" s="28"/>
      <c r="AU106" s="28"/>
      <c r="AV106" s="28"/>
      <c r="AW106" s="28"/>
      <c r="AX106" s="28"/>
      <c r="AY106" s="61" t="s">
        <v>49</v>
      </c>
      <c r="AZ106" s="28"/>
      <c r="BA106" s="28"/>
      <c r="BB106" s="28"/>
      <c r="BC106" s="28"/>
      <c r="BD106" s="28"/>
      <c r="BE106" s="28"/>
      <c r="BF106" s="28"/>
    </row>
    <row r="107" spans="1:58" ht="25.5" hidden="1" customHeight="1" x14ac:dyDescent="0.2">
      <c r="A107" s="49"/>
      <c r="B107" s="28"/>
      <c r="C107" s="228" t="s">
        <v>100</v>
      </c>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30"/>
      <c r="AC107" s="28"/>
      <c r="AD107" s="28"/>
      <c r="AE107" s="46"/>
      <c r="AF107" s="46"/>
      <c r="AG107" s="46"/>
      <c r="AH107" s="46"/>
      <c r="AI107" s="46"/>
      <c r="AJ107" s="46"/>
      <c r="AK107" s="46"/>
      <c r="AL107" s="46"/>
      <c r="AM107" s="46"/>
      <c r="AN107" s="46"/>
      <c r="AO107" s="46"/>
      <c r="AP107" s="46"/>
      <c r="AQ107" s="46"/>
      <c r="AR107" s="28"/>
      <c r="AS107" s="28"/>
      <c r="AT107" s="28"/>
      <c r="AU107" s="28"/>
      <c r="AV107" s="28"/>
      <c r="AW107" s="28"/>
      <c r="AX107" s="28"/>
      <c r="AY107" s="102" t="s">
        <v>89</v>
      </c>
      <c r="AZ107" s="28"/>
      <c r="BA107" s="28"/>
      <c r="BB107" s="28"/>
      <c r="BC107" s="28"/>
      <c r="BD107" s="28"/>
      <c r="BE107" s="28"/>
      <c r="BF107" s="28"/>
    </row>
    <row r="108" spans="1:58" ht="25.5" hidden="1" customHeight="1" x14ac:dyDescent="0.15">
      <c r="A108" s="49"/>
      <c r="B108" s="28"/>
      <c r="C108" s="231"/>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3"/>
      <c r="AC108" s="28"/>
      <c r="AD108" s="28"/>
      <c r="AE108" s="43" t="s">
        <v>50</v>
      </c>
      <c r="AF108" s="46"/>
      <c r="AG108" s="46"/>
      <c r="AH108" s="46"/>
      <c r="AI108" s="46"/>
      <c r="AJ108" s="46"/>
      <c r="AK108" s="46"/>
      <c r="AL108" s="46"/>
      <c r="AM108" s="46"/>
      <c r="AN108" s="46"/>
      <c r="AO108" s="46"/>
      <c r="AP108" s="46"/>
      <c r="AQ108" s="46"/>
      <c r="AR108" s="28"/>
      <c r="AS108" s="28"/>
      <c r="AT108" s="28"/>
      <c r="AU108" s="28"/>
      <c r="AV108" s="28" t="s">
        <v>51</v>
      </c>
      <c r="AW108" s="28"/>
      <c r="AX108" s="28"/>
      <c r="AY108" s="28" t="s">
        <v>52</v>
      </c>
      <c r="AZ108" s="103"/>
      <c r="BA108" s="28"/>
      <c r="BB108" s="28"/>
      <c r="BC108" s="28"/>
      <c r="BD108" s="28"/>
      <c r="BE108" s="28"/>
      <c r="BF108" s="28"/>
    </row>
    <row r="109" spans="1:58" s="47" customFormat="1" ht="25.5" hidden="1" customHeight="1" x14ac:dyDescent="0.15">
      <c r="A109" s="49"/>
      <c r="B109" s="28"/>
      <c r="C109" s="231"/>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3"/>
      <c r="AD109" s="34"/>
      <c r="AE109" s="217" t="s">
        <v>111</v>
      </c>
      <c r="AF109" s="237"/>
      <c r="AG109" s="237"/>
      <c r="AH109" s="237"/>
      <c r="AI109" s="237"/>
      <c r="AJ109" s="237"/>
      <c r="AK109" s="238"/>
      <c r="AL109" s="242">
        <f>IF(AY99=0,0,ROUNDUP(AV109/AY99,3))</f>
        <v>0</v>
      </c>
      <c r="AM109" s="243"/>
      <c r="AN109" s="243"/>
      <c r="AO109" s="243"/>
      <c r="AP109" s="243"/>
      <c r="AQ109" s="244"/>
      <c r="AR109" s="28"/>
      <c r="AS109" s="28"/>
      <c r="AT109" s="42"/>
      <c r="AU109" s="176" t="s">
        <v>54</v>
      </c>
      <c r="AV109" s="248">
        <f>IF(AV99-AV104&gt;0,IF(AV99-AV104&gt;AY99,AY99,AV99-AV104),0)</f>
        <v>0</v>
      </c>
      <c r="AW109" s="249" t="s">
        <v>55</v>
      </c>
      <c r="AX109" s="249"/>
      <c r="AY109" s="103"/>
      <c r="AZ109" s="103"/>
      <c r="BA109" s="42"/>
      <c r="BB109" s="42"/>
      <c r="BC109" s="42"/>
      <c r="BD109" s="42"/>
      <c r="BE109" s="42"/>
      <c r="BF109" s="42"/>
    </row>
    <row r="110" spans="1:58" ht="35.25" hidden="1" customHeight="1" x14ac:dyDescent="0.15">
      <c r="A110" s="64"/>
      <c r="B110" s="28"/>
      <c r="C110" s="231"/>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3"/>
      <c r="AC110" s="34"/>
      <c r="AD110" s="28"/>
      <c r="AE110" s="239"/>
      <c r="AF110" s="240"/>
      <c r="AG110" s="240"/>
      <c r="AH110" s="240"/>
      <c r="AI110" s="240"/>
      <c r="AJ110" s="240"/>
      <c r="AK110" s="241"/>
      <c r="AL110" s="245"/>
      <c r="AM110" s="246"/>
      <c r="AN110" s="246"/>
      <c r="AO110" s="246"/>
      <c r="AP110" s="246"/>
      <c r="AQ110" s="247"/>
      <c r="AR110" s="28"/>
      <c r="AS110" s="28"/>
      <c r="AT110" s="176"/>
      <c r="AU110" s="176"/>
      <c r="AV110" s="248"/>
      <c r="AW110" s="249"/>
      <c r="AX110" s="249"/>
      <c r="AY110" s="28"/>
      <c r="AZ110" s="28"/>
      <c r="BA110" s="28"/>
      <c r="BB110" s="28"/>
      <c r="BC110" s="28"/>
      <c r="BD110" s="28"/>
      <c r="BE110" s="28"/>
      <c r="BF110" s="28"/>
    </row>
    <row r="111" spans="1:58" ht="25.5" hidden="1" customHeight="1" x14ac:dyDescent="0.15">
      <c r="A111" s="64"/>
      <c r="B111" s="28"/>
      <c r="C111" s="234"/>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6"/>
      <c r="AC111" s="28"/>
      <c r="AD111" s="28"/>
      <c r="AE111" s="28"/>
      <c r="AF111" s="28"/>
      <c r="AG111" s="28"/>
      <c r="AH111" s="28"/>
      <c r="AI111" s="28"/>
      <c r="AJ111" s="28"/>
      <c r="AK111" s="52" t="s">
        <v>38</v>
      </c>
      <c r="AL111" s="28"/>
      <c r="AM111" s="34"/>
      <c r="AN111" s="34"/>
      <c r="AO111" s="34"/>
      <c r="AP111" s="28"/>
      <c r="AQ111" s="28"/>
      <c r="AR111" s="28"/>
      <c r="AS111" s="28"/>
      <c r="AT111" s="176"/>
      <c r="AU111" s="28"/>
      <c r="AV111" s="28"/>
      <c r="AW111" s="28"/>
      <c r="AX111" s="28"/>
      <c r="AY111" s="28"/>
      <c r="AZ111" s="28"/>
      <c r="BA111" s="28"/>
      <c r="BB111" s="28"/>
      <c r="BC111" s="28"/>
      <c r="BD111" s="28"/>
      <c r="BE111" s="28"/>
      <c r="BF111" s="28"/>
    </row>
    <row r="112" spans="1:58" ht="25.5" hidden="1" customHeight="1" x14ac:dyDescent="0.15">
      <c r="A112" s="49"/>
      <c r="B112" s="31"/>
      <c r="C112" s="51"/>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28"/>
      <c r="AD112" s="28"/>
      <c r="AE112" s="28"/>
      <c r="AF112" s="28"/>
      <c r="AG112" s="28"/>
      <c r="AH112" s="28"/>
      <c r="AI112" s="28"/>
      <c r="AJ112" s="28"/>
      <c r="AK112" s="54" t="s">
        <v>56</v>
      </c>
      <c r="AL112" s="28"/>
      <c r="AM112" s="34"/>
      <c r="AN112" s="34"/>
      <c r="AO112" s="34"/>
      <c r="AP112" s="28"/>
      <c r="AQ112" s="28"/>
      <c r="AR112" s="28"/>
      <c r="AS112" s="28"/>
      <c r="AT112" s="28"/>
      <c r="AU112" s="28"/>
      <c r="AV112" s="28"/>
      <c r="AW112" s="28"/>
      <c r="AX112" s="28"/>
      <c r="AY112" s="28"/>
      <c r="AZ112" s="28"/>
      <c r="BA112" s="28"/>
      <c r="BB112" s="28"/>
      <c r="BC112" s="28"/>
      <c r="BD112" s="28"/>
      <c r="BE112" s="28"/>
    </row>
    <row r="113" spans="1:58" s="22" customFormat="1" ht="16.5" hidden="1" customHeight="1" x14ac:dyDescent="0.15">
      <c r="A113" s="20"/>
      <c r="B113" s="20"/>
      <c r="C113" s="21"/>
      <c r="F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U113" s="34"/>
      <c r="AV113" s="34"/>
      <c r="AW113" s="34"/>
      <c r="AX113" s="34"/>
      <c r="AY113" s="34"/>
      <c r="AZ113" s="34"/>
      <c r="BA113" s="34"/>
      <c r="BB113" s="34"/>
      <c r="BC113" s="34"/>
      <c r="BD113" s="34"/>
      <c r="BE113" s="34"/>
      <c r="BF113" s="9"/>
    </row>
    <row r="114" spans="1:58" ht="25.5" hidden="1" customHeight="1" x14ac:dyDescent="0.15">
      <c r="A114" s="194" t="s">
        <v>64</v>
      </c>
      <c r="B114" s="195"/>
      <c r="C114" s="195"/>
      <c r="D114" s="195"/>
      <c r="E114" s="195"/>
      <c r="F114" s="195"/>
      <c r="G114" s="195"/>
      <c r="H114" s="195"/>
      <c r="I114" s="196"/>
      <c r="J114" s="23"/>
      <c r="K114" s="63" t="s">
        <v>61</v>
      </c>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23"/>
      <c r="AP114" s="23"/>
      <c r="AQ114" s="23"/>
      <c r="AR114" s="23"/>
      <c r="AS114" s="23"/>
      <c r="AT114" s="28"/>
      <c r="AU114" s="28" t="s">
        <v>23</v>
      </c>
      <c r="AV114" s="34"/>
      <c r="AW114" s="34"/>
      <c r="AX114" s="34"/>
      <c r="AY114" s="34"/>
      <c r="AZ114" s="28"/>
      <c r="BA114" s="34"/>
      <c r="BB114" s="34"/>
      <c r="BC114" s="34"/>
      <c r="BD114" s="34"/>
      <c r="BE114" s="34"/>
      <c r="BF114" s="9"/>
    </row>
    <row r="115" spans="1:58" ht="17.25" hidden="1" customHeight="1" x14ac:dyDescent="0.15">
      <c r="A115" s="197"/>
      <c r="B115" s="198"/>
      <c r="C115" s="198"/>
      <c r="D115" s="198"/>
      <c r="E115" s="198"/>
      <c r="F115" s="198"/>
      <c r="G115" s="198"/>
      <c r="H115" s="198"/>
      <c r="I115" s="199"/>
      <c r="J115" s="24"/>
      <c r="K115" s="24"/>
      <c r="L115" s="24"/>
      <c r="M115" s="24"/>
      <c r="N115" s="24"/>
      <c r="O115" s="24"/>
      <c r="P115" s="24"/>
      <c r="Q115" s="24"/>
      <c r="R115" s="24"/>
      <c r="S115" s="24"/>
      <c r="T115" s="24"/>
      <c r="U115" s="24"/>
      <c r="V115" s="24"/>
      <c r="W115" s="24"/>
      <c r="X115" s="25"/>
      <c r="Y115" s="25"/>
      <c r="Z115" s="25"/>
      <c r="AA115" s="25"/>
      <c r="AB115" s="25"/>
      <c r="AC115" s="25"/>
      <c r="AD115" s="25"/>
      <c r="AE115" s="26"/>
      <c r="AF115" s="25"/>
      <c r="AG115" s="25"/>
      <c r="AH115" s="25"/>
      <c r="AI115" s="25"/>
      <c r="AJ115" s="25"/>
      <c r="AK115" s="25"/>
      <c r="AL115" s="25"/>
      <c r="AM115" s="25"/>
      <c r="AN115" s="25"/>
      <c r="AO115" s="25"/>
      <c r="AP115" s="27"/>
      <c r="AQ115" s="27"/>
      <c r="AR115" s="27"/>
      <c r="AS115" s="27"/>
      <c r="AT115" s="28"/>
      <c r="AU115" s="28"/>
      <c r="AV115" s="28"/>
      <c r="AW115" s="28"/>
      <c r="AX115" s="28"/>
      <c r="AY115" s="28"/>
      <c r="AZ115" s="28"/>
      <c r="BA115" s="28"/>
      <c r="BB115" s="28"/>
      <c r="BC115" s="28"/>
      <c r="BD115" s="28"/>
      <c r="BE115" s="28"/>
      <c r="BF115" s="28"/>
    </row>
    <row r="116" spans="1:58" ht="28.5" hidden="1" customHeight="1" x14ac:dyDescent="0.15">
      <c r="A116" s="29"/>
      <c r="B116" s="30" t="s">
        <v>24</v>
      </c>
      <c r="C116" s="31"/>
      <c r="D116" s="31"/>
      <c r="E116" s="31"/>
      <c r="F116" s="28"/>
      <c r="G116" s="32"/>
      <c r="H116" s="28"/>
      <c r="I116" s="32"/>
      <c r="J116" s="32"/>
      <c r="K116" s="32"/>
      <c r="L116" s="32"/>
      <c r="M116" s="32"/>
      <c r="N116" s="32"/>
      <c r="O116" s="32"/>
      <c r="P116" s="32"/>
      <c r="Q116" s="32"/>
      <c r="R116" s="32"/>
      <c r="S116" s="32"/>
      <c r="T116" s="32"/>
      <c r="U116" s="32"/>
      <c r="V116" s="32"/>
      <c r="W116" s="32"/>
      <c r="X116" s="32"/>
      <c r="Y116" s="32"/>
      <c r="Z116" s="32"/>
      <c r="AA116" s="33"/>
      <c r="AB116" s="34"/>
      <c r="AC116" s="34"/>
      <c r="AD116" s="34"/>
      <c r="AE116" s="30" t="s">
        <v>25</v>
      </c>
      <c r="AF116" s="34"/>
      <c r="AG116" s="34"/>
      <c r="AH116" s="34"/>
      <c r="AI116" s="34"/>
      <c r="AJ116" s="34"/>
      <c r="AK116" s="34"/>
      <c r="AL116" s="34"/>
      <c r="AM116" s="34"/>
      <c r="AN116" s="34"/>
      <c r="AO116" s="34"/>
      <c r="AP116" s="34"/>
      <c r="AQ116" s="34"/>
      <c r="AR116" s="34"/>
      <c r="AS116" s="34"/>
      <c r="AT116" s="28"/>
      <c r="AU116" s="28"/>
      <c r="AV116" s="28" t="s">
        <v>26</v>
      </c>
      <c r="AW116" s="28"/>
      <c r="AX116" s="28"/>
      <c r="AY116" s="28" t="s">
        <v>27</v>
      </c>
      <c r="AZ116" s="28"/>
      <c r="BA116" s="28"/>
      <c r="BB116" s="28"/>
      <c r="BC116" s="28"/>
      <c r="BD116" s="28"/>
      <c r="BE116" s="28"/>
      <c r="BF116" s="28"/>
    </row>
    <row r="117" spans="1:58" ht="25.5" hidden="1" customHeight="1" x14ac:dyDescent="0.15">
      <c r="A117" s="29"/>
      <c r="B117" s="200" t="s">
        <v>27</v>
      </c>
      <c r="C117" s="201"/>
      <c r="D117" s="201"/>
      <c r="E117" s="202"/>
      <c r="F117" s="175" t="s">
        <v>29</v>
      </c>
      <c r="G117" s="175"/>
      <c r="H117" s="252"/>
      <c r="I117" s="252"/>
      <c r="J117" s="208" t="s">
        <v>30</v>
      </c>
      <c r="K117" s="208"/>
      <c r="L117" s="252"/>
      <c r="M117" s="252"/>
      <c r="N117" s="208" t="s">
        <v>31</v>
      </c>
      <c r="O117" s="210"/>
      <c r="P117" s="225" t="s">
        <v>32</v>
      </c>
      <c r="Q117" s="210"/>
      <c r="R117" s="226" t="s">
        <v>33</v>
      </c>
      <c r="S117" s="226"/>
      <c r="T117" s="252"/>
      <c r="U117" s="252"/>
      <c r="V117" s="208" t="s">
        <v>30</v>
      </c>
      <c r="W117" s="208"/>
      <c r="X117" s="252"/>
      <c r="Y117" s="252"/>
      <c r="Z117" s="208" t="s">
        <v>31</v>
      </c>
      <c r="AA117" s="210"/>
      <c r="AB117" s="28"/>
      <c r="AC117" s="28"/>
      <c r="AD117" s="28"/>
      <c r="AE117" s="217" t="s">
        <v>110</v>
      </c>
      <c r="AF117" s="218"/>
      <c r="AG117" s="218"/>
      <c r="AH117" s="218"/>
      <c r="AI117" s="219"/>
      <c r="AJ117" s="223">
        <f>ROUNDDOWN(AY117/60,0)</f>
        <v>0</v>
      </c>
      <c r="AK117" s="223"/>
      <c r="AL117" s="218" t="s">
        <v>35</v>
      </c>
      <c r="AM117" s="218"/>
      <c r="AN117" s="223">
        <f>AY117-AJ117*60</f>
        <v>0</v>
      </c>
      <c r="AO117" s="223"/>
      <c r="AP117" s="208" t="s">
        <v>31</v>
      </c>
      <c r="AQ117" s="210"/>
      <c r="AR117" s="34"/>
      <c r="AS117" s="28"/>
      <c r="AT117" s="176"/>
      <c r="AU117" s="176" t="s">
        <v>36</v>
      </c>
      <c r="AV117" s="212">
        <f>T117*60+X117</f>
        <v>0</v>
      </c>
      <c r="AW117" s="28"/>
      <c r="AX117" s="176" t="s">
        <v>37</v>
      </c>
      <c r="AY117" s="212">
        <f>(T117*60+X117)-(H117*60+L117)</f>
        <v>0</v>
      </c>
      <c r="AZ117" s="28"/>
      <c r="BA117" s="28"/>
      <c r="BB117" s="28"/>
      <c r="BC117" s="28"/>
      <c r="BD117" s="28"/>
      <c r="BE117" s="28"/>
      <c r="BF117" s="28"/>
    </row>
    <row r="118" spans="1:58" ht="35.25" hidden="1" customHeight="1" x14ac:dyDescent="0.15">
      <c r="A118" s="29"/>
      <c r="B118" s="203"/>
      <c r="C118" s="204"/>
      <c r="D118" s="204"/>
      <c r="E118" s="205"/>
      <c r="F118" s="175"/>
      <c r="G118" s="175"/>
      <c r="H118" s="253"/>
      <c r="I118" s="253"/>
      <c r="J118" s="209"/>
      <c r="K118" s="209"/>
      <c r="L118" s="253"/>
      <c r="M118" s="253"/>
      <c r="N118" s="209"/>
      <c r="O118" s="211"/>
      <c r="P118" s="214"/>
      <c r="Q118" s="211"/>
      <c r="R118" s="227"/>
      <c r="S118" s="227"/>
      <c r="T118" s="253"/>
      <c r="U118" s="253"/>
      <c r="V118" s="209"/>
      <c r="W118" s="209"/>
      <c r="X118" s="253"/>
      <c r="Y118" s="253"/>
      <c r="Z118" s="209"/>
      <c r="AA118" s="211"/>
      <c r="AB118" s="28"/>
      <c r="AC118" s="28"/>
      <c r="AD118" s="28"/>
      <c r="AE118" s="220"/>
      <c r="AF118" s="221"/>
      <c r="AG118" s="221"/>
      <c r="AH118" s="221"/>
      <c r="AI118" s="222"/>
      <c r="AJ118" s="224"/>
      <c r="AK118" s="224"/>
      <c r="AL118" s="221"/>
      <c r="AM118" s="221"/>
      <c r="AN118" s="224"/>
      <c r="AO118" s="224"/>
      <c r="AP118" s="209"/>
      <c r="AQ118" s="211"/>
      <c r="AR118" s="34"/>
      <c r="AS118" s="28"/>
      <c r="AT118" s="176"/>
      <c r="AU118" s="176"/>
      <c r="AV118" s="212"/>
      <c r="AW118" s="28"/>
      <c r="AX118" s="176"/>
      <c r="AY118" s="212"/>
      <c r="AZ118" s="28"/>
      <c r="BA118" s="28"/>
      <c r="BB118" s="28"/>
      <c r="BC118" s="28"/>
      <c r="BD118" s="28"/>
      <c r="BE118" s="28"/>
      <c r="BF118" s="28"/>
    </row>
    <row r="119" spans="1:58" ht="17.25" hidden="1" customHeight="1" x14ac:dyDescent="0.15">
      <c r="A119" s="29"/>
      <c r="B119" s="35"/>
      <c r="C119" s="35"/>
      <c r="D119" s="35"/>
      <c r="E119" s="35"/>
      <c r="F119" s="36"/>
      <c r="G119" s="36"/>
      <c r="H119" s="37"/>
      <c r="I119" s="36"/>
      <c r="J119" s="36"/>
      <c r="K119" s="36"/>
      <c r="L119" s="36"/>
      <c r="M119" s="36"/>
      <c r="N119" s="36"/>
      <c r="O119" s="36"/>
      <c r="P119" s="36"/>
      <c r="Q119" s="36"/>
      <c r="R119" s="36"/>
      <c r="S119" s="36"/>
      <c r="T119" s="36"/>
      <c r="U119" s="36"/>
      <c r="V119" s="36"/>
      <c r="W119" s="36"/>
      <c r="X119" s="34"/>
      <c r="Y119" s="34"/>
      <c r="Z119" s="32"/>
      <c r="AA119" s="33"/>
      <c r="AB119" s="34"/>
      <c r="AC119" s="34"/>
      <c r="AD119" s="34"/>
      <c r="AE119" s="38"/>
      <c r="AF119" s="38"/>
      <c r="AG119" s="38"/>
      <c r="AH119" s="38"/>
      <c r="AI119" s="38"/>
      <c r="AJ119" s="39" t="s">
        <v>38</v>
      </c>
      <c r="AK119" s="38"/>
      <c r="AL119" s="38"/>
      <c r="AM119" s="38"/>
      <c r="AN119" s="38"/>
      <c r="AO119" s="38"/>
      <c r="AP119" s="38"/>
      <c r="AQ119" s="38"/>
      <c r="AR119" s="34"/>
      <c r="AS119" s="28"/>
      <c r="AT119" s="28"/>
      <c r="AU119" s="28"/>
      <c r="AV119" s="28"/>
      <c r="AW119" s="28"/>
      <c r="AX119" s="28"/>
      <c r="AY119" s="28"/>
      <c r="AZ119" s="28"/>
      <c r="BA119" s="28"/>
      <c r="BB119" s="28"/>
      <c r="BC119" s="28"/>
      <c r="BD119" s="28"/>
      <c r="BE119" s="28"/>
      <c r="BF119" s="28"/>
    </row>
    <row r="120" spans="1:58" s="28" customFormat="1" ht="25.5" hidden="1" customHeight="1" x14ac:dyDescent="0.15">
      <c r="A120" s="29"/>
      <c r="B120" s="30"/>
      <c r="C120" s="31"/>
      <c r="D120" s="31"/>
      <c r="E120" s="31"/>
      <c r="F120" s="32"/>
      <c r="G120" s="32"/>
      <c r="H120" s="32"/>
      <c r="I120" s="32"/>
      <c r="J120" s="32"/>
      <c r="K120" s="32"/>
      <c r="L120" s="32"/>
      <c r="M120" s="32"/>
      <c r="N120" s="32"/>
      <c r="O120" s="32"/>
      <c r="P120" s="32"/>
      <c r="Q120" s="32"/>
      <c r="R120" s="32"/>
      <c r="S120" s="32"/>
      <c r="T120" s="32"/>
      <c r="U120" s="32"/>
      <c r="V120" s="32"/>
      <c r="W120" s="33"/>
      <c r="X120" s="34"/>
      <c r="Y120" s="34"/>
      <c r="Z120" s="32"/>
      <c r="AA120" s="33"/>
      <c r="AB120" s="34"/>
      <c r="AC120" s="34"/>
      <c r="AD120" s="34"/>
      <c r="AE120" s="38"/>
      <c r="AF120" s="38"/>
      <c r="AG120" s="38"/>
      <c r="AH120" s="38"/>
      <c r="AI120" s="38"/>
      <c r="AJ120" s="38"/>
      <c r="AK120" s="38"/>
      <c r="AL120" s="38"/>
      <c r="AM120" s="38"/>
      <c r="AN120" s="38"/>
      <c r="AO120" s="38"/>
      <c r="AP120" s="38"/>
      <c r="AQ120" s="38"/>
      <c r="AR120" s="34"/>
      <c r="AV120" s="42" t="s">
        <v>39</v>
      </c>
      <c r="AY120" s="28" t="s">
        <v>40</v>
      </c>
      <c r="BB120" s="28" t="s">
        <v>41</v>
      </c>
    </row>
    <row r="121" spans="1:58" s="47" customFormat="1" ht="25.5" hidden="1" customHeight="1" x14ac:dyDescent="0.15">
      <c r="A121" s="40"/>
      <c r="B121" s="41" t="s">
        <v>101</v>
      </c>
      <c r="C121" s="41"/>
      <c r="D121" s="41"/>
      <c r="E121" s="41"/>
      <c r="F121" s="41"/>
      <c r="G121" s="41"/>
      <c r="H121" s="41"/>
      <c r="I121" s="41"/>
      <c r="J121" s="41"/>
      <c r="K121" s="41"/>
      <c r="L121" s="41"/>
      <c r="M121" s="41"/>
      <c r="N121" s="41"/>
      <c r="O121" s="42"/>
      <c r="P121" s="41"/>
      <c r="Q121" s="41"/>
      <c r="R121" s="41"/>
      <c r="S121" s="41"/>
      <c r="T121" s="41"/>
      <c r="U121" s="17"/>
      <c r="V121" s="41"/>
      <c r="W121" s="41"/>
      <c r="X121" s="34"/>
      <c r="Y121" s="34"/>
      <c r="Z121" s="32"/>
      <c r="AA121" s="33"/>
      <c r="AB121" s="34"/>
      <c r="AC121" s="34"/>
      <c r="AD121" s="34"/>
      <c r="AE121" s="43" t="s">
        <v>42</v>
      </c>
      <c r="AF121" s="44"/>
      <c r="AG121" s="45"/>
      <c r="AH121" s="45"/>
      <c r="AI121" s="45"/>
      <c r="AJ121" s="45"/>
      <c r="AK121" s="45"/>
      <c r="AL121" s="45"/>
      <c r="AM121" s="45"/>
      <c r="AN121" s="38"/>
      <c r="AO121" s="38"/>
      <c r="AP121" s="38"/>
      <c r="AQ121" s="46"/>
      <c r="AR121" s="34"/>
      <c r="AS121" s="28"/>
      <c r="AT121" s="42"/>
      <c r="AU121" s="42"/>
      <c r="AV121" s="42" t="s">
        <v>43</v>
      </c>
      <c r="AW121" s="42"/>
      <c r="AX121" s="42"/>
      <c r="AY121" s="28" t="s">
        <v>44</v>
      </c>
      <c r="AZ121" s="42"/>
      <c r="BA121" s="28"/>
      <c r="BB121" s="28"/>
      <c r="BC121" s="42"/>
      <c r="BD121" s="28"/>
      <c r="BE121" s="42"/>
      <c r="BF121" s="42"/>
    </row>
    <row r="122" spans="1:58" ht="25.5" hidden="1" customHeight="1" x14ac:dyDescent="0.15">
      <c r="A122" s="29"/>
      <c r="B122" s="200" t="s">
        <v>27</v>
      </c>
      <c r="C122" s="201"/>
      <c r="D122" s="201"/>
      <c r="E122" s="202"/>
      <c r="F122" s="175" t="s">
        <v>29</v>
      </c>
      <c r="G122" s="175"/>
      <c r="H122" s="252"/>
      <c r="I122" s="252"/>
      <c r="J122" s="208" t="s">
        <v>30</v>
      </c>
      <c r="K122" s="208"/>
      <c r="L122" s="252"/>
      <c r="M122" s="252"/>
      <c r="N122" s="208" t="s">
        <v>31</v>
      </c>
      <c r="O122" s="210"/>
      <c r="P122" s="225" t="s">
        <v>32</v>
      </c>
      <c r="Q122" s="210"/>
      <c r="R122" s="226" t="s">
        <v>33</v>
      </c>
      <c r="S122" s="226"/>
      <c r="T122" s="254"/>
      <c r="U122" s="252"/>
      <c r="V122" s="208" t="s">
        <v>30</v>
      </c>
      <c r="W122" s="208"/>
      <c r="X122" s="252"/>
      <c r="Y122" s="252"/>
      <c r="Z122" s="208" t="s">
        <v>31</v>
      </c>
      <c r="AA122" s="210"/>
      <c r="AB122" s="34"/>
      <c r="AC122" s="34"/>
      <c r="AD122" s="34"/>
      <c r="AE122" s="213" t="s">
        <v>51</v>
      </c>
      <c r="AF122" s="208"/>
      <c r="AG122" s="208"/>
      <c r="AH122" s="208"/>
      <c r="AI122" s="210"/>
      <c r="AJ122" s="250">
        <f>ROUNDDOWN(AV127/60,0)</f>
        <v>0</v>
      </c>
      <c r="AK122" s="223"/>
      <c r="AL122" s="208" t="s">
        <v>30</v>
      </c>
      <c r="AM122" s="208"/>
      <c r="AN122" s="223">
        <f>AV127-AJ122*60</f>
        <v>0</v>
      </c>
      <c r="AO122" s="223"/>
      <c r="AP122" s="208" t="s">
        <v>31</v>
      </c>
      <c r="AQ122" s="210"/>
      <c r="AR122" s="34"/>
      <c r="AS122" s="48"/>
      <c r="AT122" s="28"/>
      <c r="AU122" s="176" t="s">
        <v>46</v>
      </c>
      <c r="AV122" s="212">
        <f>IF(AY122&lt;=BB122,BB122,AV117)</f>
        <v>1260</v>
      </c>
      <c r="AW122" s="134"/>
      <c r="AX122" s="176" t="s">
        <v>47</v>
      </c>
      <c r="AY122" s="212">
        <f>T122*60+X122</f>
        <v>0</v>
      </c>
      <c r="AZ122" s="134"/>
      <c r="BA122" s="176" t="s">
        <v>48</v>
      </c>
      <c r="BB122" s="212">
        <f>21*60</f>
        <v>1260</v>
      </c>
      <c r="BC122" s="28"/>
      <c r="BD122" s="28"/>
      <c r="BE122" s="28"/>
      <c r="BF122" s="28"/>
    </row>
    <row r="123" spans="1:58" ht="35.25" hidden="1" customHeight="1" x14ac:dyDescent="0.15">
      <c r="A123" s="29"/>
      <c r="B123" s="203"/>
      <c r="C123" s="204"/>
      <c r="D123" s="204"/>
      <c r="E123" s="205"/>
      <c r="F123" s="175"/>
      <c r="G123" s="175"/>
      <c r="H123" s="253"/>
      <c r="I123" s="253"/>
      <c r="J123" s="209"/>
      <c r="K123" s="209"/>
      <c r="L123" s="253"/>
      <c r="M123" s="253"/>
      <c r="N123" s="209"/>
      <c r="O123" s="211"/>
      <c r="P123" s="214"/>
      <c r="Q123" s="211"/>
      <c r="R123" s="227"/>
      <c r="S123" s="227"/>
      <c r="T123" s="255"/>
      <c r="U123" s="253"/>
      <c r="V123" s="209"/>
      <c r="W123" s="209"/>
      <c r="X123" s="253"/>
      <c r="Y123" s="253"/>
      <c r="Z123" s="209"/>
      <c r="AA123" s="211"/>
      <c r="AB123" s="28"/>
      <c r="AC123" s="28"/>
      <c r="AD123" s="28"/>
      <c r="AE123" s="214"/>
      <c r="AF123" s="209"/>
      <c r="AG123" s="209"/>
      <c r="AH123" s="209"/>
      <c r="AI123" s="211"/>
      <c r="AJ123" s="251"/>
      <c r="AK123" s="224"/>
      <c r="AL123" s="209"/>
      <c r="AM123" s="209"/>
      <c r="AN123" s="224"/>
      <c r="AO123" s="224"/>
      <c r="AP123" s="209"/>
      <c r="AQ123" s="211"/>
      <c r="AR123" s="34"/>
      <c r="AS123" s="48"/>
      <c r="AT123" s="28"/>
      <c r="AU123" s="176"/>
      <c r="AV123" s="212"/>
      <c r="AW123" s="134"/>
      <c r="AX123" s="176"/>
      <c r="AY123" s="212"/>
      <c r="AZ123" s="134"/>
      <c r="BA123" s="176"/>
      <c r="BB123" s="212"/>
      <c r="BC123" s="28"/>
      <c r="BD123" s="28"/>
      <c r="BE123" s="28"/>
      <c r="BF123" s="28"/>
    </row>
    <row r="124" spans="1:58" ht="17.25" hidden="1" customHeight="1" x14ac:dyDescent="0.15">
      <c r="A124" s="49"/>
      <c r="B124" s="35"/>
      <c r="C124" s="35"/>
      <c r="D124" s="35"/>
      <c r="E124" s="35"/>
      <c r="F124" s="28"/>
      <c r="G124" s="35"/>
      <c r="H124" s="37"/>
      <c r="I124" s="35"/>
      <c r="J124" s="35"/>
      <c r="K124" s="35"/>
      <c r="L124" s="35"/>
      <c r="M124" s="35"/>
      <c r="N124" s="35"/>
      <c r="O124" s="35"/>
      <c r="P124" s="50"/>
      <c r="Q124" s="35"/>
      <c r="R124" s="35"/>
      <c r="S124" s="35"/>
      <c r="T124" s="35"/>
      <c r="U124" s="35"/>
      <c r="V124" s="35"/>
      <c r="W124" s="35"/>
      <c r="X124" s="34"/>
      <c r="Y124" s="34"/>
      <c r="Z124" s="32"/>
      <c r="AA124" s="28"/>
      <c r="AB124" s="28"/>
      <c r="AC124" s="28"/>
      <c r="AD124" s="28"/>
      <c r="AE124" s="46"/>
      <c r="AF124" s="46"/>
      <c r="AG124" s="46"/>
      <c r="AH124" s="46"/>
      <c r="AI124" s="46"/>
      <c r="AJ124" s="39" t="s">
        <v>38</v>
      </c>
      <c r="AK124" s="46"/>
      <c r="AL124" s="46"/>
      <c r="AM124" s="46"/>
      <c r="AN124" s="46"/>
      <c r="AO124" s="46"/>
      <c r="AP124" s="46"/>
      <c r="AQ124" s="46"/>
      <c r="AR124" s="28"/>
      <c r="AS124" s="28"/>
      <c r="AT124" s="28"/>
      <c r="AU124" s="28"/>
      <c r="AV124" s="28"/>
      <c r="AW124" s="28"/>
      <c r="AX124" s="28"/>
      <c r="AY124" s="61" t="s">
        <v>49</v>
      </c>
      <c r="AZ124" s="28"/>
      <c r="BA124" s="28"/>
      <c r="BB124" s="28"/>
      <c r="BC124" s="28"/>
      <c r="BD124" s="28"/>
      <c r="BE124" s="28"/>
      <c r="BF124" s="28"/>
    </row>
    <row r="125" spans="1:58" ht="25.5" hidden="1" customHeight="1" x14ac:dyDescent="0.2">
      <c r="A125" s="49"/>
      <c r="B125" s="28"/>
      <c r="C125" s="228" t="s">
        <v>100</v>
      </c>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30"/>
      <c r="AD125" s="28"/>
      <c r="AE125" s="46"/>
      <c r="AF125" s="46"/>
      <c r="AG125" s="46"/>
      <c r="AH125" s="46"/>
      <c r="AI125" s="46"/>
      <c r="AJ125" s="46"/>
      <c r="AK125" s="46"/>
      <c r="AL125" s="46"/>
      <c r="AM125" s="46"/>
      <c r="AN125" s="46"/>
      <c r="AO125" s="46"/>
      <c r="AP125" s="46"/>
      <c r="AQ125" s="46"/>
      <c r="AR125" s="28"/>
      <c r="AS125" s="28"/>
      <c r="AT125" s="28"/>
      <c r="AU125" s="28"/>
      <c r="AV125" s="28"/>
      <c r="AW125" s="28"/>
      <c r="AX125" s="28"/>
      <c r="AY125" s="102" t="s">
        <v>89</v>
      </c>
      <c r="AZ125" s="28"/>
      <c r="BA125" s="28"/>
      <c r="BB125" s="28"/>
      <c r="BC125" s="28"/>
      <c r="BD125" s="28"/>
      <c r="BE125" s="28"/>
      <c r="BF125" s="28"/>
    </row>
    <row r="126" spans="1:58" ht="25.5" hidden="1" customHeight="1" x14ac:dyDescent="0.15">
      <c r="A126" s="49"/>
      <c r="B126" s="28"/>
      <c r="C126" s="231"/>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3"/>
      <c r="AD126" s="28"/>
      <c r="AE126" s="43" t="s">
        <v>50</v>
      </c>
      <c r="AF126" s="46"/>
      <c r="AG126" s="46"/>
      <c r="AH126" s="46"/>
      <c r="AI126" s="46"/>
      <c r="AJ126" s="46"/>
      <c r="AK126" s="46"/>
      <c r="AL126" s="46"/>
      <c r="AM126" s="46"/>
      <c r="AN126" s="46"/>
      <c r="AO126" s="46"/>
      <c r="AP126" s="46"/>
      <c r="AQ126" s="46"/>
      <c r="AR126" s="28"/>
      <c r="AS126" s="28"/>
      <c r="AT126" s="28"/>
      <c r="AU126" s="28"/>
      <c r="AV126" s="28" t="s">
        <v>51</v>
      </c>
      <c r="AW126" s="28"/>
      <c r="AX126" s="28"/>
      <c r="AY126" s="28" t="s">
        <v>52</v>
      </c>
      <c r="AZ126" s="103"/>
      <c r="BA126" s="28"/>
      <c r="BB126" s="28"/>
      <c r="BC126" s="28"/>
      <c r="BD126" s="28"/>
      <c r="BE126" s="28"/>
      <c r="BF126" s="28"/>
    </row>
    <row r="127" spans="1:58" s="47" customFormat="1" ht="25.5" hidden="1" customHeight="1" x14ac:dyDescent="0.15">
      <c r="A127" s="49"/>
      <c r="B127" s="28"/>
      <c r="C127" s="231"/>
      <c r="D127" s="232"/>
      <c r="E127" s="232"/>
      <c r="F127" s="232"/>
      <c r="G127" s="232"/>
      <c r="H127" s="232"/>
      <c r="I127" s="232"/>
      <c r="J127" s="232"/>
      <c r="K127" s="232"/>
      <c r="L127" s="232"/>
      <c r="M127" s="232"/>
      <c r="N127" s="232"/>
      <c r="O127" s="232"/>
      <c r="P127" s="232"/>
      <c r="Q127" s="232"/>
      <c r="R127" s="232"/>
      <c r="S127" s="232"/>
      <c r="T127" s="232"/>
      <c r="U127" s="232"/>
      <c r="V127" s="232"/>
      <c r="W127" s="232"/>
      <c r="X127" s="232"/>
      <c r="Y127" s="232"/>
      <c r="Z127" s="232"/>
      <c r="AA127" s="232"/>
      <c r="AB127" s="233"/>
      <c r="AC127" s="1"/>
      <c r="AD127" s="28"/>
      <c r="AE127" s="217" t="s">
        <v>111</v>
      </c>
      <c r="AF127" s="237"/>
      <c r="AG127" s="237"/>
      <c r="AH127" s="237"/>
      <c r="AI127" s="237"/>
      <c r="AJ127" s="237"/>
      <c r="AK127" s="238"/>
      <c r="AL127" s="242">
        <f>IF(AY117=0,0,ROUNDUP(AV127/AY117,3))</f>
        <v>0</v>
      </c>
      <c r="AM127" s="243"/>
      <c r="AN127" s="243"/>
      <c r="AO127" s="243"/>
      <c r="AP127" s="243"/>
      <c r="AQ127" s="244"/>
      <c r="AR127" s="28"/>
      <c r="AS127" s="28"/>
      <c r="AT127" s="42"/>
      <c r="AU127" s="176" t="s">
        <v>54</v>
      </c>
      <c r="AV127" s="248">
        <f>IF(AV117-AV122&gt;0,IF(AV117-AV122&gt;AY117,AY117,AV117-AV122),0)</f>
        <v>0</v>
      </c>
      <c r="AW127" s="249" t="s">
        <v>55</v>
      </c>
      <c r="AX127" s="249"/>
      <c r="AY127" s="103"/>
      <c r="AZ127" s="103"/>
      <c r="BA127" s="42"/>
      <c r="BB127" s="42"/>
      <c r="BC127" s="42"/>
      <c r="BD127" s="42"/>
      <c r="BE127" s="42"/>
      <c r="BF127" s="42"/>
    </row>
    <row r="128" spans="1:58" ht="35.25" hidden="1" customHeight="1" x14ac:dyDescent="0.15">
      <c r="A128" s="49"/>
      <c r="B128" s="28"/>
      <c r="C128" s="231"/>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3"/>
      <c r="AD128" s="28"/>
      <c r="AE128" s="239"/>
      <c r="AF128" s="240"/>
      <c r="AG128" s="240"/>
      <c r="AH128" s="240"/>
      <c r="AI128" s="240"/>
      <c r="AJ128" s="240"/>
      <c r="AK128" s="241"/>
      <c r="AL128" s="245"/>
      <c r="AM128" s="246"/>
      <c r="AN128" s="246"/>
      <c r="AO128" s="246"/>
      <c r="AP128" s="246"/>
      <c r="AQ128" s="247"/>
      <c r="AR128" s="28"/>
      <c r="AS128" s="28"/>
      <c r="AT128" s="176"/>
      <c r="AU128" s="176"/>
      <c r="AV128" s="248"/>
      <c r="AW128" s="249"/>
      <c r="AX128" s="249"/>
      <c r="AY128" s="28"/>
      <c r="AZ128" s="28"/>
      <c r="BA128" s="28"/>
      <c r="BB128" s="28"/>
      <c r="BC128" s="28"/>
      <c r="BD128" s="28"/>
      <c r="BE128" s="28"/>
      <c r="BF128" s="28"/>
    </row>
    <row r="129" spans="1:58" ht="25.5" hidden="1" customHeight="1" x14ac:dyDescent="0.15">
      <c r="A129" s="49"/>
      <c r="B129" s="28"/>
      <c r="C129" s="234"/>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6"/>
      <c r="AD129" s="28"/>
      <c r="AE129" s="28"/>
      <c r="AF129" s="28"/>
      <c r="AG129" s="28"/>
      <c r="AH129" s="28"/>
      <c r="AI129" s="28"/>
      <c r="AJ129" s="28"/>
      <c r="AK129" s="52" t="s">
        <v>38</v>
      </c>
      <c r="AL129" s="28"/>
      <c r="AM129" s="34"/>
      <c r="AN129" s="34"/>
      <c r="AO129" s="34"/>
      <c r="AP129" s="28"/>
      <c r="AQ129" s="28"/>
      <c r="AR129" s="28"/>
      <c r="AS129" s="28"/>
      <c r="AT129" s="176"/>
      <c r="AU129" s="28"/>
      <c r="AV129" s="28"/>
      <c r="AW129" s="28"/>
      <c r="AX129" s="28"/>
      <c r="AY129" s="28"/>
      <c r="AZ129" s="28"/>
      <c r="BA129" s="28"/>
      <c r="BB129" s="28"/>
      <c r="BC129" s="28"/>
      <c r="BD129" s="28"/>
      <c r="BE129" s="28"/>
      <c r="BF129" s="28"/>
    </row>
    <row r="130" spans="1:58" ht="25.5" hidden="1" customHeight="1" x14ac:dyDescent="0.15">
      <c r="A130" s="49"/>
      <c r="B130" s="28"/>
      <c r="C130" s="51"/>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D130" s="28"/>
      <c r="AE130" s="28"/>
      <c r="AF130" s="28"/>
      <c r="AG130" s="28"/>
      <c r="AH130" s="28"/>
      <c r="AI130" s="28"/>
      <c r="AJ130" s="28"/>
      <c r="AK130" s="54" t="s">
        <v>56</v>
      </c>
      <c r="AL130" s="28"/>
      <c r="AM130" s="34"/>
      <c r="AN130" s="34"/>
      <c r="AO130" s="34"/>
      <c r="AP130" s="28"/>
      <c r="AQ130" s="28"/>
      <c r="AR130" s="28"/>
      <c r="AS130" s="28"/>
      <c r="AT130" s="28"/>
      <c r="AU130" s="28"/>
      <c r="AV130" s="28"/>
      <c r="AW130" s="28"/>
      <c r="AX130" s="28"/>
      <c r="AY130" s="28"/>
      <c r="AZ130" s="28"/>
      <c r="BA130" s="28"/>
      <c r="BB130" s="28"/>
      <c r="BC130" s="28"/>
      <c r="BD130" s="28"/>
      <c r="BE130" s="28"/>
    </row>
    <row r="131" spans="1:58" ht="17.25" hidden="1" customHeight="1" x14ac:dyDescent="0.15">
      <c r="A131" s="55"/>
      <c r="B131" s="56"/>
      <c r="C131" s="56"/>
      <c r="D131" s="56"/>
      <c r="E131" s="56"/>
      <c r="F131" s="57"/>
      <c r="G131" s="56"/>
      <c r="H131" s="56"/>
      <c r="I131" s="56"/>
      <c r="J131" s="56"/>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9"/>
      <c r="AL131" s="58"/>
      <c r="AM131" s="60"/>
      <c r="AN131" s="60"/>
      <c r="AO131" s="60"/>
      <c r="AP131" s="58"/>
      <c r="AQ131" s="58"/>
      <c r="AR131" s="58"/>
      <c r="AS131" s="58"/>
      <c r="AT131" s="28"/>
      <c r="AU131" s="28"/>
      <c r="AV131" s="28"/>
      <c r="AW131" s="28"/>
      <c r="AX131" s="28"/>
      <c r="AY131" s="28"/>
      <c r="AZ131" s="28"/>
      <c r="BA131" s="28"/>
      <c r="BB131" s="28"/>
      <c r="BC131" s="28"/>
      <c r="BD131" s="28"/>
      <c r="BE131" s="28"/>
    </row>
    <row r="132" spans="1:58" ht="17.25" hidden="1" customHeight="1" x14ac:dyDescent="0.15">
      <c r="A132" s="36"/>
      <c r="B132" s="36"/>
      <c r="C132" s="36"/>
      <c r="D132" s="36"/>
      <c r="E132" s="36"/>
      <c r="F132" s="61"/>
      <c r="G132" s="36"/>
      <c r="H132" s="36"/>
      <c r="I132" s="36"/>
      <c r="J132" s="36"/>
      <c r="AK132" s="62"/>
      <c r="AM132" s="9"/>
      <c r="AN132" s="9"/>
      <c r="AO132" s="9"/>
      <c r="AT132" s="28"/>
      <c r="AU132" s="28"/>
      <c r="AV132" s="28"/>
      <c r="AW132" s="28"/>
      <c r="AX132" s="28"/>
      <c r="AY132" s="28"/>
      <c r="AZ132" s="28"/>
      <c r="BA132" s="28"/>
      <c r="BB132" s="28"/>
      <c r="BC132" s="28"/>
      <c r="BD132" s="28"/>
      <c r="BE132" s="28"/>
    </row>
    <row r="133" spans="1:58" ht="25.5" hidden="1" customHeight="1" x14ac:dyDescent="0.15">
      <c r="A133" s="194" t="s">
        <v>65</v>
      </c>
      <c r="B133" s="195"/>
      <c r="C133" s="195"/>
      <c r="D133" s="195"/>
      <c r="E133" s="195"/>
      <c r="F133" s="195"/>
      <c r="G133" s="195"/>
      <c r="H133" s="195"/>
      <c r="I133" s="196"/>
      <c r="J133" s="23"/>
      <c r="K133" s="63" t="s">
        <v>61</v>
      </c>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23"/>
      <c r="AP133" s="23"/>
      <c r="AQ133" s="23"/>
      <c r="AR133" s="23"/>
      <c r="AS133" s="23"/>
      <c r="AT133" s="28"/>
      <c r="AU133" s="28" t="s">
        <v>23</v>
      </c>
      <c r="AV133" s="34"/>
      <c r="AW133" s="34"/>
      <c r="AX133" s="34"/>
      <c r="AY133" s="34"/>
      <c r="AZ133" s="28"/>
      <c r="BA133" s="34"/>
      <c r="BB133" s="34"/>
      <c r="BC133" s="34"/>
      <c r="BD133" s="34"/>
      <c r="BE133" s="34"/>
      <c r="BF133" s="9"/>
    </row>
    <row r="134" spans="1:58" ht="17.25" hidden="1" customHeight="1" x14ac:dyDescent="0.15">
      <c r="A134" s="197"/>
      <c r="B134" s="198"/>
      <c r="C134" s="198"/>
      <c r="D134" s="198"/>
      <c r="E134" s="198"/>
      <c r="F134" s="198"/>
      <c r="G134" s="198"/>
      <c r="H134" s="198"/>
      <c r="I134" s="199"/>
      <c r="J134" s="24"/>
      <c r="K134" s="24"/>
      <c r="L134" s="24"/>
      <c r="M134" s="24"/>
      <c r="N134" s="24"/>
      <c r="O134" s="24"/>
      <c r="P134" s="24"/>
      <c r="Q134" s="24"/>
      <c r="R134" s="24"/>
      <c r="S134" s="24"/>
      <c r="T134" s="24"/>
      <c r="U134" s="24"/>
      <c r="V134" s="24"/>
      <c r="W134" s="24"/>
      <c r="X134" s="25"/>
      <c r="Y134" s="25"/>
      <c r="Z134" s="25"/>
      <c r="AA134" s="25"/>
      <c r="AB134" s="25"/>
      <c r="AC134" s="25"/>
      <c r="AD134" s="25"/>
      <c r="AE134" s="26"/>
      <c r="AF134" s="25"/>
      <c r="AG134" s="25"/>
      <c r="AH134" s="25"/>
      <c r="AI134" s="25"/>
      <c r="AJ134" s="25"/>
      <c r="AK134" s="25"/>
      <c r="AL134" s="25"/>
      <c r="AM134" s="25"/>
      <c r="AN134" s="25"/>
      <c r="AO134" s="25"/>
      <c r="AP134" s="27"/>
      <c r="AQ134" s="27"/>
      <c r="AR134" s="27"/>
      <c r="AS134" s="27"/>
      <c r="AT134" s="28"/>
      <c r="AU134" s="28"/>
      <c r="AV134" s="28"/>
      <c r="AW134" s="28"/>
      <c r="AX134" s="28"/>
      <c r="AY134" s="28"/>
      <c r="AZ134" s="28"/>
      <c r="BA134" s="28"/>
      <c r="BB134" s="28"/>
      <c r="BC134" s="28"/>
      <c r="BD134" s="28"/>
      <c r="BE134" s="28"/>
      <c r="BF134" s="28"/>
    </row>
    <row r="135" spans="1:58" ht="28.5" hidden="1" customHeight="1" x14ac:dyDescent="0.15">
      <c r="A135" s="29"/>
      <c r="B135" s="30" t="s">
        <v>24</v>
      </c>
      <c r="C135" s="31"/>
      <c r="D135" s="31"/>
      <c r="E135" s="31"/>
      <c r="F135" s="28"/>
      <c r="G135" s="32"/>
      <c r="H135" s="28"/>
      <c r="I135" s="32"/>
      <c r="J135" s="32"/>
      <c r="K135" s="32"/>
      <c r="L135" s="32"/>
      <c r="M135" s="32"/>
      <c r="N135" s="32"/>
      <c r="O135" s="32"/>
      <c r="P135" s="32"/>
      <c r="Q135" s="32"/>
      <c r="R135" s="32"/>
      <c r="S135" s="32"/>
      <c r="T135" s="32"/>
      <c r="U135" s="32"/>
      <c r="V135" s="32"/>
      <c r="W135" s="32"/>
      <c r="X135" s="32"/>
      <c r="Y135" s="32"/>
      <c r="Z135" s="32"/>
      <c r="AA135" s="33"/>
      <c r="AB135" s="34"/>
      <c r="AC135" s="34"/>
      <c r="AD135" s="34"/>
      <c r="AE135" s="30" t="s">
        <v>25</v>
      </c>
      <c r="AF135" s="34"/>
      <c r="AG135" s="34"/>
      <c r="AH135" s="34"/>
      <c r="AI135" s="34"/>
      <c r="AJ135" s="34"/>
      <c r="AK135" s="34"/>
      <c r="AL135" s="34"/>
      <c r="AM135" s="34"/>
      <c r="AN135" s="34"/>
      <c r="AO135" s="34"/>
      <c r="AP135" s="34"/>
      <c r="AQ135" s="34"/>
      <c r="AR135" s="34"/>
      <c r="AS135" s="34"/>
      <c r="AT135" s="28"/>
      <c r="AU135" s="28"/>
      <c r="AV135" s="28" t="s">
        <v>26</v>
      </c>
      <c r="AW135" s="28"/>
      <c r="AX135" s="28"/>
      <c r="AY135" s="28" t="s">
        <v>27</v>
      </c>
      <c r="AZ135" s="28"/>
      <c r="BA135" s="28"/>
      <c r="BB135" s="28"/>
      <c r="BC135" s="28"/>
      <c r="BD135" s="28"/>
      <c r="BE135" s="28"/>
      <c r="BF135" s="28"/>
    </row>
    <row r="136" spans="1:58" ht="25.5" hidden="1" customHeight="1" x14ac:dyDescent="0.15">
      <c r="A136" s="29"/>
      <c r="B136" s="200" t="s">
        <v>27</v>
      </c>
      <c r="C136" s="201"/>
      <c r="D136" s="201"/>
      <c r="E136" s="202"/>
      <c r="F136" s="175" t="s">
        <v>29</v>
      </c>
      <c r="G136" s="175"/>
      <c r="H136" s="252"/>
      <c r="I136" s="252"/>
      <c r="J136" s="208" t="s">
        <v>30</v>
      </c>
      <c r="K136" s="208"/>
      <c r="L136" s="252"/>
      <c r="M136" s="252"/>
      <c r="N136" s="208" t="s">
        <v>31</v>
      </c>
      <c r="O136" s="210"/>
      <c r="P136" s="225" t="s">
        <v>32</v>
      </c>
      <c r="Q136" s="210"/>
      <c r="R136" s="226" t="s">
        <v>33</v>
      </c>
      <c r="S136" s="226"/>
      <c r="T136" s="252"/>
      <c r="U136" s="252"/>
      <c r="V136" s="208" t="s">
        <v>30</v>
      </c>
      <c r="W136" s="208"/>
      <c r="X136" s="252"/>
      <c r="Y136" s="252"/>
      <c r="Z136" s="208" t="s">
        <v>31</v>
      </c>
      <c r="AA136" s="210"/>
      <c r="AB136" s="28"/>
      <c r="AC136" s="28"/>
      <c r="AD136" s="28"/>
      <c r="AE136" s="217" t="s">
        <v>110</v>
      </c>
      <c r="AF136" s="218"/>
      <c r="AG136" s="218"/>
      <c r="AH136" s="218"/>
      <c r="AI136" s="219"/>
      <c r="AJ136" s="223">
        <f>ROUNDDOWN(AY136/60,0)</f>
        <v>0</v>
      </c>
      <c r="AK136" s="223"/>
      <c r="AL136" s="218" t="s">
        <v>35</v>
      </c>
      <c r="AM136" s="218"/>
      <c r="AN136" s="223">
        <f>AY136-AJ136*60</f>
        <v>0</v>
      </c>
      <c r="AO136" s="223"/>
      <c r="AP136" s="208" t="s">
        <v>31</v>
      </c>
      <c r="AQ136" s="210"/>
      <c r="AR136" s="34"/>
      <c r="AS136" s="28"/>
      <c r="AT136" s="176"/>
      <c r="AU136" s="176" t="s">
        <v>36</v>
      </c>
      <c r="AV136" s="212">
        <f>T136*60+X136</f>
        <v>0</v>
      </c>
      <c r="AW136" s="28"/>
      <c r="AX136" s="176" t="s">
        <v>37</v>
      </c>
      <c r="AY136" s="212">
        <f>(T136*60+X136)-(H136*60+L136)</f>
        <v>0</v>
      </c>
      <c r="AZ136" s="28"/>
      <c r="BA136" s="28"/>
      <c r="BB136" s="28"/>
      <c r="BC136" s="28"/>
      <c r="BD136" s="28"/>
      <c r="BE136" s="28"/>
      <c r="BF136" s="28"/>
    </row>
    <row r="137" spans="1:58" ht="35.25" hidden="1" customHeight="1" x14ac:dyDescent="0.15">
      <c r="A137" s="29"/>
      <c r="B137" s="203"/>
      <c r="C137" s="204"/>
      <c r="D137" s="204"/>
      <c r="E137" s="205"/>
      <c r="F137" s="175"/>
      <c r="G137" s="175"/>
      <c r="H137" s="253"/>
      <c r="I137" s="253"/>
      <c r="J137" s="209"/>
      <c r="K137" s="209"/>
      <c r="L137" s="253"/>
      <c r="M137" s="253"/>
      <c r="N137" s="209"/>
      <c r="O137" s="211"/>
      <c r="P137" s="214"/>
      <c r="Q137" s="211"/>
      <c r="R137" s="227"/>
      <c r="S137" s="227"/>
      <c r="T137" s="253"/>
      <c r="U137" s="253"/>
      <c r="V137" s="209"/>
      <c r="W137" s="209"/>
      <c r="X137" s="253"/>
      <c r="Y137" s="253"/>
      <c r="Z137" s="209"/>
      <c r="AA137" s="211"/>
      <c r="AB137" s="28"/>
      <c r="AC137" s="28"/>
      <c r="AD137" s="28"/>
      <c r="AE137" s="220"/>
      <c r="AF137" s="221"/>
      <c r="AG137" s="221"/>
      <c r="AH137" s="221"/>
      <c r="AI137" s="222"/>
      <c r="AJ137" s="224"/>
      <c r="AK137" s="224"/>
      <c r="AL137" s="221"/>
      <c r="AM137" s="221"/>
      <c r="AN137" s="224"/>
      <c r="AO137" s="224"/>
      <c r="AP137" s="209"/>
      <c r="AQ137" s="211"/>
      <c r="AR137" s="34"/>
      <c r="AS137" s="28"/>
      <c r="AT137" s="176"/>
      <c r="AU137" s="176"/>
      <c r="AV137" s="212"/>
      <c r="AW137" s="28"/>
      <c r="AX137" s="176"/>
      <c r="AY137" s="212"/>
      <c r="AZ137" s="28"/>
      <c r="BA137" s="28"/>
      <c r="BB137" s="28"/>
      <c r="BC137" s="28"/>
      <c r="BD137" s="28"/>
      <c r="BE137" s="28"/>
      <c r="BF137" s="28"/>
    </row>
    <row r="138" spans="1:58" ht="17.25" hidden="1" customHeight="1" x14ac:dyDescent="0.15">
      <c r="A138" s="29"/>
      <c r="B138" s="35"/>
      <c r="C138" s="35"/>
      <c r="D138" s="35"/>
      <c r="E138" s="35"/>
      <c r="F138" s="36"/>
      <c r="G138" s="36"/>
      <c r="H138" s="37"/>
      <c r="I138" s="36"/>
      <c r="J138" s="36"/>
      <c r="K138" s="36"/>
      <c r="L138" s="36"/>
      <c r="M138" s="36"/>
      <c r="N138" s="36"/>
      <c r="O138" s="36"/>
      <c r="P138" s="36"/>
      <c r="Q138" s="36"/>
      <c r="R138" s="36"/>
      <c r="S138" s="36"/>
      <c r="T138" s="36"/>
      <c r="U138" s="36"/>
      <c r="V138" s="36"/>
      <c r="W138" s="36"/>
      <c r="X138" s="34"/>
      <c r="Y138" s="34"/>
      <c r="Z138" s="32"/>
      <c r="AA138" s="33"/>
      <c r="AB138" s="34"/>
      <c r="AC138" s="34"/>
      <c r="AD138" s="34"/>
      <c r="AE138" s="38"/>
      <c r="AF138" s="38"/>
      <c r="AG138" s="38"/>
      <c r="AH138" s="38"/>
      <c r="AI138" s="38"/>
      <c r="AJ138" s="39" t="s">
        <v>38</v>
      </c>
      <c r="AK138" s="38"/>
      <c r="AL138" s="38"/>
      <c r="AM138" s="38"/>
      <c r="AN138" s="38"/>
      <c r="AO138" s="38"/>
      <c r="AP138" s="38"/>
      <c r="AQ138" s="38"/>
      <c r="AR138" s="34"/>
      <c r="AS138" s="28"/>
      <c r="AT138" s="28"/>
      <c r="AU138" s="28"/>
      <c r="AV138" s="28"/>
      <c r="AW138" s="28"/>
      <c r="AX138" s="28"/>
      <c r="AY138" s="28"/>
      <c r="AZ138" s="28"/>
      <c r="BA138" s="28"/>
      <c r="BB138" s="28"/>
      <c r="BC138" s="28"/>
      <c r="BD138" s="28"/>
      <c r="BE138" s="28"/>
      <c r="BF138" s="28"/>
    </row>
    <row r="139" spans="1:58" s="28" customFormat="1" ht="25.5" hidden="1" customHeight="1" x14ac:dyDescent="0.15">
      <c r="A139" s="29"/>
      <c r="B139" s="30"/>
      <c r="C139" s="31"/>
      <c r="D139" s="31"/>
      <c r="E139" s="31"/>
      <c r="F139" s="32"/>
      <c r="G139" s="32"/>
      <c r="H139" s="32"/>
      <c r="I139" s="32"/>
      <c r="J139" s="32"/>
      <c r="K139" s="32"/>
      <c r="L139" s="32"/>
      <c r="M139" s="32"/>
      <c r="N139" s="32"/>
      <c r="O139" s="32"/>
      <c r="P139" s="32"/>
      <c r="Q139" s="32"/>
      <c r="R139" s="32"/>
      <c r="S139" s="32"/>
      <c r="T139" s="32"/>
      <c r="U139" s="32"/>
      <c r="V139" s="32"/>
      <c r="W139" s="33"/>
      <c r="X139" s="34"/>
      <c r="Y139" s="34"/>
      <c r="Z139" s="32"/>
      <c r="AA139" s="33"/>
      <c r="AB139" s="34"/>
      <c r="AC139" s="34"/>
      <c r="AD139" s="34"/>
      <c r="AE139" s="38"/>
      <c r="AF139" s="38"/>
      <c r="AG139" s="38"/>
      <c r="AH139" s="38"/>
      <c r="AI139" s="38"/>
      <c r="AJ139" s="38"/>
      <c r="AK139" s="38"/>
      <c r="AL139" s="38"/>
      <c r="AM139" s="38"/>
      <c r="AN139" s="38"/>
      <c r="AO139" s="38"/>
      <c r="AP139" s="38"/>
      <c r="AQ139" s="38"/>
      <c r="AR139" s="34"/>
      <c r="AV139" s="42" t="s">
        <v>39</v>
      </c>
      <c r="AY139" s="28" t="s">
        <v>40</v>
      </c>
      <c r="BB139" s="28" t="s">
        <v>41</v>
      </c>
    </row>
    <row r="140" spans="1:58" s="47" customFormat="1" ht="25.5" hidden="1" customHeight="1" x14ac:dyDescent="0.15">
      <c r="A140" s="40"/>
      <c r="B140" s="41" t="s">
        <v>101</v>
      </c>
      <c r="C140" s="41"/>
      <c r="D140" s="41"/>
      <c r="E140" s="41"/>
      <c r="F140" s="41"/>
      <c r="G140" s="41"/>
      <c r="H140" s="41"/>
      <c r="I140" s="41"/>
      <c r="J140" s="41"/>
      <c r="K140" s="41"/>
      <c r="L140" s="41"/>
      <c r="M140" s="41"/>
      <c r="N140" s="41"/>
      <c r="O140" s="42"/>
      <c r="P140" s="41"/>
      <c r="Q140" s="41"/>
      <c r="R140" s="41"/>
      <c r="S140" s="41"/>
      <c r="T140" s="41"/>
      <c r="U140" s="17"/>
      <c r="V140" s="41"/>
      <c r="W140" s="41"/>
      <c r="X140" s="34"/>
      <c r="Y140" s="34"/>
      <c r="Z140" s="32"/>
      <c r="AA140" s="33"/>
      <c r="AB140" s="34"/>
      <c r="AC140" s="34"/>
      <c r="AD140" s="34"/>
      <c r="AE140" s="43" t="s">
        <v>42</v>
      </c>
      <c r="AF140" s="44"/>
      <c r="AG140" s="45"/>
      <c r="AH140" s="45"/>
      <c r="AI140" s="45"/>
      <c r="AJ140" s="45"/>
      <c r="AK140" s="45"/>
      <c r="AL140" s="45"/>
      <c r="AM140" s="45"/>
      <c r="AN140" s="38"/>
      <c r="AO140" s="38"/>
      <c r="AP140" s="38"/>
      <c r="AQ140" s="46"/>
      <c r="AR140" s="34"/>
      <c r="AS140" s="28"/>
      <c r="AT140" s="42"/>
      <c r="AU140" s="42"/>
      <c r="AV140" s="42" t="s">
        <v>43</v>
      </c>
      <c r="AW140" s="42"/>
      <c r="AX140" s="42"/>
      <c r="AY140" s="28" t="s">
        <v>44</v>
      </c>
      <c r="AZ140" s="42"/>
      <c r="BA140" s="28"/>
      <c r="BB140" s="28"/>
      <c r="BC140" s="42"/>
      <c r="BD140" s="28"/>
      <c r="BE140" s="42"/>
      <c r="BF140" s="42"/>
    </row>
    <row r="141" spans="1:58" ht="25.5" hidden="1" customHeight="1" x14ac:dyDescent="0.15">
      <c r="A141" s="29"/>
      <c r="B141" s="200" t="s">
        <v>27</v>
      </c>
      <c r="C141" s="201"/>
      <c r="D141" s="201"/>
      <c r="E141" s="202"/>
      <c r="F141" s="175" t="s">
        <v>29</v>
      </c>
      <c r="G141" s="175"/>
      <c r="H141" s="252"/>
      <c r="I141" s="252"/>
      <c r="J141" s="208" t="s">
        <v>30</v>
      </c>
      <c r="K141" s="208"/>
      <c r="L141" s="252"/>
      <c r="M141" s="252"/>
      <c r="N141" s="208" t="s">
        <v>31</v>
      </c>
      <c r="O141" s="210"/>
      <c r="P141" s="225" t="s">
        <v>32</v>
      </c>
      <c r="Q141" s="210"/>
      <c r="R141" s="226" t="s">
        <v>33</v>
      </c>
      <c r="S141" s="226"/>
      <c r="T141" s="254"/>
      <c r="U141" s="252"/>
      <c r="V141" s="208" t="s">
        <v>30</v>
      </c>
      <c r="W141" s="208"/>
      <c r="X141" s="252"/>
      <c r="Y141" s="252"/>
      <c r="Z141" s="208" t="s">
        <v>31</v>
      </c>
      <c r="AA141" s="210"/>
      <c r="AB141" s="34"/>
      <c r="AC141" s="34"/>
      <c r="AD141" s="34"/>
      <c r="AE141" s="213" t="s">
        <v>51</v>
      </c>
      <c r="AF141" s="208"/>
      <c r="AG141" s="208"/>
      <c r="AH141" s="208"/>
      <c r="AI141" s="210"/>
      <c r="AJ141" s="250">
        <f>ROUNDDOWN(AV146/60,0)</f>
        <v>0</v>
      </c>
      <c r="AK141" s="223"/>
      <c r="AL141" s="208" t="s">
        <v>30</v>
      </c>
      <c r="AM141" s="208"/>
      <c r="AN141" s="223">
        <f>AV146-AJ141*60</f>
        <v>0</v>
      </c>
      <c r="AO141" s="223"/>
      <c r="AP141" s="208" t="s">
        <v>31</v>
      </c>
      <c r="AQ141" s="210"/>
      <c r="AR141" s="34"/>
      <c r="AS141" s="48"/>
      <c r="AT141" s="28"/>
      <c r="AU141" s="176" t="s">
        <v>46</v>
      </c>
      <c r="AV141" s="212">
        <f>IF(AY141&lt;=BB141,BB141,AV136)</f>
        <v>1260</v>
      </c>
      <c r="AW141" s="134"/>
      <c r="AX141" s="176" t="s">
        <v>47</v>
      </c>
      <c r="AY141" s="212">
        <f>T141*60+X141</f>
        <v>0</v>
      </c>
      <c r="AZ141" s="134"/>
      <c r="BA141" s="176" t="s">
        <v>48</v>
      </c>
      <c r="BB141" s="212">
        <f>21*60</f>
        <v>1260</v>
      </c>
      <c r="BC141" s="28"/>
      <c r="BD141" s="28"/>
      <c r="BE141" s="28"/>
      <c r="BF141" s="28"/>
    </row>
    <row r="142" spans="1:58" ht="35.25" hidden="1" customHeight="1" x14ac:dyDescent="0.15">
      <c r="A142" s="29"/>
      <c r="B142" s="203"/>
      <c r="C142" s="204"/>
      <c r="D142" s="204"/>
      <c r="E142" s="205"/>
      <c r="F142" s="175"/>
      <c r="G142" s="175"/>
      <c r="H142" s="253"/>
      <c r="I142" s="253"/>
      <c r="J142" s="209"/>
      <c r="K142" s="209"/>
      <c r="L142" s="253"/>
      <c r="M142" s="253"/>
      <c r="N142" s="209"/>
      <c r="O142" s="211"/>
      <c r="P142" s="214"/>
      <c r="Q142" s="211"/>
      <c r="R142" s="227"/>
      <c r="S142" s="227"/>
      <c r="T142" s="255"/>
      <c r="U142" s="253"/>
      <c r="V142" s="209"/>
      <c r="W142" s="209"/>
      <c r="X142" s="253"/>
      <c r="Y142" s="253"/>
      <c r="Z142" s="209"/>
      <c r="AA142" s="211"/>
      <c r="AB142" s="28"/>
      <c r="AC142" s="28"/>
      <c r="AD142" s="28"/>
      <c r="AE142" s="214"/>
      <c r="AF142" s="209"/>
      <c r="AG142" s="209"/>
      <c r="AH142" s="209"/>
      <c r="AI142" s="211"/>
      <c r="AJ142" s="251"/>
      <c r="AK142" s="224"/>
      <c r="AL142" s="209"/>
      <c r="AM142" s="209"/>
      <c r="AN142" s="224"/>
      <c r="AO142" s="224"/>
      <c r="AP142" s="209"/>
      <c r="AQ142" s="211"/>
      <c r="AR142" s="34"/>
      <c r="AS142" s="48"/>
      <c r="AT142" s="28"/>
      <c r="AU142" s="176"/>
      <c r="AV142" s="212"/>
      <c r="AW142" s="134"/>
      <c r="AX142" s="176"/>
      <c r="AY142" s="212"/>
      <c r="AZ142" s="134"/>
      <c r="BA142" s="176"/>
      <c r="BB142" s="212"/>
      <c r="BC142" s="28"/>
      <c r="BD142" s="28"/>
      <c r="BE142" s="28"/>
      <c r="BF142" s="28"/>
    </row>
    <row r="143" spans="1:58" ht="17.25" hidden="1" customHeight="1" x14ac:dyDescent="0.15">
      <c r="A143" s="49"/>
      <c r="B143" s="35"/>
      <c r="C143" s="35"/>
      <c r="D143" s="35"/>
      <c r="E143" s="35"/>
      <c r="F143" s="28"/>
      <c r="G143" s="35"/>
      <c r="H143" s="37"/>
      <c r="I143" s="35"/>
      <c r="J143" s="35"/>
      <c r="K143" s="35"/>
      <c r="L143" s="35"/>
      <c r="M143" s="35"/>
      <c r="N143" s="35"/>
      <c r="O143" s="35"/>
      <c r="P143" s="50"/>
      <c r="Q143" s="35"/>
      <c r="R143" s="35"/>
      <c r="S143" s="35"/>
      <c r="T143" s="35"/>
      <c r="U143" s="35"/>
      <c r="V143" s="35"/>
      <c r="W143" s="35"/>
      <c r="X143" s="34"/>
      <c r="Y143" s="34"/>
      <c r="Z143" s="32"/>
      <c r="AA143" s="28"/>
      <c r="AB143" s="28"/>
      <c r="AC143" s="28"/>
      <c r="AD143" s="28"/>
      <c r="AE143" s="46"/>
      <c r="AF143" s="46"/>
      <c r="AG143" s="46"/>
      <c r="AH143" s="46"/>
      <c r="AI143" s="46"/>
      <c r="AJ143" s="39" t="s">
        <v>38</v>
      </c>
      <c r="AK143" s="46"/>
      <c r="AL143" s="46"/>
      <c r="AM143" s="46"/>
      <c r="AN143" s="46"/>
      <c r="AO143" s="46"/>
      <c r="AP143" s="46"/>
      <c r="AQ143" s="46"/>
      <c r="AR143" s="28"/>
      <c r="AS143" s="28"/>
      <c r="AT143" s="28"/>
      <c r="AU143" s="28"/>
      <c r="AV143" s="28"/>
      <c r="AW143" s="28"/>
      <c r="AX143" s="28"/>
      <c r="AY143" s="61" t="s">
        <v>49</v>
      </c>
      <c r="AZ143" s="28"/>
      <c r="BA143" s="28"/>
      <c r="BB143" s="28"/>
      <c r="BC143" s="28"/>
      <c r="BD143" s="28"/>
      <c r="BE143" s="28"/>
      <c r="BF143" s="28"/>
    </row>
    <row r="144" spans="1:58" ht="25.5" hidden="1" customHeight="1" x14ac:dyDescent="0.2">
      <c r="A144" s="49"/>
      <c r="B144" s="28"/>
      <c r="C144" s="228" t="s">
        <v>100</v>
      </c>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30"/>
      <c r="AC144" s="28"/>
      <c r="AD144" s="28"/>
      <c r="AE144" s="46"/>
      <c r="AF144" s="46"/>
      <c r="AG144" s="46"/>
      <c r="AH144" s="46"/>
      <c r="AI144" s="46"/>
      <c r="AJ144" s="46"/>
      <c r="AK144" s="46"/>
      <c r="AL144" s="46"/>
      <c r="AM144" s="46"/>
      <c r="AN144" s="46"/>
      <c r="AO144" s="46"/>
      <c r="AP144" s="46"/>
      <c r="AQ144" s="46"/>
      <c r="AR144" s="28"/>
      <c r="AS144" s="28"/>
      <c r="AT144" s="28"/>
      <c r="AU144" s="28"/>
      <c r="AV144" s="28"/>
      <c r="AW144" s="28"/>
      <c r="AX144" s="28"/>
      <c r="AY144" s="102" t="s">
        <v>89</v>
      </c>
      <c r="AZ144" s="28"/>
      <c r="BA144" s="28"/>
      <c r="BB144" s="28"/>
      <c r="BC144" s="28"/>
      <c r="BD144" s="28"/>
      <c r="BE144" s="28"/>
      <c r="BF144" s="28"/>
    </row>
    <row r="145" spans="1:58" ht="25.5" hidden="1" customHeight="1" x14ac:dyDescent="0.15">
      <c r="A145" s="49"/>
      <c r="B145" s="28"/>
      <c r="C145" s="231"/>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3"/>
      <c r="AC145" s="28"/>
      <c r="AD145" s="28"/>
      <c r="AE145" s="43" t="s">
        <v>50</v>
      </c>
      <c r="AF145" s="46"/>
      <c r="AG145" s="46"/>
      <c r="AH145" s="46"/>
      <c r="AI145" s="46"/>
      <c r="AJ145" s="46"/>
      <c r="AK145" s="46"/>
      <c r="AL145" s="46"/>
      <c r="AM145" s="46"/>
      <c r="AN145" s="46"/>
      <c r="AO145" s="46"/>
      <c r="AP145" s="46"/>
      <c r="AQ145" s="46"/>
      <c r="AR145" s="28"/>
      <c r="AS145" s="28"/>
      <c r="AT145" s="28"/>
      <c r="AU145" s="28"/>
      <c r="AV145" s="28" t="s">
        <v>51</v>
      </c>
      <c r="AW145" s="28"/>
      <c r="AX145" s="28"/>
      <c r="AY145" s="28" t="s">
        <v>52</v>
      </c>
      <c r="AZ145" s="103"/>
      <c r="BA145" s="28"/>
      <c r="BB145" s="28"/>
      <c r="BC145" s="28"/>
      <c r="BD145" s="28"/>
      <c r="BE145" s="28"/>
      <c r="BF145" s="28"/>
    </row>
    <row r="146" spans="1:58" s="47" customFormat="1" ht="25.5" hidden="1" customHeight="1" x14ac:dyDescent="0.15">
      <c r="A146" s="49"/>
      <c r="B146" s="28"/>
      <c r="C146" s="231"/>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3"/>
      <c r="AD146" s="34"/>
      <c r="AE146" s="217" t="s">
        <v>111</v>
      </c>
      <c r="AF146" s="237"/>
      <c r="AG146" s="237"/>
      <c r="AH146" s="237"/>
      <c r="AI146" s="237"/>
      <c r="AJ146" s="237"/>
      <c r="AK146" s="238"/>
      <c r="AL146" s="242">
        <f>IF(AY136=0,0,ROUNDUP(AV146/AY136,3))</f>
        <v>0</v>
      </c>
      <c r="AM146" s="243"/>
      <c r="AN146" s="243"/>
      <c r="AO146" s="243"/>
      <c r="AP146" s="243"/>
      <c r="AQ146" s="244"/>
      <c r="AR146" s="28"/>
      <c r="AS146" s="28"/>
      <c r="AT146" s="42"/>
      <c r="AU146" s="176" t="s">
        <v>54</v>
      </c>
      <c r="AV146" s="248">
        <f>IF(AV136-AV141&gt;0,IF(AV136-AV141&gt;AY136,AY136,AV136-AV141),0)</f>
        <v>0</v>
      </c>
      <c r="AW146" s="249" t="s">
        <v>55</v>
      </c>
      <c r="AX146" s="249"/>
      <c r="AY146" s="103"/>
      <c r="AZ146" s="103"/>
      <c r="BA146" s="42"/>
      <c r="BB146" s="42"/>
      <c r="BC146" s="42"/>
      <c r="BD146" s="42"/>
      <c r="BE146" s="42"/>
      <c r="BF146" s="42"/>
    </row>
    <row r="147" spans="1:58" ht="35.25" hidden="1" customHeight="1" x14ac:dyDescent="0.15">
      <c r="A147" s="64"/>
      <c r="B147" s="28"/>
      <c r="C147" s="231"/>
      <c r="D147" s="232"/>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3"/>
      <c r="AC147" s="34"/>
      <c r="AD147" s="28"/>
      <c r="AE147" s="239"/>
      <c r="AF147" s="240"/>
      <c r="AG147" s="240"/>
      <c r="AH147" s="240"/>
      <c r="AI147" s="240"/>
      <c r="AJ147" s="240"/>
      <c r="AK147" s="241"/>
      <c r="AL147" s="245"/>
      <c r="AM147" s="246"/>
      <c r="AN147" s="246"/>
      <c r="AO147" s="246"/>
      <c r="AP147" s="246"/>
      <c r="AQ147" s="247"/>
      <c r="AR147" s="28"/>
      <c r="AS147" s="28"/>
      <c r="AT147" s="176"/>
      <c r="AU147" s="176"/>
      <c r="AV147" s="248"/>
      <c r="AW147" s="249"/>
      <c r="AX147" s="249"/>
      <c r="AY147" s="28"/>
      <c r="AZ147" s="28"/>
      <c r="BA147" s="28"/>
      <c r="BB147" s="28"/>
      <c r="BC147" s="28"/>
      <c r="BD147" s="28"/>
      <c r="BE147" s="28"/>
      <c r="BF147" s="28"/>
    </row>
    <row r="148" spans="1:58" ht="25.5" hidden="1" customHeight="1" x14ac:dyDescent="0.15">
      <c r="A148" s="64"/>
      <c r="B148" s="28"/>
      <c r="C148" s="234"/>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6"/>
      <c r="AC148" s="28"/>
      <c r="AD148" s="28"/>
      <c r="AE148" s="28"/>
      <c r="AF148" s="28"/>
      <c r="AG148" s="28"/>
      <c r="AH148" s="28"/>
      <c r="AI148" s="28"/>
      <c r="AJ148" s="28"/>
      <c r="AK148" s="52" t="s">
        <v>38</v>
      </c>
      <c r="AL148" s="28"/>
      <c r="AM148" s="34"/>
      <c r="AN148" s="34"/>
      <c r="AO148" s="34"/>
      <c r="AP148" s="28"/>
      <c r="AQ148" s="28"/>
      <c r="AR148" s="28"/>
      <c r="AS148" s="28"/>
      <c r="AT148" s="176"/>
      <c r="AU148" s="28"/>
      <c r="AV148" s="28"/>
      <c r="AW148" s="28"/>
      <c r="AX148" s="28"/>
      <c r="AY148" s="28"/>
      <c r="AZ148" s="28"/>
      <c r="BA148" s="28"/>
      <c r="BB148" s="28"/>
      <c r="BC148" s="28"/>
      <c r="BD148" s="28"/>
      <c r="BE148" s="28"/>
      <c r="BF148" s="28"/>
    </row>
    <row r="149" spans="1:58" ht="25.5" hidden="1" customHeight="1" x14ac:dyDescent="0.15">
      <c r="A149" s="49"/>
      <c r="B149" s="31"/>
      <c r="C149" s="51"/>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28"/>
      <c r="AD149" s="28"/>
      <c r="AE149" s="28"/>
      <c r="AF149" s="28"/>
      <c r="AG149" s="28"/>
      <c r="AH149" s="28"/>
      <c r="AI149" s="28"/>
      <c r="AJ149" s="28"/>
      <c r="AK149" s="54" t="s">
        <v>56</v>
      </c>
      <c r="AL149" s="28"/>
      <c r="AM149" s="34"/>
      <c r="AN149" s="34"/>
      <c r="AO149" s="34"/>
      <c r="AP149" s="28"/>
      <c r="AQ149" s="28"/>
      <c r="AR149" s="28"/>
      <c r="AS149" s="28"/>
      <c r="AT149" s="28"/>
      <c r="AU149" s="28"/>
      <c r="AV149" s="28"/>
      <c r="AW149" s="28"/>
      <c r="AX149" s="28"/>
      <c r="AY149" s="28"/>
      <c r="AZ149" s="28"/>
      <c r="BA149" s="28"/>
      <c r="BB149" s="28"/>
      <c r="BC149" s="28"/>
      <c r="BD149" s="28"/>
      <c r="BE149" s="28"/>
    </row>
    <row r="150" spans="1:58" ht="17.25" hidden="1" customHeight="1" x14ac:dyDescent="0.15">
      <c r="A150" s="36"/>
      <c r="B150" s="36"/>
      <c r="C150" s="36"/>
      <c r="D150" s="36"/>
      <c r="E150" s="36"/>
      <c r="F150" s="61"/>
      <c r="G150" s="36"/>
      <c r="H150" s="36"/>
      <c r="I150" s="36"/>
      <c r="J150" s="36"/>
      <c r="AK150" s="62"/>
      <c r="AM150" s="9"/>
      <c r="AN150" s="9"/>
      <c r="AO150" s="9"/>
      <c r="AT150" s="28"/>
      <c r="AU150" s="28"/>
      <c r="AV150" s="28"/>
      <c r="AW150" s="28"/>
      <c r="AX150" s="28"/>
      <c r="AY150" s="28"/>
      <c r="AZ150" s="28"/>
      <c r="BA150" s="28"/>
      <c r="BB150" s="28"/>
      <c r="BC150" s="28"/>
      <c r="BD150" s="28"/>
      <c r="BE150" s="28"/>
    </row>
    <row r="151" spans="1:58" ht="25.5" hidden="1" customHeight="1" x14ac:dyDescent="0.15">
      <c r="A151" s="194" t="s">
        <v>66</v>
      </c>
      <c r="B151" s="195"/>
      <c r="C151" s="195"/>
      <c r="D151" s="195"/>
      <c r="E151" s="195"/>
      <c r="F151" s="195"/>
      <c r="G151" s="195"/>
      <c r="H151" s="195"/>
      <c r="I151" s="196"/>
      <c r="J151" s="23"/>
      <c r="K151" s="63" t="s">
        <v>61</v>
      </c>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23"/>
      <c r="AP151" s="23"/>
      <c r="AQ151" s="23"/>
      <c r="AR151" s="23"/>
      <c r="AS151" s="23"/>
      <c r="AT151" s="28"/>
      <c r="AU151" s="28" t="s">
        <v>23</v>
      </c>
      <c r="AV151" s="34"/>
      <c r="AW151" s="34"/>
      <c r="AX151" s="34"/>
      <c r="AY151" s="34"/>
      <c r="AZ151" s="28"/>
      <c r="BA151" s="34"/>
      <c r="BB151" s="34"/>
      <c r="BC151" s="34"/>
      <c r="BD151" s="34"/>
      <c r="BE151" s="34"/>
      <c r="BF151" s="9"/>
    </row>
    <row r="152" spans="1:58" ht="17.25" hidden="1" customHeight="1" x14ac:dyDescent="0.15">
      <c r="A152" s="197"/>
      <c r="B152" s="198"/>
      <c r="C152" s="198"/>
      <c r="D152" s="198"/>
      <c r="E152" s="198"/>
      <c r="F152" s="198"/>
      <c r="G152" s="198"/>
      <c r="H152" s="198"/>
      <c r="I152" s="199"/>
      <c r="J152" s="24"/>
      <c r="K152" s="24"/>
      <c r="L152" s="24"/>
      <c r="M152" s="24"/>
      <c r="N152" s="24"/>
      <c r="O152" s="24"/>
      <c r="P152" s="24"/>
      <c r="Q152" s="24"/>
      <c r="R152" s="24"/>
      <c r="S152" s="24"/>
      <c r="T152" s="24"/>
      <c r="U152" s="24"/>
      <c r="V152" s="24"/>
      <c r="W152" s="24"/>
      <c r="X152" s="25"/>
      <c r="Y152" s="25"/>
      <c r="Z152" s="25"/>
      <c r="AA152" s="25"/>
      <c r="AB152" s="25"/>
      <c r="AC152" s="25"/>
      <c r="AD152" s="25"/>
      <c r="AE152" s="26"/>
      <c r="AF152" s="25"/>
      <c r="AG152" s="25"/>
      <c r="AH152" s="25"/>
      <c r="AI152" s="25"/>
      <c r="AJ152" s="25"/>
      <c r="AK152" s="25"/>
      <c r="AL152" s="25"/>
      <c r="AM152" s="25"/>
      <c r="AN152" s="25"/>
      <c r="AO152" s="25"/>
      <c r="AP152" s="27"/>
      <c r="AQ152" s="27"/>
      <c r="AR152" s="27"/>
      <c r="AS152" s="27"/>
      <c r="AT152" s="28"/>
      <c r="AU152" s="28"/>
      <c r="AV152" s="28"/>
      <c r="AW152" s="28"/>
      <c r="AX152" s="28"/>
      <c r="AY152" s="28"/>
      <c r="AZ152" s="28"/>
      <c r="BA152" s="28"/>
      <c r="BB152" s="28"/>
      <c r="BC152" s="28"/>
      <c r="BD152" s="28"/>
      <c r="BE152" s="28"/>
      <c r="BF152" s="28"/>
    </row>
    <row r="153" spans="1:58" ht="28.5" hidden="1" customHeight="1" x14ac:dyDescent="0.15">
      <c r="A153" s="29"/>
      <c r="B153" s="30" t="s">
        <v>24</v>
      </c>
      <c r="C153" s="31"/>
      <c r="D153" s="31"/>
      <c r="E153" s="31"/>
      <c r="F153" s="28"/>
      <c r="G153" s="32"/>
      <c r="H153" s="28"/>
      <c r="I153" s="32"/>
      <c r="J153" s="32"/>
      <c r="K153" s="32"/>
      <c r="L153" s="32"/>
      <c r="M153" s="32"/>
      <c r="N153" s="32"/>
      <c r="O153" s="32"/>
      <c r="P153" s="32"/>
      <c r="Q153" s="32"/>
      <c r="R153" s="32"/>
      <c r="S153" s="32"/>
      <c r="T153" s="32"/>
      <c r="U153" s="32"/>
      <c r="V153" s="32"/>
      <c r="W153" s="32"/>
      <c r="X153" s="32"/>
      <c r="Y153" s="32"/>
      <c r="Z153" s="32"/>
      <c r="AA153" s="33"/>
      <c r="AB153" s="34"/>
      <c r="AC153" s="34"/>
      <c r="AD153" s="34"/>
      <c r="AE153" s="30" t="s">
        <v>25</v>
      </c>
      <c r="AF153" s="34"/>
      <c r="AG153" s="34"/>
      <c r="AH153" s="34"/>
      <c r="AI153" s="34"/>
      <c r="AJ153" s="34"/>
      <c r="AK153" s="34"/>
      <c r="AL153" s="34"/>
      <c r="AM153" s="34"/>
      <c r="AN153" s="34"/>
      <c r="AO153" s="34"/>
      <c r="AP153" s="34"/>
      <c r="AQ153" s="34"/>
      <c r="AR153" s="34"/>
      <c r="AS153" s="34"/>
      <c r="AT153" s="28"/>
      <c r="AU153" s="28"/>
      <c r="AV153" s="28" t="s">
        <v>26</v>
      </c>
      <c r="AW153" s="28"/>
      <c r="AX153" s="28"/>
      <c r="AY153" s="28" t="s">
        <v>27</v>
      </c>
      <c r="AZ153" s="28"/>
      <c r="BA153" s="28"/>
      <c r="BB153" s="28"/>
      <c r="BC153" s="28"/>
      <c r="BD153" s="28"/>
      <c r="BE153" s="28"/>
      <c r="BF153" s="28"/>
    </row>
    <row r="154" spans="1:58" ht="25.5" hidden="1" customHeight="1" x14ac:dyDescent="0.15">
      <c r="A154" s="29"/>
      <c r="B154" s="200" t="s">
        <v>27</v>
      </c>
      <c r="C154" s="201"/>
      <c r="D154" s="201"/>
      <c r="E154" s="202"/>
      <c r="F154" s="175" t="s">
        <v>29</v>
      </c>
      <c r="G154" s="175"/>
      <c r="H154" s="252"/>
      <c r="I154" s="252"/>
      <c r="J154" s="208" t="s">
        <v>30</v>
      </c>
      <c r="K154" s="208"/>
      <c r="L154" s="252"/>
      <c r="M154" s="252"/>
      <c r="N154" s="208" t="s">
        <v>31</v>
      </c>
      <c r="O154" s="210"/>
      <c r="P154" s="225" t="s">
        <v>32</v>
      </c>
      <c r="Q154" s="210"/>
      <c r="R154" s="226" t="s">
        <v>33</v>
      </c>
      <c r="S154" s="226"/>
      <c r="T154" s="252"/>
      <c r="U154" s="252"/>
      <c r="V154" s="208" t="s">
        <v>30</v>
      </c>
      <c r="W154" s="208"/>
      <c r="X154" s="252"/>
      <c r="Y154" s="252"/>
      <c r="Z154" s="208" t="s">
        <v>31</v>
      </c>
      <c r="AA154" s="210"/>
      <c r="AB154" s="28"/>
      <c r="AC154" s="28"/>
      <c r="AD154" s="28"/>
      <c r="AE154" s="217" t="s">
        <v>110</v>
      </c>
      <c r="AF154" s="218"/>
      <c r="AG154" s="218"/>
      <c r="AH154" s="218"/>
      <c r="AI154" s="219"/>
      <c r="AJ154" s="223">
        <f>ROUNDDOWN(AY154/60,0)</f>
        <v>0</v>
      </c>
      <c r="AK154" s="223"/>
      <c r="AL154" s="218" t="s">
        <v>35</v>
      </c>
      <c r="AM154" s="218"/>
      <c r="AN154" s="223">
        <f>AY154-AJ154*60</f>
        <v>0</v>
      </c>
      <c r="AO154" s="223"/>
      <c r="AP154" s="208" t="s">
        <v>31</v>
      </c>
      <c r="AQ154" s="210"/>
      <c r="AR154" s="34"/>
      <c r="AS154" s="28"/>
      <c r="AT154" s="176"/>
      <c r="AU154" s="176" t="s">
        <v>36</v>
      </c>
      <c r="AV154" s="212">
        <f>T154*60+X154</f>
        <v>0</v>
      </c>
      <c r="AW154" s="28"/>
      <c r="AX154" s="176" t="s">
        <v>37</v>
      </c>
      <c r="AY154" s="212">
        <f>(T154*60+X154)-(H154*60+L154)</f>
        <v>0</v>
      </c>
      <c r="AZ154" s="28"/>
      <c r="BA154" s="28"/>
      <c r="BB154" s="28"/>
      <c r="BC154" s="28"/>
      <c r="BD154" s="28"/>
      <c r="BE154" s="28"/>
      <c r="BF154" s="28"/>
    </row>
    <row r="155" spans="1:58" ht="35.25" hidden="1" customHeight="1" x14ac:dyDescent="0.15">
      <c r="A155" s="29"/>
      <c r="B155" s="203"/>
      <c r="C155" s="204"/>
      <c r="D155" s="204"/>
      <c r="E155" s="205"/>
      <c r="F155" s="175"/>
      <c r="G155" s="175"/>
      <c r="H155" s="253"/>
      <c r="I155" s="253"/>
      <c r="J155" s="209"/>
      <c r="K155" s="209"/>
      <c r="L155" s="253"/>
      <c r="M155" s="253"/>
      <c r="N155" s="209"/>
      <c r="O155" s="211"/>
      <c r="P155" s="214"/>
      <c r="Q155" s="211"/>
      <c r="R155" s="227"/>
      <c r="S155" s="227"/>
      <c r="T155" s="253"/>
      <c r="U155" s="253"/>
      <c r="V155" s="209"/>
      <c r="W155" s="209"/>
      <c r="X155" s="253"/>
      <c r="Y155" s="253"/>
      <c r="Z155" s="209"/>
      <c r="AA155" s="211"/>
      <c r="AB155" s="28"/>
      <c r="AC155" s="28"/>
      <c r="AD155" s="28"/>
      <c r="AE155" s="220"/>
      <c r="AF155" s="221"/>
      <c r="AG155" s="221"/>
      <c r="AH155" s="221"/>
      <c r="AI155" s="222"/>
      <c r="AJ155" s="224"/>
      <c r="AK155" s="224"/>
      <c r="AL155" s="221"/>
      <c r="AM155" s="221"/>
      <c r="AN155" s="224"/>
      <c r="AO155" s="224"/>
      <c r="AP155" s="209"/>
      <c r="AQ155" s="211"/>
      <c r="AR155" s="34"/>
      <c r="AS155" s="28"/>
      <c r="AT155" s="176"/>
      <c r="AU155" s="176"/>
      <c r="AV155" s="212"/>
      <c r="AW155" s="28"/>
      <c r="AX155" s="176"/>
      <c r="AY155" s="212"/>
      <c r="AZ155" s="28"/>
      <c r="BA155" s="28"/>
      <c r="BB155" s="28"/>
      <c r="BC155" s="28"/>
      <c r="BD155" s="28"/>
      <c r="BE155" s="28"/>
      <c r="BF155" s="28"/>
    </row>
    <row r="156" spans="1:58" ht="17.25" hidden="1" customHeight="1" x14ac:dyDescent="0.15">
      <c r="A156" s="29"/>
      <c r="B156" s="35"/>
      <c r="C156" s="35"/>
      <c r="D156" s="35"/>
      <c r="E156" s="35"/>
      <c r="F156" s="36"/>
      <c r="G156" s="36"/>
      <c r="H156" s="37"/>
      <c r="I156" s="36"/>
      <c r="J156" s="36"/>
      <c r="K156" s="36"/>
      <c r="L156" s="36"/>
      <c r="M156" s="36"/>
      <c r="N156" s="36"/>
      <c r="O156" s="36"/>
      <c r="P156" s="36"/>
      <c r="Q156" s="36"/>
      <c r="R156" s="36"/>
      <c r="S156" s="36"/>
      <c r="T156" s="36"/>
      <c r="U156" s="36"/>
      <c r="V156" s="36"/>
      <c r="W156" s="36"/>
      <c r="X156" s="34"/>
      <c r="Y156" s="34"/>
      <c r="Z156" s="32"/>
      <c r="AA156" s="33"/>
      <c r="AB156" s="34"/>
      <c r="AC156" s="34"/>
      <c r="AD156" s="34"/>
      <c r="AE156" s="38"/>
      <c r="AF156" s="38"/>
      <c r="AG156" s="38"/>
      <c r="AH156" s="38"/>
      <c r="AI156" s="38"/>
      <c r="AJ156" s="39" t="s">
        <v>38</v>
      </c>
      <c r="AK156" s="38"/>
      <c r="AL156" s="38"/>
      <c r="AM156" s="38"/>
      <c r="AN156" s="38"/>
      <c r="AO156" s="38"/>
      <c r="AP156" s="38"/>
      <c r="AQ156" s="38"/>
      <c r="AR156" s="34"/>
      <c r="AS156" s="28"/>
      <c r="AT156" s="28"/>
      <c r="AU156" s="28"/>
      <c r="AV156" s="28"/>
      <c r="AW156" s="28"/>
      <c r="AX156" s="28"/>
      <c r="AY156" s="28"/>
      <c r="AZ156" s="28"/>
      <c r="BA156" s="28"/>
      <c r="BB156" s="28"/>
      <c r="BC156" s="28"/>
      <c r="BD156" s="28"/>
      <c r="BE156" s="28"/>
      <c r="BF156" s="28"/>
    </row>
    <row r="157" spans="1:58" s="28" customFormat="1" ht="25.5" hidden="1" customHeight="1" x14ac:dyDescent="0.15">
      <c r="A157" s="29"/>
      <c r="B157" s="30"/>
      <c r="C157" s="31"/>
      <c r="D157" s="31"/>
      <c r="E157" s="31"/>
      <c r="F157" s="32"/>
      <c r="G157" s="32"/>
      <c r="H157" s="32"/>
      <c r="I157" s="32"/>
      <c r="J157" s="32"/>
      <c r="K157" s="32"/>
      <c r="L157" s="32"/>
      <c r="M157" s="32"/>
      <c r="N157" s="32"/>
      <c r="O157" s="32"/>
      <c r="P157" s="32"/>
      <c r="Q157" s="32"/>
      <c r="R157" s="32"/>
      <c r="S157" s="32"/>
      <c r="T157" s="32"/>
      <c r="U157" s="32"/>
      <c r="V157" s="32"/>
      <c r="W157" s="33"/>
      <c r="X157" s="34"/>
      <c r="Y157" s="34"/>
      <c r="Z157" s="32"/>
      <c r="AA157" s="33"/>
      <c r="AB157" s="34"/>
      <c r="AC157" s="34"/>
      <c r="AD157" s="34"/>
      <c r="AE157" s="38"/>
      <c r="AF157" s="38"/>
      <c r="AG157" s="38"/>
      <c r="AH157" s="38"/>
      <c r="AI157" s="38"/>
      <c r="AJ157" s="38"/>
      <c r="AK157" s="38"/>
      <c r="AL157" s="38"/>
      <c r="AM157" s="38"/>
      <c r="AN157" s="38"/>
      <c r="AO157" s="38"/>
      <c r="AP157" s="38"/>
      <c r="AQ157" s="38"/>
      <c r="AR157" s="34"/>
      <c r="AV157" s="42" t="s">
        <v>39</v>
      </c>
      <c r="AY157" s="28" t="s">
        <v>40</v>
      </c>
      <c r="BB157" s="28" t="s">
        <v>41</v>
      </c>
    </row>
    <row r="158" spans="1:58" s="47" customFormat="1" ht="25.5" hidden="1" customHeight="1" x14ac:dyDescent="0.15">
      <c r="A158" s="40"/>
      <c r="B158" s="41" t="s">
        <v>101</v>
      </c>
      <c r="C158" s="41"/>
      <c r="D158" s="41"/>
      <c r="E158" s="41"/>
      <c r="F158" s="41"/>
      <c r="G158" s="41"/>
      <c r="H158" s="41"/>
      <c r="I158" s="41"/>
      <c r="J158" s="41"/>
      <c r="K158" s="41"/>
      <c r="L158" s="41"/>
      <c r="M158" s="41"/>
      <c r="N158" s="41"/>
      <c r="O158" s="42"/>
      <c r="P158" s="41"/>
      <c r="Q158" s="41"/>
      <c r="R158" s="41"/>
      <c r="S158" s="41"/>
      <c r="T158" s="41"/>
      <c r="U158" s="17"/>
      <c r="V158" s="41"/>
      <c r="W158" s="41"/>
      <c r="X158" s="34"/>
      <c r="Y158" s="34"/>
      <c r="Z158" s="32"/>
      <c r="AA158" s="33"/>
      <c r="AB158" s="34"/>
      <c r="AC158" s="34"/>
      <c r="AD158" s="34"/>
      <c r="AE158" s="43" t="s">
        <v>42</v>
      </c>
      <c r="AF158" s="44"/>
      <c r="AG158" s="45"/>
      <c r="AH158" s="45"/>
      <c r="AI158" s="45"/>
      <c r="AJ158" s="45"/>
      <c r="AK158" s="45"/>
      <c r="AL158" s="45"/>
      <c r="AM158" s="45"/>
      <c r="AN158" s="38"/>
      <c r="AO158" s="38"/>
      <c r="AP158" s="38"/>
      <c r="AQ158" s="46"/>
      <c r="AR158" s="34"/>
      <c r="AS158" s="28"/>
      <c r="AT158" s="42"/>
      <c r="AU158" s="42"/>
      <c r="AV158" s="42" t="s">
        <v>43</v>
      </c>
      <c r="AW158" s="42"/>
      <c r="AX158" s="42"/>
      <c r="AY158" s="28" t="s">
        <v>44</v>
      </c>
      <c r="AZ158" s="42"/>
      <c r="BA158" s="28"/>
      <c r="BB158" s="28"/>
      <c r="BC158" s="42"/>
      <c r="BD158" s="28"/>
      <c r="BE158" s="42"/>
      <c r="BF158" s="42"/>
    </row>
    <row r="159" spans="1:58" ht="25.5" hidden="1" customHeight="1" x14ac:dyDescent="0.15">
      <c r="A159" s="29"/>
      <c r="B159" s="200" t="s">
        <v>27</v>
      </c>
      <c r="C159" s="201"/>
      <c r="D159" s="201"/>
      <c r="E159" s="202"/>
      <c r="F159" s="175" t="s">
        <v>29</v>
      </c>
      <c r="G159" s="175"/>
      <c r="H159" s="252"/>
      <c r="I159" s="252"/>
      <c r="J159" s="208" t="s">
        <v>30</v>
      </c>
      <c r="K159" s="208"/>
      <c r="L159" s="252"/>
      <c r="M159" s="252"/>
      <c r="N159" s="208" t="s">
        <v>31</v>
      </c>
      <c r="O159" s="210"/>
      <c r="P159" s="225" t="s">
        <v>32</v>
      </c>
      <c r="Q159" s="210"/>
      <c r="R159" s="226" t="s">
        <v>33</v>
      </c>
      <c r="S159" s="226"/>
      <c r="T159" s="254"/>
      <c r="U159" s="252"/>
      <c r="V159" s="208" t="s">
        <v>30</v>
      </c>
      <c r="W159" s="208"/>
      <c r="X159" s="252"/>
      <c r="Y159" s="252"/>
      <c r="Z159" s="208" t="s">
        <v>31</v>
      </c>
      <c r="AA159" s="210"/>
      <c r="AB159" s="34"/>
      <c r="AC159" s="34"/>
      <c r="AD159" s="34"/>
      <c r="AE159" s="213" t="s">
        <v>51</v>
      </c>
      <c r="AF159" s="208"/>
      <c r="AG159" s="208"/>
      <c r="AH159" s="208"/>
      <c r="AI159" s="210"/>
      <c r="AJ159" s="250">
        <f>ROUNDDOWN(AV164/60,0)</f>
        <v>0</v>
      </c>
      <c r="AK159" s="223"/>
      <c r="AL159" s="208" t="s">
        <v>30</v>
      </c>
      <c r="AM159" s="208"/>
      <c r="AN159" s="223">
        <f>AV164-AJ159*60</f>
        <v>0</v>
      </c>
      <c r="AO159" s="223"/>
      <c r="AP159" s="208" t="s">
        <v>31</v>
      </c>
      <c r="AQ159" s="210"/>
      <c r="AR159" s="34"/>
      <c r="AS159" s="48"/>
      <c r="AT159" s="28"/>
      <c r="AU159" s="176" t="s">
        <v>46</v>
      </c>
      <c r="AV159" s="212">
        <f>IF(AY159&lt;=BB159,BB159,AV154)</f>
        <v>1260</v>
      </c>
      <c r="AW159" s="134"/>
      <c r="AX159" s="176" t="s">
        <v>47</v>
      </c>
      <c r="AY159" s="212">
        <f>T159*60+X159</f>
        <v>0</v>
      </c>
      <c r="AZ159" s="134"/>
      <c r="BA159" s="176" t="s">
        <v>48</v>
      </c>
      <c r="BB159" s="212">
        <f>21*60</f>
        <v>1260</v>
      </c>
      <c r="BC159" s="28"/>
      <c r="BD159" s="28"/>
      <c r="BE159" s="28"/>
      <c r="BF159" s="28"/>
    </row>
    <row r="160" spans="1:58" ht="35.25" hidden="1" customHeight="1" x14ac:dyDescent="0.15">
      <c r="A160" s="29"/>
      <c r="B160" s="203"/>
      <c r="C160" s="204"/>
      <c r="D160" s="204"/>
      <c r="E160" s="205"/>
      <c r="F160" s="175"/>
      <c r="G160" s="175"/>
      <c r="H160" s="253"/>
      <c r="I160" s="253"/>
      <c r="J160" s="209"/>
      <c r="K160" s="209"/>
      <c r="L160" s="253"/>
      <c r="M160" s="253"/>
      <c r="N160" s="209"/>
      <c r="O160" s="211"/>
      <c r="P160" s="214"/>
      <c r="Q160" s="211"/>
      <c r="R160" s="227"/>
      <c r="S160" s="227"/>
      <c r="T160" s="255"/>
      <c r="U160" s="253"/>
      <c r="V160" s="209"/>
      <c r="W160" s="209"/>
      <c r="X160" s="253"/>
      <c r="Y160" s="253"/>
      <c r="Z160" s="209"/>
      <c r="AA160" s="211"/>
      <c r="AB160" s="28"/>
      <c r="AC160" s="28"/>
      <c r="AD160" s="28"/>
      <c r="AE160" s="214"/>
      <c r="AF160" s="209"/>
      <c r="AG160" s="209"/>
      <c r="AH160" s="209"/>
      <c r="AI160" s="211"/>
      <c r="AJ160" s="251"/>
      <c r="AK160" s="224"/>
      <c r="AL160" s="209"/>
      <c r="AM160" s="209"/>
      <c r="AN160" s="224"/>
      <c r="AO160" s="224"/>
      <c r="AP160" s="209"/>
      <c r="AQ160" s="211"/>
      <c r="AR160" s="34"/>
      <c r="AS160" s="48"/>
      <c r="AT160" s="28"/>
      <c r="AU160" s="176"/>
      <c r="AV160" s="212"/>
      <c r="AW160" s="134"/>
      <c r="AX160" s="176"/>
      <c r="AY160" s="212"/>
      <c r="AZ160" s="134"/>
      <c r="BA160" s="176"/>
      <c r="BB160" s="212"/>
      <c r="BC160" s="28"/>
      <c r="BD160" s="28"/>
      <c r="BE160" s="28"/>
      <c r="BF160" s="28"/>
    </row>
    <row r="161" spans="1:58" ht="17.25" hidden="1" customHeight="1" x14ac:dyDescent="0.15">
      <c r="A161" s="49"/>
      <c r="B161" s="35"/>
      <c r="C161" s="35"/>
      <c r="D161" s="35"/>
      <c r="E161" s="35"/>
      <c r="F161" s="28"/>
      <c r="G161" s="35"/>
      <c r="H161" s="37"/>
      <c r="I161" s="35"/>
      <c r="J161" s="35"/>
      <c r="K161" s="35"/>
      <c r="L161" s="35"/>
      <c r="M161" s="35"/>
      <c r="N161" s="35"/>
      <c r="O161" s="35"/>
      <c r="P161" s="50"/>
      <c r="Q161" s="35"/>
      <c r="R161" s="35"/>
      <c r="S161" s="35"/>
      <c r="T161" s="35"/>
      <c r="U161" s="35"/>
      <c r="V161" s="35"/>
      <c r="W161" s="35"/>
      <c r="X161" s="34"/>
      <c r="Y161" s="34"/>
      <c r="Z161" s="32"/>
      <c r="AA161" s="28"/>
      <c r="AB161" s="28"/>
      <c r="AC161" s="28"/>
      <c r="AD161" s="28"/>
      <c r="AE161" s="46"/>
      <c r="AF161" s="46"/>
      <c r="AG161" s="46"/>
      <c r="AH161" s="46"/>
      <c r="AI161" s="46"/>
      <c r="AJ161" s="39" t="s">
        <v>38</v>
      </c>
      <c r="AK161" s="46"/>
      <c r="AL161" s="46"/>
      <c r="AM161" s="46"/>
      <c r="AN161" s="46"/>
      <c r="AO161" s="46"/>
      <c r="AP161" s="46"/>
      <c r="AQ161" s="46"/>
      <c r="AR161" s="28"/>
      <c r="AS161" s="28"/>
      <c r="AT161" s="28"/>
      <c r="AU161" s="28"/>
      <c r="AV161" s="28"/>
      <c r="AW161" s="28"/>
      <c r="AX161" s="28"/>
      <c r="AY161" s="61" t="s">
        <v>49</v>
      </c>
      <c r="AZ161" s="28"/>
      <c r="BA161" s="28"/>
      <c r="BB161" s="28"/>
      <c r="BC161" s="28"/>
      <c r="BD161" s="28"/>
      <c r="BE161" s="28"/>
      <c r="BF161" s="28"/>
    </row>
    <row r="162" spans="1:58" ht="25.5" hidden="1" customHeight="1" x14ac:dyDescent="0.2">
      <c r="A162" s="49"/>
      <c r="B162" s="28"/>
      <c r="C162" s="228" t="s">
        <v>100</v>
      </c>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30"/>
      <c r="AC162" s="28"/>
      <c r="AD162" s="28"/>
      <c r="AE162" s="46"/>
      <c r="AF162" s="46"/>
      <c r="AG162" s="46"/>
      <c r="AH162" s="46"/>
      <c r="AI162" s="46"/>
      <c r="AJ162" s="46"/>
      <c r="AK162" s="46"/>
      <c r="AL162" s="46"/>
      <c r="AM162" s="46"/>
      <c r="AN162" s="46"/>
      <c r="AO162" s="46"/>
      <c r="AP162" s="46"/>
      <c r="AQ162" s="46"/>
      <c r="AR162" s="28"/>
      <c r="AS162" s="28"/>
      <c r="AT162" s="28"/>
      <c r="AU162" s="28"/>
      <c r="AV162" s="28"/>
      <c r="AW162" s="28"/>
      <c r="AX162" s="28"/>
      <c r="AY162" s="102" t="s">
        <v>89</v>
      </c>
      <c r="AZ162" s="28"/>
      <c r="BA162" s="28"/>
      <c r="BB162" s="28"/>
      <c r="BC162" s="28"/>
      <c r="BD162" s="28"/>
      <c r="BE162" s="28"/>
      <c r="BF162" s="28"/>
    </row>
    <row r="163" spans="1:58" ht="25.5" hidden="1" customHeight="1" x14ac:dyDescent="0.15">
      <c r="A163" s="49"/>
      <c r="B163" s="28"/>
      <c r="C163" s="231"/>
      <c r="D163" s="232"/>
      <c r="E163" s="232"/>
      <c r="F163" s="232"/>
      <c r="G163" s="232"/>
      <c r="H163" s="232"/>
      <c r="I163" s="232"/>
      <c r="J163" s="232"/>
      <c r="K163" s="232"/>
      <c r="L163" s="232"/>
      <c r="M163" s="232"/>
      <c r="N163" s="232"/>
      <c r="O163" s="232"/>
      <c r="P163" s="232"/>
      <c r="Q163" s="232"/>
      <c r="R163" s="232"/>
      <c r="S163" s="232"/>
      <c r="T163" s="232"/>
      <c r="U163" s="232"/>
      <c r="V163" s="232"/>
      <c r="W163" s="232"/>
      <c r="X163" s="232"/>
      <c r="Y163" s="232"/>
      <c r="Z163" s="232"/>
      <c r="AA163" s="232"/>
      <c r="AB163" s="233"/>
      <c r="AC163" s="28"/>
      <c r="AD163" s="28"/>
      <c r="AE163" s="43" t="s">
        <v>50</v>
      </c>
      <c r="AF163" s="46"/>
      <c r="AG163" s="46"/>
      <c r="AH163" s="46"/>
      <c r="AI163" s="46"/>
      <c r="AJ163" s="46"/>
      <c r="AK163" s="46"/>
      <c r="AL163" s="46"/>
      <c r="AM163" s="46"/>
      <c r="AN163" s="46"/>
      <c r="AO163" s="46"/>
      <c r="AP163" s="46"/>
      <c r="AQ163" s="46"/>
      <c r="AR163" s="28"/>
      <c r="AS163" s="28"/>
      <c r="AT163" s="28"/>
      <c r="AU163" s="28"/>
      <c r="AV163" s="28" t="s">
        <v>51</v>
      </c>
      <c r="AW163" s="28"/>
      <c r="AX163" s="28"/>
      <c r="AY163" s="28" t="s">
        <v>52</v>
      </c>
      <c r="AZ163" s="103"/>
      <c r="BA163" s="28"/>
      <c r="BB163" s="28"/>
      <c r="BC163" s="28"/>
      <c r="BD163" s="28"/>
      <c r="BE163" s="28"/>
      <c r="BF163" s="28"/>
    </row>
    <row r="164" spans="1:58" s="47" customFormat="1" ht="25.5" hidden="1" customHeight="1" x14ac:dyDescent="0.15">
      <c r="A164" s="49"/>
      <c r="B164" s="28"/>
      <c r="C164" s="231"/>
      <c r="D164" s="232"/>
      <c r="E164" s="232"/>
      <c r="F164" s="232"/>
      <c r="G164" s="232"/>
      <c r="H164" s="232"/>
      <c r="I164" s="232"/>
      <c r="J164" s="232"/>
      <c r="K164" s="232"/>
      <c r="L164" s="232"/>
      <c r="M164" s="232"/>
      <c r="N164" s="232"/>
      <c r="O164" s="232"/>
      <c r="P164" s="232"/>
      <c r="Q164" s="232"/>
      <c r="R164" s="232"/>
      <c r="S164" s="232"/>
      <c r="T164" s="232"/>
      <c r="U164" s="232"/>
      <c r="V164" s="232"/>
      <c r="W164" s="232"/>
      <c r="X164" s="232"/>
      <c r="Y164" s="232"/>
      <c r="Z164" s="232"/>
      <c r="AA164" s="232"/>
      <c r="AB164" s="233"/>
      <c r="AD164" s="34"/>
      <c r="AE164" s="217" t="s">
        <v>59</v>
      </c>
      <c r="AF164" s="237"/>
      <c r="AG164" s="237"/>
      <c r="AH164" s="237"/>
      <c r="AI164" s="237"/>
      <c r="AJ164" s="237"/>
      <c r="AK164" s="238"/>
      <c r="AL164" s="242">
        <f>IF(AY154=0,0,ROUNDUP(AV164/AY154,3))</f>
        <v>0</v>
      </c>
      <c r="AM164" s="243"/>
      <c r="AN164" s="243"/>
      <c r="AO164" s="243"/>
      <c r="AP164" s="243"/>
      <c r="AQ164" s="244"/>
      <c r="AR164" s="28"/>
      <c r="AS164" s="28"/>
      <c r="AT164" s="42"/>
      <c r="AU164" s="176" t="s">
        <v>54</v>
      </c>
      <c r="AV164" s="248">
        <f>IF(AV154-AV159&gt;0,IF(AV154-AV159&gt;AY154,AY154,AV154-AV159),0)</f>
        <v>0</v>
      </c>
      <c r="AW164" s="249" t="s">
        <v>55</v>
      </c>
      <c r="AX164" s="249"/>
      <c r="AY164" s="103"/>
      <c r="AZ164" s="103"/>
      <c r="BA164" s="42"/>
      <c r="BB164" s="42"/>
      <c r="BC164" s="42"/>
      <c r="BD164" s="42"/>
      <c r="BE164" s="42"/>
      <c r="BF164" s="42"/>
    </row>
    <row r="165" spans="1:58" ht="35.25" hidden="1" customHeight="1" x14ac:dyDescent="0.15">
      <c r="A165" s="64"/>
      <c r="B165" s="28"/>
      <c r="C165" s="231"/>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2"/>
      <c r="AB165" s="233"/>
      <c r="AC165" s="34"/>
      <c r="AD165" s="28"/>
      <c r="AE165" s="239"/>
      <c r="AF165" s="240"/>
      <c r="AG165" s="240"/>
      <c r="AH165" s="240"/>
      <c r="AI165" s="240"/>
      <c r="AJ165" s="240"/>
      <c r="AK165" s="241"/>
      <c r="AL165" s="245"/>
      <c r="AM165" s="246"/>
      <c r="AN165" s="246"/>
      <c r="AO165" s="246"/>
      <c r="AP165" s="246"/>
      <c r="AQ165" s="247"/>
      <c r="AR165" s="28"/>
      <c r="AS165" s="28"/>
      <c r="AT165" s="176"/>
      <c r="AU165" s="176"/>
      <c r="AV165" s="248"/>
      <c r="AW165" s="249"/>
      <c r="AX165" s="249"/>
      <c r="AY165" s="28"/>
      <c r="AZ165" s="28"/>
      <c r="BA165" s="28"/>
      <c r="BB165" s="28"/>
      <c r="BC165" s="28"/>
      <c r="BD165" s="28"/>
      <c r="BE165" s="28"/>
      <c r="BF165" s="28"/>
    </row>
    <row r="166" spans="1:58" ht="25.5" hidden="1" customHeight="1" x14ac:dyDescent="0.15">
      <c r="A166" s="64"/>
      <c r="B166" s="28"/>
      <c r="C166" s="234"/>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6"/>
      <c r="AC166" s="28"/>
      <c r="AD166" s="28"/>
      <c r="AE166" s="28"/>
      <c r="AF166" s="28"/>
      <c r="AG166" s="28"/>
      <c r="AH166" s="28"/>
      <c r="AI166" s="28"/>
      <c r="AJ166" s="28"/>
      <c r="AK166" s="52" t="s">
        <v>38</v>
      </c>
      <c r="AL166" s="28"/>
      <c r="AM166" s="34"/>
      <c r="AN166" s="34"/>
      <c r="AO166" s="34"/>
      <c r="AP166" s="28"/>
      <c r="AQ166" s="28"/>
      <c r="AR166" s="28"/>
      <c r="AS166" s="28"/>
      <c r="AT166" s="176"/>
      <c r="AU166" s="28"/>
      <c r="AV166" s="28"/>
      <c r="AW166" s="28"/>
      <c r="AX166" s="28"/>
      <c r="AY166" s="28"/>
      <c r="AZ166" s="28"/>
      <c r="BA166" s="28"/>
      <c r="BB166" s="28"/>
      <c r="BC166" s="28"/>
      <c r="BD166" s="28"/>
      <c r="BE166" s="28"/>
      <c r="BF166" s="28"/>
    </row>
    <row r="167" spans="1:58" ht="25.5" hidden="1" customHeight="1" x14ac:dyDescent="0.15">
      <c r="A167" s="49"/>
      <c r="B167" s="31"/>
      <c r="C167" s="51"/>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28"/>
      <c r="AD167" s="28"/>
      <c r="AE167" s="28"/>
      <c r="AF167" s="28"/>
      <c r="AG167" s="28"/>
      <c r="AH167" s="28"/>
      <c r="AI167" s="28"/>
      <c r="AJ167" s="28"/>
      <c r="AK167" s="54" t="s">
        <v>56</v>
      </c>
      <c r="AL167" s="28"/>
      <c r="AM167" s="34"/>
      <c r="AN167" s="34"/>
      <c r="AO167" s="34"/>
      <c r="AP167" s="28"/>
      <c r="AQ167" s="28"/>
      <c r="AR167" s="28"/>
      <c r="AS167" s="28"/>
      <c r="AT167" s="28"/>
      <c r="AU167" s="28"/>
      <c r="AV167" s="28"/>
      <c r="AW167" s="28"/>
      <c r="AX167" s="28"/>
      <c r="AY167" s="28"/>
      <c r="AZ167" s="28"/>
      <c r="BA167" s="28"/>
      <c r="BB167" s="28"/>
      <c r="BC167" s="28"/>
      <c r="BD167" s="28"/>
      <c r="BE167" s="28"/>
    </row>
    <row r="168" spans="1:58" s="22" customFormat="1" ht="16.5" hidden="1" customHeight="1" x14ac:dyDescent="0.15">
      <c r="A168" s="20"/>
      <c r="B168" s="20"/>
      <c r="C168" s="21"/>
      <c r="F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U168" s="34"/>
      <c r="AV168" s="34"/>
      <c r="AW168" s="34"/>
      <c r="AX168" s="34"/>
      <c r="AY168" s="34"/>
      <c r="AZ168" s="34"/>
      <c r="BA168" s="34"/>
      <c r="BB168" s="34"/>
      <c r="BC168" s="34"/>
      <c r="BD168" s="34"/>
      <c r="BE168" s="34"/>
      <c r="BF168" s="9"/>
    </row>
    <row r="169" spans="1:58" ht="25.5" hidden="1" customHeight="1" x14ac:dyDescent="0.15">
      <c r="A169" s="194" t="s">
        <v>67</v>
      </c>
      <c r="B169" s="195"/>
      <c r="C169" s="195"/>
      <c r="D169" s="195"/>
      <c r="E169" s="195"/>
      <c r="F169" s="195"/>
      <c r="G169" s="195"/>
      <c r="H169" s="195"/>
      <c r="I169" s="196"/>
      <c r="J169" s="23"/>
      <c r="K169" s="63" t="s">
        <v>61</v>
      </c>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23"/>
      <c r="AP169" s="23"/>
      <c r="AQ169" s="23"/>
      <c r="AR169" s="23"/>
      <c r="AS169" s="23"/>
      <c r="AT169" s="28"/>
      <c r="AU169" s="28" t="s">
        <v>23</v>
      </c>
      <c r="AV169" s="34"/>
      <c r="AW169" s="34"/>
      <c r="AX169" s="34"/>
      <c r="AY169" s="34"/>
      <c r="AZ169" s="28"/>
      <c r="BA169" s="34"/>
      <c r="BB169" s="34"/>
      <c r="BC169" s="34"/>
      <c r="BD169" s="34"/>
      <c r="BE169" s="34"/>
      <c r="BF169" s="9"/>
    </row>
    <row r="170" spans="1:58" ht="17.25" hidden="1" customHeight="1" x14ac:dyDescent="0.15">
      <c r="A170" s="197"/>
      <c r="B170" s="198"/>
      <c r="C170" s="198"/>
      <c r="D170" s="198"/>
      <c r="E170" s="198"/>
      <c r="F170" s="198"/>
      <c r="G170" s="198"/>
      <c r="H170" s="198"/>
      <c r="I170" s="199"/>
      <c r="J170" s="24"/>
      <c r="K170" s="24"/>
      <c r="L170" s="24"/>
      <c r="M170" s="24"/>
      <c r="N170" s="24"/>
      <c r="O170" s="24"/>
      <c r="P170" s="24"/>
      <c r="Q170" s="24"/>
      <c r="R170" s="24"/>
      <c r="S170" s="24"/>
      <c r="T170" s="24"/>
      <c r="U170" s="24"/>
      <c r="V170" s="24"/>
      <c r="W170" s="24"/>
      <c r="X170" s="25"/>
      <c r="Y170" s="25"/>
      <c r="Z170" s="25"/>
      <c r="AA170" s="25"/>
      <c r="AB170" s="25"/>
      <c r="AC170" s="25"/>
      <c r="AD170" s="25"/>
      <c r="AE170" s="26"/>
      <c r="AF170" s="25"/>
      <c r="AG170" s="25"/>
      <c r="AH170" s="25"/>
      <c r="AI170" s="25"/>
      <c r="AJ170" s="25"/>
      <c r="AK170" s="25"/>
      <c r="AL170" s="25"/>
      <c r="AM170" s="25"/>
      <c r="AN170" s="25"/>
      <c r="AO170" s="25"/>
      <c r="AP170" s="27"/>
      <c r="AQ170" s="27"/>
      <c r="AR170" s="27"/>
      <c r="AS170" s="27"/>
      <c r="AT170" s="28"/>
      <c r="AU170" s="28"/>
      <c r="AV170" s="28"/>
      <c r="AW170" s="28"/>
      <c r="AX170" s="28"/>
      <c r="AY170" s="28"/>
      <c r="AZ170" s="28"/>
      <c r="BA170" s="28"/>
      <c r="BB170" s="28"/>
      <c r="BC170" s="28"/>
      <c r="BD170" s="28"/>
      <c r="BE170" s="28"/>
      <c r="BF170" s="28"/>
    </row>
    <row r="171" spans="1:58" ht="28.5" hidden="1" customHeight="1" x14ac:dyDescent="0.15">
      <c r="A171" s="29"/>
      <c r="B171" s="30" t="s">
        <v>24</v>
      </c>
      <c r="C171" s="31"/>
      <c r="D171" s="31"/>
      <c r="E171" s="31"/>
      <c r="F171" s="28"/>
      <c r="G171" s="32"/>
      <c r="H171" s="28"/>
      <c r="I171" s="32"/>
      <c r="J171" s="32"/>
      <c r="K171" s="32"/>
      <c r="L171" s="32"/>
      <c r="M171" s="32"/>
      <c r="N171" s="32"/>
      <c r="O171" s="32"/>
      <c r="P171" s="32"/>
      <c r="Q171" s="32"/>
      <c r="R171" s="32"/>
      <c r="S171" s="32"/>
      <c r="T171" s="32"/>
      <c r="U171" s="32"/>
      <c r="V171" s="32"/>
      <c r="W171" s="32"/>
      <c r="X171" s="32"/>
      <c r="Y171" s="32"/>
      <c r="Z171" s="32"/>
      <c r="AA171" s="33"/>
      <c r="AB171" s="34"/>
      <c r="AC171" s="34"/>
      <c r="AD171" s="34"/>
      <c r="AE171" s="30" t="s">
        <v>25</v>
      </c>
      <c r="AF171" s="34"/>
      <c r="AG171" s="34"/>
      <c r="AH171" s="34"/>
      <c r="AI171" s="34"/>
      <c r="AJ171" s="34"/>
      <c r="AK171" s="34"/>
      <c r="AL171" s="34"/>
      <c r="AM171" s="34"/>
      <c r="AN171" s="34"/>
      <c r="AO171" s="34"/>
      <c r="AP171" s="34"/>
      <c r="AQ171" s="34"/>
      <c r="AR171" s="34"/>
      <c r="AS171" s="34"/>
      <c r="AT171" s="28"/>
      <c r="AU171" s="28"/>
      <c r="AV171" s="28" t="s">
        <v>26</v>
      </c>
      <c r="AW171" s="28"/>
      <c r="AX171" s="28"/>
      <c r="AY171" s="28" t="s">
        <v>27</v>
      </c>
      <c r="AZ171" s="28"/>
      <c r="BA171" s="28"/>
      <c r="BB171" s="28"/>
      <c r="BC171" s="28"/>
      <c r="BD171" s="28"/>
      <c r="BE171" s="28"/>
      <c r="BF171" s="28"/>
    </row>
    <row r="172" spans="1:58" ht="25.5" hidden="1" customHeight="1" x14ac:dyDescent="0.15">
      <c r="A172" s="29"/>
      <c r="B172" s="200" t="s">
        <v>27</v>
      </c>
      <c r="C172" s="201"/>
      <c r="D172" s="201"/>
      <c r="E172" s="202"/>
      <c r="F172" s="175" t="s">
        <v>29</v>
      </c>
      <c r="G172" s="175"/>
      <c r="H172" s="252"/>
      <c r="I172" s="252"/>
      <c r="J172" s="208" t="s">
        <v>30</v>
      </c>
      <c r="K172" s="208"/>
      <c r="L172" s="252"/>
      <c r="M172" s="252"/>
      <c r="N172" s="208" t="s">
        <v>31</v>
      </c>
      <c r="O172" s="210"/>
      <c r="P172" s="225" t="s">
        <v>32</v>
      </c>
      <c r="Q172" s="210"/>
      <c r="R172" s="226" t="s">
        <v>33</v>
      </c>
      <c r="S172" s="226"/>
      <c r="T172" s="252"/>
      <c r="U172" s="252"/>
      <c r="V172" s="208" t="s">
        <v>30</v>
      </c>
      <c r="W172" s="208"/>
      <c r="X172" s="252"/>
      <c r="Y172" s="252"/>
      <c r="Z172" s="208" t="s">
        <v>31</v>
      </c>
      <c r="AA172" s="210"/>
      <c r="AB172" s="28"/>
      <c r="AC172" s="28"/>
      <c r="AD172" s="28"/>
      <c r="AE172" s="217" t="s">
        <v>110</v>
      </c>
      <c r="AF172" s="218"/>
      <c r="AG172" s="218"/>
      <c r="AH172" s="218"/>
      <c r="AI172" s="219"/>
      <c r="AJ172" s="223">
        <f>ROUNDDOWN(AY172/60,0)</f>
        <v>0</v>
      </c>
      <c r="AK172" s="223"/>
      <c r="AL172" s="218" t="s">
        <v>35</v>
      </c>
      <c r="AM172" s="218"/>
      <c r="AN172" s="223">
        <f>AY172-AJ172*60</f>
        <v>0</v>
      </c>
      <c r="AO172" s="223"/>
      <c r="AP172" s="208" t="s">
        <v>31</v>
      </c>
      <c r="AQ172" s="210"/>
      <c r="AR172" s="34"/>
      <c r="AS172" s="28"/>
      <c r="AT172" s="176"/>
      <c r="AU172" s="176" t="s">
        <v>36</v>
      </c>
      <c r="AV172" s="212">
        <f>T172*60+X172</f>
        <v>0</v>
      </c>
      <c r="AW172" s="28"/>
      <c r="AX172" s="176" t="s">
        <v>37</v>
      </c>
      <c r="AY172" s="212">
        <f>(T172*60+X172)-(H172*60+L172)</f>
        <v>0</v>
      </c>
      <c r="AZ172" s="28"/>
      <c r="BA172" s="28"/>
      <c r="BB172" s="28"/>
      <c r="BC172" s="28"/>
      <c r="BD172" s="28"/>
      <c r="BE172" s="28"/>
      <c r="BF172" s="28"/>
    </row>
    <row r="173" spans="1:58" ht="35.25" hidden="1" customHeight="1" x14ac:dyDescent="0.15">
      <c r="A173" s="29"/>
      <c r="B173" s="203"/>
      <c r="C173" s="204"/>
      <c r="D173" s="204"/>
      <c r="E173" s="205"/>
      <c r="F173" s="175"/>
      <c r="G173" s="175"/>
      <c r="H173" s="253"/>
      <c r="I173" s="253"/>
      <c r="J173" s="209"/>
      <c r="K173" s="209"/>
      <c r="L173" s="253"/>
      <c r="M173" s="253"/>
      <c r="N173" s="209"/>
      <c r="O173" s="211"/>
      <c r="P173" s="214"/>
      <c r="Q173" s="211"/>
      <c r="R173" s="227"/>
      <c r="S173" s="227"/>
      <c r="T173" s="253"/>
      <c r="U173" s="253"/>
      <c r="V173" s="209"/>
      <c r="W173" s="209"/>
      <c r="X173" s="253"/>
      <c r="Y173" s="253"/>
      <c r="Z173" s="209"/>
      <c r="AA173" s="211"/>
      <c r="AB173" s="28"/>
      <c r="AC173" s="28"/>
      <c r="AD173" s="28"/>
      <c r="AE173" s="220"/>
      <c r="AF173" s="221"/>
      <c r="AG173" s="221"/>
      <c r="AH173" s="221"/>
      <c r="AI173" s="222"/>
      <c r="AJ173" s="224"/>
      <c r="AK173" s="224"/>
      <c r="AL173" s="221"/>
      <c r="AM173" s="221"/>
      <c r="AN173" s="224"/>
      <c r="AO173" s="224"/>
      <c r="AP173" s="209"/>
      <c r="AQ173" s="211"/>
      <c r="AR173" s="34"/>
      <c r="AS173" s="28"/>
      <c r="AT173" s="176"/>
      <c r="AU173" s="176"/>
      <c r="AV173" s="212"/>
      <c r="AW173" s="28"/>
      <c r="AX173" s="176"/>
      <c r="AY173" s="212"/>
      <c r="AZ173" s="28"/>
      <c r="BA173" s="28"/>
      <c r="BB173" s="28"/>
      <c r="BC173" s="28"/>
      <c r="BD173" s="28"/>
      <c r="BE173" s="28"/>
      <c r="BF173" s="28"/>
    </row>
    <row r="174" spans="1:58" ht="17.25" hidden="1" customHeight="1" x14ac:dyDescent="0.15">
      <c r="A174" s="29"/>
      <c r="B174" s="35"/>
      <c r="C174" s="35"/>
      <c r="D174" s="35"/>
      <c r="E174" s="35"/>
      <c r="F174" s="36"/>
      <c r="G174" s="36"/>
      <c r="H174" s="37"/>
      <c r="I174" s="36"/>
      <c r="J174" s="36"/>
      <c r="K174" s="36"/>
      <c r="L174" s="36"/>
      <c r="M174" s="36"/>
      <c r="N174" s="36"/>
      <c r="O174" s="36"/>
      <c r="P174" s="36"/>
      <c r="Q174" s="36"/>
      <c r="R174" s="36"/>
      <c r="S174" s="36"/>
      <c r="T174" s="36"/>
      <c r="U174" s="36"/>
      <c r="V174" s="36"/>
      <c r="W174" s="36"/>
      <c r="X174" s="34"/>
      <c r="Y174" s="34"/>
      <c r="Z174" s="32"/>
      <c r="AA174" s="33"/>
      <c r="AB174" s="34"/>
      <c r="AC174" s="34"/>
      <c r="AD174" s="34"/>
      <c r="AE174" s="38"/>
      <c r="AF174" s="38"/>
      <c r="AG174" s="38"/>
      <c r="AH174" s="38"/>
      <c r="AI174" s="38"/>
      <c r="AJ174" s="39" t="s">
        <v>38</v>
      </c>
      <c r="AK174" s="38"/>
      <c r="AL174" s="38"/>
      <c r="AM174" s="38"/>
      <c r="AN174" s="38"/>
      <c r="AO174" s="38"/>
      <c r="AP174" s="38"/>
      <c r="AQ174" s="38"/>
      <c r="AR174" s="34"/>
      <c r="AS174" s="28"/>
      <c r="AT174" s="28"/>
      <c r="AU174" s="28"/>
      <c r="AV174" s="28"/>
      <c r="AW174" s="28"/>
      <c r="AX174" s="28"/>
      <c r="AY174" s="28"/>
      <c r="AZ174" s="28"/>
      <c r="BA174" s="28"/>
      <c r="BB174" s="28"/>
      <c r="BC174" s="28"/>
      <c r="BD174" s="28"/>
      <c r="BE174" s="28"/>
      <c r="BF174" s="28"/>
    </row>
    <row r="175" spans="1:58" s="28" customFormat="1" ht="25.5" hidden="1" customHeight="1" x14ac:dyDescent="0.15">
      <c r="A175" s="29"/>
      <c r="B175" s="30"/>
      <c r="C175" s="31"/>
      <c r="D175" s="31"/>
      <c r="E175" s="31"/>
      <c r="F175" s="32"/>
      <c r="G175" s="32"/>
      <c r="H175" s="32"/>
      <c r="I175" s="32"/>
      <c r="J175" s="32"/>
      <c r="K175" s="32"/>
      <c r="L175" s="32"/>
      <c r="M175" s="32"/>
      <c r="N175" s="32"/>
      <c r="O175" s="32"/>
      <c r="P175" s="32"/>
      <c r="Q175" s="32"/>
      <c r="R175" s="32"/>
      <c r="S175" s="32"/>
      <c r="T175" s="32"/>
      <c r="U175" s="32"/>
      <c r="V175" s="32"/>
      <c r="W175" s="33"/>
      <c r="X175" s="34"/>
      <c r="Y175" s="34"/>
      <c r="Z175" s="32"/>
      <c r="AA175" s="33"/>
      <c r="AB175" s="34"/>
      <c r="AC175" s="34"/>
      <c r="AD175" s="34"/>
      <c r="AE175" s="38"/>
      <c r="AF175" s="38"/>
      <c r="AG175" s="38"/>
      <c r="AH175" s="38"/>
      <c r="AI175" s="38"/>
      <c r="AJ175" s="38"/>
      <c r="AK175" s="38"/>
      <c r="AL175" s="38"/>
      <c r="AM175" s="38"/>
      <c r="AN175" s="38"/>
      <c r="AO175" s="38"/>
      <c r="AP175" s="38"/>
      <c r="AQ175" s="38"/>
      <c r="AR175" s="34"/>
      <c r="AV175" s="42" t="s">
        <v>39</v>
      </c>
      <c r="AY175" s="28" t="s">
        <v>40</v>
      </c>
      <c r="BB175" s="28" t="s">
        <v>41</v>
      </c>
    </row>
    <row r="176" spans="1:58" s="47" customFormat="1" ht="25.5" hidden="1" customHeight="1" x14ac:dyDescent="0.15">
      <c r="A176" s="40"/>
      <c r="B176" s="41" t="s">
        <v>101</v>
      </c>
      <c r="C176" s="41"/>
      <c r="D176" s="41"/>
      <c r="E176" s="41"/>
      <c r="F176" s="41"/>
      <c r="G176" s="41"/>
      <c r="H176" s="41"/>
      <c r="I176" s="41"/>
      <c r="J176" s="41"/>
      <c r="K176" s="41"/>
      <c r="L176" s="41"/>
      <c r="M176" s="41"/>
      <c r="N176" s="41"/>
      <c r="O176" s="42"/>
      <c r="P176" s="41"/>
      <c r="Q176" s="41"/>
      <c r="R176" s="41"/>
      <c r="S176" s="41"/>
      <c r="T176" s="41"/>
      <c r="U176" s="17"/>
      <c r="V176" s="41"/>
      <c r="W176" s="41"/>
      <c r="X176" s="34"/>
      <c r="Y176" s="34"/>
      <c r="Z176" s="32"/>
      <c r="AA176" s="33"/>
      <c r="AB176" s="34"/>
      <c r="AC176" s="34"/>
      <c r="AD176" s="34"/>
      <c r="AE176" s="43" t="s">
        <v>42</v>
      </c>
      <c r="AF176" s="44"/>
      <c r="AG176" s="45"/>
      <c r="AH176" s="45"/>
      <c r="AI176" s="45"/>
      <c r="AJ176" s="45"/>
      <c r="AK176" s="45"/>
      <c r="AL176" s="45"/>
      <c r="AM176" s="45"/>
      <c r="AN176" s="38"/>
      <c r="AO176" s="38"/>
      <c r="AP176" s="38"/>
      <c r="AQ176" s="46"/>
      <c r="AR176" s="34"/>
      <c r="AS176" s="28"/>
      <c r="AT176" s="42"/>
      <c r="AU176" s="42"/>
      <c r="AV176" s="42" t="s">
        <v>43</v>
      </c>
      <c r="AW176" s="42"/>
      <c r="AX176" s="42"/>
      <c r="AY176" s="28" t="s">
        <v>44</v>
      </c>
      <c r="AZ176" s="42"/>
      <c r="BA176" s="28"/>
      <c r="BB176" s="28"/>
      <c r="BC176" s="42"/>
      <c r="BD176" s="28"/>
      <c r="BE176" s="42"/>
      <c r="BF176" s="42"/>
    </row>
    <row r="177" spans="1:58" ht="25.5" hidden="1" customHeight="1" x14ac:dyDescent="0.15">
      <c r="A177" s="29"/>
      <c r="B177" s="200" t="s">
        <v>27</v>
      </c>
      <c r="C177" s="201"/>
      <c r="D177" s="201"/>
      <c r="E177" s="202"/>
      <c r="F177" s="175" t="s">
        <v>29</v>
      </c>
      <c r="G177" s="175"/>
      <c r="H177" s="252"/>
      <c r="I177" s="252"/>
      <c r="J177" s="208" t="s">
        <v>30</v>
      </c>
      <c r="K177" s="208"/>
      <c r="L177" s="252"/>
      <c r="M177" s="252"/>
      <c r="N177" s="208" t="s">
        <v>31</v>
      </c>
      <c r="O177" s="210"/>
      <c r="P177" s="225" t="s">
        <v>32</v>
      </c>
      <c r="Q177" s="210"/>
      <c r="R177" s="226" t="s">
        <v>33</v>
      </c>
      <c r="S177" s="226"/>
      <c r="T177" s="254"/>
      <c r="U177" s="252"/>
      <c r="V177" s="208" t="s">
        <v>30</v>
      </c>
      <c r="W177" s="208"/>
      <c r="X177" s="252"/>
      <c r="Y177" s="252"/>
      <c r="Z177" s="208" t="s">
        <v>31</v>
      </c>
      <c r="AA177" s="210"/>
      <c r="AB177" s="34"/>
      <c r="AC177" s="34"/>
      <c r="AD177" s="34"/>
      <c r="AE177" s="213" t="s">
        <v>51</v>
      </c>
      <c r="AF177" s="208"/>
      <c r="AG177" s="208"/>
      <c r="AH177" s="208"/>
      <c r="AI177" s="210"/>
      <c r="AJ177" s="250">
        <f>ROUNDDOWN(AV182/60,0)</f>
        <v>0</v>
      </c>
      <c r="AK177" s="223"/>
      <c r="AL177" s="208" t="s">
        <v>30</v>
      </c>
      <c r="AM177" s="208"/>
      <c r="AN177" s="223">
        <f>AV182-AJ177*60</f>
        <v>0</v>
      </c>
      <c r="AO177" s="223"/>
      <c r="AP177" s="208" t="s">
        <v>31</v>
      </c>
      <c r="AQ177" s="210"/>
      <c r="AR177" s="34"/>
      <c r="AS177" s="48"/>
      <c r="AT177" s="28"/>
      <c r="AU177" s="176" t="s">
        <v>46</v>
      </c>
      <c r="AV177" s="212">
        <f>IF(AY177&lt;=BB177,BB177,AV172)</f>
        <v>1260</v>
      </c>
      <c r="AW177" s="134"/>
      <c r="AX177" s="176" t="s">
        <v>47</v>
      </c>
      <c r="AY177" s="212">
        <f>T177*60+X177</f>
        <v>0</v>
      </c>
      <c r="AZ177" s="134"/>
      <c r="BA177" s="176" t="s">
        <v>48</v>
      </c>
      <c r="BB177" s="212">
        <f>21*60</f>
        <v>1260</v>
      </c>
      <c r="BC177" s="28"/>
      <c r="BD177" s="28"/>
      <c r="BE177" s="28"/>
      <c r="BF177" s="28"/>
    </row>
    <row r="178" spans="1:58" ht="35.25" hidden="1" customHeight="1" x14ac:dyDescent="0.15">
      <c r="A178" s="29"/>
      <c r="B178" s="203"/>
      <c r="C178" s="204"/>
      <c r="D178" s="204"/>
      <c r="E178" s="205"/>
      <c r="F178" s="175"/>
      <c r="G178" s="175"/>
      <c r="H178" s="253"/>
      <c r="I178" s="253"/>
      <c r="J178" s="209"/>
      <c r="K178" s="209"/>
      <c r="L178" s="253"/>
      <c r="M178" s="253"/>
      <c r="N178" s="209"/>
      <c r="O178" s="211"/>
      <c r="P178" s="214"/>
      <c r="Q178" s="211"/>
      <c r="R178" s="227"/>
      <c r="S178" s="227"/>
      <c r="T178" s="255"/>
      <c r="U178" s="253"/>
      <c r="V178" s="209"/>
      <c r="W178" s="209"/>
      <c r="X178" s="253"/>
      <c r="Y178" s="253"/>
      <c r="Z178" s="209"/>
      <c r="AA178" s="211"/>
      <c r="AB178" s="28"/>
      <c r="AC178" s="28"/>
      <c r="AD178" s="28"/>
      <c r="AE178" s="214"/>
      <c r="AF178" s="209"/>
      <c r="AG178" s="209"/>
      <c r="AH178" s="209"/>
      <c r="AI178" s="211"/>
      <c r="AJ178" s="251"/>
      <c r="AK178" s="224"/>
      <c r="AL178" s="209"/>
      <c r="AM178" s="209"/>
      <c r="AN178" s="224"/>
      <c r="AO178" s="224"/>
      <c r="AP178" s="209"/>
      <c r="AQ178" s="211"/>
      <c r="AR178" s="34"/>
      <c r="AS178" s="48"/>
      <c r="AT178" s="28"/>
      <c r="AU178" s="176"/>
      <c r="AV178" s="212"/>
      <c r="AW178" s="134"/>
      <c r="AX178" s="176"/>
      <c r="AY178" s="212"/>
      <c r="AZ178" s="134"/>
      <c r="BA178" s="176"/>
      <c r="BB178" s="212"/>
      <c r="BC178" s="28"/>
      <c r="BD178" s="28"/>
      <c r="BE178" s="28"/>
      <c r="BF178" s="28"/>
    </row>
    <row r="179" spans="1:58" ht="17.25" hidden="1" customHeight="1" x14ac:dyDescent="0.15">
      <c r="A179" s="49"/>
      <c r="B179" s="35"/>
      <c r="C179" s="35"/>
      <c r="D179" s="35"/>
      <c r="E179" s="35"/>
      <c r="F179" s="28"/>
      <c r="G179" s="35"/>
      <c r="H179" s="37"/>
      <c r="I179" s="35"/>
      <c r="J179" s="35"/>
      <c r="K179" s="35"/>
      <c r="L179" s="35"/>
      <c r="M179" s="35"/>
      <c r="N179" s="35"/>
      <c r="O179" s="35"/>
      <c r="P179" s="50"/>
      <c r="Q179" s="35"/>
      <c r="R179" s="35"/>
      <c r="S179" s="35"/>
      <c r="T179" s="35"/>
      <c r="U179" s="35"/>
      <c r="V179" s="35"/>
      <c r="W179" s="35"/>
      <c r="X179" s="34"/>
      <c r="Y179" s="34"/>
      <c r="Z179" s="32"/>
      <c r="AA179" s="28"/>
      <c r="AB179" s="28"/>
      <c r="AC179" s="28"/>
      <c r="AD179" s="28"/>
      <c r="AE179" s="46"/>
      <c r="AF179" s="46"/>
      <c r="AG179" s="46"/>
      <c r="AH179" s="46"/>
      <c r="AI179" s="46"/>
      <c r="AJ179" s="39" t="s">
        <v>38</v>
      </c>
      <c r="AK179" s="46"/>
      <c r="AL179" s="46"/>
      <c r="AM179" s="46"/>
      <c r="AN179" s="46"/>
      <c r="AO179" s="46"/>
      <c r="AP179" s="46"/>
      <c r="AQ179" s="46"/>
      <c r="AR179" s="28"/>
      <c r="AS179" s="28"/>
      <c r="AT179" s="28"/>
      <c r="AU179" s="28"/>
      <c r="AV179" s="28"/>
      <c r="AW179" s="28"/>
      <c r="AX179" s="28"/>
      <c r="AY179" s="61" t="s">
        <v>49</v>
      </c>
      <c r="AZ179" s="28"/>
      <c r="BA179" s="28"/>
      <c r="BB179" s="28"/>
      <c r="BC179" s="28"/>
      <c r="BD179" s="28"/>
      <c r="BE179" s="28"/>
      <c r="BF179" s="28"/>
    </row>
    <row r="180" spans="1:58" ht="25.5" hidden="1" customHeight="1" x14ac:dyDescent="0.2">
      <c r="A180" s="49"/>
      <c r="B180" s="28"/>
      <c r="C180" s="228" t="s">
        <v>100</v>
      </c>
      <c r="D180" s="229"/>
      <c r="E180" s="229"/>
      <c r="F180" s="229"/>
      <c r="G180" s="229"/>
      <c r="H180" s="229"/>
      <c r="I180" s="229"/>
      <c r="J180" s="229"/>
      <c r="K180" s="229"/>
      <c r="L180" s="229"/>
      <c r="M180" s="229"/>
      <c r="N180" s="229"/>
      <c r="O180" s="229"/>
      <c r="P180" s="229"/>
      <c r="Q180" s="229"/>
      <c r="R180" s="229"/>
      <c r="S180" s="229"/>
      <c r="T180" s="229"/>
      <c r="U180" s="229"/>
      <c r="V180" s="229"/>
      <c r="W180" s="229"/>
      <c r="X180" s="229"/>
      <c r="Y180" s="229"/>
      <c r="Z180" s="229"/>
      <c r="AA180" s="229"/>
      <c r="AB180" s="230"/>
      <c r="AD180" s="28"/>
      <c r="AE180" s="46"/>
      <c r="AF180" s="46"/>
      <c r="AG180" s="46"/>
      <c r="AH180" s="46"/>
      <c r="AI180" s="46"/>
      <c r="AJ180" s="46"/>
      <c r="AK180" s="46"/>
      <c r="AL180" s="46"/>
      <c r="AM180" s="46"/>
      <c r="AN180" s="46"/>
      <c r="AO180" s="46"/>
      <c r="AP180" s="46"/>
      <c r="AQ180" s="46"/>
      <c r="AR180" s="28"/>
      <c r="AS180" s="28"/>
      <c r="AT180" s="28"/>
      <c r="AU180" s="28"/>
      <c r="AV180" s="28"/>
      <c r="AW180" s="28"/>
      <c r="AX180" s="28"/>
      <c r="AY180" s="102" t="s">
        <v>89</v>
      </c>
      <c r="AZ180" s="28"/>
      <c r="BA180" s="28"/>
      <c r="BB180" s="28"/>
      <c r="BC180" s="28"/>
      <c r="BD180" s="28"/>
      <c r="BE180" s="28"/>
      <c r="BF180" s="28"/>
    </row>
    <row r="181" spans="1:58" ht="25.5" hidden="1" customHeight="1" x14ac:dyDescent="0.15">
      <c r="A181" s="49"/>
      <c r="B181" s="28"/>
      <c r="C181" s="231"/>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3"/>
      <c r="AD181" s="28"/>
      <c r="AE181" s="43" t="s">
        <v>50</v>
      </c>
      <c r="AF181" s="46"/>
      <c r="AG181" s="46"/>
      <c r="AH181" s="46"/>
      <c r="AI181" s="46"/>
      <c r="AJ181" s="46"/>
      <c r="AK181" s="46"/>
      <c r="AL181" s="46"/>
      <c r="AM181" s="46"/>
      <c r="AN181" s="46"/>
      <c r="AO181" s="46"/>
      <c r="AP181" s="46"/>
      <c r="AQ181" s="46"/>
      <c r="AR181" s="28"/>
      <c r="AS181" s="28"/>
      <c r="AT181" s="28"/>
      <c r="AU181" s="28"/>
      <c r="AV181" s="28" t="s">
        <v>51</v>
      </c>
      <c r="AW181" s="28"/>
      <c r="AX181" s="28"/>
      <c r="AY181" s="28" t="s">
        <v>52</v>
      </c>
      <c r="AZ181" s="103"/>
      <c r="BA181" s="28"/>
      <c r="BB181" s="28"/>
      <c r="BC181" s="28"/>
      <c r="BD181" s="28"/>
      <c r="BE181" s="28"/>
      <c r="BF181" s="28"/>
    </row>
    <row r="182" spans="1:58" s="47" customFormat="1" ht="25.5" hidden="1" customHeight="1" x14ac:dyDescent="0.15">
      <c r="A182" s="49"/>
      <c r="B182" s="28"/>
      <c r="C182" s="231"/>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3"/>
      <c r="AC182" s="1"/>
      <c r="AD182" s="28"/>
      <c r="AE182" s="217" t="s">
        <v>111</v>
      </c>
      <c r="AF182" s="237"/>
      <c r="AG182" s="237"/>
      <c r="AH182" s="237"/>
      <c r="AI182" s="237"/>
      <c r="AJ182" s="237"/>
      <c r="AK182" s="238"/>
      <c r="AL182" s="242">
        <f>IF(AY172=0,0,ROUNDUP(AV182/AY172,3))</f>
        <v>0</v>
      </c>
      <c r="AM182" s="243"/>
      <c r="AN182" s="243"/>
      <c r="AO182" s="243"/>
      <c r="AP182" s="243"/>
      <c r="AQ182" s="244"/>
      <c r="AR182" s="28"/>
      <c r="AS182" s="28"/>
      <c r="AT182" s="42"/>
      <c r="AU182" s="176" t="s">
        <v>54</v>
      </c>
      <c r="AV182" s="248">
        <f>IF(AV172-AV177&gt;0,IF(AV172-AV177&gt;AY172,AY172,AV172-AV177),0)</f>
        <v>0</v>
      </c>
      <c r="AW182" s="249" t="s">
        <v>55</v>
      </c>
      <c r="AX182" s="249"/>
      <c r="AY182" s="103"/>
      <c r="AZ182" s="103"/>
      <c r="BA182" s="42"/>
      <c r="BB182" s="42"/>
      <c r="BC182" s="42"/>
      <c r="BD182" s="42"/>
      <c r="BE182" s="42"/>
      <c r="BF182" s="42"/>
    </row>
    <row r="183" spans="1:58" ht="35.25" hidden="1" customHeight="1" x14ac:dyDescent="0.15">
      <c r="A183" s="49"/>
      <c r="B183" s="28"/>
      <c r="C183" s="231"/>
      <c r="D183" s="232"/>
      <c r="E183" s="232"/>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3"/>
      <c r="AD183" s="28"/>
      <c r="AE183" s="239"/>
      <c r="AF183" s="240"/>
      <c r="AG183" s="240"/>
      <c r="AH183" s="240"/>
      <c r="AI183" s="240"/>
      <c r="AJ183" s="240"/>
      <c r="AK183" s="241"/>
      <c r="AL183" s="245"/>
      <c r="AM183" s="246"/>
      <c r="AN183" s="246"/>
      <c r="AO183" s="246"/>
      <c r="AP183" s="246"/>
      <c r="AQ183" s="247"/>
      <c r="AR183" s="28"/>
      <c r="AS183" s="28"/>
      <c r="AT183" s="176"/>
      <c r="AU183" s="176"/>
      <c r="AV183" s="248"/>
      <c r="AW183" s="249"/>
      <c r="AX183" s="249"/>
      <c r="AY183" s="28"/>
      <c r="AZ183" s="28"/>
      <c r="BA183" s="28"/>
      <c r="BB183" s="28"/>
      <c r="BC183" s="28"/>
      <c r="BD183" s="28"/>
      <c r="BE183" s="28"/>
      <c r="BF183" s="28"/>
    </row>
    <row r="184" spans="1:58" ht="25.5" hidden="1" customHeight="1" x14ac:dyDescent="0.15">
      <c r="A184" s="49"/>
      <c r="B184" s="28"/>
      <c r="C184" s="234"/>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6"/>
      <c r="AD184" s="28"/>
      <c r="AE184" s="28"/>
      <c r="AF184" s="28"/>
      <c r="AG184" s="28"/>
      <c r="AH184" s="28"/>
      <c r="AI184" s="28"/>
      <c r="AJ184" s="28"/>
      <c r="AK184" s="52" t="s">
        <v>38</v>
      </c>
      <c r="AL184" s="28"/>
      <c r="AM184" s="34"/>
      <c r="AN184" s="34"/>
      <c r="AO184" s="34"/>
      <c r="AP184" s="28"/>
      <c r="AQ184" s="28"/>
      <c r="AR184" s="28"/>
      <c r="AS184" s="28"/>
      <c r="AT184" s="176"/>
      <c r="AU184" s="28"/>
      <c r="AV184" s="28"/>
      <c r="AW184" s="28"/>
      <c r="AX184" s="28"/>
      <c r="AY184" s="28"/>
      <c r="AZ184" s="28"/>
      <c r="BA184" s="28"/>
      <c r="BB184" s="28"/>
      <c r="BC184" s="28"/>
      <c r="BD184" s="28"/>
      <c r="BE184" s="28"/>
      <c r="BF184" s="28"/>
    </row>
    <row r="185" spans="1:58" ht="25.5" hidden="1" customHeight="1" x14ac:dyDescent="0.15">
      <c r="A185" s="49"/>
      <c r="B185" s="28"/>
      <c r="C185" s="51"/>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D185" s="28"/>
      <c r="AE185" s="28"/>
      <c r="AF185" s="28"/>
      <c r="AG185" s="28"/>
      <c r="AH185" s="28"/>
      <c r="AI185" s="28"/>
      <c r="AJ185" s="28"/>
      <c r="AK185" s="54" t="s">
        <v>56</v>
      </c>
      <c r="AL185" s="28"/>
      <c r="AM185" s="34"/>
      <c r="AN185" s="34"/>
      <c r="AO185" s="34"/>
      <c r="AP185" s="28"/>
      <c r="AQ185" s="28"/>
      <c r="AR185" s="28"/>
      <c r="AS185" s="28"/>
      <c r="AT185" s="28"/>
      <c r="AU185" s="28"/>
      <c r="AV185" s="28"/>
      <c r="AW185" s="28"/>
      <c r="AX185" s="28"/>
      <c r="AY185" s="28"/>
      <c r="AZ185" s="28"/>
      <c r="BA185" s="28"/>
      <c r="BB185" s="28"/>
      <c r="BC185" s="28"/>
      <c r="BD185" s="28"/>
      <c r="BE185" s="28"/>
    </row>
    <row r="186" spans="1:58" ht="17.25" hidden="1" customHeight="1" x14ac:dyDescent="0.15">
      <c r="A186" s="55"/>
      <c r="B186" s="56"/>
      <c r="C186" s="56"/>
      <c r="D186" s="56"/>
      <c r="E186" s="56"/>
      <c r="F186" s="57"/>
      <c r="G186" s="56"/>
      <c r="H186" s="56"/>
      <c r="I186" s="56"/>
      <c r="J186" s="56"/>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9"/>
      <c r="AL186" s="58"/>
      <c r="AM186" s="60"/>
      <c r="AN186" s="60"/>
      <c r="AO186" s="60"/>
      <c r="AP186" s="58"/>
      <c r="AQ186" s="58"/>
      <c r="AR186" s="58"/>
      <c r="AS186" s="58"/>
      <c r="AT186" s="28"/>
      <c r="AU186" s="28"/>
      <c r="AV186" s="28"/>
      <c r="AW186" s="28"/>
      <c r="AX186" s="28"/>
      <c r="AY186" s="28"/>
      <c r="AZ186" s="28"/>
      <c r="BA186" s="28"/>
      <c r="BB186" s="28"/>
      <c r="BC186" s="28"/>
      <c r="BD186" s="28"/>
      <c r="BE186" s="28"/>
    </row>
    <row r="187" spans="1:58" ht="17.25" hidden="1" customHeight="1" x14ac:dyDescent="0.15">
      <c r="A187" s="36"/>
      <c r="B187" s="36"/>
      <c r="C187" s="36"/>
      <c r="D187" s="36"/>
      <c r="E187" s="36"/>
      <c r="F187" s="61"/>
      <c r="G187" s="36"/>
      <c r="H187" s="36"/>
      <c r="I187" s="36"/>
      <c r="J187" s="36"/>
      <c r="AK187" s="62"/>
      <c r="AM187" s="9"/>
      <c r="AN187" s="9"/>
      <c r="AO187" s="9"/>
      <c r="AT187" s="28"/>
      <c r="AU187" s="28"/>
      <c r="AV187" s="28"/>
      <c r="AW187" s="28"/>
      <c r="AX187" s="28"/>
      <c r="AY187" s="28"/>
      <c r="AZ187" s="28"/>
      <c r="BA187" s="28"/>
      <c r="BB187" s="28"/>
      <c r="BC187" s="28"/>
      <c r="BD187" s="28"/>
      <c r="BE187" s="28"/>
    </row>
    <row r="188" spans="1:58" ht="25.5" hidden="1" customHeight="1" x14ac:dyDescent="0.15">
      <c r="A188" s="194" t="s">
        <v>68</v>
      </c>
      <c r="B188" s="195"/>
      <c r="C188" s="195"/>
      <c r="D188" s="195"/>
      <c r="E188" s="195"/>
      <c r="F188" s="195"/>
      <c r="G188" s="195"/>
      <c r="H188" s="195"/>
      <c r="I188" s="196"/>
      <c r="J188" s="23"/>
      <c r="K188" s="63" t="s">
        <v>61</v>
      </c>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23"/>
      <c r="AP188" s="23"/>
      <c r="AQ188" s="23"/>
      <c r="AR188" s="23"/>
      <c r="AS188" s="23"/>
      <c r="AT188" s="28"/>
      <c r="AU188" s="28" t="s">
        <v>23</v>
      </c>
      <c r="AV188" s="34"/>
      <c r="AW188" s="34"/>
      <c r="AX188" s="34"/>
      <c r="AY188" s="34"/>
      <c r="AZ188" s="28"/>
      <c r="BA188" s="34"/>
      <c r="BB188" s="34"/>
      <c r="BC188" s="34"/>
      <c r="BD188" s="34"/>
      <c r="BE188" s="34"/>
      <c r="BF188" s="9"/>
    </row>
    <row r="189" spans="1:58" ht="17.25" hidden="1" customHeight="1" x14ac:dyDescent="0.15">
      <c r="A189" s="197"/>
      <c r="B189" s="198"/>
      <c r="C189" s="198"/>
      <c r="D189" s="198"/>
      <c r="E189" s="198"/>
      <c r="F189" s="198"/>
      <c r="G189" s="198"/>
      <c r="H189" s="198"/>
      <c r="I189" s="199"/>
      <c r="J189" s="24"/>
      <c r="K189" s="24"/>
      <c r="L189" s="24"/>
      <c r="M189" s="24"/>
      <c r="N189" s="24"/>
      <c r="O189" s="24"/>
      <c r="P189" s="24"/>
      <c r="Q189" s="24"/>
      <c r="R189" s="24"/>
      <c r="S189" s="24"/>
      <c r="T189" s="24"/>
      <c r="U189" s="24"/>
      <c r="V189" s="24"/>
      <c r="W189" s="24"/>
      <c r="X189" s="25"/>
      <c r="Y189" s="25"/>
      <c r="Z189" s="25"/>
      <c r="AA189" s="25"/>
      <c r="AB189" s="25"/>
      <c r="AC189" s="25"/>
      <c r="AD189" s="25"/>
      <c r="AE189" s="26"/>
      <c r="AF189" s="25"/>
      <c r="AG189" s="25"/>
      <c r="AH189" s="25"/>
      <c r="AI189" s="25"/>
      <c r="AJ189" s="25"/>
      <c r="AK189" s="25"/>
      <c r="AL189" s="25"/>
      <c r="AM189" s="25"/>
      <c r="AN189" s="25"/>
      <c r="AO189" s="25"/>
      <c r="AP189" s="27"/>
      <c r="AQ189" s="27"/>
      <c r="AR189" s="27"/>
      <c r="AS189" s="27"/>
      <c r="AT189" s="28"/>
      <c r="AU189" s="28"/>
      <c r="AV189" s="28"/>
      <c r="AW189" s="28"/>
      <c r="AX189" s="28"/>
      <c r="AY189" s="28"/>
      <c r="AZ189" s="28"/>
      <c r="BA189" s="28"/>
      <c r="BB189" s="28"/>
      <c r="BC189" s="28"/>
      <c r="BD189" s="28"/>
      <c r="BE189" s="28"/>
      <c r="BF189" s="28"/>
    </row>
    <row r="190" spans="1:58" ht="28.5" hidden="1" customHeight="1" x14ac:dyDescent="0.15">
      <c r="A190" s="29"/>
      <c r="B190" s="30" t="s">
        <v>24</v>
      </c>
      <c r="C190" s="31"/>
      <c r="D190" s="31"/>
      <c r="E190" s="31"/>
      <c r="F190" s="28"/>
      <c r="G190" s="32"/>
      <c r="H190" s="28"/>
      <c r="I190" s="32"/>
      <c r="J190" s="32"/>
      <c r="K190" s="32"/>
      <c r="L190" s="32"/>
      <c r="M190" s="32"/>
      <c r="N190" s="32"/>
      <c r="O190" s="32"/>
      <c r="P190" s="32"/>
      <c r="Q190" s="32"/>
      <c r="R190" s="32"/>
      <c r="S190" s="32"/>
      <c r="T190" s="32"/>
      <c r="U190" s="32"/>
      <c r="V190" s="32"/>
      <c r="W190" s="32"/>
      <c r="X190" s="32"/>
      <c r="Y190" s="32"/>
      <c r="Z190" s="32"/>
      <c r="AA190" s="33"/>
      <c r="AB190" s="34"/>
      <c r="AC190" s="34"/>
      <c r="AD190" s="34"/>
      <c r="AE190" s="30" t="s">
        <v>25</v>
      </c>
      <c r="AF190" s="34"/>
      <c r="AG190" s="34"/>
      <c r="AH190" s="34"/>
      <c r="AI190" s="34"/>
      <c r="AJ190" s="34"/>
      <c r="AK190" s="34"/>
      <c r="AL190" s="34"/>
      <c r="AM190" s="34"/>
      <c r="AN190" s="34"/>
      <c r="AO190" s="34"/>
      <c r="AP190" s="34"/>
      <c r="AQ190" s="34"/>
      <c r="AR190" s="34"/>
      <c r="AS190" s="34"/>
      <c r="AT190" s="28"/>
      <c r="AU190" s="28"/>
      <c r="AV190" s="28" t="s">
        <v>26</v>
      </c>
      <c r="AW190" s="28"/>
      <c r="AX190" s="28"/>
      <c r="AY190" s="28" t="s">
        <v>27</v>
      </c>
      <c r="AZ190" s="28"/>
      <c r="BA190" s="28"/>
      <c r="BB190" s="28"/>
      <c r="BC190" s="28"/>
      <c r="BD190" s="28"/>
      <c r="BE190" s="28"/>
      <c r="BF190" s="28"/>
    </row>
    <row r="191" spans="1:58" ht="25.5" hidden="1" customHeight="1" x14ac:dyDescent="0.15">
      <c r="A191" s="29"/>
      <c r="B191" s="200" t="s">
        <v>27</v>
      </c>
      <c r="C191" s="201"/>
      <c r="D191" s="201"/>
      <c r="E191" s="202"/>
      <c r="F191" s="175" t="s">
        <v>29</v>
      </c>
      <c r="G191" s="175"/>
      <c r="H191" s="252"/>
      <c r="I191" s="252"/>
      <c r="J191" s="208" t="s">
        <v>30</v>
      </c>
      <c r="K191" s="208"/>
      <c r="L191" s="252"/>
      <c r="M191" s="252"/>
      <c r="N191" s="208" t="s">
        <v>31</v>
      </c>
      <c r="O191" s="210"/>
      <c r="P191" s="225" t="s">
        <v>32</v>
      </c>
      <c r="Q191" s="210"/>
      <c r="R191" s="226" t="s">
        <v>33</v>
      </c>
      <c r="S191" s="226"/>
      <c r="T191" s="252"/>
      <c r="U191" s="252"/>
      <c r="V191" s="208" t="s">
        <v>30</v>
      </c>
      <c r="W191" s="208"/>
      <c r="X191" s="252"/>
      <c r="Y191" s="252"/>
      <c r="Z191" s="208" t="s">
        <v>31</v>
      </c>
      <c r="AA191" s="210"/>
      <c r="AB191" s="28"/>
      <c r="AC191" s="28"/>
      <c r="AD191" s="28"/>
      <c r="AE191" s="217" t="s">
        <v>110</v>
      </c>
      <c r="AF191" s="218"/>
      <c r="AG191" s="218"/>
      <c r="AH191" s="218"/>
      <c r="AI191" s="219"/>
      <c r="AJ191" s="223">
        <f>ROUNDDOWN(AY191/60,0)</f>
        <v>0</v>
      </c>
      <c r="AK191" s="223"/>
      <c r="AL191" s="218" t="s">
        <v>35</v>
      </c>
      <c r="AM191" s="218"/>
      <c r="AN191" s="223">
        <f>AY191-AJ191*60</f>
        <v>0</v>
      </c>
      <c r="AO191" s="223"/>
      <c r="AP191" s="208" t="s">
        <v>31</v>
      </c>
      <c r="AQ191" s="210"/>
      <c r="AR191" s="34"/>
      <c r="AS191" s="28"/>
      <c r="AT191" s="176"/>
      <c r="AU191" s="176" t="s">
        <v>36</v>
      </c>
      <c r="AV191" s="212">
        <f>T191*60+X191</f>
        <v>0</v>
      </c>
      <c r="AW191" s="28"/>
      <c r="AX191" s="176" t="s">
        <v>37</v>
      </c>
      <c r="AY191" s="212">
        <f>(T191*60+X191)-(H191*60+L191)</f>
        <v>0</v>
      </c>
      <c r="AZ191" s="28"/>
      <c r="BA191" s="28"/>
      <c r="BB191" s="28"/>
      <c r="BC191" s="28"/>
      <c r="BD191" s="28"/>
      <c r="BE191" s="28"/>
      <c r="BF191" s="28"/>
    </row>
    <row r="192" spans="1:58" ht="35.25" hidden="1" customHeight="1" x14ac:dyDescent="0.15">
      <c r="A192" s="29"/>
      <c r="B192" s="203"/>
      <c r="C192" s="204"/>
      <c r="D192" s="204"/>
      <c r="E192" s="205"/>
      <c r="F192" s="175"/>
      <c r="G192" s="175"/>
      <c r="H192" s="253"/>
      <c r="I192" s="253"/>
      <c r="J192" s="209"/>
      <c r="K192" s="209"/>
      <c r="L192" s="253"/>
      <c r="M192" s="253"/>
      <c r="N192" s="209"/>
      <c r="O192" s="211"/>
      <c r="P192" s="214"/>
      <c r="Q192" s="211"/>
      <c r="R192" s="227"/>
      <c r="S192" s="227"/>
      <c r="T192" s="253"/>
      <c r="U192" s="253"/>
      <c r="V192" s="209"/>
      <c r="W192" s="209"/>
      <c r="X192" s="253"/>
      <c r="Y192" s="253"/>
      <c r="Z192" s="209"/>
      <c r="AA192" s="211"/>
      <c r="AB192" s="28"/>
      <c r="AC192" s="28"/>
      <c r="AD192" s="28"/>
      <c r="AE192" s="220"/>
      <c r="AF192" s="221"/>
      <c r="AG192" s="221"/>
      <c r="AH192" s="221"/>
      <c r="AI192" s="222"/>
      <c r="AJ192" s="224"/>
      <c r="AK192" s="224"/>
      <c r="AL192" s="221"/>
      <c r="AM192" s="221"/>
      <c r="AN192" s="224"/>
      <c r="AO192" s="224"/>
      <c r="AP192" s="209"/>
      <c r="AQ192" s="211"/>
      <c r="AR192" s="34"/>
      <c r="AS192" s="28"/>
      <c r="AT192" s="176"/>
      <c r="AU192" s="176"/>
      <c r="AV192" s="212"/>
      <c r="AW192" s="28"/>
      <c r="AX192" s="176"/>
      <c r="AY192" s="212"/>
      <c r="AZ192" s="28"/>
      <c r="BA192" s="28"/>
      <c r="BB192" s="28"/>
      <c r="BC192" s="28"/>
      <c r="BD192" s="28"/>
      <c r="BE192" s="28"/>
      <c r="BF192" s="28"/>
    </row>
    <row r="193" spans="1:58" ht="17.25" hidden="1" customHeight="1" x14ac:dyDescent="0.15">
      <c r="A193" s="29"/>
      <c r="B193" s="35"/>
      <c r="C193" s="35"/>
      <c r="D193" s="35"/>
      <c r="E193" s="35"/>
      <c r="F193" s="36"/>
      <c r="G193" s="36"/>
      <c r="H193" s="37"/>
      <c r="I193" s="36"/>
      <c r="J193" s="36"/>
      <c r="K193" s="36"/>
      <c r="L193" s="36"/>
      <c r="M193" s="36"/>
      <c r="N193" s="36"/>
      <c r="O193" s="36"/>
      <c r="P193" s="36"/>
      <c r="Q193" s="36"/>
      <c r="R193" s="36"/>
      <c r="S193" s="36"/>
      <c r="T193" s="36"/>
      <c r="U193" s="36"/>
      <c r="V193" s="36"/>
      <c r="W193" s="36"/>
      <c r="X193" s="34"/>
      <c r="Y193" s="34"/>
      <c r="Z193" s="32"/>
      <c r="AA193" s="33"/>
      <c r="AB193" s="34"/>
      <c r="AC193" s="34"/>
      <c r="AD193" s="34"/>
      <c r="AE193" s="38"/>
      <c r="AF193" s="38"/>
      <c r="AG193" s="38"/>
      <c r="AH193" s="38"/>
      <c r="AI193" s="38"/>
      <c r="AJ193" s="39" t="s">
        <v>38</v>
      </c>
      <c r="AK193" s="38"/>
      <c r="AL193" s="38"/>
      <c r="AM193" s="38"/>
      <c r="AN193" s="38"/>
      <c r="AO193" s="38"/>
      <c r="AP193" s="38"/>
      <c r="AQ193" s="38"/>
      <c r="AR193" s="34"/>
      <c r="AS193" s="28"/>
      <c r="AT193" s="28"/>
      <c r="AU193" s="28"/>
      <c r="AV193" s="28"/>
      <c r="AW193" s="28"/>
      <c r="AX193" s="28"/>
      <c r="AY193" s="28"/>
      <c r="AZ193" s="28"/>
      <c r="BA193" s="28"/>
      <c r="BB193" s="28"/>
      <c r="BC193" s="28"/>
      <c r="BD193" s="28"/>
      <c r="BE193" s="28"/>
      <c r="BF193" s="28"/>
    </row>
    <row r="194" spans="1:58" s="28" customFormat="1" ht="25.5" hidden="1" customHeight="1" x14ac:dyDescent="0.15">
      <c r="A194" s="29"/>
      <c r="B194" s="30"/>
      <c r="C194" s="31"/>
      <c r="D194" s="31"/>
      <c r="E194" s="31"/>
      <c r="F194" s="32"/>
      <c r="G194" s="32"/>
      <c r="H194" s="32"/>
      <c r="I194" s="32"/>
      <c r="J194" s="32"/>
      <c r="K194" s="32"/>
      <c r="L194" s="32"/>
      <c r="M194" s="32"/>
      <c r="N194" s="32"/>
      <c r="O194" s="32"/>
      <c r="P194" s="32"/>
      <c r="Q194" s="32"/>
      <c r="R194" s="32"/>
      <c r="S194" s="32"/>
      <c r="T194" s="32"/>
      <c r="U194" s="32"/>
      <c r="V194" s="32"/>
      <c r="W194" s="33"/>
      <c r="X194" s="34"/>
      <c r="Y194" s="34"/>
      <c r="Z194" s="32"/>
      <c r="AA194" s="33"/>
      <c r="AB194" s="34"/>
      <c r="AC194" s="34"/>
      <c r="AD194" s="34"/>
      <c r="AE194" s="38"/>
      <c r="AF194" s="38"/>
      <c r="AG194" s="38"/>
      <c r="AH194" s="38"/>
      <c r="AI194" s="38"/>
      <c r="AJ194" s="38"/>
      <c r="AK194" s="38"/>
      <c r="AL194" s="38"/>
      <c r="AM194" s="38"/>
      <c r="AN194" s="38"/>
      <c r="AO194" s="38"/>
      <c r="AP194" s="38"/>
      <c r="AQ194" s="38"/>
      <c r="AR194" s="34"/>
      <c r="AV194" s="42" t="s">
        <v>39</v>
      </c>
      <c r="AY194" s="28" t="s">
        <v>40</v>
      </c>
      <c r="BB194" s="28" t="s">
        <v>41</v>
      </c>
    </row>
    <row r="195" spans="1:58" s="47" customFormat="1" ht="25.5" hidden="1" customHeight="1" x14ac:dyDescent="0.15">
      <c r="A195" s="40"/>
      <c r="B195" s="41" t="s">
        <v>101</v>
      </c>
      <c r="C195" s="41"/>
      <c r="D195" s="41"/>
      <c r="E195" s="41"/>
      <c r="F195" s="41"/>
      <c r="G195" s="41"/>
      <c r="H195" s="41"/>
      <c r="I195" s="41"/>
      <c r="J195" s="41"/>
      <c r="K195" s="41"/>
      <c r="L195" s="41"/>
      <c r="M195" s="41"/>
      <c r="N195" s="41"/>
      <c r="O195" s="42"/>
      <c r="P195" s="41"/>
      <c r="Q195" s="41"/>
      <c r="R195" s="41"/>
      <c r="S195" s="41"/>
      <c r="T195" s="41"/>
      <c r="U195" s="17"/>
      <c r="V195" s="41"/>
      <c r="W195" s="41"/>
      <c r="X195" s="34"/>
      <c r="Y195" s="34"/>
      <c r="Z195" s="32"/>
      <c r="AA195" s="33"/>
      <c r="AB195" s="34"/>
      <c r="AC195" s="34"/>
      <c r="AD195" s="34"/>
      <c r="AE195" s="43" t="s">
        <v>42</v>
      </c>
      <c r="AF195" s="44"/>
      <c r="AG195" s="45"/>
      <c r="AH195" s="45"/>
      <c r="AI195" s="45"/>
      <c r="AJ195" s="45"/>
      <c r="AK195" s="45"/>
      <c r="AL195" s="45"/>
      <c r="AM195" s="45"/>
      <c r="AN195" s="38"/>
      <c r="AO195" s="38"/>
      <c r="AP195" s="38"/>
      <c r="AQ195" s="46"/>
      <c r="AR195" s="34"/>
      <c r="AS195" s="28"/>
      <c r="AT195" s="42"/>
      <c r="AU195" s="42"/>
      <c r="AV195" s="42" t="s">
        <v>43</v>
      </c>
      <c r="AW195" s="42"/>
      <c r="AX195" s="42"/>
      <c r="AY195" s="28" t="s">
        <v>44</v>
      </c>
      <c r="AZ195" s="42"/>
      <c r="BA195" s="28"/>
      <c r="BB195" s="28"/>
      <c r="BC195" s="42"/>
      <c r="BD195" s="28"/>
      <c r="BE195" s="42"/>
      <c r="BF195" s="42"/>
    </row>
    <row r="196" spans="1:58" ht="25.5" hidden="1" customHeight="1" x14ac:dyDescent="0.15">
      <c r="A196" s="29"/>
      <c r="B196" s="200" t="s">
        <v>27</v>
      </c>
      <c r="C196" s="201"/>
      <c r="D196" s="201"/>
      <c r="E196" s="202"/>
      <c r="F196" s="175" t="s">
        <v>29</v>
      </c>
      <c r="G196" s="175"/>
      <c r="H196" s="252"/>
      <c r="I196" s="252"/>
      <c r="J196" s="208" t="s">
        <v>30</v>
      </c>
      <c r="K196" s="208"/>
      <c r="L196" s="252"/>
      <c r="M196" s="252"/>
      <c r="N196" s="208" t="s">
        <v>31</v>
      </c>
      <c r="O196" s="210"/>
      <c r="P196" s="225" t="s">
        <v>32</v>
      </c>
      <c r="Q196" s="210"/>
      <c r="R196" s="226" t="s">
        <v>33</v>
      </c>
      <c r="S196" s="226"/>
      <c r="T196" s="254"/>
      <c r="U196" s="252"/>
      <c r="V196" s="208" t="s">
        <v>30</v>
      </c>
      <c r="W196" s="208"/>
      <c r="X196" s="252"/>
      <c r="Y196" s="252"/>
      <c r="Z196" s="208" t="s">
        <v>31</v>
      </c>
      <c r="AA196" s="210"/>
      <c r="AB196" s="34"/>
      <c r="AC196" s="34"/>
      <c r="AD196" s="34"/>
      <c r="AE196" s="213" t="s">
        <v>51</v>
      </c>
      <c r="AF196" s="208"/>
      <c r="AG196" s="208"/>
      <c r="AH196" s="208"/>
      <c r="AI196" s="210"/>
      <c r="AJ196" s="250">
        <f>ROUNDDOWN(AV201/60,0)</f>
        <v>0</v>
      </c>
      <c r="AK196" s="223"/>
      <c r="AL196" s="208" t="s">
        <v>30</v>
      </c>
      <c r="AM196" s="208"/>
      <c r="AN196" s="223">
        <f>AV201-AJ196*60</f>
        <v>0</v>
      </c>
      <c r="AO196" s="223"/>
      <c r="AP196" s="208" t="s">
        <v>31</v>
      </c>
      <c r="AQ196" s="210"/>
      <c r="AR196" s="34"/>
      <c r="AS196" s="48"/>
      <c r="AT196" s="28"/>
      <c r="AU196" s="176" t="s">
        <v>46</v>
      </c>
      <c r="AV196" s="212">
        <f>IF(AY196&lt;=BB196,BB196,AV191)</f>
        <v>1260</v>
      </c>
      <c r="AW196" s="134"/>
      <c r="AX196" s="176" t="s">
        <v>47</v>
      </c>
      <c r="AY196" s="212">
        <f>T196*60+X196</f>
        <v>0</v>
      </c>
      <c r="AZ196" s="134"/>
      <c r="BA196" s="176" t="s">
        <v>48</v>
      </c>
      <c r="BB196" s="212">
        <f>21*60</f>
        <v>1260</v>
      </c>
      <c r="BC196" s="28"/>
      <c r="BD196" s="28"/>
      <c r="BE196" s="28"/>
      <c r="BF196" s="28"/>
    </row>
    <row r="197" spans="1:58" ht="35.25" hidden="1" customHeight="1" x14ac:dyDescent="0.15">
      <c r="A197" s="29"/>
      <c r="B197" s="203"/>
      <c r="C197" s="204"/>
      <c r="D197" s="204"/>
      <c r="E197" s="205"/>
      <c r="F197" s="175"/>
      <c r="G197" s="175"/>
      <c r="H197" s="253"/>
      <c r="I197" s="253"/>
      <c r="J197" s="209"/>
      <c r="K197" s="209"/>
      <c r="L197" s="253"/>
      <c r="M197" s="253"/>
      <c r="N197" s="209"/>
      <c r="O197" s="211"/>
      <c r="P197" s="214"/>
      <c r="Q197" s="211"/>
      <c r="R197" s="227"/>
      <c r="S197" s="227"/>
      <c r="T197" s="255"/>
      <c r="U197" s="253"/>
      <c r="V197" s="209"/>
      <c r="W197" s="209"/>
      <c r="X197" s="253"/>
      <c r="Y197" s="253"/>
      <c r="Z197" s="209"/>
      <c r="AA197" s="211"/>
      <c r="AB197" s="28"/>
      <c r="AC197" s="28"/>
      <c r="AD197" s="28"/>
      <c r="AE197" s="214"/>
      <c r="AF197" s="209"/>
      <c r="AG197" s="209"/>
      <c r="AH197" s="209"/>
      <c r="AI197" s="211"/>
      <c r="AJ197" s="251"/>
      <c r="AK197" s="224"/>
      <c r="AL197" s="209"/>
      <c r="AM197" s="209"/>
      <c r="AN197" s="224"/>
      <c r="AO197" s="224"/>
      <c r="AP197" s="209"/>
      <c r="AQ197" s="211"/>
      <c r="AR197" s="34"/>
      <c r="AS197" s="48"/>
      <c r="AT197" s="28"/>
      <c r="AU197" s="176"/>
      <c r="AV197" s="212"/>
      <c r="AW197" s="134"/>
      <c r="AX197" s="176"/>
      <c r="AY197" s="212"/>
      <c r="AZ197" s="134"/>
      <c r="BA197" s="176"/>
      <c r="BB197" s="212"/>
      <c r="BC197" s="28"/>
      <c r="BD197" s="28"/>
      <c r="BE197" s="28"/>
      <c r="BF197" s="28"/>
    </row>
    <row r="198" spans="1:58" ht="17.25" hidden="1" customHeight="1" x14ac:dyDescent="0.15">
      <c r="A198" s="49"/>
      <c r="B198" s="35"/>
      <c r="C198" s="35"/>
      <c r="D198" s="35"/>
      <c r="E198" s="35"/>
      <c r="F198" s="28"/>
      <c r="G198" s="35"/>
      <c r="H198" s="37"/>
      <c r="I198" s="35"/>
      <c r="J198" s="35"/>
      <c r="K198" s="35"/>
      <c r="L198" s="35"/>
      <c r="M198" s="35"/>
      <c r="N198" s="35"/>
      <c r="O198" s="35"/>
      <c r="P198" s="50"/>
      <c r="Q198" s="35"/>
      <c r="R198" s="35"/>
      <c r="S198" s="35"/>
      <c r="T198" s="35"/>
      <c r="U198" s="35"/>
      <c r="V198" s="35"/>
      <c r="W198" s="35"/>
      <c r="X198" s="34"/>
      <c r="Y198" s="34"/>
      <c r="Z198" s="32"/>
      <c r="AA198" s="28"/>
      <c r="AB198" s="28"/>
      <c r="AC198" s="28"/>
      <c r="AD198" s="28"/>
      <c r="AE198" s="46"/>
      <c r="AF198" s="46"/>
      <c r="AG198" s="46"/>
      <c r="AH198" s="46"/>
      <c r="AI198" s="46"/>
      <c r="AJ198" s="39" t="s">
        <v>38</v>
      </c>
      <c r="AK198" s="46"/>
      <c r="AL198" s="46"/>
      <c r="AM198" s="46"/>
      <c r="AN198" s="46"/>
      <c r="AO198" s="46"/>
      <c r="AP198" s="46"/>
      <c r="AQ198" s="46"/>
      <c r="AR198" s="28"/>
      <c r="AS198" s="28"/>
      <c r="AT198" s="28"/>
      <c r="AU198" s="28"/>
      <c r="AV198" s="28"/>
      <c r="AW198" s="28"/>
      <c r="AX198" s="28"/>
      <c r="AY198" s="61" t="s">
        <v>49</v>
      </c>
      <c r="AZ198" s="28"/>
      <c r="BA198" s="28"/>
      <c r="BB198" s="28"/>
      <c r="BC198" s="28"/>
      <c r="BD198" s="28"/>
      <c r="BE198" s="28"/>
      <c r="BF198" s="28"/>
    </row>
    <row r="199" spans="1:58" ht="25.5" hidden="1" customHeight="1" x14ac:dyDescent="0.2">
      <c r="A199" s="49"/>
      <c r="B199" s="28"/>
      <c r="C199" s="228" t="s">
        <v>100</v>
      </c>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30"/>
      <c r="AC199" s="28"/>
      <c r="AD199" s="28"/>
      <c r="AE199" s="46"/>
      <c r="AF199" s="46"/>
      <c r="AG199" s="46"/>
      <c r="AH199" s="46"/>
      <c r="AI199" s="46"/>
      <c r="AJ199" s="46"/>
      <c r="AK199" s="46"/>
      <c r="AL199" s="46"/>
      <c r="AM199" s="46"/>
      <c r="AN199" s="46"/>
      <c r="AO199" s="46"/>
      <c r="AP199" s="46"/>
      <c r="AQ199" s="46"/>
      <c r="AR199" s="28"/>
      <c r="AS199" s="28"/>
      <c r="AT199" s="28"/>
      <c r="AU199" s="28"/>
      <c r="AV199" s="28"/>
      <c r="AW199" s="28"/>
      <c r="AX199" s="28"/>
      <c r="AY199" s="102" t="s">
        <v>89</v>
      </c>
      <c r="AZ199" s="28"/>
      <c r="BA199" s="28"/>
      <c r="BB199" s="28"/>
      <c r="BC199" s="28"/>
      <c r="BD199" s="28"/>
      <c r="BE199" s="28"/>
      <c r="BF199" s="28"/>
    </row>
    <row r="200" spans="1:58" ht="25.5" hidden="1" customHeight="1" x14ac:dyDescent="0.15">
      <c r="A200" s="49"/>
      <c r="B200" s="28"/>
      <c r="C200" s="231"/>
      <c r="D200" s="232"/>
      <c r="E200" s="232"/>
      <c r="F200" s="232"/>
      <c r="G200" s="232"/>
      <c r="H200" s="232"/>
      <c r="I200" s="232"/>
      <c r="J200" s="232"/>
      <c r="K200" s="232"/>
      <c r="L200" s="232"/>
      <c r="M200" s="232"/>
      <c r="N200" s="232"/>
      <c r="O200" s="232"/>
      <c r="P200" s="232"/>
      <c r="Q200" s="232"/>
      <c r="R200" s="232"/>
      <c r="S200" s="232"/>
      <c r="T200" s="232"/>
      <c r="U200" s="232"/>
      <c r="V200" s="232"/>
      <c r="W200" s="232"/>
      <c r="X200" s="232"/>
      <c r="Y200" s="232"/>
      <c r="Z200" s="232"/>
      <c r="AA200" s="232"/>
      <c r="AB200" s="233"/>
      <c r="AC200" s="28"/>
      <c r="AD200" s="28"/>
      <c r="AE200" s="43" t="s">
        <v>50</v>
      </c>
      <c r="AF200" s="46"/>
      <c r="AG200" s="46"/>
      <c r="AH200" s="46"/>
      <c r="AI200" s="46"/>
      <c r="AJ200" s="46"/>
      <c r="AK200" s="46"/>
      <c r="AL200" s="46"/>
      <c r="AM200" s="46"/>
      <c r="AN200" s="46"/>
      <c r="AO200" s="46"/>
      <c r="AP200" s="46"/>
      <c r="AQ200" s="46"/>
      <c r="AR200" s="28"/>
      <c r="AS200" s="28"/>
      <c r="AT200" s="28"/>
      <c r="AU200" s="28"/>
      <c r="AV200" s="28" t="s">
        <v>51</v>
      </c>
      <c r="AW200" s="28"/>
      <c r="AX200" s="28"/>
      <c r="AY200" s="28" t="s">
        <v>52</v>
      </c>
      <c r="AZ200" s="103"/>
      <c r="BA200" s="28"/>
      <c r="BB200" s="28"/>
      <c r="BC200" s="28"/>
      <c r="BD200" s="28"/>
      <c r="BE200" s="28"/>
      <c r="BF200" s="28"/>
    </row>
    <row r="201" spans="1:58" s="47" customFormat="1" ht="25.5" hidden="1" customHeight="1" x14ac:dyDescent="0.15">
      <c r="A201" s="49"/>
      <c r="B201" s="28"/>
      <c r="C201" s="231"/>
      <c r="D201" s="232"/>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3"/>
      <c r="AD201" s="34"/>
      <c r="AE201" s="217" t="s">
        <v>111</v>
      </c>
      <c r="AF201" s="237"/>
      <c r="AG201" s="237"/>
      <c r="AH201" s="237"/>
      <c r="AI201" s="237"/>
      <c r="AJ201" s="237"/>
      <c r="AK201" s="238"/>
      <c r="AL201" s="242">
        <f>IF(AY191=0,0,ROUNDUP(AV201/AY191,3))</f>
        <v>0</v>
      </c>
      <c r="AM201" s="243"/>
      <c r="AN201" s="243"/>
      <c r="AO201" s="243"/>
      <c r="AP201" s="243"/>
      <c r="AQ201" s="244"/>
      <c r="AR201" s="28"/>
      <c r="AS201" s="28"/>
      <c r="AT201" s="42"/>
      <c r="AU201" s="176" t="s">
        <v>54</v>
      </c>
      <c r="AV201" s="248">
        <f>IF(AV191-AV196&gt;0,IF(AV191-AV196&gt;AY191,AY191,AV191-AV196),0)</f>
        <v>0</v>
      </c>
      <c r="AW201" s="249" t="s">
        <v>55</v>
      </c>
      <c r="AX201" s="249"/>
      <c r="AY201" s="103"/>
      <c r="AZ201" s="103"/>
      <c r="BA201" s="42"/>
      <c r="BB201" s="42"/>
      <c r="BC201" s="42"/>
      <c r="BD201" s="42"/>
      <c r="BE201" s="42"/>
      <c r="BF201" s="42"/>
    </row>
    <row r="202" spans="1:58" ht="35.25" hidden="1" customHeight="1" x14ac:dyDescent="0.15">
      <c r="A202" s="64"/>
      <c r="B202" s="28"/>
      <c r="C202" s="231"/>
      <c r="D202" s="232"/>
      <c r="E202" s="232"/>
      <c r="F202" s="232"/>
      <c r="G202" s="232"/>
      <c r="H202" s="232"/>
      <c r="I202" s="232"/>
      <c r="J202" s="232"/>
      <c r="K202" s="232"/>
      <c r="L202" s="232"/>
      <c r="M202" s="232"/>
      <c r="N202" s="232"/>
      <c r="O202" s="232"/>
      <c r="P202" s="232"/>
      <c r="Q202" s="232"/>
      <c r="R202" s="232"/>
      <c r="S202" s="232"/>
      <c r="T202" s="232"/>
      <c r="U202" s="232"/>
      <c r="V202" s="232"/>
      <c r="W202" s="232"/>
      <c r="X202" s="232"/>
      <c r="Y202" s="232"/>
      <c r="Z202" s="232"/>
      <c r="AA202" s="232"/>
      <c r="AB202" s="233"/>
      <c r="AC202" s="34"/>
      <c r="AD202" s="28"/>
      <c r="AE202" s="239"/>
      <c r="AF202" s="240"/>
      <c r="AG202" s="240"/>
      <c r="AH202" s="240"/>
      <c r="AI202" s="240"/>
      <c r="AJ202" s="240"/>
      <c r="AK202" s="241"/>
      <c r="AL202" s="245"/>
      <c r="AM202" s="246"/>
      <c r="AN202" s="246"/>
      <c r="AO202" s="246"/>
      <c r="AP202" s="246"/>
      <c r="AQ202" s="247"/>
      <c r="AR202" s="28"/>
      <c r="AS202" s="28"/>
      <c r="AT202" s="176"/>
      <c r="AU202" s="176"/>
      <c r="AV202" s="248"/>
      <c r="AW202" s="249"/>
      <c r="AX202" s="249"/>
      <c r="AY202" s="28"/>
      <c r="AZ202" s="28"/>
      <c r="BA202" s="28"/>
      <c r="BB202" s="28"/>
      <c r="BC202" s="28"/>
      <c r="BD202" s="28"/>
      <c r="BE202" s="28"/>
      <c r="BF202" s="28"/>
    </row>
    <row r="203" spans="1:58" ht="25.5" hidden="1" customHeight="1" x14ac:dyDescent="0.15">
      <c r="A203" s="64"/>
      <c r="B203" s="28"/>
      <c r="C203" s="234"/>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6"/>
      <c r="AC203" s="28"/>
      <c r="AD203" s="28"/>
      <c r="AE203" s="28"/>
      <c r="AF203" s="28"/>
      <c r="AG203" s="28"/>
      <c r="AH203" s="28"/>
      <c r="AI203" s="28"/>
      <c r="AJ203" s="28"/>
      <c r="AK203" s="52" t="s">
        <v>38</v>
      </c>
      <c r="AL203" s="28"/>
      <c r="AM203" s="34"/>
      <c r="AN203" s="34"/>
      <c r="AO203" s="34"/>
      <c r="AP203" s="28"/>
      <c r="AQ203" s="28"/>
      <c r="AR203" s="28"/>
      <c r="AS203" s="28"/>
      <c r="AT203" s="176"/>
      <c r="AU203" s="28"/>
      <c r="AV203" s="28"/>
      <c r="AW203" s="28"/>
      <c r="AX203" s="28"/>
      <c r="AY203" s="28"/>
      <c r="AZ203" s="28"/>
      <c r="BA203" s="28"/>
      <c r="BB203" s="28"/>
      <c r="BC203" s="28"/>
      <c r="BD203" s="28"/>
      <c r="BE203" s="28"/>
      <c r="BF203" s="28"/>
    </row>
    <row r="204" spans="1:58" ht="25.5" hidden="1" customHeight="1" x14ac:dyDescent="0.15">
      <c r="A204" s="49"/>
      <c r="B204" s="31"/>
      <c r="C204" s="51"/>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28"/>
      <c r="AD204" s="28"/>
      <c r="AE204" s="28"/>
      <c r="AF204" s="28"/>
      <c r="AG204" s="28"/>
      <c r="AH204" s="28"/>
      <c r="AI204" s="28"/>
      <c r="AJ204" s="28"/>
      <c r="AK204" s="54" t="s">
        <v>56</v>
      </c>
      <c r="AL204" s="28"/>
      <c r="AM204" s="34"/>
      <c r="AN204" s="34"/>
      <c r="AO204" s="34"/>
      <c r="AP204" s="28"/>
      <c r="AQ204" s="28"/>
      <c r="AR204" s="28"/>
      <c r="AS204" s="28"/>
      <c r="AT204" s="28"/>
      <c r="AU204" s="28"/>
      <c r="AV204" s="28"/>
      <c r="AW204" s="28"/>
      <c r="AX204" s="28"/>
      <c r="AY204" s="28"/>
      <c r="AZ204" s="28"/>
      <c r="BA204" s="28"/>
      <c r="BB204" s="28"/>
      <c r="BC204" s="28"/>
      <c r="BD204" s="28"/>
      <c r="BE204" s="28"/>
    </row>
    <row r="205" spans="1:58" s="28" customFormat="1" ht="55.5" customHeight="1" x14ac:dyDescent="0.15">
      <c r="A205" s="56"/>
      <c r="B205" s="256" t="s">
        <v>69</v>
      </c>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58"/>
      <c r="AR205" s="58"/>
      <c r="AS205" s="58"/>
    </row>
    <row r="206" spans="1:58" s="9" customFormat="1" ht="28.5" customHeight="1" x14ac:dyDescent="0.15">
      <c r="A206" s="4" t="s">
        <v>83</v>
      </c>
      <c r="B206" s="5"/>
      <c r="C206" s="5"/>
      <c r="D206" s="6"/>
      <c r="E206" s="5"/>
      <c r="F206" s="5"/>
      <c r="G206" s="5"/>
      <c r="H206" s="5"/>
      <c r="I206" s="5"/>
      <c r="J206" s="5"/>
      <c r="K206" s="5"/>
      <c r="L206" s="65"/>
      <c r="M206" s="5"/>
      <c r="N206" s="5"/>
      <c r="O206" s="5"/>
      <c r="P206" s="5"/>
      <c r="Q206" s="5"/>
      <c r="R206" s="5"/>
      <c r="S206" s="5"/>
      <c r="T206" s="5"/>
      <c r="U206" s="5"/>
      <c r="V206" s="5"/>
      <c r="W206" s="5"/>
      <c r="X206" s="5"/>
      <c r="Y206" s="5"/>
      <c r="Z206" s="5"/>
      <c r="AA206" s="5"/>
      <c r="AB206" s="5"/>
      <c r="AC206" s="5"/>
      <c r="AD206" s="5"/>
      <c r="AE206" s="66"/>
      <c r="AF206" s="66"/>
      <c r="AG206" s="66"/>
      <c r="AH206" s="66"/>
      <c r="AI206" s="66"/>
      <c r="AJ206" s="66"/>
      <c r="AK206" s="5"/>
      <c r="AL206" s="66"/>
      <c r="AM206" s="5"/>
      <c r="AN206" s="5"/>
      <c r="AO206" s="5"/>
      <c r="AP206" s="66"/>
      <c r="AQ206" s="66"/>
      <c r="AR206" s="66"/>
      <c r="AS206" s="66"/>
      <c r="AT206" s="34"/>
      <c r="AU206" s="34"/>
      <c r="AV206" s="34"/>
      <c r="AW206" s="34"/>
      <c r="AX206" s="34"/>
      <c r="AY206" s="34"/>
      <c r="AZ206" s="34"/>
      <c r="BA206" s="34"/>
      <c r="BB206" s="34"/>
      <c r="BC206" s="34"/>
      <c r="BD206" s="34"/>
      <c r="BE206" s="34"/>
    </row>
    <row r="207" spans="1:58" ht="24.75" customHeight="1" x14ac:dyDescent="0.1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28"/>
      <c r="AU207" s="28"/>
      <c r="AV207" s="28"/>
      <c r="AW207" s="28"/>
      <c r="AX207" s="28"/>
      <c r="AY207" s="28"/>
      <c r="AZ207" s="28"/>
      <c r="BA207" s="28"/>
      <c r="BB207" s="28"/>
      <c r="BC207" s="28"/>
      <c r="BD207" s="28"/>
      <c r="BE207" s="28"/>
    </row>
    <row r="208" spans="1:58" x14ac:dyDescent="0.15">
      <c r="C208" s="1" t="s">
        <v>72</v>
      </c>
      <c r="AG208" s="61"/>
      <c r="AH208" s="61"/>
      <c r="AI208" s="61"/>
      <c r="AJ208" s="61"/>
      <c r="AK208" s="61"/>
      <c r="AL208" s="61"/>
      <c r="AM208" s="61"/>
      <c r="AN208" s="61"/>
      <c r="AO208" s="61"/>
      <c r="AT208" s="28"/>
      <c r="AU208" s="28"/>
      <c r="AV208" s="28"/>
      <c r="AW208" s="28"/>
      <c r="AX208" s="28"/>
      <c r="AY208" s="28"/>
      <c r="AZ208" s="28"/>
      <c r="BA208" s="28"/>
      <c r="BB208" s="28"/>
      <c r="BC208" s="28"/>
      <c r="BD208" s="28"/>
      <c r="BE208" s="28"/>
    </row>
    <row r="209" spans="1:67" ht="39" customHeight="1" x14ac:dyDescent="0.15">
      <c r="C209" s="257" t="s">
        <v>124</v>
      </c>
      <c r="D209" s="258"/>
      <c r="E209" s="258"/>
      <c r="F209" s="258"/>
      <c r="G209" s="258"/>
      <c r="H209" s="258"/>
      <c r="I209" s="258"/>
      <c r="J209" s="259"/>
      <c r="K209" s="516"/>
      <c r="L209" s="517"/>
      <c r="M209" s="517"/>
      <c r="N209" s="517"/>
      <c r="O209" s="517"/>
      <c r="P209" s="517"/>
      <c r="Q209" s="517"/>
      <c r="R209" s="517"/>
      <c r="S209" s="267" t="s">
        <v>73</v>
      </c>
      <c r="T209" s="267"/>
      <c r="U209" s="267"/>
      <c r="V209" s="268"/>
      <c r="W209" s="282" t="s">
        <v>125</v>
      </c>
      <c r="X209" s="283"/>
      <c r="Y209" s="283"/>
      <c r="Z209" s="283"/>
      <c r="AA209" s="283"/>
      <c r="AB209" s="283"/>
      <c r="AC209" s="283"/>
      <c r="AD209" s="283"/>
      <c r="AE209" s="283"/>
      <c r="AF209" s="283"/>
      <c r="AG209" s="283"/>
      <c r="AH209" s="283"/>
      <c r="AI209" s="283"/>
      <c r="AJ209" s="283"/>
      <c r="AK209" s="283"/>
      <c r="AL209" s="283"/>
      <c r="AM209" s="283"/>
      <c r="AN209" s="283"/>
      <c r="AO209" s="283"/>
      <c r="AP209" s="283"/>
      <c r="AQ209" s="283"/>
      <c r="AR209" s="284"/>
      <c r="AT209" s="28"/>
      <c r="AU209" s="28"/>
      <c r="AV209" s="28"/>
      <c r="AW209" s="28"/>
      <c r="AX209" s="28"/>
      <c r="AY209" s="28"/>
      <c r="AZ209" s="28"/>
      <c r="BA209" s="28"/>
      <c r="BB209" s="28"/>
      <c r="BC209" s="28"/>
      <c r="BD209" s="28"/>
      <c r="BE209" s="28"/>
    </row>
    <row r="210" spans="1:67" ht="39" customHeight="1" x14ac:dyDescent="0.15">
      <c r="C210" s="260"/>
      <c r="D210" s="261"/>
      <c r="E210" s="261"/>
      <c r="F210" s="261"/>
      <c r="G210" s="261"/>
      <c r="H210" s="261"/>
      <c r="I210" s="261"/>
      <c r="J210" s="262"/>
      <c r="K210" s="518"/>
      <c r="L210" s="519"/>
      <c r="M210" s="519"/>
      <c r="N210" s="519"/>
      <c r="O210" s="519"/>
      <c r="P210" s="519"/>
      <c r="Q210" s="519"/>
      <c r="R210" s="519"/>
      <c r="S210" s="269"/>
      <c r="T210" s="269"/>
      <c r="U210" s="269"/>
      <c r="V210" s="270"/>
      <c r="W210" s="285"/>
      <c r="X210" s="286"/>
      <c r="Y210" s="286"/>
      <c r="Z210" s="286"/>
      <c r="AA210" s="286"/>
      <c r="AB210" s="286"/>
      <c r="AC210" s="286"/>
      <c r="AD210" s="286"/>
      <c r="AE210" s="286"/>
      <c r="AF210" s="286"/>
      <c r="AG210" s="286"/>
      <c r="AH210" s="286"/>
      <c r="AI210" s="286"/>
      <c r="AJ210" s="286"/>
      <c r="AK210" s="286"/>
      <c r="AL210" s="286"/>
      <c r="AM210" s="286"/>
      <c r="AN210" s="286"/>
      <c r="AO210" s="286"/>
      <c r="AP210" s="286"/>
      <c r="AQ210" s="286"/>
      <c r="AR210" s="287"/>
      <c r="AT210" s="28"/>
      <c r="AU210" s="28"/>
      <c r="AV210" s="28"/>
      <c r="AW210" s="28"/>
      <c r="AX210" s="28"/>
      <c r="AY210" s="28"/>
      <c r="AZ210" s="28"/>
      <c r="BA210" s="28"/>
      <c r="BB210" s="28"/>
      <c r="BC210" s="28"/>
      <c r="BD210" s="28"/>
      <c r="BE210" s="28"/>
    </row>
    <row r="211" spans="1:67" ht="27" customHeight="1" x14ac:dyDescent="0.15">
      <c r="C211" s="257" t="s">
        <v>71</v>
      </c>
      <c r="D211" s="258"/>
      <c r="E211" s="258"/>
      <c r="F211" s="258"/>
      <c r="G211" s="258"/>
      <c r="H211" s="258"/>
      <c r="I211" s="258"/>
      <c r="J211" s="259"/>
      <c r="K211" s="520"/>
      <c r="L211" s="521"/>
      <c r="M211" s="521"/>
      <c r="N211" s="521"/>
      <c r="O211" s="521"/>
      <c r="P211" s="521"/>
      <c r="Q211" s="521"/>
      <c r="R211" s="521"/>
      <c r="S211" s="267"/>
      <c r="T211" s="267"/>
      <c r="U211" s="267"/>
      <c r="V211" s="268"/>
      <c r="W211" s="271" t="s">
        <v>74</v>
      </c>
      <c r="X211" s="272"/>
      <c r="Y211" s="272"/>
      <c r="Z211" s="272"/>
      <c r="AA211" s="272"/>
      <c r="AB211" s="272"/>
      <c r="AC211" s="272"/>
      <c r="AD211" s="272"/>
      <c r="AE211" s="272"/>
      <c r="AF211" s="272"/>
      <c r="AG211" s="272"/>
      <c r="AH211" s="272"/>
      <c r="AI211" s="272"/>
      <c r="AJ211" s="272"/>
      <c r="AK211" s="272"/>
      <c r="AL211" s="272"/>
      <c r="AM211" s="272"/>
      <c r="AN211" s="272"/>
      <c r="AO211" s="272"/>
      <c r="AP211" s="272"/>
      <c r="AQ211" s="272"/>
      <c r="AR211" s="273"/>
      <c r="AT211" s="28"/>
      <c r="AU211" s="28"/>
      <c r="AV211" s="28"/>
      <c r="AW211" s="28"/>
      <c r="AX211" s="28"/>
      <c r="AY211" s="28"/>
      <c r="AZ211" s="28"/>
      <c r="BA211" s="28"/>
      <c r="BB211" s="28"/>
      <c r="BC211" s="28"/>
      <c r="BD211" s="28"/>
      <c r="BE211" s="28"/>
    </row>
    <row r="212" spans="1:67" ht="27" customHeight="1" x14ac:dyDescent="0.15">
      <c r="C212" s="260"/>
      <c r="D212" s="261"/>
      <c r="E212" s="261"/>
      <c r="F212" s="261"/>
      <c r="G212" s="261"/>
      <c r="H212" s="261"/>
      <c r="I212" s="261"/>
      <c r="J212" s="262"/>
      <c r="K212" s="522"/>
      <c r="L212" s="523"/>
      <c r="M212" s="523"/>
      <c r="N212" s="523"/>
      <c r="O212" s="523"/>
      <c r="P212" s="523"/>
      <c r="Q212" s="523"/>
      <c r="R212" s="523"/>
      <c r="S212" s="269"/>
      <c r="T212" s="269"/>
      <c r="U212" s="269"/>
      <c r="V212" s="270"/>
      <c r="W212" s="274"/>
      <c r="X212" s="275"/>
      <c r="Y212" s="275"/>
      <c r="Z212" s="275"/>
      <c r="AA212" s="275"/>
      <c r="AB212" s="275"/>
      <c r="AC212" s="275"/>
      <c r="AD212" s="275"/>
      <c r="AE212" s="275"/>
      <c r="AF212" s="275"/>
      <c r="AG212" s="275"/>
      <c r="AH212" s="275"/>
      <c r="AI212" s="275"/>
      <c r="AJ212" s="275"/>
      <c r="AK212" s="275"/>
      <c r="AL212" s="275"/>
      <c r="AM212" s="275"/>
      <c r="AN212" s="275"/>
      <c r="AO212" s="275"/>
      <c r="AP212" s="275"/>
      <c r="AQ212" s="275"/>
      <c r="AR212" s="276"/>
      <c r="AT212" s="28"/>
      <c r="AU212" s="28"/>
      <c r="AV212" s="28"/>
      <c r="AW212" s="28"/>
      <c r="AX212" s="28"/>
      <c r="AY212" s="28"/>
      <c r="AZ212" s="28"/>
      <c r="BA212" s="28"/>
      <c r="BB212" s="28"/>
      <c r="BC212" s="28"/>
      <c r="BD212" s="28"/>
      <c r="BE212" s="28"/>
    </row>
    <row r="213" spans="1:67" s="3" customFormat="1" ht="18.75" customHeight="1" x14ac:dyDescent="0.15">
      <c r="C213" s="69"/>
      <c r="D213" s="69"/>
      <c r="E213" s="69"/>
      <c r="F213" s="69"/>
      <c r="G213" s="69"/>
      <c r="H213" s="69"/>
      <c r="I213" s="69"/>
      <c r="J213" s="70"/>
      <c r="K213" s="70"/>
      <c r="L213" s="70"/>
      <c r="M213" s="70"/>
      <c r="N213" s="70"/>
      <c r="O213" s="70"/>
      <c r="P213" s="70"/>
      <c r="Q213" s="70"/>
      <c r="R213" s="70"/>
      <c r="S213" s="71"/>
      <c r="T213" s="71"/>
      <c r="U213" s="71"/>
      <c r="V213" s="71"/>
      <c r="AS213" s="72"/>
      <c r="AT213" s="72"/>
      <c r="AU213" s="46"/>
      <c r="AV213" s="46"/>
      <c r="AW213" s="46"/>
      <c r="AX213" s="46"/>
      <c r="AY213" s="46"/>
      <c r="AZ213" s="46"/>
      <c r="BA213" s="46"/>
      <c r="BB213" s="46"/>
      <c r="BC213" s="46"/>
      <c r="BD213" s="46"/>
      <c r="BE213" s="46"/>
      <c r="BK213" s="1"/>
      <c r="BL213" s="1"/>
      <c r="BM213" s="1"/>
      <c r="BN213" s="1"/>
      <c r="BO213" s="1"/>
    </row>
    <row r="214" spans="1:67" ht="33" customHeight="1" x14ac:dyDescent="0.15">
      <c r="C214" s="67" t="s">
        <v>18</v>
      </c>
      <c r="D214" s="67"/>
      <c r="E214" s="67"/>
      <c r="F214" s="67"/>
      <c r="G214" s="67"/>
      <c r="H214" s="67"/>
      <c r="I214" s="67"/>
      <c r="J214" s="67"/>
      <c r="K214" s="67"/>
      <c r="L214" s="67"/>
      <c r="M214" s="67"/>
      <c r="N214" s="67"/>
      <c r="O214" s="67"/>
      <c r="P214" s="67"/>
      <c r="Q214" s="67"/>
      <c r="R214" s="67"/>
      <c r="S214" s="67"/>
      <c r="T214" s="67"/>
      <c r="U214" s="67"/>
      <c r="V214" s="67"/>
      <c r="W214" s="67"/>
      <c r="X214" s="67"/>
      <c r="Y214" s="67"/>
      <c r="AS214" s="67"/>
      <c r="AT214" s="28"/>
      <c r="AU214" s="28"/>
      <c r="AV214" s="28"/>
      <c r="AW214" s="28"/>
      <c r="AX214" s="28"/>
      <c r="AY214" s="28"/>
      <c r="AZ214" s="28"/>
      <c r="BA214" s="28"/>
      <c r="BB214" s="28"/>
      <c r="BC214" s="28"/>
      <c r="BD214" s="28"/>
      <c r="BE214" s="28"/>
    </row>
    <row r="215" spans="1:67" ht="24.95" customHeight="1" x14ac:dyDescent="0.15">
      <c r="C215" s="1" t="s">
        <v>16</v>
      </c>
      <c r="D215" s="74" t="s">
        <v>17</v>
      </c>
      <c r="AT215" s="28"/>
      <c r="AU215" s="11"/>
      <c r="AV215" s="11"/>
      <c r="AW215" s="11"/>
      <c r="AX215" s="11"/>
      <c r="AY215" s="11"/>
      <c r="AZ215" s="11"/>
      <c r="BA215" s="28"/>
      <c r="BB215" s="28"/>
      <c r="BC215" s="28"/>
      <c r="BD215" s="28"/>
      <c r="BE215" s="28"/>
    </row>
    <row r="216" spans="1:67" s="10" customFormat="1" ht="25.5" customHeight="1" x14ac:dyDescent="0.15">
      <c r="B216" s="75"/>
      <c r="C216" s="97" t="s">
        <v>16</v>
      </c>
      <c r="D216" s="277" t="s">
        <v>93</v>
      </c>
      <c r="E216" s="277"/>
      <c r="F216" s="277"/>
      <c r="G216" s="277"/>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7"/>
      <c r="AH216" s="277"/>
      <c r="AI216" s="277"/>
      <c r="AJ216" s="277"/>
      <c r="AK216" s="277"/>
      <c r="AL216" s="277"/>
      <c r="AM216" s="277"/>
      <c r="AN216" s="277"/>
      <c r="AO216" s="277"/>
      <c r="AP216" s="277"/>
      <c r="AQ216" s="277"/>
      <c r="AR216" s="277"/>
      <c r="AS216" s="75"/>
      <c r="AT216" s="11"/>
      <c r="AU216" s="28"/>
      <c r="AV216" s="28"/>
      <c r="AW216" s="28"/>
      <c r="AX216" s="28"/>
      <c r="AY216" s="28"/>
      <c r="AZ216" s="28"/>
      <c r="BA216" s="11"/>
      <c r="BB216" s="11"/>
      <c r="BC216" s="11"/>
      <c r="BD216" s="11"/>
      <c r="BE216" s="11"/>
    </row>
    <row r="217" spans="1:67" ht="23.25" customHeight="1" x14ac:dyDescent="0.15">
      <c r="B217" s="75"/>
      <c r="C217" s="97"/>
      <c r="D217" s="106" t="s">
        <v>94</v>
      </c>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106"/>
      <c r="AT217" s="28"/>
      <c r="AU217" s="104"/>
      <c r="AV217" s="11"/>
      <c r="AW217" s="52"/>
      <c r="AX217" s="11"/>
      <c r="AY217" s="28"/>
      <c r="AZ217" s="30"/>
      <c r="BA217" s="28"/>
      <c r="BB217" s="28"/>
      <c r="BC217" s="28"/>
      <c r="BD217" s="28"/>
      <c r="BE217" s="28"/>
    </row>
    <row r="218" spans="1:67" ht="23.25" customHeight="1" x14ac:dyDescent="0.15">
      <c r="B218" s="75"/>
      <c r="C218" s="97" t="s">
        <v>16</v>
      </c>
      <c r="D218" s="277" t="s">
        <v>99</v>
      </c>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277"/>
      <c r="AA218" s="277"/>
      <c r="AB218" s="277"/>
      <c r="AC218" s="277"/>
      <c r="AD218" s="277"/>
      <c r="AE218" s="277"/>
      <c r="AF218" s="277"/>
      <c r="AG218" s="277"/>
      <c r="AH218" s="277"/>
      <c r="AI218" s="277"/>
      <c r="AJ218" s="277"/>
      <c r="AK218" s="277"/>
      <c r="AL218" s="277"/>
      <c r="AM218" s="277"/>
      <c r="AN218" s="277"/>
      <c r="AO218" s="277"/>
      <c r="AP218" s="277"/>
      <c r="AQ218" s="277"/>
      <c r="AR218" s="277"/>
      <c r="AS218" s="75"/>
      <c r="AT218" s="28"/>
      <c r="AU218" s="132"/>
      <c r="AV218" s="132"/>
      <c r="AW218" s="132"/>
      <c r="AX218" s="288"/>
      <c r="AY218" s="288"/>
      <c r="AZ218" s="30"/>
      <c r="BA218" s="30"/>
      <c r="BB218" s="30"/>
      <c r="BC218" s="30"/>
      <c r="BD218" s="30"/>
      <c r="BE218" s="30"/>
    </row>
    <row r="219" spans="1:67" ht="23.25" customHeight="1" x14ac:dyDescent="0.15">
      <c r="B219" s="75"/>
      <c r="C219" s="97"/>
      <c r="D219" s="106" t="s">
        <v>95</v>
      </c>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28"/>
      <c r="AU219" s="132"/>
      <c r="AV219" s="132"/>
      <c r="AW219" s="132"/>
      <c r="AX219" s="288"/>
      <c r="AY219" s="288"/>
      <c r="AZ219" s="30"/>
      <c r="BA219" s="30"/>
      <c r="BB219" s="30"/>
      <c r="BC219" s="30"/>
      <c r="BD219" s="30"/>
      <c r="BE219" s="30"/>
    </row>
    <row r="220" spans="1:67" s="76" customFormat="1" ht="28.5" customHeight="1" x14ac:dyDescent="0.15">
      <c r="C220" s="73" t="s">
        <v>16</v>
      </c>
      <c r="D220" s="80" t="s">
        <v>75</v>
      </c>
      <c r="E220" s="77"/>
      <c r="F220" s="19"/>
      <c r="W220" s="78"/>
      <c r="X220" s="78"/>
      <c r="Y220" s="78"/>
      <c r="Z220" s="78"/>
      <c r="AA220" s="78"/>
      <c r="AB220" s="78"/>
      <c r="AC220" s="78"/>
      <c r="AD220" s="78"/>
      <c r="AE220" s="78"/>
      <c r="AF220" s="78"/>
      <c r="AG220" s="78"/>
      <c r="AH220" s="78"/>
      <c r="AI220" s="78"/>
      <c r="AJ220" s="78"/>
      <c r="AK220" s="78"/>
      <c r="AL220" s="78"/>
      <c r="AM220" s="78"/>
      <c r="AN220" s="78"/>
      <c r="AO220" s="78"/>
      <c r="AP220" s="78"/>
      <c r="AQ220" s="79"/>
      <c r="AR220" s="79"/>
      <c r="AS220" s="1"/>
      <c r="AT220" s="28"/>
      <c r="AU220" s="132"/>
      <c r="AV220" s="132"/>
      <c r="AW220" s="132"/>
      <c r="AX220" s="288"/>
      <c r="AY220" s="288"/>
      <c r="AZ220" s="30"/>
      <c r="BA220" s="30"/>
      <c r="BB220" s="30"/>
      <c r="BC220" s="30"/>
      <c r="BD220" s="30"/>
      <c r="BE220" s="30"/>
    </row>
    <row r="221" spans="1:67" s="76" customFormat="1" ht="28.5" customHeight="1" thickBot="1" x14ac:dyDescent="0.2">
      <c r="D221" s="19"/>
      <c r="E221" s="81"/>
      <c r="L221" s="82"/>
      <c r="M221" s="82"/>
      <c r="N221" s="82"/>
      <c r="O221" s="82"/>
      <c r="P221" s="82"/>
      <c r="Q221" s="82"/>
      <c r="R221" s="82"/>
      <c r="S221" s="82"/>
      <c r="T221" s="82"/>
      <c r="U221" s="82"/>
      <c r="V221" s="82"/>
      <c r="W221" s="82"/>
      <c r="X221" s="82"/>
      <c r="Y221" s="82"/>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52"/>
      <c r="AV221" s="30"/>
      <c r="AW221" s="30"/>
      <c r="AX221" s="52"/>
      <c r="AY221" s="30"/>
      <c r="AZ221" s="30"/>
      <c r="BA221" s="28"/>
      <c r="BB221" s="28"/>
      <c r="BC221" s="28"/>
      <c r="BD221" s="28"/>
      <c r="BE221" s="28"/>
    </row>
    <row r="222" spans="1:67" s="76" customFormat="1" ht="21" x14ac:dyDescent="0.15">
      <c r="A222" s="1"/>
      <c r="B222" s="1"/>
      <c r="C222" s="289" t="s">
        <v>14</v>
      </c>
      <c r="D222" s="121"/>
      <c r="E222" s="121"/>
      <c r="F222" s="121"/>
      <c r="G222" s="121"/>
      <c r="H222" s="121"/>
      <c r="I222" s="292" t="s">
        <v>92</v>
      </c>
      <c r="J222" s="293"/>
      <c r="K222" s="294"/>
      <c r="L222" s="298" t="s">
        <v>77</v>
      </c>
      <c r="M222" s="299"/>
      <c r="N222" s="299"/>
      <c r="O222" s="299"/>
      <c r="P222" s="299"/>
      <c r="Q222" s="300"/>
      <c r="R222" s="120" t="s">
        <v>76</v>
      </c>
      <c r="S222" s="121"/>
      <c r="T222" s="121"/>
      <c r="U222" s="121"/>
      <c r="V222" s="121"/>
      <c r="W222" s="121"/>
      <c r="X222" s="121"/>
      <c r="Y222" s="121"/>
      <c r="Z222" s="121"/>
      <c r="AA222" s="121"/>
      <c r="AB222" s="121"/>
      <c r="AC222" s="122"/>
      <c r="AD222" s="304" t="s">
        <v>98</v>
      </c>
      <c r="AE222" s="305"/>
      <c r="AF222" s="305"/>
      <c r="AG222" s="305"/>
      <c r="AH222" s="305"/>
      <c r="AI222" s="306"/>
      <c r="AJ222" s="83"/>
      <c r="AK222" s="83"/>
      <c r="AL222" s="83"/>
      <c r="AM222" s="83"/>
      <c r="AN222" s="83"/>
      <c r="AO222" s="1"/>
      <c r="AP222" s="1"/>
      <c r="AQ222" s="1"/>
      <c r="AR222" s="1"/>
      <c r="AS222" s="1"/>
      <c r="AT222" s="28"/>
      <c r="AU222" s="307" t="s">
        <v>79</v>
      </c>
      <c r="AV222" s="307" t="s">
        <v>80</v>
      </c>
      <c r="AW222" s="28"/>
      <c r="AX222" s="308" t="s">
        <v>81</v>
      </c>
      <c r="AY222" s="309"/>
      <c r="AZ222" s="28"/>
      <c r="BA222" s="28"/>
      <c r="BB222" s="28"/>
      <c r="BC222" s="28"/>
      <c r="BD222" s="28"/>
      <c r="BE222" s="28"/>
      <c r="BF222" s="1"/>
    </row>
    <row r="223" spans="1:67" s="76" customFormat="1" ht="21" x14ac:dyDescent="0.15">
      <c r="A223" s="1"/>
      <c r="B223" s="1"/>
      <c r="C223" s="290"/>
      <c r="D223" s="134"/>
      <c r="E223" s="134"/>
      <c r="F223" s="134"/>
      <c r="G223" s="134"/>
      <c r="H223" s="134"/>
      <c r="I223" s="295"/>
      <c r="J223" s="134"/>
      <c r="K223" s="296"/>
      <c r="L223" s="301"/>
      <c r="M223" s="302"/>
      <c r="N223" s="302"/>
      <c r="O223" s="302"/>
      <c r="P223" s="302"/>
      <c r="Q223" s="303"/>
      <c r="R223" s="123"/>
      <c r="S223" s="124"/>
      <c r="T223" s="124"/>
      <c r="U223" s="124"/>
      <c r="V223" s="124"/>
      <c r="W223" s="124"/>
      <c r="X223" s="124"/>
      <c r="Y223" s="124"/>
      <c r="Z223" s="124"/>
      <c r="AA223" s="124"/>
      <c r="AB223" s="124"/>
      <c r="AC223" s="125"/>
      <c r="AD223" s="304"/>
      <c r="AE223" s="305"/>
      <c r="AF223" s="305"/>
      <c r="AG223" s="305"/>
      <c r="AH223" s="305"/>
      <c r="AI223" s="306"/>
      <c r="AJ223" s="83"/>
      <c r="AK223" s="83"/>
      <c r="AL223" s="83"/>
      <c r="AM223" s="83"/>
      <c r="AN223" s="83"/>
      <c r="AO223" s="1"/>
      <c r="AP223" s="1"/>
      <c r="AQ223" s="1"/>
      <c r="AR223" s="1"/>
      <c r="AS223" s="1"/>
      <c r="AT223" s="28"/>
      <c r="AU223" s="307"/>
      <c r="AV223" s="307"/>
      <c r="AW223" s="28"/>
      <c r="AX223" s="309"/>
      <c r="AY223" s="309"/>
      <c r="AZ223" s="28"/>
      <c r="BA223" s="28"/>
      <c r="BB223" s="28"/>
      <c r="BC223" s="28"/>
      <c r="BD223" s="28"/>
      <c r="BE223" s="28"/>
      <c r="BF223" s="1"/>
      <c r="BG223" s="1"/>
      <c r="BH223" s="1"/>
    </row>
    <row r="224" spans="1:67" s="76" customFormat="1" ht="21" x14ac:dyDescent="0.15">
      <c r="A224" s="1"/>
      <c r="B224" s="1"/>
      <c r="C224" s="290"/>
      <c r="D224" s="134"/>
      <c r="E224" s="134"/>
      <c r="F224" s="134"/>
      <c r="G224" s="134"/>
      <c r="H224" s="134"/>
      <c r="I224" s="295"/>
      <c r="J224" s="134"/>
      <c r="K224" s="296"/>
      <c r="L224" s="310" t="s">
        <v>78</v>
      </c>
      <c r="M224" s="311"/>
      <c r="N224" s="312"/>
      <c r="O224" s="200" t="s">
        <v>96</v>
      </c>
      <c r="P224" s="311"/>
      <c r="Q224" s="319"/>
      <c r="R224" s="324" t="s">
        <v>126</v>
      </c>
      <c r="S224" s="325"/>
      <c r="T224" s="325"/>
      <c r="U224" s="325"/>
      <c r="V224" s="325"/>
      <c r="W224" s="326"/>
      <c r="X224" s="333" t="s">
        <v>97</v>
      </c>
      <c r="Y224" s="333"/>
      <c r="Z224" s="333"/>
      <c r="AA224" s="333"/>
      <c r="AB224" s="333"/>
      <c r="AC224" s="333"/>
      <c r="AD224" s="304"/>
      <c r="AE224" s="305"/>
      <c r="AF224" s="305"/>
      <c r="AG224" s="305"/>
      <c r="AH224" s="305"/>
      <c r="AI224" s="306"/>
      <c r="AJ224" s="83"/>
      <c r="AK224" s="83"/>
      <c r="AL224" s="83"/>
      <c r="AM224" s="83"/>
      <c r="AN224" s="83"/>
      <c r="AO224" s="1"/>
      <c r="AP224" s="1"/>
      <c r="AQ224" s="1"/>
      <c r="AR224" s="1"/>
      <c r="AS224" s="1"/>
      <c r="AT224" s="28"/>
      <c r="AU224" s="134"/>
      <c r="AV224" s="132"/>
      <c r="AW224" s="28"/>
      <c r="AX224" s="309"/>
      <c r="AY224" s="309"/>
      <c r="AZ224" s="28"/>
      <c r="BA224" s="28"/>
      <c r="BB224" s="28"/>
      <c r="BC224" s="28"/>
      <c r="BD224" s="28"/>
      <c r="BE224" s="28"/>
      <c r="BF224" s="1"/>
      <c r="BG224" s="1"/>
      <c r="BH224" s="1"/>
    </row>
    <row r="225" spans="3:57" x14ac:dyDescent="0.15">
      <c r="C225" s="290"/>
      <c r="D225" s="134"/>
      <c r="E225" s="134"/>
      <c r="F225" s="134"/>
      <c r="G225" s="134"/>
      <c r="H225" s="134"/>
      <c r="I225" s="295"/>
      <c r="J225" s="134"/>
      <c r="K225" s="296"/>
      <c r="L225" s="313"/>
      <c r="M225" s="314"/>
      <c r="N225" s="315"/>
      <c r="O225" s="320"/>
      <c r="P225" s="314"/>
      <c r="Q225" s="321"/>
      <c r="R225" s="327"/>
      <c r="S225" s="328"/>
      <c r="T225" s="328"/>
      <c r="U225" s="328"/>
      <c r="V225" s="328"/>
      <c r="W225" s="329"/>
      <c r="X225" s="333"/>
      <c r="Y225" s="333"/>
      <c r="Z225" s="333"/>
      <c r="AA225" s="333"/>
      <c r="AB225" s="333"/>
      <c r="AC225" s="333"/>
      <c r="AD225" s="304"/>
      <c r="AE225" s="305"/>
      <c r="AF225" s="305"/>
      <c r="AG225" s="305"/>
      <c r="AH225" s="305"/>
      <c r="AI225" s="306"/>
      <c r="AJ225" s="83"/>
      <c r="AK225" s="83"/>
      <c r="AL225" s="83"/>
      <c r="AM225" s="83"/>
      <c r="AN225" s="83"/>
      <c r="AT225" s="28"/>
      <c r="AU225" s="134"/>
      <c r="AV225" s="132"/>
      <c r="AW225" s="28"/>
      <c r="AX225" s="309"/>
      <c r="AY225" s="309"/>
      <c r="AZ225" s="28"/>
      <c r="BA225" s="28"/>
      <c r="BB225" s="28"/>
      <c r="BC225" s="28"/>
      <c r="BD225" s="28"/>
      <c r="BE225" s="28"/>
    </row>
    <row r="226" spans="3:57" x14ac:dyDescent="0.15">
      <c r="C226" s="291"/>
      <c r="D226" s="124"/>
      <c r="E226" s="124"/>
      <c r="F226" s="124"/>
      <c r="G226" s="124"/>
      <c r="H226" s="124"/>
      <c r="I226" s="123"/>
      <c r="J226" s="124"/>
      <c r="K226" s="297"/>
      <c r="L226" s="316"/>
      <c r="M226" s="317"/>
      <c r="N226" s="318"/>
      <c r="O226" s="322"/>
      <c r="P226" s="317"/>
      <c r="Q226" s="323"/>
      <c r="R226" s="330"/>
      <c r="S226" s="331"/>
      <c r="T226" s="331"/>
      <c r="U226" s="331"/>
      <c r="V226" s="331"/>
      <c r="W226" s="332"/>
      <c r="X226" s="333"/>
      <c r="Y226" s="333"/>
      <c r="Z226" s="333"/>
      <c r="AA226" s="333"/>
      <c r="AB226" s="333"/>
      <c r="AC226" s="333"/>
      <c r="AD226" s="304"/>
      <c r="AE226" s="305"/>
      <c r="AF226" s="305"/>
      <c r="AG226" s="305"/>
      <c r="AH226" s="305"/>
      <c r="AI226" s="306"/>
      <c r="AJ226" s="83"/>
      <c r="AK226" s="83"/>
      <c r="AL226" s="83"/>
      <c r="AM226" s="83"/>
      <c r="AN226" s="83"/>
      <c r="AT226" s="28"/>
      <c r="AU226" s="134"/>
      <c r="AV226" s="132"/>
      <c r="AW226" s="28"/>
      <c r="AX226" s="309"/>
      <c r="AY226" s="309"/>
      <c r="AZ226" s="28"/>
      <c r="BA226" s="28"/>
      <c r="BB226" s="28"/>
      <c r="BC226" s="28"/>
      <c r="BD226" s="28"/>
      <c r="BE226" s="28"/>
    </row>
    <row r="227" spans="3:57" ht="11.25" customHeight="1" x14ac:dyDescent="0.15">
      <c r="C227" s="136">
        <v>8</v>
      </c>
      <c r="D227" s="139" t="s">
        <v>2</v>
      </c>
      <c r="E227" s="141">
        <v>2</v>
      </c>
      <c r="F227" s="141" t="s">
        <v>1</v>
      </c>
      <c r="G227" s="136" t="s">
        <v>10</v>
      </c>
      <c r="H227" s="141"/>
      <c r="I227" s="511"/>
      <c r="J227" s="512"/>
      <c r="K227" s="513"/>
      <c r="L227" s="153">
        <v>1</v>
      </c>
      <c r="M227" s="154"/>
      <c r="N227" s="155"/>
      <c r="O227" s="159">
        <f t="shared" ref="O227" si="0">IF(L227=1,$AL$35,IF(L227=2,$AL$54,IF(L227=3,$AL$72,IF(L227=4,$AL$91,IF(L227=5,$AL$109,IF(L227=6,$AL$127,IF(L227=7,$AL$146,IF(L227=8,$AL$164,IF(L227=9,$AL$182,IF(L227=10,$AL$201,0))))))))))</f>
        <v>0</v>
      </c>
      <c r="P227" s="160"/>
      <c r="Q227" s="161"/>
      <c r="R227" s="164">
        <f>IF(AND(I227="○",AU227="●"),AX227*O227,0)</f>
        <v>0</v>
      </c>
      <c r="S227" s="165"/>
      <c r="T227" s="165"/>
      <c r="U227" s="165"/>
      <c r="V227" s="165"/>
      <c r="W227" s="165"/>
      <c r="X227" s="133">
        <f>IF(AND(I227="○",AU227="●"),'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11,0)</f>
        <v>0</v>
      </c>
      <c r="Y227" s="133"/>
      <c r="Z227" s="133"/>
      <c r="AA227" s="133"/>
      <c r="AB227" s="133"/>
      <c r="AC227" s="133"/>
      <c r="AD227" s="126">
        <f>IF(I227="○",ROUNDUP(R227+X227,1),0)</f>
        <v>0</v>
      </c>
      <c r="AE227" s="126"/>
      <c r="AF227" s="126"/>
      <c r="AG227" s="126"/>
      <c r="AH227" s="126"/>
      <c r="AI227" s="127"/>
      <c r="AJ227" s="84"/>
      <c r="AK227" s="84"/>
      <c r="AL227" s="84"/>
      <c r="AM227" s="84"/>
      <c r="AN227" s="84"/>
      <c r="AT227" s="28"/>
      <c r="AU227" s="134" t="str">
        <f>IF(OR(I227="×",AU231="×"),"×","●")</f>
        <v>●</v>
      </c>
      <c r="AV227" s="132">
        <f>IF(AU227="●",IF(I227="定","-",I227),"-")</f>
        <v>0</v>
      </c>
      <c r="AW227" s="28"/>
      <c r="AX227" s="135">
        <f>20+ROUNDDOWN(($K$209-1000)/1000,0)*20</f>
        <v>0</v>
      </c>
      <c r="AY227" s="135"/>
      <c r="AZ227" s="28"/>
      <c r="BA227" s="28"/>
      <c r="BB227" s="28"/>
      <c r="BC227" s="28"/>
      <c r="BD227" s="28"/>
      <c r="BE227" s="28"/>
    </row>
    <row r="228" spans="3:57" ht="11.25" customHeight="1" x14ac:dyDescent="0.15">
      <c r="C228" s="137"/>
      <c r="D228" s="140"/>
      <c r="E228" s="142"/>
      <c r="F228" s="142"/>
      <c r="G228" s="137"/>
      <c r="H228" s="142"/>
      <c r="I228" s="153"/>
      <c r="J228" s="154"/>
      <c r="K228" s="514"/>
      <c r="L228" s="153"/>
      <c r="M228" s="154"/>
      <c r="N228" s="155"/>
      <c r="O228" s="162"/>
      <c r="P228" s="162"/>
      <c r="Q228" s="163"/>
      <c r="R228" s="166"/>
      <c r="S228" s="167"/>
      <c r="T228" s="167"/>
      <c r="U228" s="167"/>
      <c r="V228" s="167"/>
      <c r="W228" s="167"/>
      <c r="X228" s="133"/>
      <c r="Y228" s="133"/>
      <c r="Z228" s="133"/>
      <c r="AA228" s="133"/>
      <c r="AB228" s="133"/>
      <c r="AC228" s="133"/>
      <c r="AD228" s="128"/>
      <c r="AE228" s="128"/>
      <c r="AF228" s="128"/>
      <c r="AG228" s="128"/>
      <c r="AH228" s="128"/>
      <c r="AI228" s="129"/>
      <c r="AJ228" s="84"/>
      <c r="AK228" s="84"/>
      <c r="AL228" s="84"/>
      <c r="AM228" s="84"/>
      <c r="AN228" s="84"/>
      <c r="AT228" s="28"/>
      <c r="AU228" s="134"/>
      <c r="AV228" s="132"/>
      <c r="AW228" s="28"/>
      <c r="AX228" s="135"/>
      <c r="AY228" s="135"/>
      <c r="AZ228" s="28"/>
      <c r="BA228" s="28"/>
      <c r="BB228" s="28"/>
      <c r="BC228" s="28"/>
      <c r="BD228" s="28"/>
      <c r="BE228" s="28"/>
    </row>
    <row r="229" spans="3:57" ht="11.25" customHeight="1" x14ac:dyDescent="0.15">
      <c r="C229" s="137"/>
      <c r="D229" s="140"/>
      <c r="E229" s="142"/>
      <c r="F229" s="142"/>
      <c r="G229" s="137"/>
      <c r="H229" s="142"/>
      <c r="I229" s="153"/>
      <c r="J229" s="154"/>
      <c r="K229" s="514"/>
      <c r="L229" s="153"/>
      <c r="M229" s="154"/>
      <c r="N229" s="155"/>
      <c r="O229" s="162"/>
      <c r="P229" s="162"/>
      <c r="Q229" s="163"/>
      <c r="R229" s="166"/>
      <c r="S229" s="167"/>
      <c r="T229" s="167"/>
      <c r="U229" s="167"/>
      <c r="V229" s="167"/>
      <c r="W229" s="167"/>
      <c r="X229" s="133"/>
      <c r="Y229" s="133"/>
      <c r="Z229" s="133"/>
      <c r="AA229" s="133"/>
      <c r="AB229" s="133"/>
      <c r="AC229" s="133"/>
      <c r="AD229" s="128"/>
      <c r="AE229" s="128"/>
      <c r="AF229" s="128"/>
      <c r="AG229" s="128"/>
      <c r="AH229" s="128"/>
      <c r="AI229" s="129"/>
      <c r="AJ229" s="84"/>
      <c r="AK229" s="84"/>
      <c r="AL229" s="84"/>
      <c r="AM229" s="84"/>
      <c r="AN229" s="84"/>
      <c r="AT229" s="28"/>
      <c r="AU229" s="134"/>
      <c r="AV229" s="132"/>
      <c r="AW229" s="28"/>
      <c r="AX229" s="135"/>
      <c r="AY229" s="135"/>
      <c r="AZ229" s="28"/>
      <c r="BA229" s="28"/>
      <c r="BB229" s="28"/>
      <c r="BC229" s="28"/>
      <c r="BD229" s="28"/>
      <c r="BE229" s="28"/>
    </row>
    <row r="230" spans="3:57" ht="11.25" customHeight="1" x14ac:dyDescent="0.15">
      <c r="C230" s="138"/>
      <c r="D230" s="170"/>
      <c r="E230" s="143"/>
      <c r="F230" s="143"/>
      <c r="G230" s="138"/>
      <c r="H230" s="143"/>
      <c r="I230" s="156"/>
      <c r="J230" s="157"/>
      <c r="K230" s="515"/>
      <c r="L230" s="156"/>
      <c r="M230" s="157"/>
      <c r="N230" s="158"/>
      <c r="O230" s="162"/>
      <c r="P230" s="162"/>
      <c r="Q230" s="163"/>
      <c r="R230" s="168"/>
      <c r="S230" s="169"/>
      <c r="T230" s="169"/>
      <c r="U230" s="169"/>
      <c r="V230" s="169"/>
      <c r="W230" s="169"/>
      <c r="X230" s="133"/>
      <c r="Y230" s="133"/>
      <c r="Z230" s="133"/>
      <c r="AA230" s="133"/>
      <c r="AB230" s="133"/>
      <c r="AC230" s="133"/>
      <c r="AD230" s="130"/>
      <c r="AE230" s="130"/>
      <c r="AF230" s="130"/>
      <c r="AG230" s="130"/>
      <c r="AH230" s="130"/>
      <c r="AI230" s="131"/>
      <c r="AJ230" s="84"/>
      <c r="AK230" s="84"/>
      <c r="AL230" s="84"/>
      <c r="AM230" s="84"/>
      <c r="AN230" s="84"/>
      <c r="AT230" s="28"/>
      <c r="AU230" s="134"/>
      <c r="AV230" s="132"/>
      <c r="AW230" s="28"/>
      <c r="AX230" s="135"/>
      <c r="AY230" s="135"/>
      <c r="AZ230" s="28"/>
      <c r="BA230" s="28"/>
      <c r="BB230" s="28"/>
      <c r="BC230" s="28"/>
      <c r="BD230" s="28"/>
      <c r="BE230" s="28"/>
    </row>
    <row r="231" spans="3:57" ht="10.9" customHeight="1" x14ac:dyDescent="0.15">
      <c r="C231" s="136">
        <v>8</v>
      </c>
      <c r="D231" s="139" t="s">
        <v>2</v>
      </c>
      <c r="E231" s="141">
        <v>3</v>
      </c>
      <c r="F231" s="141" t="s">
        <v>1</v>
      </c>
      <c r="G231" s="136" t="s">
        <v>9</v>
      </c>
      <c r="H231" s="141"/>
      <c r="I231" s="511"/>
      <c r="J231" s="512"/>
      <c r="K231" s="513"/>
      <c r="L231" s="153">
        <v>1</v>
      </c>
      <c r="M231" s="154"/>
      <c r="N231" s="155"/>
      <c r="O231" s="159">
        <f t="shared" ref="O231" si="1">IF(L231=1,$AL$35,IF(L231=2,$AL$54,IF(L231=3,$AL$72,IF(L231=4,$AL$91,IF(L231=5,$AL$109,IF(L231=6,$AL$127,IF(L231=7,$AL$146,IF(L231=8,$AL$164,IF(L231=9,$AL$182,IF(L231=10,$AL$201,0))))))))))</f>
        <v>0</v>
      </c>
      <c r="P231" s="160"/>
      <c r="Q231" s="161"/>
      <c r="R231" s="164">
        <f>IF(AND(I231="○",AU231="●"),AX231*O231,0)</f>
        <v>0</v>
      </c>
      <c r="S231" s="165"/>
      <c r="T231" s="165"/>
      <c r="U231" s="165"/>
      <c r="V231" s="165"/>
      <c r="W231" s="165"/>
      <c r="X231" s="133">
        <f>IF(AND(I231="○",AU231="●"),'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15,0)</f>
        <v>0</v>
      </c>
      <c r="Y231" s="133"/>
      <c r="Z231" s="133"/>
      <c r="AA231" s="133"/>
      <c r="AB231" s="133"/>
      <c r="AC231" s="133"/>
      <c r="AD231" s="126">
        <f>IF(I231="○",ROUNDUP(R231+X231,1),0)</f>
        <v>0</v>
      </c>
      <c r="AE231" s="126"/>
      <c r="AF231" s="126"/>
      <c r="AG231" s="126"/>
      <c r="AH231" s="126"/>
      <c r="AI231" s="127"/>
      <c r="AJ231" s="84"/>
      <c r="AK231" s="84"/>
      <c r="AL231" s="84"/>
      <c r="AM231" s="84"/>
      <c r="AN231" s="84"/>
      <c r="AT231" s="28"/>
      <c r="AU231" s="134" t="str">
        <f>IF(OR(I231="×",AU235="×"),"×","●")</f>
        <v>●</v>
      </c>
      <c r="AV231" s="132">
        <f>IF(AU231="●",IF(I231="定","-",I231),"-")</f>
        <v>0</v>
      </c>
      <c r="AW231" s="28"/>
      <c r="AX231" s="135">
        <f t="shared" ref="AX231" si="2">20+ROUNDDOWN(($K$209-1000)/1000,0)*20</f>
        <v>0</v>
      </c>
      <c r="AY231" s="135"/>
      <c r="AZ231" s="28"/>
      <c r="BA231" s="28"/>
      <c r="BB231" s="28"/>
      <c r="BC231" s="28"/>
      <c r="BD231" s="28"/>
      <c r="BE231" s="28"/>
    </row>
    <row r="232" spans="3:57" ht="10.9" customHeight="1" x14ac:dyDescent="0.15">
      <c r="C232" s="137"/>
      <c r="D232" s="140"/>
      <c r="E232" s="142"/>
      <c r="F232" s="142"/>
      <c r="G232" s="137"/>
      <c r="H232" s="142"/>
      <c r="I232" s="153"/>
      <c r="J232" s="154"/>
      <c r="K232" s="514"/>
      <c r="L232" s="153"/>
      <c r="M232" s="154"/>
      <c r="N232" s="155"/>
      <c r="O232" s="162"/>
      <c r="P232" s="162"/>
      <c r="Q232" s="163"/>
      <c r="R232" s="166"/>
      <c r="S232" s="167"/>
      <c r="T232" s="167"/>
      <c r="U232" s="167"/>
      <c r="V232" s="167"/>
      <c r="W232" s="167"/>
      <c r="X232" s="133"/>
      <c r="Y232" s="133"/>
      <c r="Z232" s="133"/>
      <c r="AA232" s="133"/>
      <c r="AB232" s="133"/>
      <c r="AC232" s="133"/>
      <c r="AD232" s="128"/>
      <c r="AE232" s="128"/>
      <c r="AF232" s="128"/>
      <c r="AG232" s="128"/>
      <c r="AH232" s="128"/>
      <c r="AI232" s="129"/>
      <c r="AJ232" s="84"/>
      <c r="AK232" s="84"/>
      <c r="AL232" s="84"/>
      <c r="AM232" s="84"/>
      <c r="AN232" s="84"/>
      <c r="AT232" s="28"/>
      <c r="AU232" s="134"/>
      <c r="AV232" s="132"/>
      <c r="AW232" s="28"/>
      <c r="AX232" s="135"/>
      <c r="AY232" s="135"/>
      <c r="AZ232" s="28"/>
      <c r="BA232" s="28"/>
      <c r="BB232" s="28"/>
      <c r="BC232" s="28"/>
      <c r="BD232" s="28"/>
      <c r="BE232" s="28"/>
    </row>
    <row r="233" spans="3:57" ht="10.9" customHeight="1" x14ac:dyDescent="0.15">
      <c r="C233" s="137"/>
      <c r="D233" s="140"/>
      <c r="E233" s="142"/>
      <c r="F233" s="142"/>
      <c r="G233" s="137"/>
      <c r="H233" s="142"/>
      <c r="I233" s="153"/>
      <c r="J233" s="154"/>
      <c r="K233" s="514"/>
      <c r="L233" s="153"/>
      <c r="M233" s="154"/>
      <c r="N233" s="155"/>
      <c r="O233" s="162"/>
      <c r="P233" s="162"/>
      <c r="Q233" s="163"/>
      <c r="R233" s="166"/>
      <c r="S233" s="167"/>
      <c r="T233" s="167"/>
      <c r="U233" s="167"/>
      <c r="V233" s="167"/>
      <c r="W233" s="167"/>
      <c r="X233" s="133"/>
      <c r="Y233" s="133"/>
      <c r="Z233" s="133"/>
      <c r="AA233" s="133"/>
      <c r="AB233" s="133"/>
      <c r="AC233" s="133"/>
      <c r="AD233" s="128"/>
      <c r="AE233" s="128"/>
      <c r="AF233" s="128"/>
      <c r="AG233" s="128"/>
      <c r="AH233" s="128"/>
      <c r="AI233" s="129"/>
      <c r="AJ233" s="84"/>
      <c r="AK233" s="84"/>
      <c r="AL233" s="84"/>
      <c r="AM233" s="84"/>
      <c r="AN233" s="84"/>
      <c r="AT233" s="28"/>
      <c r="AU233" s="134"/>
      <c r="AV233" s="132"/>
      <c r="AW233" s="28"/>
      <c r="AX233" s="135"/>
      <c r="AY233" s="135"/>
      <c r="AZ233" s="28"/>
      <c r="BA233" s="28"/>
      <c r="BB233" s="28"/>
      <c r="BC233" s="28"/>
      <c r="BD233" s="28"/>
      <c r="BE233" s="28"/>
    </row>
    <row r="234" spans="3:57" ht="10.9" customHeight="1" x14ac:dyDescent="0.15">
      <c r="C234" s="138"/>
      <c r="D234" s="170"/>
      <c r="E234" s="143"/>
      <c r="F234" s="143"/>
      <c r="G234" s="138"/>
      <c r="H234" s="143"/>
      <c r="I234" s="156"/>
      <c r="J234" s="157"/>
      <c r="K234" s="515"/>
      <c r="L234" s="156"/>
      <c r="M234" s="157"/>
      <c r="N234" s="158"/>
      <c r="O234" s="162"/>
      <c r="P234" s="162"/>
      <c r="Q234" s="163"/>
      <c r="R234" s="168"/>
      <c r="S234" s="169"/>
      <c r="T234" s="169"/>
      <c r="U234" s="169"/>
      <c r="V234" s="169"/>
      <c r="W234" s="169"/>
      <c r="X234" s="133"/>
      <c r="Y234" s="133"/>
      <c r="Z234" s="133"/>
      <c r="AA234" s="133"/>
      <c r="AB234" s="133"/>
      <c r="AC234" s="133"/>
      <c r="AD234" s="130"/>
      <c r="AE234" s="130"/>
      <c r="AF234" s="130"/>
      <c r="AG234" s="130"/>
      <c r="AH234" s="130"/>
      <c r="AI234" s="131"/>
      <c r="AJ234" s="84"/>
      <c r="AK234" s="84"/>
      <c r="AL234" s="84"/>
      <c r="AM234" s="84"/>
      <c r="AN234" s="84"/>
      <c r="AT234" s="28"/>
      <c r="AU234" s="134"/>
      <c r="AV234" s="132"/>
      <c r="AW234" s="28"/>
      <c r="AX234" s="135"/>
      <c r="AY234" s="135"/>
      <c r="AZ234" s="28"/>
      <c r="BA234" s="28"/>
      <c r="BB234" s="28"/>
      <c r="BC234" s="28"/>
      <c r="BD234" s="28"/>
      <c r="BE234" s="28"/>
    </row>
    <row r="235" spans="3:57" ht="10.9" customHeight="1" x14ac:dyDescent="0.15">
      <c r="C235" s="136">
        <v>8</v>
      </c>
      <c r="D235" s="139" t="s">
        <v>2</v>
      </c>
      <c r="E235" s="141">
        <v>4</v>
      </c>
      <c r="F235" s="141" t="s">
        <v>1</v>
      </c>
      <c r="G235" s="136" t="s">
        <v>6</v>
      </c>
      <c r="H235" s="141"/>
      <c r="I235" s="511"/>
      <c r="J235" s="512"/>
      <c r="K235" s="513"/>
      <c r="L235" s="153">
        <v>1</v>
      </c>
      <c r="M235" s="154"/>
      <c r="N235" s="155"/>
      <c r="O235" s="159">
        <f t="shared" ref="O235" si="3">IF(L235=1,$AL$35,IF(L235=2,$AL$54,IF(L235=3,$AL$72,IF(L235=4,$AL$91,IF(L235=5,$AL$109,IF(L235=6,$AL$127,IF(L235=7,$AL$146,IF(L235=8,$AL$164,IF(L235=9,$AL$182,IF(L235=10,$AL$201,0))))))))))</f>
        <v>0</v>
      </c>
      <c r="P235" s="160"/>
      <c r="Q235" s="161"/>
      <c r="R235" s="164">
        <f>IF(AND(I235="○",AU235="●"),AX235*O235,0)</f>
        <v>0</v>
      </c>
      <c r="S235" s="165"/>
      <c r="T235" s="165"/>
      <c r="U235" s="165"/>
      <c r="V235" s="165"/>
      <c r="W235" s="165"/>
      <c r="X235" s="133">
        <f>IF(AND(I235="○",AU235="●"),'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19,0)</f>
        <v>0</v>
      </c>
      <c r="Y235" s="133"/>
      <c r="Z235" s="133"/>
      <c r="AA235" s="133"/>
      <c r="AB235" s="133"/>
      <c r="AC235" s="133"/>
      <c r="AD235" s="126">
        <f>IF(I235="○",ROUNDUP(R235+X235,1),0)</f>
        <v>0</v>
      </c>
      <c r="AE235" s="126"/>
      <c r="AF235" s="126"/>
      <c r="AG235" s="126"/>
      <c r="AH235" s="126"/>
      <c r="AI235" s="127"/>
      <c r="AJ235" s="84"/>
      <c r="AK235" s="84"/>
      <c r="AL235" s="84"/>
      <c r="AM235" s="84"/>
      <c r="AN235" s="84"/>
      <c r="AT235" s="28"/>
      <c r="AU235" s="134" t="str">
        <f>IF(OR(I235="×",AU239="×"),"×","●")</f>
        <v>●</v>
      </c>
      <c r="AV235" s="132">
        <f>IF(AU235="●",IF(I235="定","-",I235),"-")</f>
        <v>0</v>
      </c>
      <c r="AW235" s="28"/>
      <c r="AX235" s="135">
        <f t="shared" ref="AX235" si="4">20+ROUNDDOWN(($K$209-1000)/1000,0)*20</f>
        <v>0</v>
      </c>
      <c r="AY235" s="135"/>
      <c r="AZ235" s="28"/>
      <c r="BA235" s="28"/>
      <c r="BB235" s="28"/>
      <c r="BC235" s="28"/>
      <c r="BD235" s="28"/>
      <c r="BE235" s="28"/>
    </row>
    <row r="236" spans="3:57" ht="10.9" customHeight="1" x14ac:dyDescent="0.15">
      <c r="C236" s="137"/>
      <c r="D236" s="140"/>
      <c r="E236" s="142"/>
      <c r="F236" s="142"/>
      <c r="G236" s="137"/>
      <c r="H236" s="142"/>
      <c r="I236" s="153"/>
      <c r="J236" s="154"/>
      <c r="K236" s="514"/>
      <c r="L236" s="153"/>
      <c r="M236" s="154"/>
      <c r="N236" s="155"/>
      <c r="O236" s="162"/>
      <c r="P236" s="162"/>
      <c r="Q236" s="163"/>
      <c r="R236" s="166"/>
      <c r="S236" s="167"/>
      <c r="T236" s="167"/>
      <c r="U236" s="167"/>
      <c r="V236" s="167"/>
      <c r="W236" s="167"/>
      <c r="X236" s="133"/>
      <c r="Y236" s="133"/>
      <c r="Z236" s="133"/>
      <c r="AA236" s="133"/>
      <c r="AB236" s="133"/>
      <c r="AC236" s="133"/>
      <c r="AD236" s="128"/>
      <c r="AE236" s="128"/>
      <c r="AF236" s="128"/>
      <c r="AG236" s="128"/>
      <c r="AH236" s="128"/>
      <c r="AI236" s="129"/>
      <c r="AJ236" s="84"/>
      <c r="AK236" s="84"/>
      <c r="AL236" s="84"/>
      <c r="AM236" s="84"/>
      <c r="AN236" s="84"/>
      <c r="AT236" s="28"/>
      <c r="AU236" s="134"/>
      <c r="AV236" s="132"/>
      <c r="AW236" s="28"/>
      <c r="AX236" s="135"/>
      <c r="AY236" s="135"/>
      <c r="AZ236" s="28"/>
      <c r="BA236" s="28"/>
      <c r="BB236" s="28"/>
      <c r="BC236" s="28"/>
      <c r="BD236" s="28"/>
      <c r="BE236" s="28"/>
    </row>
    <row r="237" spans="3:57" ht="10.9" customHeight="1" x14ac:dyDescent="0.15">
      <c r="C237" s="137"/>
      <c r="D237" s="140"/>
      <c r="E237" s="142"/>
      <c r="F237" s="142"/>
      <c r="G237" s="137"/>
      <c r="H237" s="142"/>
      <c r="I237" s="153"/>
      <c r="J237" s="154"/>
      <c r="K237" s="514"/>
      <c r="L237" s="153"/>
      <c r="M237" s="154"/>
      <c r="N237" s="155"/>
      <c r="O237" s="162"/>
      <c r="P237" s="162"/>
      <c r="Q237" s="163"/>
      <c r="R237" s="166"/>
      <c r="S237" s="167"/>
      <c r="T237" s="167"/>
      <c r="U237" s="167"/>
      <c r="V237" s="167"/>
      <c r="W237" s="167"/>
      <c r="X237" s="133"/>
      <c r="Y237" s="133"/>
      <c r="Z237" s="133"/>
      <c r="AA237" s="133"/>
      <c r="AB237" s="133"/>
      <c r="AC237" s="133"/>
      <c r="AD237" s="128"/>
      <c r="AE237" s="128"/>
      <c r="AF237" s="128"/>
      <c r="AG237" s="128"/>
      <c r="AH237" s="128"/>
      <c r="AI237" s="129"/>
      <c r="AJ237" s="84"/>
      <c r="AK237" s="84"/>
      <c r="AL237" s="84"/>
      <c r="AM237" s="84"/>
      <c r="AN237" s="84"/>
      <c r="AT237" s="28"/>
      <c r="AU237" s="134"/>
      <c r="AV237" s="132"/>
      <c r="AW237" s="28"/>
      <c r="AX237" s="135"/>
      <c r="AY237" s="135"/>
      <c r="AZ237" s="28"/>
      <c r="BA237" s="28"/>
      <c r="BB237" s="28"/>
      <c r="BC237" s="28"/>
      <c r="BD237" s="28"/>
      <c r="BE237" s="28"/>
    </row>
    <row r="238" spans="3:57" ht="10.9" customHeight="1" x14ac:dyDescent="0.15">
      <c r="C238" s="138"/>
      <c r="D238" s="170"/>
      <c r="E238" s="143"/>
      <c r="F238" s="143"/>
      <c r="G238" s="138"/>
      <c r="H238" s="143"/>
      <c r="I238" s="156"/>
      <c r="J238" s="157"/>
      <c r="K238" s="515"/>
      <c r="L238" s="156"/>
      <c r="M238" s="157"/>
      <c r="N238" s="158"/>
      <c r="O238" s="162"/>
      <c r="P238" s="162"/>
      <c r="Q238" s="163"/>
      <c r="R238" s="168"/>
      <c r="S238" s="169"/>
      <c r="T238" s="169"/>
      <c r="U238" s="169"/>
      <c r="V238" s="169"/>
      <c r="W238" s="169"/>
      <c r="X238" s="133"/>
      <c r="Y238" s="133"/>
      <c r="Z238" s="133"/>
      <c r="AA238" s="133"/>
      <c r="AB238" s="133"/>
      <c r="AC238" s="133"/>
      <c r="AD238" s="130"/>
      <c r="AE238" s="130"/>
      <c r="AF238" s="130"/>
      <c r="AG238" s="130"/>
      <c r="AH238" s="130"/>
      <c r="AI238" s="131"/>
      <c r="AJ238" s="84"/>
      <c r="AK238" s="84"/>
      <c r="AL238" s="84"/>
      <c r="AM238" s="84"/>
      <c r="AN238" s="84"/>
      <c r="AT238" s="28"/>
      <c r="AU238" s="134"/>
      <c r="AV238" s="132"/>
      <c r="AW238" s="28"/>
      <c r="AX238" s="135"/>
      <c r="AY238" s="135"/>
      <c r="AZ238" s="28"/>
      <c r="BA238" s="28"/>
      <c r="BB238" s="28"/>
      <c r="BC238" s="28"/>
      <c r="BD238" s="28"/>
      <c r="BE238" s="28"/>
    </row>
    <row r="239" spans="3:57" ht="10.9" customHeight="1" x14ac:dyDescent="0.15">
      <c r="C239" s="136">
        <v>8</v>
      </c>
      <c r="D239" s="139" t="s">
        <v>2</v>
      </c>
      <c r="E239" s="141">
        <v>5</v>
      </c>
      <c r="F239" s="141" t="s">
        <v>1</v>
      </c>
      <c r="G239" s="136" t="s">
        <v>5</v>
      </c>
      <c r="H239" s="141"/>
      <c r="I239" s="511"/>
      <c r="J239" s="512"/>
      <c r="K239" s="513"/>
      <c r="L239" s="153">
        <v>1</v>
      </c>
      <c r="M239" s="154"/>
      <c r="N239" s="155"/>
      <c r="O239" s="159">
        <f t="shared" ref="O239" si="5">IF(L239=1,$AL$35,IF(L239=2,$AL$54,IF(L239=3,$AL$72,IF(L239=4,$AL$91,IF(L239=5,$AL$109,IF(L239=6,$AL$127,IF(L239=7,$AL$146,IF(L239=8,$AL$164,IF(L239=9,$AL$182,IF(L239=10,$AL$201,0))))))))))</f>
        <v>0</v>
      </c>
      <c r="P239" s="160"/>
      <c r="Q239" s="161"/>
      <c r="R239" s="164">
        <f>IF(AND(I239="○",AU239="●"),AX239*O239,0)</f>
        <v>0</v>
      </c>
      <c r="S239" s="165"/>
      <c r="T239" s="165"/>
      <c r="U239" s="165"/>
      <c r="V239" s="165"/>
      <c r="W239" s="165"/>
      <c r="X239" s="133">
        <f>IF(AND(I239="○",AU239="●"),'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23,0)</f>
        <v>0</v>
      </c>
      <c r="Y239" s="133"/>
      <c r="Z239" s="133"/>
      <c r="AA239" s="133"/>
      <c r="AB239" s="133"/>
      <c r="AC239" s="133"/>
      <c r="AD239" s="126">
        <f>IF(I239="○",ROUNDUP(R239+X239,1),0)</f>
        <v>0</v>
      </c>
      <c r="AE239" s="126"/>
      <c r="AF239" s="126"/>
      <c r="AG239" s="126"/>
      <c r="AH239" s="126"/>
      <c r="AI239" s="127"/>
      <c r="AJ239" s="84"/>
      <c r="AK239" s="84"/>
      <c r="AL239" s="84"/>
      <c r="AM239" s="84"/>
      <c r="AN239" s="84"/>
      <c r="AT239" s="28"/>
      <c r="AU239" s="134" t="str">
        <f>IF(OR(I239="×",AU243="×"),"×","●")</f>
        <v>●</v>
      </c>
      <c r="AV239" s="132">
        <f>IF(AU239="●",IF(I239="定","-",I239),"-")</f>
        <v>0</v>
      </c>
      <c r="AW239" s="28"/>
      <c r="AX239" s="135">
        <f t="shared" ref="AX239" si="6">20+ROUNDDOWN(($K$209-1000)/1000,0)*20</f>
        <v>0</v>
      </c>
      <c r="AY239" s="135"/>
      <c r="AZ239" s="28"/>
      <c r="BA239" s="28"/>
      <c r="BB239" s="28"/>
      <c r="BC239" s="28"/>
      <c r="BD239" s="28"/>
      <c r="BE239" s="28"/>
    </row>
    <row r="240" spans="3:57" ht="10.9" customHeight="1" x14ac:dyDescent="0.15">
      <c r="C240" s="137"/>
      <c r="D240" s="140"/>
      <c r="E240" s="142"/>
      <c r="F240" s="142"/>
      <c r="G240" s="137"/>
      <c r="H240" s="142"/>
      <c r="I240" s="153"/>
      <c r="J240" s="154"/>
      <c r="K240" s="514"/>
      <c r="L240" s="153"/>
      <c r="M240" s="154"/>
      <c r="N240" s="155"/>
      <c r="O240" s="162"/>
      <c r="P240" s="162"/>
      <c r="Q240" s="163"/>
      <c r="R240" s="166"/>
      <c r="S240" s="167"/>
      <c r="T240" s="167"/>
      <c r="U240" s="167"/>
      <c r="V240" s="167"/>
      <c r="W240" s="167"/>
      <c r="X240" s="133"/>
      <c r="Y240" s="133"/>
      <c r="Z240" s="133"/>
      <c r="AA240" s="133"/>
      <c r="AB240" s="133"/>
      <c r="AC240" s="133"/>
      <c r="AD240" s="128"/>
      <c r="AE240" s="128"/>
      <c r="AF240" s="128"/>
      <c r="AG240" s="128"/>
      <c r="AH240" s="128"/>
      <c r="AI240" s="129"/>
      <c r="AJ240" s="84"/>
      <c r="AK240" s="84"/>
      <c r="AL240" s="84"/>
      <c r="AM240" s="84"/>
      <c r="AN240" s="84"/>
      <c r="AT240" s="28"/>
      <c r="AU240" s="134"/>
      <c r="AV240" s="132"/>
      <c r="AW240" s="28"/>
      <c r="AX240" s="135"/>
      <c r="AY240" s="135"/>
      <c r="AZ240" s="28"/>
      <c r="BA240" s="28"/>
      <c r="BB240" s="28"/>
      <c r="BC240" s="28"/>
      <c r="BD240" s="28"/>
      <c r="BE240" s="28"/>
    </row>
    <row r="241" spans="3:57" ht="10.9" customHeight="1" x14ac:dyDescent="0.15">
      <c r="C241" s="137"/>
      <c r="D241" s="140"/>
      <c r="E241" s="142"/>
      <c r="F241" s="142"/>
      <c r="G241" s="137"/>
      <c r="H241" s="142"/>
      <c r="I241" s="153"/>
      <c r="J241" s="154"/>
      <c r="K241" s="514"/>
      <c r="L241" s="153"/>
      <c r="M241" s="154"/>
      <c r="N241" s="155"/>
      <c r="O241" s="162"/>
      <c r="P241" s="162"/>
      <c r="Q241" s="163"/>
      <c r="R241" s="166"/>
      <c r="S241" s="167"/>
      <c r="T241" s="167"/>
      <c r="U241" s="167"/>
      <c r="V241" s="167"/>
      <c r="W241" s="167"/>
      <c r="X241" s="133"/>
      <c r="Y241" s="133"/>
      <c r="Z241" s="133"/>
      <c r="AA241" s="133"/>
      <c r="AB241" s="133"/>
      <c r="AC241" s="133"/>
      <c r="AD241" s="128"/>
      <c r="AE241" s="128"/>
      <c r="AF241" s="128"/>
      <c r="AG241" s="128"/>
      <c r="AH241" s="128"/>
      <c r="AI241" s="129"/>
      <c r="AJ241" s="84"/>
      <c r="AK241" s="84"/>
      <c r="AL241" s="84"/>
      <c r="AM241" s="84"/>
      <c r="AN241" s="84"/>
      <c r="AT241" s="28"/>
      <c r="AU241" s="134"/>
      <c r="AV241" s="132"/>
      <c r="AW241" s="28"/>
      <c r="AX241" s="135"/>
      <c r="AY241" s="135"/>
      <c r="AZ241" s="28"/>
      <c r="BA241" s="28"/>
      <c r="BB241" s="28"/>
      <c r="BC241" s="28"/>
      <c r="BD241" s="28"/>
      <c r="BE241" s="28"/>
    </row>
    <row r="242" spans="3:57" ht="10.9" customHeight="1" x14ac:dyDescent="0.15">
      <c r="C242" s="138"/>
      <c r="D242" s="170"/>
      <c r="E242" s="143"/>
      <c r="F242" s="143"/>
      <c r="G242" s="138"/>
      <c r="H242" s="143"/>
      <c r="I242" s="156"/>
      <c r="J242" s="157"/>
      <c r="K242" s="515"/>
      <c r="L242" s="156"/>
      <c r="M242" s="157"/>
      <c r="N242" s="158"/>
      <c r="O242" s="162"/>
      <c r="P242" s="162"/>
      <c r="Q242" s="163"/>
      <c r="R242" s="168"/>
      <c r="S242" s="169"/>
      <c r="T242" s="169"/>
      <c r="U242" s="169"/>
      <c r="V242" s="169"/>
      <c r="W242" s="169"/>
      <c r="X242" s="133"/>
      <c r="Y242" s="133"/>
      <c r="Z242" s="133"/>
      <c r="AA242" s="133"/>
      <c r="AB242" s="133"/>
      <c r="AC242" s="133"/>
      <c r="AD242" s="130"/>
      <c r="AE242" s="130"/>
      <c r="AF242" s="130"/>
      <c r="AG242" s="130"/>
      <c r="AH242" s="130"/>
      <c r="AI242" s="131"/>
      <c r="AJ242" s="84"/>
      <c r="AK242" s="84"/>
      <c r="AL242" s="84"/>
      <c r="AM242" s="84"/>
      <c r="AN242" s="84"/>
      <c r="AT242" s="28"/>
      <c r="AU242" s="134"/>
      <c r="AV242" s="132"/>
      <c r="AW242" s="28"/>
      <c r="AX242" s="135"/>
      <c r="AY242" s="135"/>
      <c r="AZ242" s="28"/>
      <c r="BA242" s="28"/>
      <c r="BB242" s="28"/>
      <c r="BC242" s="28"/>
      <c r="BD242" s="28"/>
      <c r="BE242" s="28"/>
    </row>
    <row r="243" spans="3:57" ht="10.9" customHeight="1" x14ac:dyDescent="0.15">
      <c r="C243" s="136">
        <v>8</v>
      </c>
      <c r="D243" s="139" t="s">
        <v>2</v>
      </c>
      <c r="E243" s="141">
        <v>6</v>
      </c>
      <c r="F243" s="141" t="s">
        <v>1</v>
      </c>
      <c r="G243" s="136" t="s">
        <v>4</v>
      </c>
      <c r="H243" s="141"/>
      <c r="I243" s="511"/>
      <c r="J243" s="512"/>
      <c r="K243" s="513"/>
      <c r="L243" s="153">
        <v>1</v>
      </c>
      <c r="M243" s="154"/>
      <c r="N243" s="155"/>
      <c r="O243" s="159">
        <f t="shared" ref="O243" si="7">IF(L243=1,$AL$35,IF(L243=2,$AL$54,IF(L243=3,$AL$72,IF(L243=4,$AL$91,IF(L243=5,$AL$109,IF(L243=6,$AL$127,IF(L243=7,$AL$146,IF(L243=8,$AL$164,IF(L243=9,$AL$182,IF(L243=10,$AL$201,0))))))))))</f>
        <v>0</v>
      </c>
      <c r="P243" s="160"/>
      <c r="Q243" s="161"/>
      <c r="R243" s="164">
        <f>IF(AND(I243="○",AU243="●"),AX243*O243,0)</f>
        <v>0</v>
      </c>
      <c r="S243" s="165"/>
      <c r="T243" s="165"/>
      <c r="U243" s="165"/>
      <c r="V243" s="165"/>
      <c r="W243" s="165"/>
      <c r="X243" s="133">
        <f>IF(AND(I243="○",AU243="●"),'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27,0)</f>
        <v>0</v>
      </c>
      <c r="Y243" s="133"/>
      <c r="Z243" s="133"/>
      <c r="AA243" s="133"/>
      <c r="AB243" s="133"/>
      <c r="AC243" s="133"/>
      <c r="AD243" s="126">
        <f>IF(I243="○",ROUNDUP(R243+X243,1),0)</f>
        <v>0</v>
      </c>
      <c r="AE243" s="126"/>
      <c r="AF243" s="126"/>
      <c r="AG243" s="126"/>
      <c r="AH243" s="126"/>
      <c r="AI243" s="127"/>
      <c r="AJ243" s="84"/>
      <c r="AK243" s="84"/>
      <c r="AL243" s="84"/>
      <c r="AM243" s="84"/>
      <c r="AN243" s="84"/>
      <c r="AT243" s="28"/>
      <c r="AU243" s="134" t="str">
        <f>IF(OR(I243="×",AU247="×"),"×","●")</f>
        <v>●</v>
      </c>
      <c r="AV243" s="132">
        <f>IF(AU243="●",IF(I243="定","-",I243),"-")</f>
        <v>0</v>
      </c>
      <c r="AW243" s="28"/>
      <c r="AX243" s="135">
        <f t="shared" ref="AX243" si="8">20+ROUNDDOWN(($K$209-1000)/1000,0)*20</f>
        <v>0</v>
      </c>
      <c r="AY243" s="135"/>
      <c r="AZ243" s="28"/>
      <c r="BA243" s="28"/>
      <c r="BB243" s="28"/>
      <c r="BC243" s="28"/>
      <c r="BD243" s="28"/>
      <c r="BE243" s="28"/>
    </row>
    <row r="244" spans="3:57" ht="10.9" customHeight="1" x14ac:dyDescent="0.15">
      <c r="C244" s="137"/>
      <c r="D244" s="140"/>
      <c r="E244" s="142"/>
      <c r="F244" s="142"/>
      <c r="G244" s="137"/>
      <c r="H244" s="142"/>
      <c r="I244" s="153"/>
      <c r="J244" s="154"/>
      <c r="K244" s="514"/>
      <c r="L244" s="153"/>
      <c r="M244" s="154"/>
      <c r="N244" s="155"/>
      <c r="O244" s="162"/>
      <c r="P244" s="162"/>
      <c r="Q244" s="163"/>
      <c r="R244" s="166"/>
      <c r="S244" s="167"/>
      <c r="T244" s="167"/>
      <c r="U244" s="167"/>
      <c r="V244" s="167"/>
      <c r="W244" s="167"/>
      <c r="X244" s="133"/>
      <c r="Y244" s="133"/>
      <c r="Z244" s="133"/>
      <c r="AA244" s="133"/>
      <c r="AB244" s="133"/>
      <c r="AC244" s="133"/>
      <c r="AD244" s="128"/>
      <c r="AE244" s="128"/>
      <c r="AF244" s="128"/>
      <c r="AG244" s="128"/>
      <c r="AH244" s="128"/>
      <c r="AI244" s="129"/>
      <c r="AJ244" s="84"/>
      <c r="AK244" s="84"/>
      <c r="AL244" s="84"/>
      <c r="AM244" s="84"/>
      <c r="AN244" s="84"/>
      <c r="AT244" s="28"/>
      <c r="AU244" s="134"/>
      <c r="AV244" s="132"/>
      <c r="AW244" s="28"/>
      <c r="AX244" s="135"/>
      <c r="AY244" s="135"/>
      <c r="AZ244" s="28"/>
      <c r="BA244" s="28"/>
      <c r="BB244" s="28"/>
      <c r="BC244" s="28"/>
      <c r="BD244" s="28"/>
      <c r="BE244" s="28"/>
    </row>
    <row r="245" spans="3:57" ht="10.9" customHeight="1" x14ac:dyDescent="0.15">
      <c r="C245" s="137"/>
      <c r="D245" s="140"/>
      <c r="E245" s="142"/>
      <c r="F245" s="142"/>
      <c r="G245" s="137"/>
      <c r="H245" s="142"/>
      <c r="I245" s="153"/>
      <c r="J245" s="154"/>
      <c r="K245" s="514"/>
      <c r="L245" s="153"/>
      <c r="M245" s="154"/>
      <c r="N245" s="155"/>
      <c r="O245" s="162"/>
      <c r="P245" s="162"/>
      <c r="Q245" s="163"/>
      <c r="R245" s="166"/>
      <c r="S245" s="167"/>
      <c r="T245" s="167"/>
      <c r="U245" s="167"/>
      <c r="V245" s="167"/>
      <c r="W245" s="167"/>
      <c r="X245" s="133"/>
      <c r="Y245" s="133"/>
      <c r="Z245" s="133"/>
      <c r="AA245" s="133"/>
      <c r="AB245" s="133"/>
      <c r="AC245" s="133"/>
      <c r="AD245" s="128"/>
      <c r="AE245" s="128"/>
      <c r="AF245" s="128"/>
      <c r="AG245" s="128"/>
      <c r="AH245" s="128"/>
      <c r="AI245" s="129"/>
      <c r="AJ245" s="84"/>
      <c r="AK245" s="84"/>
      <c r="AL245" s="84"/>
      <c r="AM245" s="84"/>
      <c r="AN245" s="84"/>
      <c r="AT245" s="28"/>
      <c r="AU245" s="134"/>
      <c r="AV245" s="132"/>
      <c r="AW245" s="28"/>
      <c r="AX245" s="135"/>
      <c r="AY245" s="135"/>
      <c r="AZ245" s="28"/>
      <c r="BA245" s="28"/>
      <c r="BB245" s="28"/>
      <c r="BC245" s="28"/>
      <c r="BD245" s="28"/>
      <c r="BE245" s="28"/>
    </row>
    <row r="246" spans="3:57" ht="10.9" customHeight="1" x14ac:dyDescent="0.15">
      <c r="C246" s="138"/>
      <c r="D246" s="170"/>
      <c r="E246" s="143"/>
      <c r="F246" s="143"/>
      <c r="G246" s="138"/>
      <c r="H246" s="143"/>
      <c r="I246" s="156"/>
      <c r="J246" s="157"/>
      <c r="K246" s="515"/>
      <c r="L246" s="156"/>
      <c r="M246" s="157"/>
      <c r="N246" s="158"/>
      <c r="O246" s="162"/>
      <c r="P246" s="162"/>
      <c r="Q246" s="163"/>
      <c r="R246" s="168"/>
      <c r="S246" s="169"/>
      <c r="T246" s="169"/>
      <c r="U246" s="169"/>
      <c r="V246" s="169"/>
      <c r="W246" s="169"/>
      <c r="X246" s="133"/>
      <c r="Y246" s="133"/>
      <c r="Z246" s="133"/>
      <c r="AA246" s="133"/>
      <c r="AB246" s="133"/>
      <c r="AC246" s="133"/>
      <c r="AD246" s="130"/>
      <c r="AE246" s="130"/>
      <c r="AF246" s="130"/>
      <c r="AG246" s="130"/>
      <c r="AH246" s="130"/>
      <c r="AI246" s="131"/>
      <c r="AJ246" s="84"/>
      <c r="AK246" s="84"/>
      <c r="AL246" s="84"/>
      <c r="AM246" s="84"/>
      <c r="AN246" s="84"/>
      <c r="AT246" s="28"/>
      <c r="AU246" s="134"/>
      <c r="AV246" s="132"/>
      <c r="AW246" s="28"/>
      <c r="AX246" s="135"/>
      <c r="AY246" s="135"/>
      <c r="AZ246" s="28"/>
      <c r="BA246" s="28"/>
      <c r="BB246" s="28"/>
      <c r="BC246" s="28"/>
      <c r="BD246" s="28"/>
      <c r="BE246" s="28"/>
    </row>
    <row r="247" spans="3:57" ht="10.9" customHeight="1" x14ac:dyDescent="0.15">
      <c r="C247" s="136">
        <v>8</v>
      </c>
      <c r="D247" s="139" t="s">
        <v>2</v>
      </c>
      <c r="E247" s="141">
        <v>7</v>
      </c>
      <c r="F247" s="141" t="s">
        <v>1</v>
      </c>
      <c r="G247" s="136" t="s">
        <v>3</v>
      </c>
      <c r="H247" s="141"/>
      <c r="I247" s="511"/>
      <c r="J247" s="512"/>
      <c r="K247" s="513"/>
      <c r="L247" s="153">
        <v>1</v>
      </c>
      <c r="M247" s="154"/>
      <c r="N247" s="155"/>
      <c r="O247" s="159">
        <f t="shared" ref="O247" si="9">IF(L247=1,$AL$35,IF(L247=2,$AL$54,IF(L247=3,$AL$72,IF(L247=4,$AL$91,IF(L247=5,$AL$109,IF(L247=6,$AL$127,IF(L247=7,$AL$146,IF(L247=8,$AL$164,IF(L247=9,$AL$182,IF(L247=10,$AL$201,0))))))))))</f>
        <v>0</v>
      </c>
      <c r="P247" s="160"/>
      <c r="Q247" s="161"/>
      <c r="R247" s="164">
        <f>IF(AND(I247="○",AU247="●"),AX247*O247,0)</f>
        <v>0</v>
      </c>
      <c r="S247" s="165"/>
      <c r="T247" s="165"/>
      <c r="U247" s="165"/>
      <c r="V247" s="165"/>
      <c r="W247" s="165"/>
      <c r="X247" s="133">
        <f>IF(AND(I247="○",AU247="●"),'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31,0)</f>
        <v>0</v>
      </c>
      <c r="Y247" s="133"/>
      <c r="Z247" s="133"/>
      <c r="AA247" s="133"/>
      <c r="AB247" s="133"/>
      <c r="AC247" s="133"/>
      <c r="AD247" s="126">
        <f>IF(I247="○",ROUNDUP(R247+X247,1),0)</f>
        <v>0</v>
      </c>
      <c r="AE247" s="126"/>
      <c r="AF247" s="126"/>
      <c r="AG247" s="126"/>
      <c r="AH247" s="126"/>
      <c r="AI247" s="127"/>
      <c r="AJ247" s="84"/>
      <c r="AK247" s="84"/>
      <c r="AL247" s="84"/>
      <c r="AM247" s="84"/>
      <c r="AN247" s="84"/>
      <c r="AT247" s="28"/>
      <c r="AU247" s="134" t="str">
        <f>IF(OR(I247="×",AU251="×"),"×","●")</f>
        <v>●</v>
      </c>
      <c r="AV247" s="132">
        <f>IF(AU247="●",IF(I247="定","-",I247),"-")</f>
        <v>0</v>
      </c>
      <c r="AW247" s="28"/>
      <c r="AX247" s="135">
        <f t="shared" ref="AX247" si="10">20+ROUNDDOWN(($K$209-1000)/1000,0)*20</f>
        <v>0</v>
      </c>
      <c r="AY247" s="135"/>
      <c r="AZ247" s="28"/>
      <c r="BA247" s="28"/>
      <c r="BB247" s="28"/>
      <c r="BC247" s="28"/>
      <c r="BD247" s="28"/>
      <c r="BE247" s="28"/>
    </row>
    <row r="248" spans="3:57" ht="10.9" customHeight="1" x14ac:dyDescent="0.15">
      <c r="C248" s="137"/>
      <c r="D248" s="140"/>
      <c r="E248" s="142"/>
      <c r="F248" s="142"/>
      <c r="G248" s="137"/>
      <c r="H248" s="142"/>
      <c r="I248" s="153"/>
      <c r="J248" s="154"/>
      <c r="K248" s="514"/>
      <c r="L248" s="153"/>
      <c r="M248" s="154"/>
      <c r="N248" s="155"/>
      <c r="O248" s="162"/>
      <c r="P248" s="162"/>
      <c r="Q248" s="163"/>
      <c r="R248" s="166"/>
      <c r="S248" s="167"/>
      <c r="T248" s="167"/>
      <c r="U248" s="167"/>
      <c r="V248" s="167"/>
      <c r="W248" s="167"/>
      <c r="X248" s="133"/>
      <c r="Y248" s="133"/>
      <c r="Z248" s="133"/>
      <c r="AA248" s="133"/>
      <c r="AB248" s="133"/>
      <c r="AC248" s="133"/>
      <c r="AD248" s="128"/>
      <c r="AE248" s="128"/>
      <c r="AF248" s="128"/>
      <c r="AG248" s="128"/>
      <c r="AH248" s="128"/>
      <c r="AI248" s="129"/>
      <c r="AJ248" s="84"/>
      <c r="AK248" s="84"/>
      <c r="AL248" s="84"/>
      <c r="AM248" s="84"/>
      <c r="AN248" s="84"/>
      <c r="AT248" s="28"/>
      <c r="AU248" s="134"/>
      <c r="AV248" s="132"/>
      <c r="AW248" s="28"/>
      <c r="AX248" s="135"/>
      <c r="AY248" s="135"/>
      <c r="AZ248" s="28"/>
      <c r="BA248" s="28"/>
      <c r="BB248" s="28"/>
      <c r="BC248" s="28"/>
      <c r="BD248" s="28"/>
      <c r="BE248" s="28"/>
    </row>
    <row r="249" spans="3:57" ht="10.9" customHeight="1" x14ac:dyDescent="0.15">
      <c r="C249" s="137"/>
      <c r="D249" s="140"/>
      <c r="E249" s="142"/>
      <c r="F249" s="142"/>
      <c r="G249" s="137"/>
      <c r="H249" s="142"/>
      <c r="I249" s="153"/>
      <c r="J249" s="154"/>
      <c r="K249" s="514"/>
      <c r="L249" s="153"/>
      <c r="M249" s="154"/>
      <c r="N249" s="155"/>
      <c r="O249" s="162"/>
      <c r="P249" s="162"/>
      <c r="Q249" s="163"/>
      <c r="R249" s="166"/>
      <c r="S249" s="167"/>
      <c r="T249" s="167"/>
      <c r="U249" s="167"/>
      <c r="V249" s="167"/>
      <c r="W249" s="167"/>
      <c r="X249" s="133"/>
      <c r="Y249" s="133"/>
      <c r="Z249" s="133"/>
      <c r="AA249" s="133"/>
      <c r="AB249" s="133"/>
      <c r="AC249" s="133"/>
      <c r="AD249" s="128"/>
      <c r="AE249" s="128"/>
      <c r="AF249" s="128"/>
      <c r="AG249" s="128"/>
      <c r="AH249" s="128"/>
      <c r="AI249" s="129"/>
      <c r="AJ249" s="84"/>
      <c r="AK249" s="84"/>
      <c r="AL249" s="84"/>
      <c r="AM249" s="84"/>
      <c r="AN249" s="84"/>
      <c r="AT249" s="28"/>
      <c r="AU249" s="134"/>
      <c r="AV249" s="132"/>
      <c r="AW249" s="28"/>
      <c r="AX249" s="135"/>
      <c r="AY249" s="135"/>
      <c r="AZ249" s="28"/>
      <c r="BA249" s="28"/>
      <c r="BB249" s="28"/>
      <c r="BC249" s="28"/>
      <c r="BD249" s="28"/>
      <c r="BE249" s="28"/>
    </row>
    <row r="250" spans="3:57" ht="10.9" customHeight="1" x14ac:dyDescent="0.15">
      <c r="C250" s="138"/>
      <c r="D250" s="170"/>
      <c r="E250" s="143"/>
      <c r="F250" s="143"/>
      <c r="G250" s="138"/>
      <c r="H250" s="143"/>
      <c r="I250" s="156"/>
      <c r="J250" s="157"/>
      <c r="K250" s="515"/>
      <c r="L250" s="156"/>
      <c r="M250" s="157"/>
      <c r="N250" s="158"/>
      <c r="O250" s="162"/>
      <c r="P250" s="162"/>
      <c r="Q250" s="163"/>
      <c r="R250" s="168"/>
      <c r="S250" s="169"/>
      <c r="T250" s="169"/>
      <c r="U250" s="169"/>
      <c r="V250" s="169"/>
      <c r="W250" s="169"/>
      <c r="X250" s="133"/>
      <c r="Y250" s="133"/>
      <c r="Z250" s="133"/>
      <c r="AA250" s="133"/>
      <c r="AB250" s="133"/>
      <c r="AC250" s="133"/>
      <c r="AD250" s="130"/>
      <c r="AE250" s="130"/>
      <c r="AF250" s="130"/>
      <c r="AG250" s="130"/>
      <c r="AH250" s="130"/>
      <c r="AI250" s="131"/>
      <c r="AJ250" s="84"/>
      <c r="AK250" s="84"/>
      <c r="AL250" s="84"/>
      <c r="AM250" s="84"/>
      <c r="AN250" s="84"/>
      <c r="AT250" s="28"/>
      <c r="AU250" s="134"/>
      <c r="AV250" s="132"/>
      <c r="AW250" s="28"/>
      <c r="AX250" s="135"/>
      <c r="AY250" s="135"/>
      <c r="AZ250" s="28"/>
      <c r="BA250" s="28"/>
      <c r="BB250" s="28"/>
      <c r="BC250" s="28"/>
      <c r="BD250" s="28"/>
      <c r="BE250" s="28"/>
    </row>
    <row r="251" spans="3:57" ht="10.9" customHeight="1" x14ac:dyDescent="0.15">
      <c r="C251" s="136">
        <v>8</v>
      </c>
      <c r="D251" s="139" t="s">
        <v>2</v>
      </c>
      <c r="E251" s="141">
        <v>8</v>
      </c>
      <c r="F251" s="141" t="s">
        <v>1</v>
      </c>
      <c r="G251" s="136" t="s">
        <v>0</v>
      </c>
      <c r="H251" s="141"/>
      <c r="I251" s="511"/>
      <c r="J251" s="512"/>
      <c r="K251" s="513"/>
      <c r="L251" s="153">
        <v>1</v>
      </c>
      <c r="M251" s="154"/>
      <c r="N251" s="155"/>
      <c r="O251" s="159">
        <f t="shared" ref="O251" si="11">IF(L251=1,$AL$35,IF(L251=2,$AL$54,IF(L251=3,$AL$72,IF(L251=4,$AL$91,IF(L251=5,$AL$109,IF(L251=6,$AL$127,IF(L251=7,$AL$146,IF(L251=8,$AL$164,IF(L251=9,$AL$182,IF(L251=10,$AL$201,0))))))))))</f>
        <v>0</v>
      </c>
      <c r="P251" s="160"/>
      <c r="Q251" s="161"/>
      <c r="R251" s="164">
        <f>IF(AND(I251="○",AU251="●"),AX251*O251,0)</f>
        <v>0</v>
      </c>
      <c r="S251" s="165"/>
      <c r="T251" s="165"/>
      <c r="U251" s="165"/>
      <c r="V251" s="165"/>
      <c r="W251" s="165"/>
      <c r="X251" s="133">
        <f>IF(AND(I251="○",AU251="●"),'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35,0)</f>
        <v>0</v>
      </c>
      <c r="Y251" s="133"/>
      <c r="Z251" s="133"/>
      <c r="AA251" s="133"/>
      <c r="AB251" s="133"/>
      <c r="AC251" s="133"/>
      <c r="AD251" s="126">
        <f>IF(I251="○",ROUNDUP(R251+X251,1),0)</f>
        <v>0</v>
      </c>
      <c r="AE251" s="126"/>
      <c r="AF251" s="126"/>
      <c r="AG251" s="126"/>
      <c r="AH251" s="126"/>
      <c r="AI251" s="127"/>
      <c r="AJ251" s="84"/>
      <c r="AK251" s="84"/>
      <c r="AL251" s="84"/>
      <c r="AM251" s="84"/>
      <c r="AN251" s="84"/>
      <c r="AT251" s="28"/>
      <c r="AU251" s="134" t="str">
        <f>IF(OR(I251="×",AU255="×"),"×","●")</f>
        <v>●</v>
      </c>
      <c r="AV251" s="132">
        <f>IF(AU251="●",IF(I251="定","-",I251),"-")</f>
        <v>0</v>
      </c>
      <c r="AW251" s="28"/>
      <c r="AX251" s="135">
        <f t="shared" ref="AX251" si="12">20+ROUNDDOWN(($K$209-1000)/1000,0)*20</f>
        <v>0</v>
      </c>
      <c r="AY251" s="135"/>
      <c r="AZ251" s="28"/>
      <c r="BA251" s="28"/>
      <c r="BB251" s="28"/>
      <c r="BC251" s="28"/>
      <c r="BD251" s="28"/>
      <c r="BE251" s="28"/>
    </row>
    <row r="252" spans="3:57" ht="10.9" customHeight="1" x14ac:dyDescent="0.15">
      <c r="C252" s="137"/>
      <c r="D252" s="140"/>
      <c r="E252" s="142"/>
      <c r="F252" s="142"/>
      <c r="G252" s="137"/>
      <c r="H252" s="142"/>
      <c r="I252" s="153"/>
      <c r="J252" s="154"/>
      <c r="K252" s="514"/>
      <c r="L252" s="153"/>
      <c r="M252" s="154"/>
      <c r="N252" s="155"/>
      <c r="O252" s="162"/>
      <c r="P252" s="162"/>
      <c r="Q252" s="163"/>
      <c r="R252" s="166"/>
      <c r="S252" s="167"/>
      <c r="T252" s="167"/>
      <c r="U252" s="167"/>
      <c r="V252" s="167"/>
      <c r="W252" s="167"/>
      <c r="X252" s="133"/>
      <c r="Y252" s="133"/>
      <c r="Z252" s="133"/>
      <c r="AA252" s="133"/>
      <c r="AB252" s="133"/>
      <c r="AC252" s="133"/>
      <c r="AD252" s="128"/>
      <c r="AE252" s="128"/>
      <c r="AF252" s="128"/>
      <c r="AG252" s="128"/>
      <c r="AH252" s="128"/>
      <c r="AI252" s="129"/>
      <c r="AJ252" s="84"/>
      <c r="AK252" s="84"/>
      <c r="AL252" s="84"/>
      <c r="AM252" s="84"/>
      <c r="AN252" s="84"/>
      <c r="AT252" s="28"/>
      <c r="AU252" s="134"/>
      <c r="AV252" s="132"/>
      <c r="AW252" s="28"/>
      <c r="AX252" s="135"/>
      <c r="AY252" s="135"/>
      <c r="AZ252" s="28"/>
      <c r="BA252" s="28"/>
      <c r="BB252" s="28"/>
      <c r="BC252" s="28"/>
      <c r="BD252" s="28"/>
      <c r="BE252" s="28"/>
    </row>
    <row r="253" spans="3:57" ht="10.9" customHeight="1" x14ac:dyDescent="0.15">
      <c r="C253" s="137"/>
      <c r="D253" s="140"/>
      <c r="E253" s="142"/>
      <c r="F253" s="142"/>
      <c r="G253" s="137"/>
      <c r="H253" s="142"/>
      <c r="I253" s="153"/>
      <c r="J253" s="154"/>
      <c r="K253" s="514"/>
      <c r="L253" s="153"/>
      <c r="M253" s="154"/>
      <c r="N253" s="155"/>
      <c r="O253" s="162"/>
      <c r="P253" s="162"/>
      <c r="Q253" s="163"/>
      <c r="R253" s="166"/>
      <c r="S253" s="167"/>
      <c r="T253" s="167"/>
      <c r="U253" s="167"/>
      <c r="V253" s="167"/>
      <c r="W253" s="167"/>
      <c r="X253" s="133"/>
      <c r="Y253" s="133"/>
      <c r="Z253" s="133"/>
      <c r="AA253" s="133"/>
      <c r="AB253" s="133"/>
      <c r="AC253" s="133"/>
      <c r="AD253" s="128"/>
      <c r="AE253" s="128"/>
      <c r="AF253" s="128"/>
      <c r="AG253" s="128"/>
      <c r="AH253" s="128"/>
      <c r="AI253" s="129"/>
      <c r="AJ253" s="84"/>
      <c r="AK253" s="84"/>
      <c r="AL253" s="84"/>
      <c r="AM253" s="84"/>
      <c r="AN253" s="84"/>
      <c r="AT253" s="28"/>
      <c r="AU253" s="134"/>
      <c r="AV253" s="132"/>
      <c r="AW253" s="28"/>
      <c r="AX253" s="135"/>
      <c r="AY253" s="135"/>
      <c r="AZ253" s="28"/>
      <c r="BA253" s="28"/>
      <c r="BB253" s="28"/>
      <c r="BC253" s="28"/>
      <c r="BD253" s="28"/>
      <c r="BE253" s="28"/>
    </row>
    <row r="254" spans="3:57" ht="10.9" customHeight="1" x14ac:dyDescent="0.15">
      <c r="C254" s="138"/>
      <c r="D254" s="170"/>
      <c r="E254" s="143"/>
      <c r="F254" s="143"/>
      <c r="G254" s="138"/>
      <c r="H254" s="143"/>
      <c r="I254" s="156"/>
      <c r="J254" s="157"/>
      <c r="K254" s="515"/>
      <c r="L254" s="156"/>
      <c r="M254" s="157"/>
      <c r="N254" s="158"/>
      <c r="O254" s="162"/>
      <c r="P254" s="162"/>
      <c r="Q254" s="163"/>
      <c r="R254" s="168"/>
      <c r="S254" s="169"/>
      <c r="T254" s="169"/>
      <c r="U254" s="169"/>
      <c r="V254" s="169"/>
      <c r="W254" s="169"/>
      <c r="X254" s="133"/>
      <c r="Y254" s="133"/>
      <c r="Z254" s="133"/>
      <c r="AA254" s="133"/>
      <c r="AB254" s="133"/>
      <c r="AC254" s="133"/>
      <c r="AD254" s="130"/>
      <c r="AE254" s="130"/>
      <c r="AF254" s="130"/>
      <c r="AG254" s="130"/>
      <c r="AH254" s="130"/>
      <c r="AI254" s="131"/>
      <c r="AJ254" s="84"/>
      <c r="AK254" s="84"/>
      <c r="AL254" s="84"/>
      <c r="AM254" s="84"/>
      <c r="AN254" s="84"/>
      <c r="AT254" s="28"/>
      <c r="AU254" s="134"/>
      <c r="AV254" s="132"/>
      <c r="AW254" s="28"/>
      <c r="AX254" s="135"/>
      <c r="AY254" s="135"/>
      <c r="AZ254" s="28"/>
      <c r="BA254" s="28"/>
      <c r="BB254" s="28"/>
      <c r="BC254" s="28"/>
      <c r="BD254" s="28"/>
      <c r="BE254" s="28"/>
    </row>
    <row r="255" spans="3:57" ht="10.9" customHeight="1" x14ac:dyDescent="0.15">
      <c r="C255" s="136">
        <v>8</v>
      </c>
      <c r="D255" s="139" t="s">
        <v>2</v>
      </c>
      <c r="E255" s="141">
        <v>9</v>
      </c>
      <c r="F255" s="141" t="s">
        <v>1</v>
      </c>
      <c r="G255" s="136" t="s">
        <v>8</v>
      </c>
      <c r="H255" s="141"/>
      <c r="I255" s="511"/>
      <c r="J255" s="512"/>
      <c r="K255" s="513"/>
      <c r="L255" s="153">
        <v>1</v>
      </c>
      <c r="M255" s="154"/>
      <c r="N255" s="155"/>
      <c r="O255" s="159">
        <f t="shared" ref="O255" si="13">IF(L255=1,$AL$35,IF(L255=2,$AL$54,IF(L255=3,$AL$72,IF(L255=4,$AL$91,IF(L255=5,$AL$109,IF(L255=6,$AL$127,IF(L255=7,$AL$146,IF(L255=8,$AL$164,IF(L255=9,$AL$182,IF(L255=10,$AL$201,0))))))))))</f>
        <v>0</v>
      </c>
      <c r="P255" s="160"/>
      <c r="Q255" s="161"/>
      <c r="R255" s="164">
        <f>IF(AND(I255="○",AU255="●"),AX255*O255,0)</f>
        <v>0</v>
      </c>
      <c r="S255" s="165"/>
      <c r="T255" s="165"/>
      <c r="U255" s="165"/>
      <c r="V255" s="165"/>
      <c r="W255" s="165"/>
      <c r="X255" s="133">
        <f>IF(AND(I255="○",AU255="●"),'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39,0)</f>
        <v>0</v>
      </c>
      <c r="Y255" s="133"/>
      <c r="Z255" s="133"/>
      <c r="AA255" s="133"/>
      <c r="AB255" s="133"/>
      <c r="AC255" s="133"/>
      <c r="AD255" s="126">
        <f>IF(I255="○",ROUNDUP(R255+X255,1),0)</f>
        <v>0</v>
      </c>
      <c r="AE255" s="126"/>
      <c r="AF255" s="126"/>
      <c r="AG255" s="126"/>
      <c r="AH255" s="126"/>
      <c r="AI255" s="127"/>
      <c r="AJ255" s="84"/>
      <c r="AK255" s="84"/>
      <c r="AL255" s="84"/>
      <c r="AM255" s="84"/>
      <c r="AN255" s="84"/>
      <c r="AT255" s="28"/>
      <c r="AU255" s="134" t="str">
        <f>IF(OR(I255="×",AU259="×"),"×","●")</f>
        <v>●</v>
      </c>
      <c r="AV255" s="132">
        <f>IF(AU255="●",IF(I255="定","-",I255),"-")</f>
        <v>0</v>
      </c>
      <c r="AW255" s="28"/>
      <c r="AX255" s="135">
        <f t="shared" ref="AX255" si="14">20+ROUNDDOWN(($K$209-1000)/1000,0)*20</f>
        <v>0</v>
      </c>
      <c r="AY255" s="135"/>
      <c r="AZ255" s="28"/>
      <c r="BA255" s="28"/>
      <c r="BB255" s="28"/>
      <c r="BC255" s="28"/>
      <c r="BD255" s="28"/>
      <c r="BE255" s="28"/>
    </row>
    <row r="256" spans="3:57" ht="10.9" customHeight="1" x14ac:dyDescent="0.15">
      <c r="C256" s="137"/>
      <c r="D256" s="140"/>
      <c r="E256" s="142"/>
      <c r="F256" s="142"/>
      <c r="G256" s="137"/>
      <c r="H256" s="142"/>
      <c r="I256" s="153"/>
      <c r="J256" s="154"/>
      <c r="K256" s="514"/>
      <c r="L256" s="153"/>
      <c r="M256" s="154"/>
      <c r="N256" s="155"/>
      <c r="O256" s="162"/>
      <c r="P256" s="162"/>
      <c r="Q256" s="163"/>
      <c r="R256" s="166"/>
      <c r="S256" s="167"/>
      <c r="T256" s="167"/>
      <c r="U256" s="167"/>
      <c r="V256" s="167"/>
      <c r="W256" s="167"/>
      <c r="X256" s="133"/>
      <c r="Y256" s="133"/>
      <c r="Z256" s="133"/>
      <c r="AA256" s="133"/>
      <c r="AB256" s="133"/>
      <c r="AC256" s="133"/>
      <c r="AD256" s="128"/>
      <c r="AE256" s="128"/>
      <c r="AF256" s="128"/>
      <c r="AG256" s="128"/>
      <c r="AH256" s="128"/>
      <c r="AI256" s="129"/>
      <c r="AJ256" s="84"/>
      <c r="AK256" s="84"/>
      <c r="AL256" s="84"/>
      <c r="AM256" s="84"/>
      <c r="AN256" s="84"/>
      <c r="AT256" s="28"/>
      <c r="AU256" s="134"/>
      <c r="AV256" s="132"/>
      <c r="AW256" s="28"/>
      <c r="AX256" s="135"/>
      <c r="AY256" s="135"/>
      <c r="AZ256" s="28"/>
      <c r="BA256" s="28"/>
      <c r="BB256" s="28"/>
      <c r="BC256" s="28"/>
      <c r="BD256" s="28"/>
      <c r="BE256" s="28"/>
    </row>
    <row r="257" spans="3:57" ht="10.9" customHeight="1" x14ac:dyDescent="0.15">
      <c r="C257" s="137"/>
      <c r="D257" s="140"/>
      <c r="E257" s="142"/>
      <c r="F257" s="142"/>
      <c r="G257" s="137"/>
      <c r="H257" s="142"/>
      <c r="I257" s="153"/>
      <c r="J257" s="154"/>
      <c r="K257" s="514"/>
      <c r="L257" s="153"/>
      <c r="M257" s="154"/>
      <c r="N257" s="155"/>
      <c r="O257" s="162"/>
      <c r="P257" s="162"/>
      <c r="Q257" s="163"/>
      <c r="R257" s="166"/>
      <c r="S257" s="167"/>
      <c r="T257" s="167"/>
      <c r="U257" s="167"/>
      <c r="V257" s="167"/>
      <c r="W257" s="167"/>
      <c r="X257" s="133"/>
      <c r="Y257" s="133"/>
      <c r="Z257" s="133"/>
      <c r="AA257" s="133"/>
      <c r="AB257" s="133"/>
      <c r="AC257" s="133"/>
      <c r="AD257" s="128"/>
      <c r="AE257" s="128"/>
      <c r="AF257" s="128"/>
      <c r="AG257" s="128"/>
      <c r="AH257" s="128"/>
      <c r="AI257" s="129"/>
      <c r="AJ257" s="84"/>
      <c r="AK257" s="84"/>
      <c r="AL257" s="84"/>
      <c r="AM257" s="84"/>
      <c r="AN257" s="84"/>
      <c r="AT257" s="28"/>
      <c r="AU257" s="134"/>
      <c r="AV257" s="132"/>
      <c r="AW257" s="28"/>
      <c r="AX257" s="135"/>
      <c r="AY257" s="135"/>
      <c r="AZ257" s="28"/>
      <c r="BA257" s="28"/>
      <c r="BB257" s="28"/>
      <c r="BC257" s="28"/>
      <c r="BD257" s="28"/>
      <c r="BE257" s="28"/>
    </row>
    <row r="258" spans="3:57" ht="10.9" customHeight="1" x14ac:dyDescent="0.15">
      <c r="C258" s="138"/>
      <c r="D258" s="170"/>
      <c r="E258" s="143"/>
      <c r="F258" s="143"/>
      <c r="G258" s="138"/>
      <c r="H258" s="143"/>
      <c r="I258" s="156"/>
      <c r="J258" s="157"/>
      <c r="K258" s="515"/>
      <c r="L258" s="156"/>
      <c r="M258" s="157"/>
      <c r="N258" s="158"/>
      <c r="O258" s="162"/>
      <c r="P258" s="162"/>
      <c r="Q258" s="163"/>
      <c r="R258" s="168"/>
      <c r="S258" s="169"/>
      <c r="T258" s="169"/>
      <c r="U258" s="169"/>
      <c r="V258" s="169"/>
      <c r="W258" s="169"/>
      <c r="X258" s="133"/>
      <c r="Y258" s="133"/>
      <c r="Z258" s="133"/>
      <c r="AA258" s="133"/>
      <c r="AB258" s="133"/>
      <c r="AC258" s="133"/>
      <c r="AD258" s="130"/>
      <c r="AE258" s="130"/>
      <c r="AF258" s="130"/>
      <c r="AG258" s="130"/>
      <c r="AH258" s="130"/>
      <c r="AI258" s="131"/>
      <c r="AJ258" s="84"/>
      <c r="AK258" s="84"/>
      <c r="AL258" s="84"/>
      <c r="AM258" s="84"/>
      <c r="AN258" s="84"/>
      <c r="AT258" s="28"/>
      <c r="AU258" s="134"/>
      <c r="AV258" s="132"/>
      <c r="AW258" s="28"/>
      <c r="AX258" s="135"/>
      <c r="AY258" s="135"/>
      <c r="AZ258" s="28"/>
      <c r="BA258" s="28"/>
      <c r="BB258" s="28"/>
      <c r="BC258" s="28"/>
      <c r="BD258" s="28"/>
      <c r="BE258" s="28"/>
    </row>
    <row r="259" spans="3:57" ht="10.9" customHeight="1" x14ac:dyDescent="0.15">
      <c r="C259" s="136">
        <v>8</v>
      </c>
      <c r="D259" s="139" t="s">
        <v>2</v>
      </c>
      <c r="E259" s="141">
        <v>10</v>
      </c>
      <c r="F259" s="141" t="s">
        <v>1</v>
      </c>
      <c r="G259" s="136" t="s">
        <v>7</v>
      </c>
      <c r="H259" s="141"/>
      <c r="I259" s="511"/>
      <c r="J259" s="512"/>
      <c r="K259" s="513"/>
      <c r="L259" s="153">
        <v>1</v>
      </c>
      <c r="M259" s="154"/>
      <c r="N259" s="155"/>
      <c r="O259" s="159">
        <f t="shared" ref="O259" si="15">IF(L259=1,$AL$35,IF(L259=2,$AL$54,IF(L259=3,$AL$72,IF(L259=4,$AL$91,IF(L259=5,$AL$109,IF(L259=6,$AL$127,IF(L259=7,$AL$146,IF(L259=8,$AL$164,IF(L259=9,$AL$182,IF(L259=10,$AL$201,0))))))))))</f>
        <v>0</v>
      </c>
      <c r="P259" s="160"/>
      <c r="Q259" s="161"/>
      <c r="R259" s="164">
        <f>IF(AND(I259="○",AU259="●"),AX259*O259,0)</f>
        <v>0</v>
      </c>
      <c r="S259" s="165"/>
      <c r="T259" s="165"/>
      <c r="U259" s="165"/>
      <c r="V259" s="165"/>
      <c r="W259" s="165"/>
      <c r="X259" s="133">
        <f>IF(AND(I259="○",AU259="●"),'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43,0)</f>
        <v>0</v>
      </c>
      <c r="Y259" s="133"/>
      <c r="Z259" s="133"/>
      <c r="AA259" s="133"/>
      <c r="AB259" s="133"/>
      <c r="AC259" s="133"/>
      <c r="AD259" s="126">
        <f>IF(I259="○",ROUNDUP(R259+X259,1),0)</f>
        <v>0</v>
      </c>
      <c r="AE259" s="126"/>
      <c r="AF259" s="126"/>
      <c r="AG259" s="126"/>
      <c r="AH259" s="126"/>
      <c r="AI259" s="127"/>
      <c r="AJ259" s="84"/>
      <c r="AK259" s="84"/>
      <c r="AL259" s="84"/>
      <c r="AM259" s="84"/>
      <c r="AN259" s="84"/>
      <c r="AT259" s="28"/>
      <c r="AU259" s="134" t="str">
        <f>IF(OR(I259="×",AU263="×"),"×","●")</f>
        <v>●</v>
      </c>
      <c r="AV259" s="132">
        <f>IF(AU259="●",IF(I259="定","-",I259),"-")</f>
        <v>0</v>
      </c>
      <c r="AW259" s="28"/>
      <c r="AX259" s="135">
        <f t="shared" ref="AX259" si="16">20+ROUNDDOWN(($K$209-1000)/1000,0)*20</f>
        <v>0</v>
      </c>
      <c r="AY259" s="135"/>
      <c r="AZ259" s="28"/>
      <c r="BA259" s="28"/>
      <c r="BB259" s="28"/>
      <c r="BC259" s="28"/>
      <c r="BD259" s="28"/>
      <c r="BE259" s="28"/>
    </row>
    <row r="260" spans="3:57" ht="10.9" customHeight="1" x14ac:dyDescent="0.15">
      <c r="C260" s="137"/>
      <c r="D260" s="140"/>
      <c r="E260" s="142"/>
      <c r="F260" s="142"/>
      <c r="G260" s="137"/>
      <c r="H260" s="142"/>
      <c r="I260" s="153"/>
      <c r="J260" s="154"/>
      <c r="K260" s="514"/>
      <c r="L260" s="153"/>
      <c r="M260" s="154"/>
      <c r="N260" s="155"/>
      <c r="O260" s="162"/>
      <c r="P260" s="162"/>
      <c r="Q260" s="163"/>
      <c r="R260" s="166"/>
      <c r="S260" s="167"/>
      <c r="T260" s="167"/>
      <c r="U260" s="167"/>
      <c r="V260" s="167"/>
      <c r="W260" s="167"/>
      <c r="X260" s="133"/>
      <c r="Y260" s="133"/>
      <c r="Z260" s="133"/>
      <c r="AA260" s="133"/>
      <c r="AB260" s="133"/>
      <c r="AC260" s="133"/>
      <c r="AD260" s="128"/>
      <c r="AE260" s="128"/>
      <c r="AF260" s="128"/>
      <c r="AG260" s="128"/>
      <c r="AH260" s="128"/>
      <c r="AI260" s="129"/>
      <c r="AJ260" s="84"/>
      <c r="AK260" s="84"/>
      <c r="AL260" s="84"/>
      <c r="AM260" s="84"/>
      <c r="AN260" s="84"/>
      <c r="AT260" s="28"/>
      <c r="AU260" s="134"/>
      <c r="AV260" s="132"/>
      <c r="AW260" s="28"/>
      <c r="AX260" s="135"/>
      <c r="AY260" s="135"/>
      <c r="AZ260" s="28"/>
      <c r="BA260" s="28"/>
      <c r="BB260" s="28"/>
      <c r="BC260" s="28"/>
      <c r="BD260" s="28"/>
      <c r="BE260" s="28"/>
    </row>
    <row r="261" spans="3:57" ht="10.9" customHeight="1" x14ac:dyDescent="0.15">
      <c r="C261" s="137"/>
      <c r="D261" s="140"/>
      <c r="E261" s="142"/>
      <c r="F261" s="142"/>
      <c r="G261" s="137"/>
      <c r="H261" s="142"/>
      <c r="I261" s="153"/>
      <c r="J261" s="154"/>
      <c r="K261" s="514"/>
      <c r="L261" s="153"/>
      <c r="M261" s="154"/>
      <c r="N261" s="155"/>
      <c r="O261" s="162"/>
      <c r="P261" s="162"/>
      <c r="Q261" s="163"/>
      <c r="R261" s="166"/>
      <c r="S261" s="167"/>
      <c r="T261" s="167"/>
      <c r="U261" s="167"/>
      <c r="V261" s="167"/>
      <c r="W261" s="167"/>
      <c r="X261" s="133"/>
      <c r="Y261" s="133"/>
      <c r="Z261" s="133"/>
      <c r="AA261" s="133"/>
      <c r="AB261" s="133"/>
      <c r="AC261" s="133"/>
      <c r="AD261" s="128"/>
      <c r="AE261" s="128"/>
      <c r="AF261" s="128"/>
      <c r="AG261" s="128"/>
      <c r="AH261" s="128"/>
      <c r="AI261" s="129"/>
      <c r="AJ261" s="84"/>
      <c r="AK261" s="84"/>
      <c r="AL261" s="84"/>
      <c r="AM261" s="84"/>
      <c r="AN261" s="84"/>
      <c r="AT261" s="28"/>
      <c r="AU261" s="134"/>
      <c r="AV261" s="132"/>
      <c r="AW261" s="28"/>
      <c r="AX261" s="135"/>
      <c r="AY261" s="135"/>
      <c r="AZ261" s="28"/>
      <c r="BA261" s="28"/>
      <c r="BB261" s="28"/>
      <c r="BC261" s="28"/>
      <c r="BD261" s="28"/>
      <c r="BE261" s="28"/>
    </row>
    <row r="262" spans="3:57" ht="10.9" customHeight="1" x14ac:dyDescent="0.15">
      <c r="C262" s="138"/>
      <c r="D262" s="170"/>
      <c r="E262" s="143"/>
      <c r="F262" s="143"/>
      <c r="G262" s="138"/>
      <c r="H262" s="143"/>
      <c r="I262" s="156"/>
      <c r="J262" s="157"/>
      <c r="K262" s="515"/>
      <c r="L262" s="156"/>
      <c r="M262" s="157"/>
      <c r="N262" s="158"/>
      <c r="O262" s="162"/>
      <c r="P262" s="162"/>
      <c r="Q262" s="163"/>
      <c r="R262" s="168"/>
      <c r="S262" s="169"/>
      <c r="T262" s="169"/>
      <c r="U262" s="169"/>
      <c r="V262" s="169"/>
      <c r="W262" s="169"/>
      <c r="X262" s="133"/>
      <c r="Y262" s="133"/>
      <c r="Z262" s="133"/>
      <c r="AA262" s="133"/>
      <c r="AB262" s="133"/>
      <c r="AC262" s="133"/>
      <c r="AD262" s="130"/>
      <c r="AE262" s="130"/>
      <c r="AF262" s="130"/>
      <c r="AG262" s="130"/>
      <c r="AH262" s="130"/>
      <c r="AI262" s="131"/>
      <c r="AJ262" s="84"/>
      <c r="AK262" s="84"/>
      <c r="AL262" s="84"/>
      <c r="AM262" s="84"/>
      <c r="AN262" s="84"/>
      <c r="AT262" s="28"/>
      <c r="AU262" s="134"/>
      <c r="AV262" s="132"/>
      <c r="AW262" s="28"/>
      <c r="AX262" s="135"/>
      <c r="AY262" s="135"/>
      <c r="AZ262" s="28"/>
      <c r="BA262" s="28"/>
      <c r="BB262" s="28"/>
      <c r="BC262" s="28"/>
      <c r="BD262" s="28"/>
      <c r="BE262" s="28"/>
    </row>
    <row r="263" spans="3:57" ht="10.9" customHeight="1" x14ac:dyDescent="0.15">
      <c r="C263" s="136">
        <v>8</v>
      </c>
      <c r="D263" s="139" t="s">
        <v>2</v>
      </c>
      <c r="E263" s="141">
        <v>11</v>
      </c>
      <c r="F263" s="141" t="s">
        <v>1</v>
      </c>
      <c r="G263" s="136" t="s">
        <v>6</v>
      </c>
      <c r="H263" s="141"/>
      <c r="I263" s="511"/>
      <c r="J263" s="512"/>
      <c r="K263" s="513"/>
      <c r="L263" s="153">
        <v>1</v>
      </c>
      <c r="M263" s="154"/>
      <c r="N263" s="155"/>
      <c r="O263" s="159">
        <f t="shared" ref="O263" si="17">IF(L263=1,$AL$35,IF(L263=2,$AL$54,IF(L263=3,$AL$72,IF(L263=4,$AL$91,IF(L263=5,$AL$109,IF(L263=6,$AL$127,IF(L263=7,$AL$146,IF(L263=8,$AL$164,IF(L263=9,$AL$182,IF(L263=10,$AL$201,0))))))))))</f>
        <v>0</v>
      </c>
      <c r="P263" s="160"/>
      <c r="Q263" s="161"/>
      <c r="R263" s="164">
        <f>IF(AND(I263="○",AU263="●"),AX263*O263,0)</f>
        <v>0</v>
      </c>
      <c r="S263" s="165"/>
      <c r="T263" s="165"/>
      <c r="U263" s="165"/>
      <c r="V263" s="165"/>
      <c r="W263" s="165"/>
      <c r="X263" s="133">
        <f>IF(AND(I263="○",AU263="●"),'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47,0)</f>
        <v>0</v>
      </c>
      <c r="Y263" s="133"/>
      <c r="Z263" s="133"/>
      <c r="AA263" s="133"/>
      <c r="AB263" s="133"/>
      <c r="AC263" s="133"/>
      <c r="AD263" s="126">
        <f>IF(I263="○",ROUNDUP(R263+X263,1),0)</f>
        <v>0</v>
      </c>
      <c r="AE263" s="126"/>
      <c r="AF263" s="126"/>
      <c r="AG263" s="126"/>
      <c r="AH263" s="126"/>
      <c r="AI263" s="127"/>
      <c r="AJ263" s="84"/>
      <c r="AK263" s="84"/>
      <c r="AL263" s="84"/>
      <c r="AM263" s="84"/>
      <c r="AN263" s="84"/>
      <c r="AT263" s="28"/>
      <c r="AU263" s="134" t="str">
        <f>IF(OR(I263="×",AU267="×"),"×","●")</f>
        <v>●</v>
      </c>
      <c r="AV263" s="132">
        <f>IF(AU263="●",IF(I263="定","-",I263),"-")</f>
        <v>0</v>
      </c>
      <c r="AW263" s="28"/>
      <c r="AX263" s="135">
        <f t="shared" ref="AX263" si="18">20+ROUNDDOWN(($K$209-1000)/1000,0)*20</f>
        <v>0</v>
      </c>
      <c r="AY263" s="135"/>
      <c r="AZ263" s="28"/>
      <c r="BA263" s="28"/>
      <c r="BB263" s="28"/>
      <c r="BC263" s="28"/>
      <c r="BD263" s="28"/>
      <c r="BE263" s="28"/>
    </row>
    <row r="264" spans="3:57" ht="10.9" customHeight="1" x14ac:dyDescent="0.15">
      <c r="C264" s="137"/>
      <c r="D264" s="140"/>
      <c r="E264" s="142"/>
      <c r="F264" s="142"/>
      <c r="G264" s="137"/>
      <c r="H264" s="142"/>
      <c r="I264" s="153"/>
      <c r="J264" s="154"/>
      <c r="K264" s="514"/>
      <c r="L264" s="153"/>
      <c r="M264" s="154"/>
      <c r="N264" s="155"/>
      <c r="O264" s="162"/>
      <c r="P264" s="162"/>
      <c r="Q264" s="163"/>
      <c r="R264" s="166"/>
      <c r="S264" s="167"/>
      <c r="T264" s="167"/>
      <c r="U264" s="167"/>
      <c r="V264" s="167"/>
      <c r="W264" s="167"/>
      <c r="X264" s="133"/>
      <c r="Y264" s="133"/>
      <c r="Z264" s="133"/>
      <c r="AA264" s="133"/>
      <c r="AB264" s="133"/>
      <c r="AC264" s="133"/>
      <c r="AD264" s="128"/>
      <c r="AE264" s="128"/>
      <c r="AF264" s="128"/>
      <c r="AG264" s="128"/>
      <c r="AH264" s="128"/>
      <c r="AI264" s="129"/>
      <c r="AJ264" s="84"/>
      <c r="AK264" s="84"/>
      <c r="AL264" s="84"/>
      <c r="AM264" s="84"/>
      <c r="AN264" s="84"/>
      <c r="AT264" s="28"/>
      <c r="AU264" s="134"/>
      <c r="AV264" s="132"/>
      <c r="AW264" s="28"/>
      <c r="AX264" s="135"/>
      <c r="AY264" s="135"/>
      <c r="AZ264" s="28"/>
      <c r="BA264" s="28"/>
      <c r="BB264" s="28"/>
      <c r="BC264" s="28"/>
      <c r="BD264" s="28"/>
      <c r="BE264" s="28"/>
    </row>
    <row r="265" spans="3:57" ht="10.9" customHeight="1" x14ac:dyDescent="0.15">
      <c r="C265" s="137"/>
      <c r="D265" s="140"/>
      <c r="E265" s="142"/>
      <c r="F265" s="142"/>
      <c r="G265" s="137"/>
      <c r="H265" s="142"/>
      <c r="I265" s="153"/>
      <c r="J265" s="154"/>
      <c r="K265" s="514"/>
      <c r="L265" s="153"/>
      <c r="M265" s="154"/>
      <c r="N265" s="155"/>
      <c r="O265" s="162"/>
      <c r="P265" s="162"/>
      <c r="Q265" s="163"/>
      <c r="R265" s="166"/>
      <c r="S265" s="167"/>
      <c r="T265" s="167"/>
      <c r="U265" s="167"/>
      <c r="V265" s="167"/>
      <c r="W265" s="167"/>
      <c r="X265" s="133"/>
      <c r="Y265" s="133"/>
      <c r="Z265" s="133"/>
      <c r="AA265" s="133"/>
      <c r="AB265" s="133"/>
      <c r="AC265" s="133"/>
      <c r="AD265" s="128"/>
      <c r="AE265" s="128"/>
      <c r="AF265" s="128"/>
      <c r="AG265" s="128"/>
      <c r="AH265" s="128"/>
      <c r="AI265" s="129"/>
      <c r="AJ265" s="84"/>
      <c r="AK265" s="84"/>
      <c r="AL265" s="84"/>
      <c r="AM265" s="84"/>
      <c r="AN265" s="84"/>
      <c r="AT265" s="28"/>
      <c r="AU265" s="134"/>
      <c r="AV265" s="132"/>
      <c r="AW265" s="28"/>
      <c r="AX265" s="135"/>
      <c r="AY265" s="135"/>
      <c r="AZ265" s="28"/>
      <c r="BA265" s="28"/>
      <c r="BB265" s="28"/>
      <c r="BC265" s="28"/>
      <c r="BD265" s="28"/>
      <c r="BE265" s="28"/>
    </row>
    <row r="266" spans="3:57" ht="10.9" customHeight="1" x14ac:dyDescent="0.15">
      <c r="C266" s="138"/>
      <c r="D266" s="170"/>
      <c r="E266" s="143"/>
      <c r="F266" s="143"/>
      <c r="G266" s="138"/>
      <c r="H266" s="143"/>
      <c r="I266" s="156"/>
      <c r="J266" s="157"/>
      <c r="K266" s="515"/>
      <c r="L266" s="156"/>
      <c r="M266" s="157"/>
      <c r="N266" s="158"/>
      <c r="O266" s="162"/>
      <c r="P266" s="162"/>
      <c r="Q266" s="163"/>
      <c r="R266" s="168"/>
      <c r="S266" s="169"/>
      <c r="T266" s="169"/>
      <c r="U266" s="169"/>
      <c r="V266" s="169"/>
      <c r="W266" s="169"/>
      <c r="X266" s="133"/>
      <c r="Y266" s="133"/>
      <c r="Z266" s="133"/>
      <c r="AA266" s="133"/>
      <c r="AB266" s="133"/>
      <c r="AC266" s="133"/>
      <c r="AD266" s="130"/>
      <c r="AE266" s="130"/>
      <c r="AF266" s="130"/>
      <c r="AG266" s="130"/>
      <c r="AH266" s="130"/>
      <c r="AI266" s="131"/>
      <c r="AJ266" s="84"/>
      <c r="AK266" s="84"/>
      <c r="AL266" s="84"/>
      <c r="AM266" s="84"/>
      <c r="AN266" s="84"/>
      <c r="AT266" s="28"/>
      <c r="AU266" s="134"/>
      <c r="AV266" s="132"/>
      <c r="AW266" s="28"/>
      <c r="AX266" s="135"/>
      <c r="AY266" s="135"/>
      <c r="AZ266" s="28"/>
      <c r="BA266" s="28"/>
      <c r="BB266" s="28"/>
      <c r="BC266" s="28"/>
      <c r="BD266" s="28"/>
      <c r="BE266" s="28"/>
    </row>
    <row r="267" spans="3:57" ht="10.9" customHeight="1" x14ac:dyDescent="0.15">
      <c r="C267" s="136">
        <v>8</v>
      </c>
      <c r="D267" s="139" t="s">
        <v>2</v>
      </c>
      <c r="E267" s="141">
        <v>12</v>
      </c>
      <c r="F267" s="141" t="s">
        <v>1</v>
      </c>
      <c r="G267" s="136" t="s">
        <v>5</v>
      </c>
      <c r="H267" s="141"/>
      <c r="I267" s="511"/>
      <c r="J267" s="512"/>
      <c r="K267" s="513"/>
      <c r="L267" s="153">
        <v>1</v>
      </c>
      <c r="M267" s="154"/>
      <c r="N267" s="155"/>
      <c r="O267" s="159">
        <f t="shared" ref="O267" si="19">IF(L267=1,$AL$35,IF(L267=2,$AL$54,IF(L267=3,$AL$72,IF(L267=4,$AL$91,IF(L267=5,$AL$109,IF(L267=6,$AL$127,IF(L267=7,$AL$146,IF(L267=8,$AL$164,IF(L267=9,$AL$182,IF(L267=10,$AL$201,0))))))))))</f>
        <v>0</v>
      </c>
      <c r="P267" s="160"/>
      <c r="Q267" s="161"/>
      <c r="R267" s="164">
        <f>IF(AND(I267="○",AU267="●"),AX267*O267,0)</f>
        <v>0</v>
      </c>
      <c r="S267" s="165"/>
      <c r="T267" s="165"/>
      <c r="U267" s="165"/>
      <c r="V267" s="165"/>
      <c r="W267" s="165"/>
      <c r="X267" s="133">
        <f>IF(AND(I267="○",AU267="●"),'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51,0)</f>
        <v>0</v>
      </c>
      <c r="Y267" s="133"/>
      <c r="Z267" s="133"/>
      <c r="AA267" s="133"/>
      <c r="AB267" s="133"/>
      <c r="AC267" s="133"/>
      <c r="AD267" s="126">
        <f>IF(I267="○",ROUNDUP(R267+X267,1),0)</f>
        <v>0</v>
      </c>
      <c r="AE267" s="126"/>
      <c r="AF267" s="126"/>
      <c r="AG267" s="126"/>
      <c r="AH267" s="126"/>
      <c r="AI267" s="127"/>
      <c r="AJ267" s="84"/>
      <c r="AK267" s="84"/>
      <c r="AL267" s="84"/>
      <c r="AM267" s="84"/>
      <c r="AN267" s="84"/>
      <c r="AT267" s="28"/>
      <c r="AU267" s="134" t="str">
        <f t="shared" ref="AU267" si="20">IF(OR(I267="×",AU271="×"),"×","●")</f>
        <v>●</v>
      </c>
      <c r="AV267" s="132">
        <f>IF(AU267="●",IF(I267="定","-",I267),"-")</f>
        <v>0</v>
      </c>
      <c r="AW267" s="28"/>
      <c r="AX267" s="135">
        <f t="shared" ref="AX267" si="21">20+ROUNDDOWN(($K$209-1000)/1000,0)*20</f>
        <v>0</v>
      </c>
      <c r="AY267" s="135"/>
      <c r="AZ267" s="28"/>
      <c r="BA267" s="28"/>
      <c r="BB267" s="28"/>
      <c r="BC267" s="28"/>
      <c r="BD267" s="28"/>
      <c r="BE267" s="28"/>
    </row>
    <row r="268" spans="3:57" ht="10.9" customHeight="1" x14ac:dyDescent="0.15">
      <c r="C268" s="137"/>
      <c r="D268" s="140"/>
      <c r="E268" s="142"/>
      <c r="F268" s="142"/>
      <c r="G268" s="137"/>
      <c r="H268" s="142"/>
      <c r="I268" s="153"/>
      <c r="J268" s="154"/>
      <c r="K268" s="514"/>
      <c r="L268" s="153"/>
      <c r="M268" s="154"/>
      <c r="N268" s="155"/>
      <c r="O268" s="162"/>
      <c r="P268" s="162"/>
      <c r="Q268" s="163"/>
      <c r="R268" s="166"/>
      <c r="S268" s="167"/>
      <c r="T268" s="167"/>
      <c r="U268" s="167"/>
      <c r="V268" s="167"/>
      <c r="W268" s="167"/>
      <c r="X268" s="133"/>
      <c r="Y268" s="133"/>
      <c r="Z268" s="133"/>
      <c r="AA268" s="133"/>
      <c r="AB268" s="133"/>
      <c r="AC268" s="133"/>
      <c r="AD268" s="128"/>
      <c r="AE268" s="128"/>
      <c r="AF268" s="128"/>
      <c r="AG268" s="128"/>
      <c r="AH268" s="128"/>
      <c r="AI268" s="129"/>
      <c r="AJ268" s="84"/>
      <c r="AK268" s="84"/>
      <c r="AL268" s="84"/>
      <c r="AM268" s="84"/>
      <c r="AN268" s="84"/>
      <c r="AT268" s="28"/>
      <c r="AU268" s="134"/>
      <c r="AV268" s="132"/>
      <c r="AW268" s="28"/>
      <c r="AX268" s="135"/>
      <c r="AY268" s="135"/>
      <c r="AZ268" s="28"/>
      <c r="BA268" s="28"/>
      <c r="BB268" s="28"/>
      <c r="BC268" s="28"/>
      <c r="BD268" s="28"/>
      <c r="BE268" s="28"/>
    </row>
    <row r="269" spans="3:57" ht="10.9" customHeight="1" x14ac:dyDescent="0.15">
      <c r="C269" s="137"/>
      <c r="D269" s="140"/>
      <c r="E269" s="142"/>
      <c r="F269" s="142"/>
      <c r="G269" s="137"/>
      <c r="H269" s="142"/>
      <c r="I269" s="153"/>
      <c r="J269" s="154"/>
      <c r="K269" s="514"/>
      <c r="L269" s="153"/>
      <c r="M269" s="154"/>
      <c r="N269" s="155"/>
      <c r="O269" s="162"/>
      <c r="P269" s="162"/>
      <c r="Q269" s="163"/>
      <c r="R269" s="166"/>
      <c r="S269" s="167"/>
      <c r="T269" s="167"/>
      <c r="U269" s="167"/>
      <c r="V269" s="167"/>
      <c r="W269" s="167"/>
      <c r="X269" s="133"/>
      <c r="Y269" s="133"/>
      <c r="Z269" s="133"/>
      <c r="AA269" s="133"/>
      <c r="AB269" s="133"/>
      <c r="AC269" s="133"/>
      <c r="AD269" s="128"/>
      <c r="AE269" s="128"/>
      <c r="AF269" s="128"/>
      <c r="AG269" s="128"/>
      <c r="AH269" s="128"/>
      <c r="AI269" s="129"/>
      <c r="AJ269" s="84"/>
      <c r="AK269" s="84"/>
      <c r="AL269" s="84"/>
      <c r="AM269" s="84"/>
      <c r="AN269" s="84"/>
      <c r="AT269" s="28"/>
      <c r="AU269" s="134"/>
      <c r="AV269" s="132"/>
      <c r="AW269" s="28"/>
      <c r="AX269" s="135"/>
      <c r="AY269" s="135"/>
      <c r="AZ269" s="28"/>
      <c r="BA269" s="28"/>
      <c r="BB269" s="28"/>
      <c r="BC269" s="28"/>
      <c r="BD269" s="28"/>
      <c r="BE269" s="28"/>
    </row>
    <row r="270" spans="3:57" ht="10.9" customHeight="1" x14ac:dyDescent="0.15">
      <c r="C270" s="138"/>
      <c r="D270" s="170"/>
      <c r="E270" s="143"/>
      <c r="F270" s="143"/>
      <c r="G270" s="138"/>
      <c r="H270" s="143"/>
      <c r="I270" s="156"/>
      <c r="J270" s="157"/>
      <c r="K270" s="515"/>
      <c r="L270" s="156"/>
      <c r="M270" s="157"/>
      <c r="N270" s="158"/>
      <c r="O270" s="162"/>
      <c r="P270" s="162"/>
      <c r="Q270" s="163"/>
      <c r="R270" s="168"/>
      <c r="S270" s="169"/>
      <c r="T270" s="169"/>
      <c r="U270" s="169"/>
      <c r="V270" s="169"/>
      <c r="W270" s="169"/>
      <c r="X270" s="133"/>
      <c r="Y270" s="133"/>
      <c r="Z270" s="133"/>
      <c r="AA270" s="133"/>
      <c r="AB270" s="133"/>
      <c r="AC270" s="133"/>
      <c r="AD270" s="130"/>
      <c r="AE270" s="130"/>
      <c r="AF270" s="130"/>
      <c r="AG270" s="130"/>
      <c r="AH270" s="130"/>
      <c r="AI270" s="131"/>
      <c r="AJ270" s="84"/>
      <c r="AK270" s="84"/>
      <c r="AL270" s="84"/>
      <c r="AM270" s="84"/>
      <c r="AN270" s="84"/>
      <c r="AT270" s="28"/>
      <c r="AU270" s="134"/>
      <c r="AV270" s="132"/>
      <c r="AW270" s="28"/>
      <c r="AX270" s="135"/>
      <c r="AY270" s="135"/>
      <c r="AZ270" s="28"/>
      <c r="BA270" s="28"/>
      <c r="BB270" s="28"/>
      <c r="BC270" s="28"/>
      <c r="BD270" s="28"/>
      <c r="BE270" s="28"/>
    </row>
    <row r="271" spans="3:57" ht="10.9" customHeight="1" x14ac:dyDescent="0.15">
      <c r="C271" s="136">
        <v>8</v>
      </c>
      <c r="D271" s="139" t="s">
        <v>2</v>
      </c>
      <c r="E271" s="141">
        <v>13</v>
      </c>
      <c r="F271" s="141" t="s">
        <v>1</v>
      </c>
      <c r="G271" s="136" t="s">
        <v>4</v>
      </c>
      <c r="H271" s="141"/>
      <c r="I271" s="511"/>
      <c r="J271" s="512"/>
      <c r="K271" s="513"/>
      <c r="L271" s="153">
        <v>1</v>
      </c>
      <c r="M271" s="154"/>
      <c r="N271" s="155"/>
      <c r="O271" s="159">
        <f t="shared" ref="O271" si="22">IF(L271=1,$AL$35,IF(L271=2,$AL$54,IF(L271=3,$AL$72,IF(L271=4,$AL$91,IF(L271=5,$AL$109,IF(L271=6,$AL$127,IF(L271=7,$AL$146,IF(L271=8,$AL$164,IF(L271=9,$AL$182,IF(L271=10,$AL$201,0))))))))))</f>
        <v>0</v>
      </c>
      <c r="P271" s="160"/>
      <c r="Q271" s="161"/>
      <c r="R271" s="164">
        <f>IF(AND(I271="○",AU271="●"),AX271*O271,0)</f>
        <v>0</v>
      </c>
      <c r="S271" s="165"/>
      <c r="T271" s="165"/>
      <c r="U271" s="165"/>
      <c r="V271" s="165"/>
      <c r="W271" s="165"/>
      <c r="X271" s="133">
        <f>IF(AND(I271="○",AU271="●"),'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55,0)</f>
        <v>0</v>
      </c>
      <c r="Y271" s="133"/>
      <c r="Z271" s="133"/>
      <c r="AA271" s="133"/>
      <c r="AB271" s="133"/>
      <c r="AC271" s="133"/>
      <c r="AD271" s="126">
        <f>IF(I271="○",ROUNDUP(R271+X271,1),0)</f>
        <v>0</v>
      </c>
      <c r="AE271" s="126"/>
      <c r="AF271" s="126"/>
      <c r="AG271" s="126"/>
      <c r="AH271" s="126"/>
      <c r="AI271" s="127"/>
      <c r="AJ271" s="105"/>
      <c r="AK271" s="105"/>
      <c r="AL271" s="105"/>
      <c r="AM271" s="105"/>
      <c r="AN271" s="105"/>
      <c r="AT271" s="28"/>
      <c r="AU271" s="134" t="str">
        <f t="shared" ref="AU271:AU339" si="23">IF(OR(I271="×",AU275="×"),"×","●")</f>
        <v>●</v>
      </c>
      <c r="AV271" s="132">
        <f>IF(AU271="●",IF(I271="定","-",I271),"-")</f>
        <v>0</v>
      </c>
      <c r="AW271" s="28"/>
      <c r="AX271" s="135">
        <f t="shared" ref="AX271" si="24">20+ROUNDDOWN(($K$209-1000)/1000,0)*20</f>
        <v>0</v>
      </c>
      <c r="AY271" s="135"/>
      <c r="AZ271" s="28"/>
      <c r="BA271" s="28"/>
      <c r="BB271" s="28"/>
      <c r="BC271" s="28"/>
      <c r="BD271" s="28"/>
      <c r="BE271" s="28"/>
    </row>
    <row r="272" spans="3:57" ht="10.9" customHeight="1" x14ac:dyDescent="0.15">
      <c r="C272" s="137"/>
      <c r="D272" s="140"/>
      <c r="E272" s="142"/>
      <c r="F272" s="142"/>
      <c r="G272" s="137"/>
      <c r="H272" s="142"/>
      <c r="I272" s="153"/>
      <c r="J272" s="154"/>
      <c r="K272" s="514"/>
      <c r="L272" s="153"/>
      <c r="M272" s="154"/>
      <c r="N272" s="155"/>
      <c r="O272" s="162"/>
      <c r="P272" s="162"/>
      <c r="Q272" s="163"/>
      <c r="R272" s="166"/>
      <c r="S272" s="167"/>
      <c r="T272" s="167"/>
      <c r="U272" s="167"/>
      <c r="V272" s="167"/>
      <c r="W272" s="167"/>
      <c r="X272" s="133"/>
      <c r="Y272" s="133"/>
      <c r="Z272" s="133"/>
      <c r="AA272" s="133"/>
      <c r="AB272" s="133"/>
      <c r="AC272" s="133"/>
      <c r="AD272" s="128"/>
      <c r="AE272" s="128"/>
      <c r="AF272" s="128"/>
      <c r="AG272" s="128"/>
      <c r="AH272" s="128"/>
      <c r="AI272" s="129"/>
      <c r="AJ272" s="105"/>
      <c r="AK272" s="105"/>
      <c r="AL272" s="105"/>
      <c r="AM272" s="105"/>
      <c r="AN272" s="105"/>
      <c r="AT272" s="28"/>
      <c r="AU272" s="134"/>
      <c r="AV272" s="132"/>
      <c r="AW272" s="28"/>
      <c r="AX272" s="135"/>
      <c r="AY272" s="135"/>
      <c r="AZ272" s="28"/>
      <c r="BA272" s="28"/>
      <c r="BB272" s="28"/>
      <c r="BC272" s="28"/>
      <c r="BD272" s="28"/>
      <c r="BE272" s="28"/>
    </row>
    <row r="273" spans="3:57" ht="10.9" customHeight="1" x14ac:dyDescent="0.15">
      <c r="C273" s="137"/>
      <c r="D273" s="140"/>
      <c r="E273" s="142"/>
      <c r="F273" s="142"/>
      <c r="G273" s="137"/>
      <c r="H273" s="142"/>
      <c r="I273" s="153"/>
      <c r="J273" s="154"/>
      <c r="K273" s="514"/>
      <c r="L273" s="153"/>
      <c r="M273" s="154"/>
      <c r="N273" s="155"/>
      <c r="O273" s="162"/>
      <c r="P273" s="162"/>
      <c r="Q273" s="163"/>
      <c r="R273" s="166"/>
      <c r="S273" s="167"/>
      <c r="T273" s="167"/>
      <c r="U273" s="167"/>
      <c r="V273" s="167"/>
      <c r="W273" s="167"/>
      <c r="X273" s="133"/>
      <c r="Y273" s="133"/>
      <c r="Z273" s="133"/>
      <c r="AA273" s="133"/>
      <c r="AB273" s="133"/>
      <c r="AC273" s="133"/>
      <c r="AD273" s="128"/>
      <c r="AE273" s="128"/>
      <c r="AF273" s="128"/>
      <c r="AG273" s="128"/>
      <c r="AH273" s="128"/>
      <c r="AI273" s="129"/>
      <c r="AJ273" s="105"/>
      <c r="AK273" s="105"/>
      <c r="AL273" s="105"/>
      <c r="AM273" s="105"/>
      <c r="AN273" s="105"/>
      <c r="AT273" s="28"/>
      <c r="AU273" s="134"/>
      <c r="AV273" s="132"/>
      <c r="AW273" s="28"/>
      <c r="AX273" s="135"/>
      <c r="AY273" s="135"/>
      <c r="AZ273" s="28"/>
      <c r="BA273" s="28"/>
      <c r="BB273" s="28"/>
      <c r="BC273" s="28"/>
      <c r="BD273" s="28"/>
      <c r="BE273" s="28"/>
    </row>
    <row r="274" spans="3:57" ht="10.9" customHeight="1" x14ac:dyDescent="0.15">
      <c r="C274" s="138"/>
      <c r="D274" s="170"/>
      <c r="E274" s="143"/>
      <c r="F274" s="143"/>
      <c r="G274" s="138"/>
      <c r="H274" s="143"/>
      <c r="I274" s="156"/>
      <c r="J274" s="157"/>
      <c r="K274" s="515"/>
      <c r="L274" s="156"/>
      <c r="M274" s="157"/>
      <c r="N274" s="158"/>
      <c r="O274" s="162"/>
      <c r="P274" s="162"/>
      <c r="Q274" s="163"/>
      <c r="R274" s="168"/>
      <c r="S274" s="169"/>
      <c r="T274" s="169"/>
      <c r="U274" s="169"/>
      <c r="V274" s="169"/>
      <c r="W274" s="169"/>
      <c r="X274" s="133"/>
      <c r="Y274" s="133"/>
      <c r="Z274" s="133"/>
      <c r="AA274" s="133"/>
      <c r="AB274" s="133"/>
      <c r="AC274" s="133"/>
      <c r="AD274" s="130"/>
      <c r="AE274" s="130"/>
      <c r="AF274" s="130"/>
      <c r="AG274" s="130"/>
      <c r="AH274" s="130"/>
      <c r="AI274" s="131"/>
      <c r="AJ274" s="105"/>
      <c r="AK274" s="105"/>
      <c r="AL274" s="105"/>
      <c r="AM274" s="105"/>
      <c r="AN274" s="105"/>
      <c r="AT274" s="28"/>
      <c r="AU274" s="134"/>
      <c r="AV274" s="132"/>
      <c r="AW274" s="28"/>
      <c r="AX274" s="135"/>
      <c r="AY274" s="135"/>
      <c r="AZ274" s="28"/>
      <c r="BA274" s="28"/>
      <c r="BB274" s="28"/>
      <c r="BC274" s="28"/>
      <c r="BD274" s="28"/>
      <c r="BE274" s="28"/>
    </row>
    <row r="275" spans="3:57" ht="10.9" customHeight="1" x14ac:dyDescent="0.15">
      <c r="C275" s="136">
        <v>8</v>
      </c>
      <c r="D275" s="139" t="s">
        <v>2</v>
      </c>
      <c r="E275" s="141">
        <v>14</v>
      </c>
      <c r="F275" s="141" t="s">
        <v>1</v>
      </c>
      <c r="G275" s="136" t="s">
        <v>3</v>
      </c>
      <c r="H275" s="141"/>
      <c r="I275" s="511"/>
      <c r="J275" s="512"/>
      <c r="K275" s="513"/>
      <c r="L275" s="153">
        <v>1</v>
      </c>
      <c r="M275" s="154"/>
      <c r="N275" s="155"/>
      <c r="O275" s="159">
        <f t="shared" ref="O275" si="25">IF(L275=1,$AL$35,IF(L275=2,$AL$54,IF(L275=3,$AL$72,IF(L275=4,$AL$91,IF(L275=5,$AL$109,IF(L275=6,$AL$127,IF(L275=7,$AL$146,IF(L275=8,$AL$164,IF(L275=9,$AL$182,IF(L275=10,$AL$201,0))))))))))</f>
        <v>0</v>
      </c>
      <c r="P275" s="160"/>
      <c r="Q275" s="161"/>
      <c r="R275" s="164">
        <f>IF(AND(I275="○",AU275="●"),AX275*O275,0)</f>
        <v>0</v>
      </c>
      <c r="S275" s="165"/>
      <c r="T275" s="165"/>
      <c r="U275" s="165"/>
      <c r="V275" s="165"/>
      <c r="W275" s="165"/>
      <c r="X275" s="133">
        <f>IF(AND(I275="○",AU275="●"),'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59,0)</f>
        <v>0</v>
      </c>
      <c r="Y275" s="133"/>
      <c r="Z275" s="133"/>
      <c r="AA275" s="133"/>
      <c r="AB275" s="133"/>
      <c r="AC275" s="133"/>
      <c r="AD275" s="126">
        <f>IF(I275="○",ROUNDUP(R275+X275,1),0)</f>
        <v>0</v>
      </c>
      <c r="AE275" s="126"/>
      <c r="AF275" s="126"/>
      <c r="AG275" s="126"/>
      <c r="AH275" s="126"/>
      <c r="AI275" s="127"/>
      <c r="AJ275" s="111"/>
      <c r="AK275" s="111"/>
      <c r="AL275" s="111"/>
      <c r="AM275" s="111"/>
      <c r="AN275" s="111"/>
      <c r="AT275" s="28"/>
      <c r="AU275" s="134" t="str">
        <f t="shared" si="23"/>
        <v>●</v>
      </c>
      <c r="AV275" s="132">
        <f>IF(AU275="●",IF(I275="定","-",I275),"-")</f>
        <v>0</v>
      </c>
      <c r="AW275" s="28"/>
      <c r="AX275" s="135">
        <f t="shared" ref="AX275" si="26">20+ROUNDDOWN(($K$209-1000)/1000,0)*20</f>
        <v>0</v>
      </c>
      <c r="AY275" s="135"/>
      <c r="AZ275" s="28"/>
      <c r="BA275" s="28"/>
      <c r="BB275" s="28"/>
      <c r="BC275" s="28"/>
      <c r="BD275" s="28"/>
      <c r="BE275" s="28"/>
    </row>
    <row r="276" spans="3:57" ht="10.9" customHeight="1" x14ac:dyDescent="0.15">
      <c r="C276" s="137"/>
      <c r="D276" s="140"/>
      <c r="E276" s="142"/>
      <c r="F276" s="142"/>
      <c r="G276" s="137"/>
      <c r="H276" s="142"/>
      <c r="I276" s="153"/>
      <c r="J276" s="154"/>
      <c r="K276" s="514"/>
      <c r="L276" s="153"/>
      <c r="M276" s="154"/>
      <c r="N276" s="155"/>
      <c r="O276" s="162"/>
      <c r="P276" s="162"/>
      <c r="Q276" s="163"/>
      <c r="R276" s="166"/>
      <c r="S276" s="167"/>
      <c r="T276" s="167"/>
      <c r="U276" s="167"/>
      <c r="V276" s="167"/>
      <c r="W276" s="167"/>
      <c r="X276" s="133"/>
      <c r="Y276" s="133"/>
      <c r="Z276" s="133"/>
      <c r="AA276" s="133"/>
      <c r="AB276" s="133"/>
      <c r="AC276" s="133"/>
      <c r="AD276" s="128"/>
      <c r="AE276" s="128"/>
      <c r="AF276" s="128"/>
      <c r="AG276" s="128"/>
      <c r="AH276" s="128"/>
      <c r="AI276" s="129"/>
      <c r="AJ276" s="111"/>
      <c r="AK276" s="111"/>
      <c r="AL276" s="111"/>
      <c r="AM276" s="111"/>
      <c r="AN276" s="111"/>
      <c r="AT276" s="28"/>
      <c r="AU276" s="134"/>
      <c r="AV276" s="132"/>
      <c r="AW276" s="28"/>
      <c r="AX276" s="135"/>
      <c r="AY276" s="135"/>
      <c r="AZ276" s="28"/>
      <c r="BA276" s="28"/>
      <c r="BB276" s="28"/>
      <c r="BC276" s="28"/>
      <c r="BD276" s="28"/>
      <c r="BE276" s="28"/>
    </row>
    <row r="277" spans="3:57" ht="10.9" customHeight="1" x14ac:dyDescent="0.15">
      <c r="C277" s="137"/>
      <c r="D277" s="140"/>
      <c r="E277" s="142"/>
      <c r="F277" s="142"/>
      <c r="G277" s="137"/>
      <c r="H277" s="142"/>
      <c r="I277" s="153"/>
      <c r="J277" s="154"/>
      <c r="K277" s="514"/>
      <c r="L277" s="153"/>
      <c r="M277" s="154"/>
      <c r="N277" s="155"/>
      <c r="O277" s="162"/>
      <c r="P277" s="162"/>
      <c r="Q277" s="163"/>
      <c r="R277" s="166"/>
      <c r="S277" s="167"/>
      <c r="T277" s="167"/>
      <c r="U277" s="167"/>
      <c r="V277" s="167"/>
      <c r="W277" s="167"/>
      <c r="X277" s="133"/>
      <c r="Y277" s="133"/>
      <c r="Z277" s="133"/>
      <c r="AA277" s="133"/>
      <c r="AB277" s="133"/>
      <c r="AC277" s="133"/>
      <c r="AD277" s="128"/>
      <c r="AE277" s="128"/>
      <c r="AF277" s="128"/>
      <c r="AG277" s="128"/>
      <c r="AH277" s="128"/>
      <c r="AI277" s="129"/>
      <c r="AJ277" s="111"/>
      <c r="AK277" s="111"/>
      <c r="AL277" s="111"/>
      <c r="AM277" s="111"/>
      <c r="AN277" s="111"/>
      <c r="AT277" s="28"/>
      <c r="AU277" s="134"/>
      <c r="AV277" s="132"/>
      <c r="AW277" s="28"/>
      <c r="AX277" s="135"/>
      <c r="AY277" s="135"/>
      <c r="AZ277" s="28"/>
      <c r="BA277" s="28"/>
      <c r="BB277" s="28"/>
      <c r="BC277" s="28"/>
      <c r="BD277" s="28"/>
      <c r="BE277" s="28"/>
    </row>
    <row r="278" spans="3:57" ht="10.9" customHeight="1" x14ac:dyDescent="0.15">
      <c r="C278" s="138"/>
      <c r="D278" s="170"/>
      <c r="E278" s="143"/>
      <c r="F278" s="143"/>
      <c r="G278" s="138"/>
      <c r="H278" s="143"/>
      <c r="I278" s="156"/>
      <c r="J278" s="157"/>
      <c r="K278" s="515"/>
      <c r="L278" s="156"/>
      <c r="M278" s="157"/>
      <c r="N278" s="158"/>
      <c r="O278" s="162"/>
      <c r="P278" s="162"/>
      <c r="Q278" s="163"/>
      <c r="R278" s="168"/>
      <c r="S278" s="169"/>
      <c r="T278" s="169"/>
      <c r="U278" s="169"/>
      <c r="V278" s="169"/>
      <c r="W278" s="169"/>
      <c r="X278" s="133"/>
      <c r="Y278" s="133"/>
      <c r="Z278" s="133"/>
      <c r="AA278" s="133"/>
      <c r="AB278" s="133"/>
      <c r="AC278" s="133"/>
      <c r="AD278" s="130"/>
      <c r="AE278" s="130"/>
      <c r="AF278" s="130"/>
      <c r="AG278" s="130"/>
      <c r="AH278" s="130"/>
      <c r="AI278" s="131"/>
      <c r="AJ278" s="111"/>
      <c r="AK278" s="111"/>
      <c r="AL278" s="111"/>
      <c r="AM278" s="111"/>
      <c r="AN278" s="111"/>
      <c r="AT278" s="28"/>
      <c r="AU278" s="134"/>
      <c r="AV278" s="132"/>
      <c r="AW278" s="28"/>
      <c r="AX278" s="135"/>
      <c r="AY278" s="135"/>
      <c r="AZ278" s="28"/>
      <c r="BA278" s="28"/>
      <c r="BB278" s="28"/>
      <c r="BC278" s="28"/>
      <c r="BD278" s="28"/>
      <c r="BE278" s="28"/>
    </row>
    <row r="279" spans="3:57" ht="10.9" customHeight="1" x14ac:dyDescent="0.15">
      <c r="C279" s="136">
        <v>8</v>
      </c>
      <c r="D279" s="139" t="s">
        <v>2</v>
      </c>
      <c r="E279" s="141">
        <v>15</v>
      </c>
      <c r="F279" s="141" t="s">
        <v>1</v>
      </c>
      <c r="G279" s="136" t="s">
        <v>0</v>
      </c>
      <c r="H279" s="141"/>
      <c r="I279" s="511"/>
      <c r="J279" s="512"/>
      <c r="K279" s="513"/>
      <c r="L279" s="153">
        <v>1</v>
      </c>
      <c r="M279" s="154"/>
      <c r="N279" s="155"/>
      <c r="O279" s="159">
        <f t="shared" ref="O279" si="27">IF(L279=1,$AL$35,IF(L279=2,$AL$54,IF(L279=3,$AL$72,IF(L279=4,$AL$91,IF(L279=5,$AL$109,IF(L279=6,$AL$127,IF(L279=7,$AL$146,IF(L279=8,$AL$164,IF(L279=9,$AL$182,IF(L279=10,$AL$201,0))))))))))</f>
        <v>0</v>
      </c>
      <c r="P279" s="160"/>
      <c r="Q279" s="161"/>
      <c r="R279" s="164">
        <f>IF(AND(I279="○",AU279="●"),AX279*O279,0)</f>
        <v>0</v>
      </c>
      <c r="S279" s="165"/>
      <c r="T279" s="165"/>
      <c r="U279" s="165"/>
      <c r="V279" s="165"/>
      <c r="W279" s="165"/>
      <c r="X279" s="133">
        <f>IF(AND(I279="○",AU279="●"),'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63,0)</f>
        <v>0</v>
      </c>
      <c r="Y279" s="133"/>
      <c r="Z279" s="133"/>
      <c r="AA279" s="133"/>
      <c r="AB279" s="133"/>
      <c r="AC279" s="133"/>
      <c r="AD279" s="126">
        <f>IF(I279="○",ROUNDUP(R279+X279,1),0)</f>
        <v>0</v>
      </c>
      <c r="AE279" s="126"/>
      <c r="AF279" s="126"/>
      <c r="AG279" s="126"/>
      <c r="AH279" s="126"/>
      <c r="AI279" s="127"/>
      <c r="AJ279" s="111"/>
      <c r="AK279" s="111"/>
      <c r="AL279" s="111"/>
      <c r="AM279" s="111"/>
      <c r="AN279" s="111"/>
      <c r="AT279" s="28"/>
      <c r="AU279" s="134" t="str">
        <f t="shared" si="23"/>
        <v>●</v>
      </c>
      <c r="AV279" s="132">
        <f>IF(AU279="●",IF(I279="定","-",I279),"-")</f>
        <v>0</v>
      </c>
      <c r="AW279" s="28"/>
      <c r="AX279" s="135">
        <f t="shared" ref="AX279" si="28">20+ROUNDDOWN(($K$209-1000)/1000,0)*20</f>
        <v>0</v>
      </c>
      <c r="AY279" s="135"/>
      <c r="AZ279" s="28"/>
      <c r="BA279" s="28"/>
      <c r="BB279" s="28"/>
      <c r="BC279" s="28"/>
      <c r="BD279" s="28"/>
      <c r="BE279" s="28"/>
    </row>
    <row r="280" spans="3:57" ht="10.9" customHeight="1" x14ac:dyDescent="0.15">
      <c r="C280" s="137"/>
      <c r="D280" s="140"/>
      <c r="E280" s="142"/>
      <c r="F280" s="142"/>
      <c r="G280" s="137"/>
      <c r="H280" s="142"/>
      <c r="I280" s="153"/>
      <c r="J280" s="154"/>
      <c r="K280" s="514"/>
      <c r="L280" s="153"/>
      <c r="M280" s="154"/>
      <c r="N280" s="155"/>
      <c r="O280" s="162"/>
      <c r="P280" s="162"/>
      <c r="Q280" s="163"/>
      <c r="R280" s="166"/>
      <c r="S280" s="167"/>
      <c r="T280" s="167"/>
      <c r="U280" s="167"/>
      <c r="V280" s="167"/>
      <c r="W280" s="167"/>
      <c r="X280" s="133"/>
      <c r="Y280" s="133"/>
      <c r="Z280" s="133"/>
      <c r="AA280" s="133"/>
      <c r="AB280" s="133"/>
      <c r="AC280" s="133"/>
      <c r="AD280" s="128"/>
      <c r="AE280" s="128"/>
      <c r="AF280" s="128"/>
      <c r="AG280" s="128"/>
      <c r="AH280" s="128"/>
      <c r="AI280" s="129"/>
      <c r="AJ280" s="111"/>
      <c r="AK280" s="111"/>
      <c r="AL280" s="111"/>
      <c r="AM280" s="111"/>
      <c r="AN280" s="111"/>
      <c r="AT280" s="28"/>
      <c r="AU280" s="134"/>
      <c r="AV280" s="132"/>
      <c r="AW280" s="28"/>
      <c r="AX280" s="135"/>
      <c r="AY280" s="135"/>
      <c r="AZ280" s="28"/>
      <c r="BA280" s="28"/>
      <c r="BB280" s="28"/>
      <c r="BC280" s="28"/>
      <c r="BD280" s="28"/>
      <c r="BE280" s="28"/>
    </row>
    <row r="281" spans="3:57" ht="10.9" customHeight="1" x14ac:dyDescent="0.15">
      <c r="C281" s="137"/>
      <c r="D281" s="140"/>
      <c r="E281" s="142"/>
      <c r="F281" s="142"/>
      <c r="G281" s="137"/>
      <c r="H281" s="142"/>
      <c r="I281" s="153"/>
      <c r="J281" s="154"/>
      <c r="K281" s="514"/>
      <c r="L281" s="153"/>
      <c r="M281" s="154"/>
      <c r="N281" s="155"/>
      <c r="O281" s="162"/>
      <c r="P281" s="162"/>
      <c r="Q281" s="163"/>
      <c r="R281" s="166"/>
      <c r="S281" s="167"/>
      <c r="T281" s="167"/>
      <c r="U281" s="167"/>
      <c r="V281" s="167"/>
      <c r="W281" s="167"/>
      <c r="X281" s="133"/>
      <c r="Y281" s="133"/>
      <c r="Z281" s="133"/>
      <c r="AA281" s="133"/>
      <c r="AB281" s="133"/>
      <c r="AC281" s="133"/>
      <c r="AD281" s="128"/>
      <c r="AE281" s="128"/>
      <c r="AF281" s="128"/>
      <c r="AG281" s="128"/>
      <c r="AH281" s="128"/>
      <c r="AI281" s="129"/>
      <c r="AJ281" s="111"/>
      <c r="AK281" s="111"/>
      <c r="AL281" s="111"/>
      <c r="AM281" s="111"/>
      <c r="AN281" s="111"/>
      <c r="AT281" s="28"/>
      <c r="AU281" s="134"/>
      <c r="AV281" s="132"/>
      <c r="AW281" s="28"/>
      <c r="AX281" s="135"/>
      <c r="AY281" s="135"/>
      <c r="AZ281" s="28"/>
      <c r="BA281" s="28"/>
      <c r="BB281" s="28"/>
      <c r="BC281" s="28"/>
      <c r="BD281" s="28"/>
      <c r="BE281" s="28"/>
    </row>
    <row r="282" spans="3:57" ht="10.9" customHeight="1" x14ac:dyDescent="0.15">
      <c r="C282" s="138"/>
      <c r="D282" s="170"/>
      <c r="E282" s="143"/>
      <c r="F282" s="143"/>
      <c r="G282" s="138"/>
      <c r="H282" s="143"/>
      <c r="I282" s="156"/>
      <c r="J282" s="157"/>
      <c r="K282" s="515"/>
      <c r="L282" s="156"/>
      <c r="M282" s="157"/>
      <c r="N282" s="158"/>
      <c r="O282" s="162"/>
      <c r="P282" s="162"/>
      <c r="Q282" s="163"/>
      <c r="R282" s="168"/>
      <c r="S282" s="169"/>
      <c r="T282" s="169"/>
      <c r="U282" s="169"/>
      <c r="V282" s="169"/>
      <c r="W282" s="169"/>
      <c r="X282" s="133"/>
      <c r="Y282" s="133"/>
      <c r="Z282" s="133"/>
      <c r="AA282" s="133"/>
      <c r="AB282" s="133"/>
      <c r="AC282" s="133"/>
      <c r="AD282" s="130"/>
      <c r="AE282" s="130"/>
      <c r="AF282" s="130"/>
      <c r="AG282" s="130"/>
      <c r="AH282" s="130"/>
      <c r="AI282" s="131"/>
      <c r="AJ282" s="111"/>
      <c r="AK282" s="111"/>
      <c r="AL282" s="111"/>
      <c r="AM282" s="111"/>
      <c r="AN282" s="111"/>
      <c r="AT282" s="28"/>
      <c r="AU282" s="134"/>
      <c r="AV282" s="132"/>
      <c r="AW282" s="28"/>
      <c r="AX282" s="135"/>
      <c r="AY282" s="135"/>
      <c r="AZ282" s="28"/>
      <c r="BA282" s="28"/>
      <c r="BB282" s="28"/>
      <c r="BC282" s="28"/>
      <c r="BD282" s="28"/>
      <c r="BE282" s="28"/>
    </row>
    <row r="283" spans="3:57" ht="10.9" customHeight="1" x14ac:dyDescent="0.15">
      <c r="C283" s="136">
        <v>8</v>
      </c>
      <c r="D283" s="139" t="s">
        <v>2</v>
      </c>
      <c r="E283" s="141">
        <v>16</v>
      </c>
      <c r="F283" s="141" t="s">
        <v>1</v>
      </c>
      <c r="G283" s="136" t="s">
        <v>8</v>
      </c>
      <c r="H283" s="141"/>
      <c r="I283" s="511"/>
      <c r="J283" s="512"/>
      <c r="K283" s="513"/>
      <c r="L283" s="153">
        <v>1</v>
      </c>
      <c r="M283" s="154"/>
      <c r="N283" s="155"/>
      <c r="O283" s="159">
        <f t="shared" ref="O283" si="29">IF(L283=1,$AL$35,IF(L283=2,$AL$54,IF(L283=3,$AL$72,IF(L283=4,$AL$91,IF(L283=5,$AL$109,IF(L283=6,$AL$127,IF(L283=7,$AL$146,IF(L283=8,$AL$164,IF(L283=9,$AL$182,IF(L283=10,$AL$201,0))))))))))</f>
        <v>0</v>
      </c>
      <c r="P283" s="160"/>
      <c r="Q283" s="161"/>
      <c r="R283" s="164">
        <f>IF(AND(I283="○",AU283="●"),AX283*O283,0)</f>
        <v>0</v>
      </c>
      <c r="S283" s="165"/>
      <c r="T283" s="165"/>
      <c r="U283" s="165"/>
      <c r="V283" s="165"/>
      <c r="W283" s="165"/>
      <c r="X283" s="133">
        <f>IF(AND(I283="○",AU283="●"),'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67,0)</f>
        <v>0</v>
      </c>
      <c r="Y283" s="133"/>
      <c r="Z283" s="133"/>
      <c r="AA283" s="133"/>
      <c r="AB283" s="133"/>
      <c r="AC283" s="133"/>
      <c r="AD283" s="126">
        <f>IF(I283="○",ROUNDUP(R283+X283,1),0)</f>
        <v>0</v>
      </c>
      <c r="AE283" s="126"/>
      <c r="AF283" s="126"/>
      <c r="AG283" s="126"/>
      <c r="AH283" s="126"/>
      <c r="AI283" s="127"/>
      <c r="AJ283" s="111"/>
      <c r="AK283" s="111"/>
      <c r="AL283" s="111"/>
      <c r="AM283" s="111"/>
      <c r="AN283" s="111"/>
      <c r="AT283" s="28"/>
      <c r="AU283" s="174" t="str">
        <f>IF($C$12="☑","×",IF(OR(I283="×",AU287="×"),"×","●"))</f>
        <v>●</v>
      </c>
      <c r="AV283" s="132">
        <f>IF(AU283="●",IF(I283="定","-",I283),"-")</f>
        <v>0</v>
      </c>
      <c r="AW283" s="28"/>
      <c r="AX283" s="135">
        <f t="shared" ref="AX283" si="30">20+ROUNDDOWN(($K$209-1000)/1000,0)*20</f>
        <v>0</v>
      </c>
      <c r="AY283" s="135"/>
      <c r="AZ283" s="28"/>
      <c r="BA283" s="28"/>
      <c r="BB283" s="28"/>
      <c r="BC283" s="28"/>
      <c r="BD283" s="28"/>
      <c r="BE283" s="28"/>
    </row>
    <row r="284" spans="3:57" ht="10.9" customHeight="1" x14ac:dyDescent="0.15">
      <c r="C284" s="137"/>
      <c r="D284" s="140"/>
      <c r="E284" s="142"/>
      <c r="F284" s="142"/>
      <c r="G284" s="137"/>
      <c r="H284" s="142"/>
      <c r="I284" s="153"/>
      <c r="J284" s="154"/>
      <c r="K284" s="514"/>
      <c r="L284" s="153"/>
      <c r="M284" s="154"/>
      <c r="N284" s="155"/>
      <c r="O284" s="162"/>
      <c r="P284" s="162"/>
      <c r="Q284" s="163"/>
      <c r="R284" s="166"/>
      <c r="S284" s="167"/>
      <c r="T284" s="167"/>
      <c r="U284" s="167"/>
      <c r="V284" s="167"/>
      <c r="W284" s="167"/>
      <c r="X284" s="133"/>
      <c r="Y284" s="133"/>
      <c r="Z284" s="133"/>
      <c r="AA284" s="133"/>
      <c r="AB284" s="133"/>
      <c r="AC284" s="133"/>
      <c r="AD284" s="128"/>
      <c r="AE284" s="128"/>
      <c r="AF284" s="128"/>
      <c r="AG284" s="128"/>
      <c r="AH284" s="128"/>
      <c r="AI284" s="129"/>
      <c r="AJ284" s="111"/>
      <c r="AK284" s="111"/>
      <c r="AL284" s="111"/>
      <c r="AM284" s="111"/>
      <c r="AN284" s="111"/>
      <c r="AT284" s="28"/>
      <c r="AU284" s="174"/>
      <c r="AV284" s="132"/>
      <c r="AW284" s="28"/>
      <c r="AX284" s="135"/>
      <c r="AY284" s="135"/>
      <c r="AZ284" s="28"/>
      <c r="BA284" s="28"/>
      <c r="BB284" s="28"/>
      <c r="BC284" s="28"/>
      <c r="BD284" s="28"/>
      <c r="BE284" s="28"/>
    </row>
    <row r="285" spans="3:57" ht="10.9" customHeight="1" x14ac:dyDescent="0.15">
      <c r="C285" s="137"/>
      <c r="D285" s="140"/>
      <c r="E285" s="142"/>
      <c r="F285" s="142"/>
      <c r="G285" s="137"/>
      <c r="H285" s="142"/>
      <c r="I285" s="153"/>
      <c r="J285" s="154"/>
      <c r="K285" s="514"/>
      <c r="L285" s="153"/>
      <c r="M285" s="154"/>
      <c r="N285" s="155"/>
      <c r="O285" s="162"/>
      <c r="P285" s="162"/>
      <c r="Q285" s="163"/>
      <c r="R285" s="166"/>
      <c r="S285" s="167"/>
      <c r="T285" s="167"/>
      <c r="U285" s="167"/>
      <c r="V285" s="167"/>
      <c r="W285" s="167"/>
      <c r="X285" s="133"/>
      <c r="Y285" s="133"/>
      <c r="Z285" s="133"/>
      <c r="AA285" s="133"/>
      <c r="AB285" s="133"/>
      <c r="AC285" s="133"/>
      <c r="AD285" s="128"/>
      <c r="AE285" s="128"/>
      <c r="AF285" s="128"/>
      <c r="AG285" s="128"/>
      <c r="AH285" s="128"/>
      <c r="AI285" s="129"/>
      <c r="AJ285" s="111"/>
      <c r="AK285" s="111"/>
      <c r="AL285" s="111"/>
      <c r="AM285" s="111"/>
      <c r="AN285" s="111"/>
      <c r="AT285" s="28"/>
      <c r="AU285" s="174"/>
      <c r="AV285" s="132"/>
      <c r="AW285" s="28"/>
      <c r="AX285" s="135"/>
      <c r="AY285" s="135"/>
      <c r="AZ285" s="28"/>
      <c r="BA285" s="28"/>
      <c r="BB285" s="28"/>
      <c r="BC285" s="28"/>
      <c r="BD285" s="28"/>
      <c r="BE285" s="28"/>
    </row>
    <row r="286" spans="3:57" ht="10.9" customHeight="1" x14ac:dyDescent="0.15">
      <c r="C286" s="138"/>
      <c r="D286" s="170"/>
      <c r="E286" s="143"/>
      <c r="F286" s="143"/>
      <c r="G286" s="138"/>
      <c r="H286" s="143"/>
      <c r="I286" s="156"/>
      <c r="J286" s="157"/>
      <c r="K286" s="515"/>
      <c r="L286" s="156"/>
      <c r="M286" s="157"/>
      <c r="N286" s="158"/>
      <c r="O286" s="162"/>
      <c r="P286" s="162"/>
      <c r="Q286" s="163"/>
      <c r="R286" s="168"/>
      <c r="S286" s="169"/>
      <c r="T286" s="169"/>
      <c r="U286" s="169"/>
      <c r="V286" s="169"/>
      <c r="W286" s="169"/>
      <c r="X286" s="133"/>
      <c r="Y286" s="133"/>
      <c r="Z286" s="133"/>
      <c r="AA286" s="133"/>
      <c r="AB286" s="133"/>
      <c r="AC286" s="133"/>
      <c r="AD286" s="130"/>
      <c r="AE286" s="130"/>
      <c r="AF286" s="130"/>
      <c r="AG286" s="130"/>
      <c r="AH286" s="130"/>
      <c r="AI286" s="131"/>
      <c r="AJ286" s="111"/>
      <c r="AK286" s="111"/>
      <c r="AL286" s="111"/>
      <c r="AM286" s="111"/>
      <c r="AN286" s="111"/>
      <c r="AT286" s="28"/>
      <c r="AU286" s="174"/>
      <c r="AV286" s="132"/>
      <c r="AW286" s="28"/>
      <c r="AX286" s="135"/>
      <c r="AY286" s="135"/>
      <c r="AZ286" s="28"/>
      <c r="BA286" s="28"/>
      <c r="BB286" s="28"/>
      <c r="BC286" s="28"/>
      <c r="BD286" s="28"/>
      <c r="BE286" s="28"/>
    </row>
    <row r="287" spans="3:57" ht="10.9" customHeight="1" x14ac:dyDescent="0.15">
      <c r="C287" s="136">
        <v>8</v>
      </c>
      <c r="D287" s="139" t="s">
        <v>2</v>
      </c>
      <c r="E287" s="141">
        <v>17</v>
      </c>
      <c r="F287" s="141" t="s">
        <v>1</v>
      </c>
      <c r="G287" s="136" t="s">
        <v>7</v>
      </c>
      <c r="H287" s="141"/>
      <c r="I287" s="511"/>
      <c r="J287" s="512"/>
      <c r="K287" s="513"/>
      <c r="L287" s="153">
        <v>1</v>
      </c>
      <c r="M287" s="154"/>
      <c r="N287" s="155"/>
      <c r="O287" s="159">
        <f t="shared" ref="O287" si="31">IF(L287=1,$AL$35,IF(L287=2,$AL$54,IF(L287=3,$AL$72,IF(L287=4,$AL$91,IF(L287=5,$AL$109,IF(L287=6,$AL$127,IF(L287=7,$AL$146,IF(L287=8,$AL$164,IF(L287=9,$AL$182,IF(L287=10,$AL$201,0))))))))))</f>
        <v>0</v>
      </c>
      <c r="P287" s="160"/>
      <c r="Q287" s="161"/>
      <c r="R287" s="164">
        <f>IF(AND(I287="○",AU287="●"),AX287*O287,0)</f>
        <v>0</v>
      </c>
      <c r="S287" s="165"/>
      <c r="T287" s="165"/>
      <c r="U287" s="165"/>
      <c r="V287" s="165"/>
      <c r="W287" s="165"/>
      <c r="X287" s="133">
        <f>IF(AND(I287="○",AU287="●"),'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71,0)</f>
        <v>0</v>
      </c>
      <c r="Y287" s="133"/>
      <c r="Z287" s="133"/>
      <c r="AA287" s="133"/>
      <c r="AB287" s="133"/>
      <c r="AC287" s="133"/>
      <c r="AD287" s="126">
        <f>IF(I287="○",ROUNDUP(R287+X287,1),0)</f>
        <v>0</v>
      </c>
      <c r="AE287" s="126"/>
      <c r="AF287" s="126"/>
      <c r="AG287" s="126"/>
      <c r="AH287" s="126"/>
      <c r="AI287" s="127"/>
      <c r="AJ287" s="111"/>
      <c r="AK287" s="111"/>
      <c r="AL287" s="111"/>
      <c r="AM287" s="111"/>
      <c r="AN287" s="111"/>
      <c r="AT287" s="28"/>
      <c r="AU287" s="134" t="str">
        <f t="shared" si="23"/>
        <v>●</v>
      </c>
      <c r="AV287" s="132">
        <f>IF(AU287="●",IF(I287="定","-",I287),"-")</f>
        <v>0</v>
      </c>
      <c r="AW287" s="28"/>
      <c r="AX287" s="135">
        <f t="shared" ref="AX287" si="32">20+ROUNDDOWN(($K$209-1000)/1000,0)*20</f>
        <v>0</v>
      </c>
      <c r="AY287" s="135"/>
      <c r="AZ287" s="28"/>
      <c r="BA287" s="28"/>
      <c r="BB287" s="28"/>
      <c r="BC287" s="28"/>
      <c r="BD287" s="28"/>
      <c r="BE287" s="28"/>
    </row>
    <row r="288" spans="3:57" ht="10.9" customHeight="1" x14ac:dyDescent="0.15">
      <c r="C288" s="137"/>
      <c r="D288" s="140"/>
      <c r="E288" s="142"/>
      <c r="F288" s="142"/>
      <c r="G288" s="137"/>
      <c r="H288" s="142"/>
      <c r="I288" s="153"/>
      <c r="J288" s="154"/>
      <c r="K288" s="514"/>
      <c r="L288" s="153"/>
      <c r="M288" s="154"/>
      <c r="N288" s="155"/>
      <c r="O288" s="162"/>
      <c r="P288" s="162"/>
      <c r="Q288" s="163"/>
      <c r="R288" s="166"/>
      <c r="S288" s="167"/>
      <c r="T288" s="167"/>
      <c r="U288" s="167"/>
      <c r="V288" s="167"/>
      <c r="W288" s="167"/>
      <c r="X288" s="133"/>
      <c r="Y288" s="133"/>
      <c r="Z288" s="133"/>
      <c r="AA288" s="133"/>
      <c r="AB288" s="133"/>
      <c r="AC288" s="133"/>
      <c r="AD288" s="128"/>
      <c r="AE288" s="128"/>
      <c r="AF288" s="128"/>
      <c r="AG288" s="128"/>
      <c r="AH288" s="128"/>
      <c r="AI288" s="129"/>
      <c r="AJ288" s="111"/>
      <c r="AK288" s="111"/>
      <c r="AL288" s="111"/>
      <c r="AM288" s="111"/>
      <c r="AN288" s="111"/>
      <c r="AT288" s="28"/>
      <c r="AU288" s="134"/>
      <c r="AV288" s="132"/>
      <c r="AW288" s="28"/>
      <c r="AX288" s="135"/>
      <c r="AY288" s="135"/>
      <c r="AZ288" s="28"/>
      <c r="BA288" s="28"/>
      <c r="BB288" s="28"/>
      <c r="BC288" s="28"/>
      <c r="BD288" s="28"/>
      <c r="BE288" s="28"/>
    </row>
    <row r="289" spans="3:57" ht="10.9" customHeight="1" x14ac:dyDescent="0.15">
      <c r="C289" s="137"/>
      <c r="D289" s="140"/>
      <c r="E289" s="142"/>
      <c r="F289" s="142"/>
      <c r="G289" s="137"/>
      <c r="H289" s="142"/>
      <c r="I289" s="153"/>
      <c r="J289" s="154"/>
      <c r="K289" s="514"/>
      <c r="L289" s="153"/>
      <c r="M289" s="154"/>
      <c r="N289" s="155"/>
      <c r="O289" s="162"/>
      <c r="P289" s="162"/>
      <c r="Q289" s="163"/>
      <c r="R289" s="166"/>
      <c r="S289" s="167"/>
      <c r="T289" s="167"/>
      <c r="U289" s="167"/>
      <c r="V289" s="167"/>
      <c r="W289" s="167"/>
      <c r="X289" s="133"/>
      <c r="Y289" s="133"/>
      <c r="Z289" s="133"/>
      <c r="AA289" s="133"/>
      <c r="AB289" s="133"/>
      <c r="AC289" s="133"/>
      <c r="AD289" s="128"/>
      <c r="AE289" s="128"/>
      <c r="AF289" s="128"/>
      <c r="AG289" s="128"/>
      <c r="AH289" s="128"/>
      <c r="AI289" s="129"/>
      <c r="AJ289" s="111"/>
      <c r="AK289" s="111"/>
      <c r="AL289" s="111"/>
      <c r="AM289" s="111"/>
      <c r="AN289" s="111"/>
      <c r="AT289" s="28"/>
      <c r="AU289" s="134"/>
      <c r="AV289" s="132"/>
      <c r="AW289" s="28"/>
      <c r="AX289" s="135"/>
      <c r="AY289" s="135"/>
      <c r="AZ289" s="28"/>
      <c r="BA289" s="28"/>
      <c r="BB289" s="28"/>
      <c r="BC289" s="28"/>
      <c r="BD289" s="28"/>
      <c r="BE289" s="28"/>
    </row>
    <row r="290" spans="3:57" ht="10.9" customHeight="1" x14ac:dyDescent="0.15">
      <c r="C290" s="138"/>
      <c r="D290" s="170"/>
      <c r="E290" s="143"/>
      <c r="F290" s="143"/>
      <c r="G290" s="138"/>
      <c r="H290" s="143"/>
      <c r="I290" s="156"/>
      <c r="J290" s="157"/>
      <c r="K290" s="515"/>
      <c r="L290" s="156"/>
      <c r="M290" s="157"/>
      <c r="N290" s="158"/>
      <c r="O290" s="162"/>
      <c r="P290" s="162"/>
      <c r="Q290" s="163"/>
      <c r="R290" s="168"/>
      <c r="S290" s="169"/>
      <c r="T290" s="169"/>
      <c r="U290" s="169"/>
      <c r="V290" s="169"/>
      <c r="W290" s="169"/>
      <c r="X290" s="133"/>
      <c r="Y290" s="133"/>
      <c r="Z290" s="133"/>
      <c r="AA290" s="133"/>
      <c r="AB290" s="133"/>
      <c r="AC290" s="133"/>
      <c r="AD290" s="130"/>
      <c r="AE290" s="130"/>
      <c r="AF290" s="130"/>
      <c r="AG290" s="130"/>
      <c r="AH290" s="130"/>
      <c r="AI290" s="131"/>
      <c r="AJ290" s="111"/>
      <c r="AK290" s="111"/>
      <c r="AL290" s="111"/>
      <c r="AM290" s="111"/>
      <c r="AN290" s="111"/>
      <c r="AT290" s="28"/>
      <c r="AU290" s="134"/>
      <c r="AV290" s="132"/>
      <c r="AW290" s="28"/>
      <c r="AX290" s="135"/>
      <c r="AY290" s="135"/>
      <c r="AZ290" s="28"/>
      <c r="BA290" s="28"/>
      <c r="BB290" s="28"/>
      <c r="BC290" s="28"/>
      <c r="BD290" s="28"/>
      <c r="BE290" s="28"/>
    </row>
    <row r="291" spans="3:57" ht="10.9" customHeight="1" x14ac:dyDescent="0.15">
      <c r="C291" s="136">
        <v>8</v>
      </c>
      <c r="D291" s="139" t="s">
        <v>2</v>
      </c>
      <c r="E291" s="141">
        <v>18</v>
      </c>
      <c r="F291" s="141" t="s">
        <v>1</v>
      </c>
      <c r="G291" s="136" t="s">
        <v>6</v>
      </c>
      <c r="H291" s="141"/>
      <c r="I291" s="511"/>
      <c r="J291" s="512"/>
      <c r="K291" s="513"/>
      <c r="L291" s="153">
        <v>1</v>
      </c>
      <c r="M291" s="154"/>
      <c r="N291" s="155"/>
      <c r="O291" s="159">
        <f t="shared" ref="O291" si="33">IF(L291=1,$AL$35,IF(L291=2,$AL$54,IF(L291=3,$AL$72,IF(L291=4,$AL$91,IF(L291=5,$AL$109,IF(L291=6,$AL$127,IF(L291=7,$AL$146,IF(L291=8,$AL$164,IF(L291=9,$AL$182,IF(L291=10,$AL$201,0))))))))))</f>
        <v>0</v>
      </c>
      <c r="P291" s="160"/>
      <c r="Q291" s="161"/>
      <c r="R291" s="164">
        <f>IF(AND(I291="○",AU291="●"),AX291*O291,0)</f>
        <v>0</v>
      </c>
      <c r="S291" s="165"/>
      <c r="T291" s="165"/>
      <c r="U291" s="165"/>
      <c r="V291" s="165"/>
      <c r="W291" s="165"/>
      <c r="X291" s="133">
        <f>IF(AND(I291="○",AU291="●"),'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75,0)</f>
        <v>0</v>
      </c>
      <c r="Y291" s="133"/>
      <c r="Z291" s="133"/>
      <c r="AA291" s="133"/>
      <c r="AB291" s="133"/>
      <c r="AC291" s="133"/>
      <c r="AD291" s="126">
        <f>IF(I291="○",ROUNDUP(R291+X291,1),0)</f>
        <v>0</v>
      </c>
      <c r="AE291" s="126"/>
      <c r="AF291" s="126"/>
      <c r="AG291" s="126"/>
      <c r="AH291" s="126"/>
      <c r="AI291" s="127"/>
      <c r="AJ291" s="111"/>
      <c r="AK291" s="111"/>
      <c r="AL291" s="111"/>
      <c r="AM291" s="111"/>
      <c r="AN291" s="111"/>
      <c r="AT291" s="28"/>
      <c r="AU291" s="134" t="str">
        <f t="shared" si="23"/>
        <v>●</v>
      </c>
      <c r="AV291" s="132">
        <f>IF(AU291="●",IF(I291="定","-",I291),"-")</f>
        <v>0</v>
      </c>
      <c r="AW291" s="28"/>
      <c r="AX291" s="135">
        <f t="shared" ref="AX291" si="34">20+ROUNDDOWN(($K$209-1000)/1000,0)*20</f>
        <v>0</v>
      </c>
      <c r="AY291" s="135"/>
      <c r="AZ291" s="28"/>
      <c r="BA291" s="28"/>
      <c r="BB291" s="28"/>
      <c r="BC291" s="28"/>
      <c r="BD291" s="28"/>
      <c r="BE291" s="28"/>
    </row>
    <row r="292" spans="3:57" ht="10.9" customHeight="1" x14ac:dyDescent="0.15">
      <c r="C292" s="137"/>
      <c r="D292" s="140"/>
      <c r="E292" s="142"/>
      <c r="F292" s="142"/>
      <c r="G292" s="137"/>
      <c r="H292" s="142"/>
      <c r="I292" s="153"/>
      <c r="J292" s="154"/>
      <c r="K292" s="514"/>
      <c r="L292" s="153"/>
      <c r="M292" s="154"/>
      <c r="N292" s="155"/>
      <c r="O292" s="162"/>
      <c r="P292" s="162"/>
      <c r="Q292" s="163"/>
      <c r="R292" s="166"/>
      <c r="S292" s="167"/>
      <c r="T292" s="167"/>
      <c r="U292" s="167"/>
      <c r="V292" s="167"/>
      <c r="W292" s="167"/>
      <c r="X292" s="133"/>
      <c r="Y292" s="133"/>
      <c r="Z292" s="133"/>
      <c r="AA292" s="133"/>
      <c r="AB292" s="133"/>
      <c r="AC292" s="133"/>
      <c r="AD292" s="128"/>
      <c r="AE292" s="128"/>
      <c r="AF292" s="128"/>
      <c r="AG292" s="128"/>
      <c r="AH292" s="128"/>
      <c r="AI292" s="129"/>
      <c r="AJ292" s="111"/>
      <c r="AK292" s="111"/>
      <c r="AL292" s="111"/>
      <c r="AM292" s="111"/>
      <c r="AN292" s="111"/>
      <c r="AT292" s="28"/>
      <c r="AU292" s="134"/>
      <c r="AV292" s="132"/>
      <c r="AW292" s="28"/>
      <c r="AX292" s="135"/>
      <c r="AY292" s="135"/>
      <c r="AZ292" s="28"/>
      <c r="BA292" s="28"/>
      <c r="BB292" s="28"/>
      <c r="BC292" s="28"/>
      <c r="BD292" s="28"/>
      <c r="BE292" s="28"/>
    </row>
    <row r="293" spans="3:57" ht="10.9" customHeight="1" x14ac:dyDescent="0.15">
      <c r="C293" s="137"/>
      <c r="D293" s="140"/>
      <c r="E293" s="142"/>
      <c r="F293" s="142"/>
      <c r="G293" s="137"/>
      <c r="H293" s="142"/>
      <c r="I293" s="153"/>
      <c r="J293" s="154"/>
      <c r="K293" s="514"/>
      <c r="L293" s="153"/>
      <c r="M293" s="154"/>
      <c r="N293" s="155"/>
      <c r="O293" s="162"/>
      <c r="P293" s="162"/>
      <c r="Q293" s="163"/>
      <c r="R293" s="166"/>
      <c r="S293" s="167"/>
      <c r="T293" s="167"/>
      <c r="U293" s="167"/>
      <c r="V293" s="167"/>
      <c r="W293" s="167"/>
      <c r="X293" s="133"/>
      <c r="Y293" s="133"/>
      <c r="Z293" s="133"/>
      <c r="AA293" s="133"/>
      <c r="AB293" s="133"/>
      <c r="AC293" s="133"/>
      <c r="AD293" s="128"/>
      <c r="AE293" s="128"/>
      <c r="AF293" s="128"/>
      <c r="AG293" s="128"/>
      <c r="AH293" s="128"/>
      <c r="AI293" s="129"/>
      <c r="AJ293" s="111"/>
      <c r="AK293" s="111"/>
      <c r="AL293" s="111"/>
      <c r="AM293" s="111"/>
      <c r="AN293" s="111"/>
      <c r="AT293" s="28"/>
      <c r="AU293" s="134"/>
      <c r="AV293" s="132"/>
      <c r="AW293" s="28"/>
      <c r="AX293" s="135"/>
      <c r="AY293" s="135"/>
      <c r="AZ293" s="28"/>
      <c r="BA293" s="28"/>
      <c r="BB293" s="28"/>
      <c r="BC293" s="28"/>
      <c r="BD293" s="28"/>
      <c r="BE293" s="28"/>
    </row>
    <row r="294" spans="3:57" ht="10.9" customHeight="1" x14ac:dyDescent="0.15">
      <c r="C294" s="138"/>
      <c r="D294" s="170"/>
      <c r="E294" s="143"/>
      <c r="F294" s="143"/>
      <c r="G294" s="138"/>
      <c r="H294" s="143"/>
      <c r="I294" s="156"/>
      <c r="J294" s="157"/>
      <c r="K294" s="515"/>
      <c r="L294" s="156"/>
      <c r="M294" s="157"/>
      <c r="N294" s="158"/>
      <c r="O294" s="162"/>
      <c r="P294" s="162"/>
      <c r="Q294" s="163"/>
      <c r="R294" s="168"/>
      <c r="S294" s="169"/>
      <c r="T294" s="169"/>
      <c r="U294" s="169"/>
      <c r="V294" s="169"/>
      <c r="W294" s="169"/>
      <c r="X294" s="133"/>
      <c r="Y294" s="133"/>
      <c r="Z294" s="133"/>
      <c r="AA294" s="133"/>
      <c r="AB294" s="133"/>
      <c r="AC294" s="133"/>
      <c r="AD294" s="130"/>
      <c r="AE294" s="130"/>
      <c r="AF294" s="130"/>
      <c r="AG294" s="130"/>
      <c r="AH294" s="130"/>
      <c r="AI294" s="131"/>
      <c r="AJ294" s="111"/>
      <c r="AK294" s="111"/>
      <c r="AL294" s="111"/>
      <c r="AM294" s="111"/>
      <c r="AN294" s="111"/>
      <c r="AT294" s="28"/>
      <c r="AU294" s="134"/>
      <c r="AV294" s="132"/>
      <c r="AW294" s="28"/>
      <c r="AX294" s="135"/>
      <c r="AY294" s="135"/>
      <c r="AZ294" s="28"/>
      <c r="BA294" s="28"/>
      <c r="BB294" s="28"/>
      <c r="BC294" s="28"/>
      <c r="BD294" s="28"/>
      <c r="BE294" s="28"/>
    </row>
    <row r="295" spans="3:57" ht="10.9" customHeight="1" x14ac:dyDescent="0.15">
      <c r="C295" s="136">
        <v>8</v>
      </c>
      <c r="D295" s="139" t="s">
        <v>2</v>
      </c>
      <c r="E295" s="141">
        <v>19</v>
      </c>
      <c r="F295" s="141" t="s">
        <v>1</v>
      </c>
      <c r="G295" s="136" t="s">
        <v>5</v>
      </c>
      <c r="H295" s="141"/>
      <c r="I295" s="511"/>
      <c r="J295" s="512"/>
      <c r="K295" s="513"/>
      <c r="L295" s="153">
        <v>1</v>
      </c>
      <c r="M295" s="154"/>
      <c r="N295" s="155"/>
      <c r="O295" s="159">
        <f t="shared" ref="O295" si="35">IF(L295=1,$AL$35,IF(L295=2,$AL$54,IF(L295=3,$AL$72,IF(L295=4,$AL$91,IF(L295=5,$AL$109,IF(L295=6,$AL$127,IF(L295=7,$AL$146,IF(L295=8,$AL$164,IF(L295=9,$AL$182,IF(L295=10,$AL$201,0))))))))))</f>
        <v>0</v>
      </c>
      <c r="P295" s="160"/>
      <c r="Q295" s="161"/>
      <c r="R295" s="164">
        <f>IF(AND(I295="○",AU295="●"),AX295*O295,0)</f>
        <v>0</v>
      </c>
      <c r="S295" s="165"/>
      <c r="T295" s="165"/>
      <c r="U295" s="165"/>
      <c r="V295" s="165"/>
      <c r="W295" s="165"/>
      <c r="X295" s="133">
        <f>IF(AND(I295="○",AU295="●"),'スクリーン(1)'!AD79+'スクリーン(2)'!AD79+'スクリーン(3)'!AD79+'スクリーン(4)'!AD79+'スクリーン(5)'!AD79+'スクリーン(6)'!AD79+'スクリーン(7)'!AD79+'スクリーン(8)'!AD79+'スクリーン(9)'!AD79+'スクリーン(10)'!AD79+'スクリーン(11)'!AD79+'スクリーン(12)'!AD79+'スクリーン(13)'!AD79+'スクリーン(14)'!AD79+'スクリーン(15)'!AD79+'スクリーン(16)'!AD79+'スクリーン(17)'!AD79+'スクリーン(18)'!AD79+'スクリーン(19)'!AD79+'スクリーン(20)'!AD79,0)</f>
        <v>0</v>
      </c>
      <c r="Y295" s="133"/>
      <c r="Z295" s="133"/>
      <c r="AA295" s="133"/>
      <c r="AB295" s="133"/>
      <c r="AC295" s="133"/>
      <c r="AD295" s="126">
        <f>IF(I295="○",ROUNDUP(R295+X295,1),0)</f>
        <v>0</v>
      </c>
      <c r="AE295" s="126"/>
      <c r="AF295" s="126"/>
      <c r="AG295" s="126"/>
      <c r="AH295" s="126"/>
      <c r="AI295" s="127"/>
      <c r="AJ295" s="111"/>
      <c r="AK295" s="111"/>
      <c r="AL295" s="111"/>
      <c r="AM295" s="111"/>
      <c r="AN295" s="111"/>
      <c r="AT295" s="28"/>
      <c r="AU295" s="173" t="str">
        <f>IF($C$13="☑","×",IF(OR(I295="×",AU299="×"),"×","●"))</f>
        <v>●</v>
      </c>
      <c r="AV295" s="132">
        <f>IF(AU295="●",IF(I295="定","-",I295),"-")</f>
        <v>0</v>
      </c>
      <c r="AW295" s="28"/>
      <c r="AX295" s="135">
        <f t="shared" ref="AX295" si="36">20+ROUNDDOWN(($K$209-1000)/1000,0)*20</f>
        <v>0</v>
      </c>
      <c r="AY295" s="135"/>
      <c r="AZ295" s="28"/>
      <c r="BA295" s="28"/>
      <c r="BB295" s="28"/>
      <c r="BC295" s="28"/>
      <c r="BD295" s="28"/>
      <c r="BE295" s="28"/>
    </row>
    <row r="296" spans="3:57" ht="10.9" customHeight="1" x14ac:dyDescent="0.15">
      <c r="C296" s="137"/>
      <c r="D296" s="140"/>
      <c r="E296" s="142"/>
      <c r="F296" s="142"/>
      <c r="G296" s="137"/>
      <c r="H296" s="142"/>
      <c r="I296" s="153"/>
      <c r="J296" s="154"/>
      <c r="K296" s="514"/>
      <c r="L296" s="153"/>
      <c r="M296" s="154"/>
      <c r="N296" s="155"/>
      <c r="O296" s="162"/>
      <c r="P296" s="162"/>
      <c r="Q296" s="163"/>
      <c r="R296" s="166"/>
      <c r="S296" s="167"/>
      <c r="T296" s="167"/>
      <c r="U296" s="167"/>
      <c r="V296" s="167"/>
      <c r="W296" s="167"/>
      <c r="X296" s="133"/>
      <c r="Y296" s="133"/>
      <c r="Z296" s="133"/>
      <c r="AA296" s="133"/>
      <c r="AB296" s="133"/>
      <c r="AC296" s="133"/>
      <c r="AD296" s="128"/>
      <c r="AE296" s="128"/>
      <c r="AF296" s="128"/>
      <c r="AG296" s="128"/>
      <c r="AH296" s="128"/>
      <c r="AI296" s="129"/>
      <c r="AJ296" s="111"/>
      <c r="AK296" s="111"/>
      <c r="AL296" s="111"/>
      <c r="AM296" s="111"/>
      <c r="AN296" s="111"/>
      <c r="AT296" s="28"/>
      <c r="AU296" s="173"/>
      <c r="AV296" s="132"/>
      <c r="AW296" s="28"/>
      <c r="AX296" s="135"/>
      <c r="AY296" s="135"/>
      <c r="AZ296" s="28"/>
      <c r="BA296" s="28"/>
      <c r="BB296" s="28"/>
      <c r="BC296" s="28"/>
      <c r="BD296" s="28"/>
      <c r="BE296" s="28"/>
    </row>
    <row r="297" spans="3:57" ht="10.9" customHeight="1" x14ac:dyDescent="0.15">
      <c r="C297" s="137"/>
      <c r="D297" s="140"/>
      <c r="E297" s="142"/>
      <c r="F297" s="142"/>
      <c r="G297" s="137"/>
      <c r="H297" s="142"/>
      <c r="I297" s="153"/>
      <c r="J297" s="154"/>
      <c r="K297" s="514"/>
      <c r="L297" s="153"/>
      <c r="M297" s="154"/>
      <c r="N297" s="155"/>
      <c r="O297" s="162"/>
      <c r="P297" s="162"/>
      <c r="Q297" s="163"/>
      <c r="R297" s="166"/>
      <c r="S297" s="167"/>
      <c r="T297" s="167"/>
      <c r="U297" s="167"/>
      <c r="V297" s="167"/>
      <c r="W297" s="167"/>
      <c r="X297" s="133"/>
      <c r="Y297" s="133"/>
      <c r="Z297" s="133"/>
      <c r="AA297" s="133"/>
      <c r="AB297" s="133"/>
      <c r="AC297" s="133"/>
      <c r="AD297" s="128"/>
      <c r="AE297" s="128"/>
      <c r="AF297" s="128"/>
      <c r="AG297" s="128"/>
      <c r="AH297" s="128"/>
      <c r="AI297" s="129"/>
      <c r="AJ297" s="111"/>
      <c r="AK297" s="111"/>
      <c r="AL297" s="111"/>
      <c r="AM297" s="111"/>
      <c r="AN297" s="111"/>
      <c r="AT297" s="28"/>
      <c r="AU297" s="173"/>
      <c r="AV297" s="132"/>
      <c r="AW297" s="28"/>
      <c r="AX297" s="135"/>
      <c r="AY297" s="135"/>
      <c r="AZ297" s="28"/>
      <c r="BA297" s="28"/>
      <c r="BB297" s="28"/>
      <c r="BC297" s="28"/>
      <c r="BD297" s="28"/>
      <c r="BE297" s="28"/>
    </row>
    <row r="298" spans="3:57" ht="10.9" customHeight="1" x14ac:dyDescent="0.15">
      <c r="C298" s="138"/>
      <c r="D298" s="170"/>
      <c r="E298" s="143"/>
      <c r="F298" s="143"/>
      <c r="G298" s="138"/>
      <c r="H298" s="143"/>
      <c r="I298" s="156"/>
      <c r="J298" s="157"/>
      <c r="K298" s="515"/>
      <c r="L298" s="156"/>
      <c r="M298" s="157"/>
      <c r="N298" s="158"/>
      <c r="O298" s="162"/>
      <c r="P298" s="162"/>
      <c r="Q298" s="163"/>
      <c r="R298" s="168"/>
      <c r="S298" s="169"/>
      <c r="T298" s="169"/>
      <c r="U298" s="169"/>
      <c r="V298" s="169"/>
      <c r="W298" s="169"/>
      <c r="X298" s="133"/>
      <c r="Y298" s="133"/>
      <c r="Z298" s="133"/>
      <c r="AA298" s="133"/>
      <c r="AB298" s="133"/>
      <c r="AC298" s="133"/>
      <c r="AD298" s="130"/>
      <c r="AE298" s="130"/>
      <c r="AF298" s="130"/>
      <c r="AG298" s="130"/>
      <c r="AH298" s="130"/>
      <c r="AI298" s="131"/>
      <c r="AJ298" s="111"/>
      <c r="AK298" s="111"/>
      <c r="AL298" s="111"/>
      <c r="AM298" s="111"/>
      <c r="AN298" s="111"/>
      <c r="AT298" s="28"/>
      <c r="AU298" s="173"/>
      <c r="AV298" s="132"/>
      <c r="AW298" s="28"/>
      <c r="AX298" s="135"/>
      <c r="AY298" s="135"/>
      <c r="AZ298" s="28"/>
      <c r="BA298" s="28"/>
      <c r="BB298" s="28"/>
      <c r="BC298" s="28"/>
      <c r="BD298" s="28"/>
      <c r="BE298" s="28"/>
    </row>
    <row r="299" spans="3:57" ht="10.9" customHeight="1" x14ac:dyDescent="0.15">
      <c r="C299" s="358" t="s">
        <v>113</v>
      </c>
      <c r="D299" s="359"/>
      <c r="E299" s="359"/>
      <c r="F299" s="359"/>
      <c r="G299" s="359"/>
      <c r="H299" s="359"/>
      <c r="I299" s="359"/>
      <c r="J299" s="359"/>
      <c r="K299" s="359"/>
      <c r="L299" s="359"/>
      <c r="M299" s="359"/>
      <c r="N299" s="359"/>
      <c r="O299" s="359"/>
      <c r="P299" s="359"/>
      <c r="Q299" s="359"/>
      <c r="R299" s="359"/>
      <c r="S299" s="359"/>
      <c r="T299" s="359"/>
      <c r="U299" s="359"/>
      <c r="V299" s="359"/>
      <c r="W299" s="360"/>
      <c r="X299" s="367">
        <f>ROUNDUP(SUM(X227:AC298),1)</f>
        <v>0</v>
      </c>
      <c r="Y299" s="367"/>
      <c r="Z299" s="367"/>
      <c r="AA299" s="367"/>
      <c r="AB299" s="367"/>
      <c r="AC299" s="367"/>
      <c r="AD299" s="367"/>
      <c r="AE299" s="367"/>
      <c r="AF299" s="370" t="s">
        <v>70</v>
      </c>
      <c r="AG299" s="370"/>
      <c r="AH299" s="370"/>
      <c r="AI299" s="371"/>
      <c r="AJ299" s="111"/>
      <c r="AK299" s="111"/>
      <c r="AL299" s="111"/>
      <c r="AM299" s="111"/>
      <c r="AN299" s="111"/>
      <c r="AT299" s="28"/>
      <c r="AU299" s="118"/>
      <c r="AV299" s="116"/>
      <c r="AW299" s="28"/>
      <c r="AX299" s="117"/>
      <c r="AY299" s="117"/>
      <c r="AZ299" s="28"/>
      <c r="BA299" s="28"/>
      <c r="BB299" s="28"/>
      <c r="BC299" s="28"/>
      <c r="BD299" s="28"/>
      <c r="BE299" s="28"/>
    </row>
    <row r="300" spans="3:57" ht="10.9" customHeight="1" x14ac:dyDescent="0.15">
      <c r="C300" s="361"/>
      <c r="D300" s="362"/>
      <c r="E300" s="362"/>
      <c r="F300" s="362"/>
      <c r="G300" s="362"/>
      <c r="H300" s="362"/>
      <c r="I300" s="362"/>
      <c r="J300" s="362"/>
      <c r="K300" s="362"/>
      <c r="L300" s="362"/>
      <c r="M300" s="362"/>
      <c r="N300" s="362"/>
      <c r="O300" s="362"/>
      <c r="P300" s="362"/>
      <c r="Q300" s="362"/>
      <c r="R300" s="362"/>
      <c r="S300" s="362"/>
      <c r="T300" s="362"/>
      <c r="U300" s="362"/>
      <c r="V300" s="362"/>
      <c r="W300" s="363"/>
      <c r="X300" s="368"/>
      <c r="Y300" s="368"/>
      <c r="Z300" s="368"/>
      <c r="AA300" s="368"/>
      <c r="AB300" s="368"/>
      <c r="AC300" s="368"/>
      <c r="AD300" s="368"/>
      <c r="AE300" s="368"/>
      <c r="AF300" s="372"/>
      <c r="AG300" s="372"/>
      <c r="AH300" s="372"/>
      <c r="AI300" s="373"/>
      <c r="AJ300" s="111"/>
      <c r="AK300" s="111"/>
      <c r="AL300" s="111"/>
      <c r="AM300" s="111"/>
      <c r="AN300" s="111"/>
      <c r="AT300" s="28"/>
      <c r="AU300" s="118"/>
      <c r="AV300" s="116"/>
      <c r="AW300" s="28"/>
      <c r="AX300" s="117"/>
      <c r="AY300" s="117"/>
      <c r="AZ300" s="28"/>
      <c r="BA300" s="28"/>
      <c r="BB300" s="28"/>
      <c r="BC300" s="28"/>
      <c r="BD300" s="28"/>
      <c r="BE300" s="28"/>
    </row>
    <row r="301" spans="3:57" ht="10.9" customHeight="1" x14ac:dyDescent="0.15">
      <c r="C301" s="361"/>
      <c r="D301" s="362"/>
      <c r="E301" s="362"/>
      <c r="F301" s="362"/>
      <c r="G301" s="362"/>
      <c r="H301" s="362"/>
      <c r="I301" s="362"/>
      <c r="J301" s="362"/>
      <c r="K301" s="362"/>
      <c r="L301" s="362"/>
      <c r="M301" s="362"/>
      <c r="N301" s="362"/>
      <c r="O301" s="362"/>
      <c r="P301" s="362"/>
      <c r="Q301" s="362"/>
      <c r="R301" s="362"/>
      <c r="S301" s="362"/>
      <c r="T301" s="362"/>
      <c r="U301" s="362"/>
      <c r="V301" s="362"/>
      <c r="W301" s="363"/>
      <c r="X301" s="368"/>
      <c r="Y301" s="368"/>
      <c r="Z301" s="368"/>
      <c r="AA301" s="368"/>
      <c r="AB301" s="368"/>
      <c r="AC301" s="368"/>
      <c r="AD301" s="368"/>
      <c r="AE301" s="368"/>
      <c r="AF301" s="372"/>
      <c r="AG301" s="372"/>
      <c r="AH301" s="372"/>
      <c r="AI301" s="373"/>
      <c r="AJ301" s="111"/>
      <c r="AK301" s="111"/>
      <c r="AL301" s="111"/>
      <c r="AM301" s="111"/>
      <c r="AN301" s="111"/>
      <c r="AT301" s="28"/>
      <c r="AU301" s="118"/>
      <c r="AV301" s="116"/>
      <c r="AW301" s="28"/>
      <c r="AX301" s="117"/>
      <c r="AY301" s="117"/>
      <c r="AZ301" s="28"/>
      <c r="BA301" s="28"/>
      <c r="BB301" s="28"/>
      <c r="BC301" s="28"/>
      <c r="BD301" s="28"/>
      <c r="BE301" s="28"/>
    </row>
    <row r="302" spans="3:57" ht="10.9" customHeight="1" thickBot="1" x14ac:dyDescent="0.2">
      <c r="C302" s="364"/>
      <c r="D302" s="365"/>
      <c r="E302" s="365"/>
      <c r="F302" s="365"/>
      <c r="G302" s="365"/>
      <c r="H302" s="365"/>
      <c r="I302" s="365"/>
      <c r="J302" s="365"/>
      <c r="K302" s="365"/>
      <c r="L302" s="365"/>
      <c r="M302" s="365"/>
      <c r="N302" s="365"/>
      <c r="O302" s="365"/>
      <c r="P302" s="365"/>
      <c r="Q302" s="365"/>
      <c r="R302" s="365"/>
      <c r="S302" s="365"/>
      <c r="T302" s="365"/>
      <c r="U302" s="365"/>
      <c r="V302" s="365"/>
      <c r="W302" s="366"/>
      <c r="X302" s="369"/>
      <c r="Y302" s="369"/>
      <c r="Z302" s="369"/>
      <c r="AA302" s="369"/>
      <c r="AB302" s="369"/>
      <c r="AC302" s="369"/>
      <c r="AD302" s="369"/>
      <c r="AE302" s="369"/>
      <c r="AF302" s="374"/>
      <c r="AG302" s="374"/>
      <c r="AH302" s="374"/>
      <c r="AI302" s="375"/>
      <c r="AJ302" s="111"/>
      <c r="AK302" s="111"/>
      <c r="AL302" s="111"/>
      <c r="AM302" s="111"/>
      <c r="AN302" s="111"/>
      <c r="AT302" s="28"/>
      <c r="AU302" s="118"/>
      <c r="AV302" s="116"/>
      <c r="AW302" s="28"/>
      <c r="AX302" s="117"/>
      <c r="AY302" s="117"/>
      <c r="AZ302" s="28"/>
      <c r="BA302" s="28"/>
      <c r="BB302" s="28"/>
      <c r="BC302" s="28"/>
      <c r="BD302" s="28"/>
      <c r="BE302" s="28"/>
    </row>
    <row r="303" spans="3:57" ht="10.9" customHeight="1" x14ac:dyDescent="0.15">
      <c r="C303" s="340" t="s">
        <v>121</v>
      </c>
      <c r="D303" s="341"/>
      <c r="E303" s="341"/>
      <c r="F303" s="341"/>
      <c r="G303" s="341"/>
      <c r="H303" s="341"/>
      <c r="I303" s="341"/>
      <c r="J303" s="341"/>
      <c r="K303" s="341"/>
      <c r="L303" s="341"/>
      <c r="M303" s="341"/>
      <c r="N303" s="341"/>
      <c r="O303" s="341"/>
      <c r="P303" s="341"/>
      <c r="Q303" s="341"/>
      <c r="R303" s="341"/>
      <c r="S303" s="341"/>
      <c r="T303" s="341"/>
      <c r="U303" s="341"/>
      <c r="V303" s="341"/>
      <c r="W303" s="341"/>
      <c r="X303" s="346">
        <f>IF(COUNTIF(C11:D13,"☑")=1,SUM($AD227:$AI298,X299),0)</f>
        <v>0</v>
      </c>
      <c r="Y303" s="347"/>
      <c r="Z303" s="347"/>
      <c r="AA303" s="347"/>
      <c r="AB303" s="347"/>
      <c r="AC303" s="347"/>
      <c r="AD303" s="347"/>
      <c r="AE303" s="347"/>
      <c r="AF303" s="352" t="s">
        <v>70</v>
      </c>
      <c r="AG303" s="352"/>
      <c r="AH303" s="352"/>
      <c r="AI303" s="353"/>
      <c r="AJ303" s="85"/>
      <c r="AK303" s="85"/>
      <c r="AL303" s="85"/>
      <c r="AM303" s="85"/>
      <c r="AN303" s="85"/>
      <c r="AT303" s="28"/>
      <c r="AU303" s="132"/>
      <c r="AV303" s="132"/>
      <c r="AW303" s="28"/>
      <c r="AX303" s="135">
        <f t="shared" ref="AX303" si="37">20+ROUNDDOWN(($K$209-1000)/1000,0)*20</f>
        <v>0</v>
      </c>
      <c r="AY303" s="132">
        <f>COUNTIF(AX20:AX298,"○")+COUNTIF(AX20:AX298,"△")</f>
        <v>0</v>
      </c>
      <c r="AZ303" s="28"/>
      <c r="BA303" s="28"/>
      <c r="BB303" s="28"/>
      <c r="BC303" s="28"/>
      <c r="BD303" s="28"/>
      <c r="BE303" s="28"/>
    </row>
    <row r="304" spans="3:57" ht="10.9" customHeight="1" x14ac:dyDescent="0.15">
      <c r="C304" s="342"/>
      <c r="D304" s="343"/>
      <c r="E304" s="343"/>
      <c r="F304" s="343"/>
      <c r="G304" s="343"/>
      <c r="H304" s="343"/>
      <c r="I304" s="343"/>
      <c r="J304" s="343"/>
      <c r="K304" s="343"/>
      <c r="L304" s="343"/>
      <c r="M304" s="343"/>
      <c r="N304" s="343"/>
      <c r="O304" s="343"/>
      <c r="P304" s="343"/>
      <c r="Q304" s="343"/>
      <c r="R304" s="343"/>
      <c r="S304" s="343"/>
      <c r="T304" s="343"/>
      <c r="U304" s="343"/>
      <c r="V304" s="343"/>
      <c r="W304" s="343"/>
      <c r="X304" s="348"/>
      <c r="Y304" s="349"/>
      <c r="Z304" s="349"/>
      <c r="AA304" s="349"/>
      <c r="AB304" s="349"/>
      <c r="AC304" s="349"/>
      <c r="AD304" s="349"/>
      <c r="AE304" s="349"/>
      <c r="AF304" s="354"/>
      <c r="AG304" s="354"/>
      <c r="AH304" s="354"/>
      <c r="AI304" s="355"/>
      <c r="AJ304" s="85"/>
      <c r="AK304" s="85"/>
      <c r="AL304" s="85"/>
      <c r="AM304" s="85"/>
      <c r="AN304" s="85"/>
      <c r="AT304" s="28"/>
      <c r="AU304" s="132"/>
      <c r="AV304" s="132"/>
      <c r="AW304" s="28"/>
      <c r="AX304" s="135"/>
      <c r="AY304" s="132"/>
      <c r="AZ304" s="28"/>
      <c r="BA304" s="28"/>
      <c r="BB304" s="28"/>
      <c r="BC304" s="28"/>
      <c r="BD304" s="28"/>
      <c r="BE304" s="28"/>
    </row>
    <row r="305" spans="3:57" ht="10.9" customHeight="1" x14ac:dyDescent="0.15">
      <c r="C305" s="342"/>
      <c r="D305" s="343"/>
      <c r="E305" s="343"/>
      <c r="F305" s="343"/>
      <c r="G305" s="343"/>
      <c r="H305" s="343"/>
      <c r="I305" s="343"/>
      <c r="J305" s="343"/>
      <c r="K305" s="343"/>
      <c r="L305" s="343"/>
      <c r="M305" s="343"/>
      <c r="N305" s="343"/>
      <c r="O305" s="343"/>
      <c r="P305" s="343"/>
      <c r="Q305" s="343"/>
      <c r="R305" s="343"/>
      <c r="S305" s="343"/>
      <c r="T305" s="343"/>
      <c r="U305" s="343"/>
      <c r="V305" s="343"/>
      <c r="W305" s="343"/>
      <c r="X305" s="348"/>
      <c r="Y305" s="349"/>
      <c r="Z305" s="349"/>
      <c r="AA305" s="349"/>
      <c r="AB305" s="349"/>
      <c r="AC305" s="349"/>
      <c r="AD305" s="349"/>
      <c r="AE305" s="349"/>
      <c r="AF305" s="354"/>
      <c r="AG305" s="354"/>
      <c r="AH305" s="354"/>
      <c r="AI305" s="355"/>
      <c r="AJ305" s="85"/>
      <c r="AK305" s="85"/>
      <c r="AL305" s="85"/>
      <c r="AM305" s="85"/>
      <c r="AN305" s="85"/>
      <c r="AT305" s="28"/>
      <c r="AU305" s="132"/>
      <c r="AV305" s="132"/>
      <c r="AW305" s="28"/>
      <c r="AX305" s="135"/>
      <c r="AY305" s="132"/>
      <c r="AZ305" s="28"/>
      <c r="BA305" s="28"/>
      <c r="BB305" s="28"/>
      <c r="BC305" s="28"/>
      <c r="BD305" s="28"/>
      <c r="BE305" s="28"/>
    </row>
    <row r="306" spans="3:57" ht="14.1" customHeight="1" thickBot="1" x14ac:dyDescent="0.2">
      <c r="C306" s="344"/>
      <c r="D306" s="345"/>
      <c r="E306" s="345"/>
      <c r="F306" s="345"/>
      <c r="G306" s="345"/>
      <c r="H306" s="345"/>
      <c r="I306" s="345"/>
      <c r="J306" s="345"/>
      <c r="K306" s="345"/>
      <c r="L306" s="345"/>
      <c r="M306" s="345"/>
      <c r="N306" s="345"/>
      <c r="O306" s="345"/>
      <c r="P306" s="345"/>
      <c r="Q306" s="345"/>
      <c r="R306" s="345"/>
      <c r="S306" s="345"/>
      <c r="T306" s="345"/>
      <c r="U306" s="345"/>
      <c r="V306" s="345"/>
      <c r="W306" s="345"/>
      <c r="X306" s="350"/>
      <c r="Y306" s="351"/>
      <c r="Z306" s="351"/>
      <c r="AA306" s="351"/>
      <c r="AB306" s="351"/>
      <c r="AC306" s="351"/>
      <c r="AD306" s="351"/>
      <c r="AE306" s="351"/>
      <c r="AF306" s="356"/>
      <c r="AG306" s="356"/>
      <c r="AH306" s="356"/>
      <c r="AI306" s="357"/>
      <c r="AJ306" s="85"/>
      <c r="AK306" s="85"/>
      <c r="AL306" s="85"/>
      <c r="AM306" s="85"/>
      <c r="AN306" s="85"/>
      <c r="AT306" s="28"/>
      <c r="AU306" s="132"/>
      <c r="AV306" s="132"/>
      <c r="AW306" s="28"/>
      <c r="AX306" s="135"/>
      <c r="AY306" s="132"/>
      <c r="AZ306" s="28"/>
      <c r="BA306" s="28"/>
      <c r="BB306" s="28"/>
      <c r="BC306" s="28"/>
      <c r="BD306" s="28"/>
      <c r="BE306" s="28"/>
    </row>
    <row r="307" spans="3:57" ht="10.9" customHeight="1" x14ac:dyDescent="0.15">
      <c r="C307" s="136">
        <v>8</v>
      </c>
      <c r="D307" s="139" t="s">
        <v>2</v>
      </c>
      <c r="E307" s="141">
        <v>20</v>
      </c>
      <c r="F307" s="141" t="s">
        <v>1</v>
      </c>
      <c r="G307" s="136" t="s">
        <v>4</v>
      </c>
      <c r="H307" s="141"/>
      <c r="I307" s="511"/>
      <c r="J307" s="512"/>
      <c r="K307" s="513"/>
      <c r="L307" s="153">
        <v>1</v>
      </c>
      <c r="M307" s="154"/>
      <c r="N307" s="155"/>
      <c r="O307" s="159">
        <f t="shared" ref="O307" si="38">IF(L307=1,$AL$35,IF(L307=2,$AL$54,IF(L307=3,$AL$72,IF(L307=4,$AL$91,IF(L307=5,$AL$109,IF(L307=6,$AL$127,IF(L307=7,$AL$146,IF(L307=8,$AL$164,IF(L307=9,$AL$182,IF(L307=10,$AL$201,0))))))))))</f>
        <v>0</v>
      </c>
      <c r="P307" s="160"/>
      <c r="Q307" s="161"/>
      <c r="R307" s="164">
        <f>IF(AND(I307="○",AU307="●"),AX307*O307,0)</f>
        <v>0</v>
      </c>
      <c r="S307" s="165"/>
      <c r="T307" s="165"/>
      <c r="U307" s="165"/>
      <c r="V307" s="165"/>
      <c r="W307" s="165"/>
      <c r="X307" s="133">
        <f>IF(AND(I307="○",AU307="●"),'スクリーン(1)'!AD83+'スクリーン(2)'!AD83+'スクリーン(3)'!AD83+'スクリーン(4)'!AD83+'スクリーン(5)'!AD83+'スクリーン(6)'!AD83+'スクリーン(7)'!AD83+'スクリーン(8)'!AD83+'スクリーン(9)'!AD83+'スクリーン(10)'!AD83+'スクリーン(11)'!AD83+'スクリーン(12)'!AD83+'スクリーン(13)'!AD83+'スクリーン(14)'!AD83+'スクリーン(15)'!AD83+'スクリーン(16)'!AD83+'スクリーン(17)'!AD83+'スクリーン(18)'!AD83+'スクリーン(19)'!AD83+'スクリーン(20)'!AD83,0)</f>
        <v>0</v>
      </c>
      <c r="Y307" s="133"/>
      <c r="Z307" s="133"/>
      <c r="AA307" s="133"/>
      <c r="AB307" s="133"/>
      <c r="AC307" s="133"/>
      <c r="AD307" s="126">
        <f>IF(I307="○",ROUNDUP(R307+X307,1),0)</f>
        <v>0</v>
      </c>
      <c r="AE307" s="126"/>
      <c r="AF307" s="126"/>
      <c r="AG307" s="126"/>
      <c r="AH307" s="126"/>
      <c r="AI307" s="127"/>
      <c r="AJ307" s="111"/>
      <c r="AK307" s="111"/>
      <c r="AL307" s="111"/>
      <c r="AM307" s="111"/>
      <c r="AN307" s="111"/>
      <c r="AT307" s="28"/>
      <c r="AU307" s="134" t="str">
        <f t="shared" si="23"/>
        <v>●</v>
      </c>
      <c r="AV307" s="132">
        <f>IF(AU307="●",IF(I307="定","-",I307),"-")</f>
        <v>0</v>
      </c>
      <c r="AW307" s="28"/>
      <c r="AX307" s="135">
        <f t="shared" ref="AX307" si="39">20+ROUNDDOWN(($K$209-1000)/1000,0)*20</f>
        <v>0</v>
      </c>
      <c r="AY307" s="135"/>
      <c r="AZ307" s="28"/>
      <c r="BA307" s="28"/>
      <c r="BB307" s="28"/>
      <c r="BC307" s="28"/>
      <c r="BD307" s="28"/>
      <c r="BE307" s="28"/>
    </row>
    <row r="308" spans="3:57" ht="10.9" customHeight="1" x14ac:dyDescent="0.15">
      <c r="C308" s="137"/>
      <c r="D308" s="140"/>
      <c r="E308" s="142"/>
      <c r="F308" s="142"/>
      <c r="G308" s="137"/>
      <c r="H308" s="142"/>
      <c r="I308" s="153"/>
      <c r="J308" s="154"/>
      <c r="K308" s="514"/>
      <c r="L308" s="153"/>
      <c r="M308" s="154"/>
      <c r="N308" s="155"/>
      <c r="O308" s="162"/>
      <c r="P308" s="162"/>
      <c r="Q308" s="163"/>
      <c r="R308" s="166"/>
      <c r="S308" s="167"/>
      <c r="T308" s="167"/>
      <c r="U308" s="167"/>
      <c r="V308" s="167"/>
      <c r="W308" s="167"/>
      <c r="X308" s="133"/>
      <c r="Y308" s="133"/>
      <c r="Z308" s="133"/>
      <c r="AA308" s="133"/>
      <c r="AB308" s="133"/>
      <c r="AC308" s="133"/>
      <c r="AD308" s="128"/>
      <c r="AE308" s="128"/>
      <c r="AF308" s="128"/>
      <c r="AG308" s="128"/>
      <c r="AH308" s="128"/>
      <c r="AI308" s="129"/>
      <c r="AJ308" s="111"/>
      <c r="AK308" s="111"/>
      <c r="AL308" s="111"/>
      <c r="AM308" s="111"/>
      <c r="AN308" s="111"/>
      <c r="AT308" s="28"/>
      <c r="AU308" s="134"/>
      <c r="AV308" s="132"/>
      <c r="AW308" s="28"/>
      <c r="AX308" s="135"/>
      <c r="AY308" s="135"/>
      <c r="AZ308" s="28"/>
      <c r="BA308" s="28"/>
      <c r="BB308" s="28"/>
      <c r="BC308" s="28"/>
      <c r="BD308" s="28"/>
      <c r="BE308" s="28"/>
    </row>
    <row r="309" spans="3:57" ht="10.9" customHeight="1" x14ac:dyDescent="0.15">
      <c r="C309" s="137"/>
      <c r="D309" s="140"/>
      <c r="E309" s="142"/>
      <c r="F309" s="142"/>
      <c r="G309" s="137"/>
      <c r="H309" s="142"/>
      <c r="I309" s="153"/>
      <c r="J309" s="154"/>
      <c r="K309" s="514"/>
      <c r="L309" s="153"/>
      <c r="M309" s="154"/>
      <c r="N309" s="155"/>
      <c r="O309" s="162"/>
      <c r="P309" s="162"/>
      <c r="Q309" s="163"/>
      <c r="R309" s="166"/>
      <c r="S309" s="167"/>
      <c r="T309" s="167"/>
      <c r="U309" s="167"/>
      <c r="V309" s="167"/>
      <c r="W309" s="167"/>
      <c r="X309" s="133"/>
      <c r="Y309" s="133"/>
      <c r="Z309" s="133"/>
      <c r="AA309" s="133"/>
      <c r="AB309" s="133"/>
      <c r="AC309" s="133"/>
      <c r="AD309" s="128"/>
      <c r="AE309" s="128"/>
      <c r="AF309" s="128"/>
      <c r="AG309" s="128"/>
      <c r="AH309" s="128"/>
      <c r="AI309" s="129"/>
      <c r="AJ309" s="111"/>
      <c r="AK309" s="111"/>
      <c r="AL309" s="111"/>
      <c r="AM309" s="111"/>
      <c r="AN309" s="111"/>
      <c r="AT309" s="28"/>
      <c r="AU309" s="134"/>
      <c r="AV309" s="132"/>
      <c r="AW309" s="28"/>
      <c r="AX309" s="135"/>
      <c r="AY309" s="135"/>
      <c r="AZ309" s="28"/>
      <c r="BA309" s="28"/>
      <c r="BB309" s="28"/>
      <c r="BC309" s="28"/>
      <c r="BD309" s="28"/>
      <c r="BE309" s="28"/>
    </row>
    <row r="310" spans="3:57" ht="10.9" customHeight="1" x14ac:dyDescent="0.15">
      <c r="C310" s="138"/>
      <c r="D310" s="170"/>
      <c r="E310" s="143"/>
      <c r="F310" s="143"/>
      <c r="G310" s="138"/>
      <c r="H310" s="143"/>
      <c r="I310" s="156"/>
      <c r="J310" s="157"/>
      <c r="K310" s="515"/>
      <c r="L310" s="156"/>
      <c r="M310" s="157"/>
      <c r="N310" s="158"/>
      <c r="O310" s="162"/>
      <c r="P310" s="162"/>
      <c r="Q310" s="163"/>
      <c r="R310" s="168"/>
      <c r="S310" s="169"/>
      <c r="T310" s="169"/>
      <c r="U310" s="169"/>
      <c r="V310" s="169"/>
      <c r="W310" s="169"/>
      <c r="X310" s="133"/>
      <c r="Y310" s="133"/>
      <c r="Z310" s="133"/>
      <c r="AA310" s="133"/>
      <c r="AB310" s="133"/>
      <c r="AC310" s="133"/>
      <c r="AD310" s="130"/>
      <c r="AE310" s="130"/>
      <c r="AF310" s="130"/>
      <c r="AG310" s="130"/>
      <c r="AH310" s="130"/>
      <c r="AI310" s="131"/>
      <c r="AJ310" s="111"/>
      <c r="AK310" s="111"/>
      <c r="AL310" s="111"/>
      <c r="AM310" s="111"/>
      <c r="AN310" s="111"/>
      <c r="AT310" s="28"/>
      <c r="AU310" s="134"/>
      <c r="AV310" s="132"/>
      <c r="AW310" s="28"/>
      <c r="AX310" s="135"/>
      <c r="AY310" s="135"/>
      <c r="AZ310" s="28"/>
      <c r="BA310" s="28"/>
      <c r="BB310" s="28"/>
      <c r="BC310" s="28"/>
      <c r="BD310" s="28"/>
      <c r="BE310" s="28"/>
    </row>
    <row r="311" spans="3:57" ht="10.9" customHeight="1" x14ac:dyDescent="0.15">
      <c r="C311" s="136">
        <v>8</v>
      </c>
      <c r="D311" s="139" t="s">
        <v>2</v>
      </c>
      <c r="E311" s="141">
        <v>21</v>
      </c>
      <c r="F311" s="141" t="s">
        <v>1</v>
      </c>
      <c r="G311" s="136" t="s">
        <v>3</v>
      </c>
      <c r="H311" s="141"/>
      <c r="I311" s="511"/>
      <c r="J311" s="512"/>
      <c r="K311" s="513"/>
      <c r="L311" s="153">
        <v>1</v>
      </c>
      <c r="M311" s="154"/>
      <c r="N311" s="155"/>
      <c r="O311" s="159">
        <f t="shared" ref="O311" si="40">IF(L311=1,$AL$35,IF(L311=2,$AL$54,IF(L311=3,$AL$72,IF(L311=4,$AL$91,IF(L311=5,$AL$109,IF(L311=6,$AL$127,IF(L311=7,$AL$146,IF(L311=8,$AL$164,IF(L311=9,$AL$182,IF(L311=10,$AL$201,0))))))))))</f>
        <v>0</v>
      </c>
      <c r="P311" s="160"/>
      <c r="Q311" s="161"/>
      <c r="R311" s="164">
        <f>IF(AND(I311="○",AU311="●"),AX311*O311,0)</f>
        <v>0</v>
      </c>
      <c r="S311" s="165"/>
      <c r="T311" s="165"/>
      <c r="U311" s="165"/>
      <c r="V311" s="165"/>
      <c r="W311" s="165"/>
      <c r="X311" s="133">
        <f>IF(AND(I311="○",AU311="●"),'スクリーン(1)'!AD87+'スクリーン(2)'!AD87+'スクリーン(3)'!AD87+'スクリーン(4)'!AD87+'スクリーン(5)'!AD87+'スクリーン(6)'!AD87+'スクリーン(7)'!AD87+'スクリーン(8)'!AD87+'スクリーン(9)'!AD87+'スクリーン(10)'!AD87+'スクリーン(11)'!AD87+'スクリーン(12)'!AD87+'スクリーン(13)'!AD87+'スクリーン(14)'!AD87+'スクリーン(15)'!AD87+'スクリーン(16)'!AD87+'スクリーン(17)'!AD87+'スクリーン(18)'!AD87+'スクリーン(19)'!AD87+'スクリーン(20)'!AD87,0)</f>
        <v>0</v>
      </c>
      <c r="Y311" s="133"/>
      <c r="Z311" s="133"/>
      <c r="AA311" s="133"/>
      <c r="AB311" s="133"/>
      <c r="AC311" s="133"/>
      <c r="AD311" s="126">
        <f>IF(I311="○",ROUNDUP(R311+X311,1),0)</f>
        <v>0</v>
      </c>
      <c r="AE311" s="126"/>
      <c r="AF311" s="126"/>
      <c r="AG311" s="126"/>
      <c r="AH311" s="126"/>
      <c r="AI311" s="127"/>
      <c r="AJ311" s="111"/>
      <c r="AK311" s="111"/>
      <c r="AL311" s="111"/>
      <c r="AM311" s="111"/>
      <c r="AN311" s="111"/>
      <c r="AT311" s="28"/>
      <c r="AU311" s="134" t="str">
        <f t="shared" si="23"/>
        <v>●</v>
      </c>
      <c r="AV311" s="132">
        <f>IF(AU311="●",IF(I311="定","-",I311),"-")</f>
        <v>0</v>
      </c>
      <c r="AW311" s="28"/>
      <c r="AX311" s="135">
        <f t="shared" ref="AX311" si="41">20+ROUNDDOWN(($K$209-1000)/1000,0)*20</f>
        <v>0</v>
      </c>
      <c r="AY311" s="135"/>
      <c r="AZ311" s="28"/>
      <c r="BA311" s="28"/>
      <c r="BB311" s="28"/>
      <c r="BC311" s="28"/>
      <c r="BD311" s="28"/>
      <c r="BE311" s="28"/>
    </row>
    <row r="312" spans="3:57" ht="10.9" customHeight="1" x14ac:dyDescent="0.15">
      <c r="C312" s="137"/>
      <c r="D312" s="140"/>
      <c r="E312" s="142"/>
      <c r="F312" s="142"/>
      <c r="G312" s="137"/>
      <c r="H312" s="142"/>
      <c r="I312" s="153"/>
      <c r="J312" s="154"/>
      <c r="K312" s="514"/>
      <c r="L312" s="153"/>
      <c r="M312" s="154"/>
      <c r="N312" s="155"/>
      <c r="O312" s="162"/>
      <c r="P312" s="162"/>
      <c r="Q312" s="163"/>
      <c r="R312" s="166"/>
      <c r="S312" s="167"/>
      <c r="T312" s="167"/>
      <c r="U312" s="167"/>
      <c r="V312" s="167"/>
      <c r="W312" s="167"/>
      <c r="X312" s="133"/>
      <c r="Y312" s="133"/>
      <c r="Z312" s="133"/>
      <c r="AA312" s="133"/>
      <c r="AB312" s="133"/>
      <c r="AC312" s="133"/>
      <c r="AD312" s="128"/>
      <c r="AE312" s="128"/>
      <c r="AF312" s="128"/>
      <c r="AG312" s="128"/>
      <c r="AH312" s="128"/>
      <c r="AI312" s="129"/>
      <c r="AJ312" s="111"/>
      <c r="AK312" s="111"/>
      <c r="AL312" s="111"/>
      <c r="AM312" s="111"/>
      <c r="AN312" s="111"/>
      <c r="AT312" s="28"/>
      <c r="AU312" s="134"/>
      <c r="AV312" s="132"/>
      <c r="AW312" s="28"/>
      <c r="AX312" s="135"/>
      <c r="AY312" s="135"/>
      <c r="AZ312" s="28"/>
      <c r="BA312" s="28"/>
      <c r="BB312" s="28"/>
      <c r="BC312" s="28"/>
      <c r="BD312" s="28"/>
      <c r="BE312" s="28"/>
    </row>
    <row r="313" spans="3:57" ht="10.9" customHeight="1" x14ac:dyDescent="0.15">
      <c r="C313" s="137"/>
      <c r="D313" s="140"/>
      <c r="E313" s="142"/>
      <c r="F313" s="142"/>
      <c r="G313" s="137"/>
      <c r="H313" s="142"/>
      <c r="I313" s="153"/>
      <c r="J313" s="154"/>
      <c r="K313" s="514"/>
      <c r="L313" s="153"/>
      <c r="M313" s="154"/>
      <c r="N313" s="155"/>
      <c r="O313" s="162"/>
      <c r="P313" s="162"/>
      <c r="Q313" s="163"/>
      <c r="R313" s="166"/>
      <c r="S313" s="167"/>
      <c r="T313" s="167"/>
      <c r="U313" s="167"/>
      <c r="V313" s="167"/>
      <c r="W313" s="167"/>
      <c r="X313" s="133"/>
      <c r="Y313" s="133"/>
      <c r="Z313" s="133"/>
      <c r="AA313" s="133"/>
      <c r="AB313" s="133"/>
      <c r="AC313" s="133"/>
      <c r="AD313" s="128"/>
      <c r="AE313" s="128"/>
      <c r="AF313" s="128"/>
      <c r="AG313" s="128"/>
      <c r="AH313" s="128"/>
      <c r="AI313" s="129"/>
      <c r="AJ313" s="111"/>
      <c r="AK313" s="111"/>
      <c r="AL313" s="111"/>
      <c r="AM313" s="111"/>
      <c r="AN313" s="111"/>
      <c r="AT313" s="28"/>
      <c r="AU313" s="134"/>
      <c r="AV313" s="132"/>
      <c r="AW313" s="28"/>
      <c r="AX313" s="135"/>
      <c r="AY313" s="135"/>
      <c r="AZ313" s="28"/>
      <c r="BA313" s="28"/>
      <c r="BB313" s="28"/>
      <c r="BC313" s="28"/>
      <c r="BD313" s="28"/>
      <c r="BE313" s="28"/>
    </row>
    <row r="314" spans="3:57" ht="10.9" customHeight="1" x14ac:dyDescent="0.15">
      <c r="C314" s="138"/>
      <c r="D314" s="170"/>
      <c r="E314" s="143"/>
      <c r="F314" s="143"/>
      <c r="G314" s="138"/>
      <c r="H314" s="143"/>
      <c r="I314" s="156"/>
      <c r="J314" s="157"/>
      <c r="K314" s="515"/>
      <c r="L314" s="156"/>
      <c r="M314" s="157"/>
      <c r="N314" s="158"/>
      <c r="O314" s="162"/>
      <c r="P314" s="162"/>
      <c r="Q314" s="163"/>
      <c r="R314" s="168"/>
      <c r="S314" s="169"/>
      <c r="T314" s="169"/>
      <c r="U314" s="169"/>
      <c r="V314" s="169"/>
      <c r="W314" s="169"/>
      <c r="X314" s="133"/>
      <c r="Y314" s="133"/>
      <c r="Z314" s="133"/>
      <c r="AA314" s="133"/>
      <c r="AB314" s="133"/>
      <c r="AC314" s="133"/>
      <c r="AD314" s="130"/>
      <c r="AE314" s="130"/>
      <c r="AF314" s="130"/>
      <c r="AG314" s="130"/>
      <c r="AH314" s="130"/>
      <c r="AI314" s="131"/>
      <c r="AJ314" s="111"/>
      <c r="AK314" s="111"/>
      <c r="AL314" s="111"/>
      <c r="AM314" s="111"/>
      <c r="AN314" s="111"/>
      <c r="AT314" s="28"/>
      <c r="AU314" s="134"/>
      <c r="AV314" s="132"/>
      <c r="AW314" s="28"/>
      <c r="AX314" s="135"/>
      <c r="AY314" s="135"/>
      <c r="AZ314" s="28"/>
      <c r="BA314" s="28"/>
      <c r="BB314" s="28"/>
      <c r="BC314" s="28"/>
      <c r="BD314" s="28"/>
      <c r="BE314" s="28"/>
    </row>
    <row r="315" spans="3:57" ht="10.9" customHeight="1" x14ac:dyDescent="0.15">
      <c r="C315" s="136">
        <v>8</v>
      </c>
      <c r="D315" s="139" t="s">
        <v>2</v>
      </c>
      <c r="E315" s="141">
        <v>22</v>
      </c>
      <c r="F315" s="141" t="s">
        <v>1</v>
      </c>
      <c r="G315" s="136" t="s">
        <v>0</v>
      </c>
      <c r="H315" s="141"/>
      <c r="I315" s="511"/>
      <c r="J315" s="512"/>
      <c r="K315" s="513"/>
      <c r="L315" s="153">
        <v>1</v>
      </c>
      <c r="M315" s="154"/>
      <c r="N315" s="155"/>
      <c r="O315" s="159">
        <f t="shared" ref="O315" si="42">IF(L315=1,$AL$35,IF(L315=2,$AL$54,IF(L315=3,$AL$72,IF(L315=4,$AL$91,IF(L315=5,$AL$109,IF(L315=6,$AL$127,IF(L315=7,$AL$146,IF(L315=8,$AL$164,IF(L315=9,$AL$182,IF(L315=10,$AL$201,0))))))))))</f>
        <v>0</v>
      </c>
      <c r="P315" s="160"/>
      <c r="Q315" s="161"/>
      <c r="R315" s="164">
        <f>IF(AND(I315="○",AU315="●"),AX315*O315,0)</f>
        <v>0</v>
      </c>
      <c r="S315" s="165"/>
      <c r="T315" s="165"/>
      <c r="U315" s="165"/>
      <c r="V315" s="165"/>
      <c r="W315" s="165"/>
      <c r="X315" s="133">
        <f>IF(AND(I315="○",AU315="●"),'スクリーン(1)'!AD91+'スクリーン(2)'!AD91+'スクリーン(3)'!AD91+'スクリーン(4)'!AD91+'スクリーン(5)'!AD91+'スクリーン(6)'!AD91+'スクリーン(7)'!AD91+'スクリーン(8)'!AD91+'スクリーン(9)'!AD91+'スクリーン(10)'!AD91+'スクリーン(11)'!AD91+'スクリーン(12)'!AD91+'スクリーン(13)'!AD91+'スクリーン(14)'!AD91+'スクリーン(15)'!AD91+'スクリーン(16)'!AD91+'スクリーン(17)'!AD91+'スクリーン(18)'!AD91+'スクリーン(19)'!AD91+'スクリーン(20)'!AD91,0)</f>
        <v>0</v>
      </c>
      <c r="Y315" s="133"/>
      <c r="Z315" s="133"/>
      <c r="AA315" s="133"/>
      <c r="AB315" s="133"/>
      <c r="AC315" s="133"/>
      <c r="AD315" s="126">
        <f>IF(I315="○",ROUNDUP(R315+X315,1),0)</f>
        <v>0</v>
      </c>
      <c r="AE315" s="126"/>
      <c r="AF315" s="126"/>
      <c r="AG315" s="126"/>
      <c r="AH315" s="126"/>
      <c r="AI315" s="127"/>
      <c r="AJ315" s="111"/>
      <c r="AK315" s="111"/>
      <c r="AL315" s="111"/>
      <c r="AM315" s="111"/>
      <c r="AN315" s="111"/>
      <c r="AT315" s="28"/>
      <c r="AU315" s="134" t="str">
        <f t="shared" si="23"/>
        <v>●</v>
      </c>
      <c r="AV315" s="132">
        <f>IF(AU315="●",IF(I315="定","-",I315),"-")</f>
        <v>0</v>
      </c>
      <c r="AW315" s="28"/>
      <c r="AX315" s="135">
        <f t="shared" ref="AX315" si="43">20+ROUNDDOWN(($K$209-1000)/1000,0)*20</f>
        <v>0</v>
      </c>
      <c r="AY315" s="135"/>
      <c r="AZ315" s="28"/>
      <c r="BA315" s="28"/>
      <c r="BB315" s="28"/>
      <c r="BC315" s="28"/>
      <c r="BD315" s="28"/>
      <c r="BE315" s="28"/>
    </row>
    <row r="316" spans="3:57" ht="10.9" customHeight="1" x14ac:dyDescent="0.15">
      <c r="C316" s="137"/>
      <c r="D316" s="140"/>
      <c r="E316" s="142"/>
      <c r="F316" s="142"/>
      <c r="G316" s="137"/>
      <c r="H316" s="142"/>
      <c r="I316" s="153"/>
      <c r="J316" s="154"/>
      <c r="K316" s="514"/>
      <c r="L316" s="153"/>
      <c r="M316" s="154"/>
      <c r="N316" s="155"/>
      <c r="O316" s="162"/>
      <c r="P316" s="162"/>
      <c r="Q316" s="163"/>
      <c r="R316" s="166"/>
      <c r="S316" s="167"/>
      <c r="T316" s="167"/>
      <c r="U316" s="167"/>
      <c r="V316" s="167"/>
      <c r="W316" s="167"/>
      <c r="X316" s="133"/>
      <c r="Y316" s="133"/>
      <c r="Z316" s="133"/>
      <c r="AA316" s="133"/>
      <c r="AB316" s="133"/>
      <c r="AC316" s="133"/>
      <c r="AD316" s="128"/>
      <c r="AE316" s="128"/>
      <c r="AF316" s="128"/>
      <c r="AG316" s="128"/>
      <c r="AH316" s="128"/>
      <c r="AI316" s="129"/>
      <c r="AJ316" s="111"/>
      <c r="AK316" s="111"/>
      <c r="AL316" s="111"/>
      <c r="AM316" s="111"/>
      <c r="AN316" s="111"/>
      <c r="AT316" s="28"/>
      <c r="AU316" s="134"/>
      <c r="AV316" s="132"/>
      <c r="AW316" s="28"/>
      <c r="AX316" s="135"/>
      <c r="AY316" s="135"/>
      <c r="AZ316" s="28"/>
      <c r="BA316" s="28"/>
      <c r="BB316" s="28"/>
      <c r="BC316" s="28"/>
      <c r="BD316" s="28"/>
      <c r="BE316" s="28"/>
    </row>
    <row r="317" spans="3:57" ht="10.9" customHeight="1" x14ac:dyDescent="0.15">
      <c r="C317" s="137"/>
      <c r="D317" s="140"/>
      <c r="E317" s="142"/>
      <c r="F317" s="142"/>
      <c r="G317" s="137"/>
      <c r="H317" s="142"/>
      <c r="I317" s="153"/>
      <c r="J317" s="154"/>
      <c r="K317" s="514"/>
      <c r="L317" s="153"/>
      <c r="M317" s="154"/>
      <c r="N317" s="155"/>
      <c r="O317" s="162"/>
      <c r="P317" s="162"/>
      <c r="Q317" s="163"/>
      <c r="R317" s="166"/>
      <c r="S317" s="167"/>
      <c r="T317" s="167"/>
      <c r="U317" s="167"/>
      <c r="V317" s="167"/>
      <c r="W317" s="167"/>
      <c r="X317" s="133"/>
      <c r="Y317" s="133"/>
      <c r="Z317" s="133"/>
      <c r="AA317" s="133"/>
      <c r="AB317" s="133"/>
      <c r="AC317" s="133"/>
      <c r="AD317" s="128"/>
      <c r="AE317" s="128"/>
      <c r="AF317" s="128"/>
      <c r="AG317" s="128"/>
      <c r="AH317" s="128"/>
      <c r="AI317" s="129"/>
      <c r="AJ317" s="111"/>
      <c r="AK317" s="111"/>
      <c r="AL317" s="111"/>
      <c r="AM317" s="111"/>
      <c r="AN317" s="111"/>
      <c r="AT317" s="28"/>
      <c r="AU317" s="134"/>
      <c r="AV317" s="132"/>
      <c r="AW317" s="28"/>
      <c r="AX317" s="135"/>
      <c r="AY317" s="135"/>
      <c r="AZ317" s="28"/>
      <c r="BA317" s="28"/>
      <c r="BB317" s="28"/>
      <c r="BC317" s="28"/>
      <c r="BD317" s="28"/>
      <c r="BE317" s="28"/>
    </row>
    <row r="318" spans="3:57" ht="10.9" customHeight="1" x14ac:dyDescent="0.15">
      <c r="C318" s="138"/>
      <c r="D318" s="140"/>
      <c r="E318" s="143"/>
      <c r="F318" s="142"/>
      <c r="G318" s="137"/>
      <c r="H318" s="142"/>
      <c r="I318" s="153"/>
      <c r="J318" s="154"/>
      <c r="K318" s="514"/>
      <c r="L318" s="156"/>
      <c r="M318" s="157"/>
      <c r="N318" s="158"/>
      <c r="O318" s="162"/>
      <c r="P318" s="162"/>
      <c r="Q318" s="163"/>
      <c r="R318" s="168"/>
      <c r="S318" s="169"/>
      <c r="T318" s="169"/>
      <c r="U318" s="169"/>
      <c r="V318" s="169"/>
      <c r="W318" s="169"/>
      <c r="X318" s="133"/>
      <c r="Y318" s="133"/>
      <c r="Z318" s="133"/>
      <c r="AA318" s="133"/>
      <c r="AB318" s="133"/>
      <c r="AC318" s="133"/>
      <c r="AD318" s="128"/>
      <c r="AE318" s="128"/>
      <c r="AF318" s="128"/>
      <c r="AG318" s="128"/>
      <c r="AH318" s="128"/>
      <c r="AI318" s="129"/>
      <c r="AJ318" s="111"/>
      <c r="AK318" s="111"/>
      <c r="AL318" s="111"/>
      <c r="AM318" s="111"/>
      <c r="AN318" s="111"/>
      <c r="AT318" s="28"/>
      <c r="AU318" s="134"/>
      <c r="AV318" s="132"/>
      <c r="AW318" s="28"/>
      <c r="AX318" s="135"/>
      <c r="AY318" s="135"/>
      <c r="AZ318" s="28"/>
      <c r="BA318" s="28"/>
      <c r="BB318" s="28"/>
      <c r="BC318" s="28"/>
      <c r="BD318" s="28"/>
      <c r="BE318" s="28"/>
    </row>
    <row r="319" spans="3:57" ht="10.9" customHeight="1" x14ac:dyDescent="0.15">
      <c r="C319" s="136">
        <v>8</v>
      </c>
      <c r="D319" s="139" t="s">
        <v>2</v>
      </c>
      <c r="E319" s="141">
        <v>23</v>
      </c>
      <c r="F319" s="141" t="s">
        <v>1</v>
      </c>
      <c r="G319" s="136" t="s">
        <v>10</v>
      </c>
      <c r="H319" s="141"/>
      <c r="I319" s="511"/>
      <c r="J319" s="512"/>
      <c r="K319" s="513"/>
      <c r="L319" s="153">
        <v>1</v>
      </c>
      <c r="M319" s="154"/>
      <c r="N319" s="155"/>
      <c r="O319" s="159">
        <f t="shared" ref="O319" si="44">IF(L319=1,$AL$35,IF(L319=2,$AL$54,IF(L319=3,$AL$72,IF(L319=4,$AL$91,IF(L319=5,$AL$109,IF(L319=6,$AL$127,IF(L319=7,$AL$146,IF(L319=8,$AL$164,IF(L319=9,$AL$182,IF(L319=10,$AL$201,0))))))))))</f>
        <v>0</v>
      </c>
      <c r="P319" s="160"/>
      <c r="Q319" s="161"/>
      <c r="R319" s="164">
        <f>IF(AND(I319="○",AU319="●"),AX319*O319,0)</f>
        <v>0</v>
      </c>
      <c r="S319" s="165"/>
      <c r="T319" s="165"/>
      <c r="U319" s="165"/>
      <c r="V319" s="165"/>
      <c r="W319" s="165"/>
      <c r="X319" s="133">
        <f>IF(AND(I319="○",AU319="●"),'スクリーン(1)'!AD95+'スクリーン(2)'!AD95+'スクリーン(3)'!AD95+'スクリーン(4)'!AD95+'スクリーン(5)'!AD95+'スクリーン(6)'!AD95+'スクリーン(7)'!AD95+'スクリーン(8)'!AD95+'スクリーン(9)'!AD95+'スクリーン(10)'!AD95+'スクリーン(11)'!AD95+'スクリーン(12)'!AD95+'スクリーン(13)'!AD95+'スクリーン(14)'!AD95+'スクリーン(15)'!AD95+'スクリーン(16)'!AD95+'スクリーン(17)'!AD95+'スクリーン(18)'!AD95+'スクリーン(19)'!AD95+'スクリーン(20)'!AD95,0)</f>
        <v>0</v>
      </c>
      <c r="Y319" s="133"/>
      <c r="Z319" s="133"/>
      <c r="AA319" s="133"/>
      <c r="AB319" s="133"/>
      <c r="AC319" s="133"/>
      <c r="AD319" s="126">
        <f>IF(I319="○",ROUNDUP(R319+X319,1),0)</f>
        <v>0</v>
      </c>
      <c r="AE319" s="126"/>
      <c r="AF319" s="126"/>
      <c r="AG319" s="126"/>
      <c r="AH319" s="126"/>
      <c r="AI319" s="127"/>
      <c r="AJ319" s="105"/>
      <c r="AK319" s="105"/>
      <c r="AL319" s="105"/>
      <c r="AM319" s="105"/>
      <c r="AN319" s="105"/>
      <c r="AT319" s="28"/>
      <c r="AU319" s="134" t="str">
        <f t="shared" si="23"/>
        <v>●</v>
      </c>
      <c r="AV319" s="132">
        <f>IF(AU319="●",IF(I319="定","-",I319),"-")</f>
        <v>0</v>
      </c>
      <c r="AW319" s="28"/>
      <c r="AX319" s="135">
        <f t="shared" ref="AX319" si="45">20+ROUNDDOWN(($K$209-1000)/1000,0)*20</f>
        <v>0</v>
      </c>
      <c r="AY319" s="135"/>
      <c r="AZ319" s="28"/>
      <c r="BA319" s="28"/>
      <c r="BB319" s="28"/>
      <c r="BC319" s="28"/>
      <c r="BD319" s="28"/>
      <c r="BE319" s="28"/>
    </row>
    <row r="320" spans="3:57" ht="10.9" customHeight="1" x14ac:dyDescent="0.15">
      <c r="C320" s="137"/>
      <c r="D320" s="140"/>
      <c r="E320" s="142"/>
      <c r="F320" s="142"/>
      <c r="G320" s="137"/>
      <c r="H320" s="142"/>
      <c r="I320" s="153"/>
      <c r="J320" s="154"/>
      <c r="K320" s="514"/>
      <c r="L320" s="153"/>
      <c r="M320" s="154"/>
      <c r="N320" s="155"/>
      <c r="O320" s="162"/>
      <c r="P320" s="162"/>
      <c r="Q320" s="163"/>
      <c r="R320" s="166"/>
      <c r="S320" s="167"/>
      <c r="T320" s="167"/>
      <c r="U320" s="167"/>
      <c r="V320" s="167"/>
      <c r="W320" s="167"/>
      <c r="X320" s="133"/>
      <c r="Y320" s="133"/>
      <c r="Z320" s="133"/>
      <c r="AA320" s="133"/>
      <c r="AB320" s="133"/>
      <c r="AC320" s="133"/>
      <c r="AD320" s="128"/>
      <c r="AE320" s="128"/>
      <c r="AF320" s="128"/>
      <c r="AG320" s="128"/>
      <c r="AH320" s="128"/>
      <c r="AI320" s="129"/>
      <c r="AJ320" s="105"/>
      <c r="AK320" s="105"/>
      <c r="AL320" s="105"/>
      <c r="AM320" s="105"/>
      <c r="AN320" s="105"/>
      <c r="AT320" s="28"/>
      <c r="AU320" s="134"/>
      <c r="AV320" s="132"/>
      <c r="AW320" s="28"/>
      <c r="AX320" s="135"/>
      <c r="AY320" s="135"/>
      <c r="AZ320" s="28"/>
      <c r="BA320" s="28"/>
      <c r="BB320" s="28"/>
      <c r="BC320" s="28"/>
      <c r="BD320" s="28"/>
      <c r="BE320" s="28"/>
    </row>
    <row r="321" spans="3:57" ht="10.9" customHeight="1" x14ac:dyDescent="0.15">
      <c r="C321" s="137"/>
      <c r="D321" s="140"/>
      <c r="E321" s="142"/>
      <c r="F321" s="142"/>
      <c r="G321" s="137"/>
      <c r="H321" s="142"/>
      <c r="I321" s="153"/>
      <c r="J321" s="154"/>
      <c r="K321" s="514"/>
      <c r="L321" s="153"/>
      <c r="M321" s="154"/>
      <c r="N321" s="155"/>
      <c r="O321" s="162"/>
      <c r="P321" s="162"/>
      <c r="Q321" s="163"/>
      <c r="R321" s="166"/>
      <c r="S321" s="167"/>
      <c r="T321" s="167"/>
      <c r="U321" s="167"/>
      <c r="V321" s="167"/>
      <c r="W321" s="167"/>
      <c r="X321" s="133"/>
      <c r="Y321" s="133"/>
      <c r="Z321" s="133"/>
      <c r="AA321" s="133"/>
      <c r="AB321" s="133"/>
      <c r="AC321" s="133"/>
      <c r="AD321" s="128"/>
      <c r="AE321" s="128"/>
      <c r="AF321" s="128"/>
      <c r="AG321" s="128"/>
      <c r="AH321" s="128"/>
      <c r="AI321" s="129"/>
      <c r="AJ321" s="105"/>
      <c r="AK321" s="105"/>
      <c r="AL321" s="105"/>
      <c r="AM321" s="105"/>
      <c r="AN321" s="105"/>
      <c r="AT321" s="28"/>
      <c r="AU321" s="134"/>
      <c r="AV321" s="132"/>
      <c r="AW321" s="28"/>
      <c r="AX321" s="135"/>
      <c r="AY321" s="135"/>
      <c r="AZ321" s="28"/>
      <c r="BA321" s="28"/>
      <c r="BB321" s="28"/>
      <c r="BC321" s="28"/>
      <c r="BD321" s="28"/>
      <c r="BE321" s="28"/>
    </row>
    <row r="322" spans="3:57" ht="10.9" customHeight="1" x14ac:dyDescent="0.15">
      <c r="C322" s="138"/>
      <c r="D322" s="170"/>
      <c r="E322" s="143"/>
      <c r="F322" s="143"/>
      <c r="G322" s="138"/>
      <c r="H322" s="143"/>
      <c r="I322" s="156"/>
      <c r="J322" s="157"/>
      <c r="K322" s="515"/>
      <c r="L322" s="156"/>
      <c r="M322" s="157"/>
      <c r="N322" s="158"/>
      <c r="O322" s="162"/>
      <c r="P322" s="162"/>
      <c r="Q322" s="163"/>
      <c r="R322" s="168"/>
      <c r="S322" s="169"/>
      <c r="T322" s="169"/>
      <c r="U322" s="169"/>
      <c r="V322" s="169"/>
      <c r="W322" s="169"/>
      <c r="X322" s="133"/>
      <c r="Y322" s="133"/>
      <c r="Z322" s="133"/>
      <c r="AA322" s="133"/>
      <c r="AB322" s="133"/>
      <c r="AC322" s="133"/>
      <c r="AD322" s="130"/>
      <c r="AE322" s="130"/>
      <c r="AF322" s="130"/>
      <c r="AG322" s="130"/>
      <c r="AH322" s="130"/>
      <c r="AI322" s="131"/>
      <c r="AJ322" s="105"/>
      <c r="AK322" s="105"/>
      <c r="AL322" s="105"/>
      <c r="AM322" s="105"/>
      <c r="AN322" s="105"/>
      <c r="AT322" s="28"/>
      <c r="AU322" s="134"/>
      <c r="AV322" s="132"/>
      <c r="AW322" s="28"/>
      <c r="AX322" s="135"/>
      <c r="AY322" s="135"/>
      <c r="AZ322" s="28"/>
      <c r="BA322" s="28"/>
      <c r="BB322" s="28"/>
      <c r="BC322" s="28"/>
      <c r="BD322" s="28"/>
      <c r="BE322" s="28"/>
    </row>
    <row r="323" spans="3:57" ht="10.9" customHeight="1" x14ac:dyDescent="0.15">
      <c r="C323" s="136">
        <v>8</v>
      </c>
      <c r="D323" s="139" t="s">
        <v>2</v>
      </c>
      <c r="E323" s="141">
        <v>24</v>
      </c>
      <c r="F323" s="141" t="s">
        <v>1</v>
      </c>
      <c r="G323" s="136" t="s">
        <v>9</v>
      </c>
      <c r="H323" s="141"/>
      <c r="I323" s="511"/>
      <c r="J323" s="512"/>
      <c r="K323" s="513"/>
      <c r="L323" s="153">
        <v>1</v>
      </c>
      <c r="M323" s="154"/>
      <c r="N323" s="155"/>
      <c r="O323" s="159">
        <f t="shared" ref="O323" si="46">IF(L323=1,$AL$35,IF(L323=2,$AL$54,IF(L323=3,$AL$72,IF(L323=4,$AL$91,IF(L323=5,$AL$109,IF(L323=6,$AL$127,IF(L323=7,$AL$146,IF(L323=8,$AL$164,IF(L323=9,$AL$182,IF(L323=10,$AL$201,0))))))))))</f>
        <v>0</v>
      </c>
      <c r="P323" s="160"/>
      <c r="Q323" s="161"/>
      <c r="R323" s="164">
        <f>IF(AND(I323="○",AU323="●"),AX323*O323,0)</f>
        <v>0</v>
      </c>
      <c r="S323" s="165"/>
      <c r="T323" s="165"/>
      <c r="U323" s="165"/>
      <c r="V323" s="165"/>
      <c r="W323" s="165"/>
      <c r="X323" s="133">
        <f>IF(AND(I323="○",AU323="●"),'スクリーン(1)'!AD99+'スクリーン(2)'!AD99+'スクリーン(3)'!AD99+'スクリーン(4)'!AD99+'スクリーン(5)'!AD99+'スクリーン(6)'!AD99+'スクリーン(7)'!AD99+'スクリーン(8)'!AD99+'スクリーン(9)'!AD99+'スクリーン(10)'!AD99+'スクリーン(11)'!AD99+'スクリーン(12)'!AD99+'スクリーン(13)'!AD99+'スクリーン(14)'!AD99+'スクリーン(15)'!AD99+'スクリーン(16)'!AD99+'スクリーン(17)'!AD99+'スクリーン(18)'!AD99+'スクリーン(19)'!AD99+'スクリーン(20)'!AD99,0)</f>
        <v>0</v>
      </c>
      <c r="Y323" s="133"/>
      <c r="Z323" s="133"/>
      <c r="AA323" s="133"/>
      <c r="AB323" s="133"/>
      <c r="AC323" s="133"/>
      <c r="AD323" s="126">
        <f>IF(I323="○",ROUNDUP(R323+X323,1),0)</f>
        <v>0</v>
      </c>
      <c r="AE323" s="126"/>
      <c r="AF323" s="126"/>
      <c r="AG323" s="126"/>
      <c r="AH323" s="126"/>
      <c r="AI323" s="127"/>
      <c r="AJ323" s="105"/>
      <c r="AK323" s="105"/>
      <c r="AL323" s="105"/>
      <c r="AM323" s="105"/>
      <c r="AN323" s="105"/>
      <c r="AT323" s="28"/>
      <c r="AU323" s="134" t="str">
        <f t="shared" si="23"/>
        <v>●</v>
      </c>
      <c r="AV323" s="132">
        <f>IF(AU323="●",IF(I323="定","-",I323),"-")</f>
        <v>0</v>
      </c>
      <c r="AW323" s="28"/>
      <c r="AX323" s="135">
        <f t="shared" ref="AX323" si="47">20+ROUNDDOWN(($K$209-1000)/1000,0)*20</f>
        <v>0</v>
      </c>
      <c r="AY323" s="135"/>
      <c r="AZ323" s="28"/>
      <c r="BA323" s="28"/>
      <c r="BB323" s="28"/>
      <c r="BC323" s="28"/>
      <c r="BD323" s="28"/>
      <c r="BE323" s="28"/>
    </row>
    <row r="324" spans="3:57" ht="10.9" customHeight="1" x14ac:dyDescent="0.15">
      <c r="C324" s="137"/>
      <c r="D324" s="140"/>
      <c r="E324" s="142"/>
      <c r="F324" s="142"/>
      <c r="G324" s="137"/>
      <c r="H324" s="142"/>
      <c r="I324" s="153"/>
      <c r="J324" s="154"/>
      <c r="K324" s="514"/>
      <c r="L324" s="153"/>
      <c r="M324" s="154"/>
      <c r="N324" s="155"/>
      <c r="O324" s="162"/>
      <c r="P324" s="162"/>
      <c r="Q324" s="163"/>
      <c r="R324" s="166"/>
      <c r="S324" s="167"/>
      <c r="T324" s="167"/>
      <c r="U324" s="167"/>
      <c r="V324" s="167"/>
      <c r="W324" s="167"/>
      <c r="X324" s="133"/>
      <c r="Y324" s="133"/>
      <c r="Z324" s="133"/>
      <c r="AA324" s="133"/>
      <c r="AB324" s="133"/>
      <c r="AC324" s="133"/>
      <c r="AD324" s="128"/>
      <c r="AE324" s="128"/>
      <c r="AF324" s="128"/>
      <c r="AG324" s="128"/>
      <c r="AH324" s="128"/>
      <c r="AI324" s="129"/>
      <c r="AJ324" s="105"/>
      <c r="AK324" s="105"/>
      <c r="AL324" s="105"/>
      <c r="AM324" s="105"/>
      <c r="AN324" s="105"/>
      <c r="AT324" s="28"/>
      <c r="AU324" s="134"/>
      <c r="AV324" s="132"/>
      <c r="AW324" s="28"/>
      <c r="AX324" s="135"/>
      <c r="AY324" s="135"/>
      <c r="AZ324" s="28"/>
      <c r="BA324" s="28"/>
      <c r="BB324" s="28"/>
      <c r="BC324" s="28"/>
      <c r="BD324" s="28"/>
      <c r="BE324" s="28"/>
    </row>
    <row r="325" spans="3:57" ht="10.9" customHeight="1" x14ac:dyDescent="0.15">
      <c r="C325" s="137"/>
      <c r="D325" s="140"/>
      <c r="E325" s="142"/>
      <c r="F325" s="142"/>
      <c r="G325" s="137"/>
      <c r="H325" s="142"/>
      <c r="I325" s="153"/>
      <c r="J325" s="154"/>
      <c r="K325" s="514"/>
      <c r="L325" s="153"/>
      <c r="M325" s="154"/>
      <c r="N325" s="155"/>
      <c r="O325" s="162"/>
      <c r="P325" s="162"/>
      <c r="Q325" s="163"/>
      <c r="R325" s="166"/>
      <c r="S325" s="167"/>
      <c r="T325" s="167"/>
      <c r="U325" s="167"/>
      <c r="V325" s="167"/>
      <c r="W325" s="167"/>
      <c r="X325" s="133"/>
      <c r="Y325" s="133"/>
      <c r="Z325" s="133"/>
      <c r="AA325" s="133"/>
      <c r="AB325" s="133"/>
      <c r="AC325" s="133"/>
      <c r="AD325" s="128"/>
      <c r="AE325" s="128"/>
      <c r="AF325" s="128"/>
      <c r="AG325" s="128"/>
      <c r="AH325" s="128"/>
      <c r="AI325" s="129"/>
      <c r="AJ325" s="105"/>
      <c r="AK325" s="105"/>
      <c r="AL325" s="105"/>
      <c r="AM325" s="105"/>
      <c r="AN325" s="105"/>
      <c r="AT325" s="28"/>
      <c r="AU325" s="134"/>
      <c r="AV325" s="132"/>
      <c r="AW325" s="28"/>
      <c r="AX325" s="135"/>
      <c r="AY325" s="135"/>
      <c r="AZ325" s="28"/>
      <c r="BA325" s="28"/>
      <c r="BB325" s="28"/>
      <c r="BC325" s="28"/>
      <c r="BD325" s="28"/>
      <c r="BE325" s="28"/>
    </row>
    <row r="326" spans="3:57" ht="10.9" customHeight="1" x14ac:dyDescent="0.15">
      <c r="C326" s="138"/>
      <c r="D326" s="170"/>
      <c r="E326" s="143"/>
      <c r="F326" s="143"/>
      <c r="G326" s="138"/>
      <c r="H326" s="143"/>
      <c r="I326" s="156"/>
      <c r="J326" s="157"/>
      <c r="K326" s="515"/>
      <c r="L326" s="156"/>
      <c r="M326" s="157"/>
      <c r="N326" s="158"/>
      <c r="O326" s="162"/>
      <c r="P326" s="162"/>
      <c r="Q326" s="163"/>
      <c r="R326" s="168"/>
      <c r="S326" s="169"/>
      <c r="T326" s="169"/>
      <c r="U326" s="169"/>
      <c r="V326" s="169"/>
      <c r="W326" s="169"/>
      <c r="X326" s="133"/>
      <c r="Y326" s="133"/>
      <c r="Z326" s="133"/>
      <c r="AA326" s="133"/>
      <c r="AB326" s="133"/>
      <c r="AC326" s="133"/>
      <c r="AD326" s="130"/>
      <c r="AE326" s="130"/>
      <c r="AF326" s="130"/>
      <c r="AG326" s="130"/>
      <c r="AH326" s="130"/>
      <c r="AI326" s="131"/>
      <c r="AJ326" s="105"/>
      <c r="AK326" s="105"/>
      <c r="AL326" s="105"/>
      <c r="AM326" s="105"/>
      <c r="AN326" s="105"/>
      <c r="AT326" s="28"/>
      <c r="AU326" s="134"/>
      <c r="AV326" s="132"/>
      <c r="AW326" s="28"/>
      <c r="AX326" s="135"/>
      <c r="AY326" s="135"/>
      <c r="AZ326" s="28"/>
      <c r="BA326" s="28"/>
      <c r="BB326" s="28"/>
      <c r="BC326" s="28"/>
      <c r="BD326" s="28"/>
      <c r="BE326" s="28"/>
    </row>
    <row r="327" spans="3:57" ht="10.9" customHeight="1" x14ac:dyDescent="0.15">
      <c r="C327" s="136">
        <v>8</v>
      </c>
      <c r="D327" s="139" t="s">
        <v>2</v>
      </c>
      <c r="E327" s="141">
        <v>25</v>
      </c>
      <c r="F327" s="141" t="s">
        <v>1</v>
      </c>
      <c r="G327" s="136" t="s">
        <v>6</v>
      </c>
      <c r="H327" s="141"/>
      <c r="I327" s="511"/>
      <c r="J327" s="512"/>
      <c r="K327" s="513"/>
      <c r="L327" s="153">
        <v>1</v>
      </c>
      <c r="M327" s="154"/>
      <c r="N327" s="155"/>
      <c r="O327" s="159">
        <f t="shared" ref="O327" si="48">IF(L327=1,$AL$35,IF(L327=2,$AL$54,IF(L327=3,$AL$72,IF(L327=4,$AL$91,IF(L327=5,$AL$109,IF(L327=6,$AL$127,IF(L327=7,$AL$146,IF(L327=8,$AL$164,IF(L327=9,$AL$182,IF(L327=10,$AL$201,0))))))))))</f>
        <v>0</v>
      </c>
      <c r="P327" s="160"/>
      <c r="Q327" s="161"/>
      <c r="R327" s="164">
        <f>IF(AND(I327="○",AU327="●"),AX327*O327,0)</f>
        <v>0</v>
      </c>
      <c r="S327" s="165"/>
      <c r="T327" s="165"/>
      <c r="U327" s="165"/>
      <c r="V327" s="165"/>
      <c r="W327" s="165"/>
      <c r="X327" s="133">
        <f>IF(AND(I327="○",AU327="●"),'スクリーン(1)'!AD103+'スクリーン(2)'!AD103+'スクリーン(3)'!AD103+'スクリーン(4)'!AD103+'スクリーン(5)'!AD103+'スクリーン(6)'!AD103+'スクリーン(7)'!AD103+'スクリーン(8)'!AD103+'スクリーン(9)'!AD103+'スクリーン(10)'!AD103+'スクリーン(11)'!AD103+'スクリーン(12)'!AD103+'スクリーン(13)'!AD103+'スクリーン(14)'!AD103+'スクリーン(15)'!AD103+'スクリーン(16)'!AD103+'スクリーン(17)'!AD103+'スクリーン(18)'!AD103+'スクリーン(19)'!AD103+'スクリーン(20)'!AD103,0)</f>
        <v>0</v>
      </c>
      <c r="Y327" s="133"/>
      <c r="Z327" s="133"/>
      <c r="AA327" s="133"/>
      <c r="AB327" s="133"/>
      <c r="AC327" s="133"/>
      <c r="AD327" s="126">
        <f>IF(I327="○",ROUNDUP(R327+X327,1),0)</f>
        <v>0</v>
      </c>
      <c r="AE327" s="126"/>
      <c r="AF327" s="126"/>
      <c r="AG327" s="126"/>
      <c r="AH327" s="126"/>
      <c r="AI327" s="127"/>
      <c r="AJ327" s="105"/>
      <c r="AK327" s="105"/>
      <c r="AL327" s="105"/>
      <c r="AM327" s="105"/>
      <c r="AN327" s="105"/>
      <c r="AT327" s="28"/>
      <c r="AU327" s="134" t="str">
        <f t="shared" si="23"/>
        <v>●</v>
      </c>
      <c r="AV327" s="132">
        <f>IF(AU327="●",IF(I327="定","-",I327),"-")</f>
        <v>0</v>
      </c>
      <c r="AW327" s="28"/>
      <c r="AX327" s="135">
        <f t="shared" ref="AX327" si="49">20+ROUNDDOWN(($K$209-1000)/1000,0)*20</f>
        <v>0</v>
      </c>
      <c r="AY327" s="135"/>
      <c r="AZ327" s="28"/>
      <c r="BA327" s="28"/>
      <c r="BB327" s="28"/>
      <c r="BC327" s="28"/>
      <c r="BD327" s="28"/>
      <c r="BE327" s="28"/>
    </row>
    <row r="328" spans="3:57" ht="10.9" customHeight="1" x14ac:dyDescent="0.15">
      <c r="C328" s="137"/>
      <c r="D328" s="140"/>
      <c r="E328" s="142"/>
      <c r="F328" s="142"/>
      <c r="G328" s="137"/>
      <c r="H328" s="142"/>
      <c r="I328" s="153"/>
      <c r="J328" s="154"/>
      <c r="K328" s="514"/>
      <c r="L328" s="153"/>
      <c r="M328" s="154"/>
      <c r="N328" s="155"/>
      <c r="O328" s="162"/>
      <c r="P328" s="162"/>
      <c r="Q328" s="163"/>
      <c r="R328" s="166"/>
      <c r="S328" s="167"/>
      <c r="T328" s="167"/>
      <c r="U328" s="167"/>
      <c r="V328" s="167"/>
      <c r="W328" s="167"/>
      <c r="X328" s="133"/>
      <c r="Y328" s="133"/>
      <c r="Z328" s="133"/>
      <c r="AA328" s="133"/>
      <c r="AB328" s="133"/>
      <c r="AC328" s="133"/>
      <c r="AD328" s="128"/>
      <c r="AE328" s="128"/>
      <c r="AF328" s="128"/>
      <c r="AG328" s="128"/>
      <c r="AH328" s="128"/>
      <c r="AI328" s="129"/>
      <c r="AJ328" s="105"/>
      <c r="AK328" s="105"/>
      <c r="AL328" s="105"/>
      <c r="AM328" s="105"/>
      <c r="AN328" s="105"/>
      <c r="AT328" s="28"/>
      <c r="AU328" s="134"/>
      <c r="AV328" s="132"/>
      <c r="AW328" s="28"/>
      <c r="AX328" s="135"/>
      <c r="AY328" s="135"/>
      <c r="AZ328" s="28"/>
      <c r="BA328" s="28"/>
      <c r="BB328" s="28"/>
      <c r="BC328" s="28"/>
      <c r="BD328" s="28"/>
      <c r="BE328" s="28"/>
    </row>
    <row r="329" spans="3:57" ht="10.9" customHeight="1" x14ac:dyDescent="0.15">
      <c r="C329" s="137"/>
      <c r="D329" s="140"/>
      <c r="E329" s="142"/>
      <c r="F329" s="142"/>
      <c r="G329" s="137"/>
      <c r="H329" s="142"/>
      <c r="I329" s="153"/>
      <c r="J329" s="154"/>
      <c r="K329" s="514"/>
      <c r="L329" s="153"/>
      <c r="M329" s="154"/>
      <c r="N329" s="155"/>
      <c r="O329" s="162"/>
      <c r="P329" s="162"/>
      <c r="Q329" s="163"/>
      <c r="R329" s="166"/>
      <c r="S329" s="167"/>
      <c r="T329" s="167"/>
      <c r="U329" s="167"/>
      <c r="V329" s="167"/>
      <c r="W329" s="167"/>
      <c r="X329" s="133"/>
      <c r="Y329" s="133"/>
      <c r="Z329" s="133"/>
      <c r="AA329" s="133"/>
      <c r="AB329" s="133"/>
      <c r="AC329" s="133"/>
      <c r="AD329" s="128"/>
      <c r="AE329" s="128"/>
      <c r="AF329" s="128"/>
      <c r="AG329" s="128"/>
      <c r="AH329" s="128"/>
      <c r="AI329" s="129"/>
      <c r="AJ329" s="105"/>
      <c r="AK329" s="105"/>
      <c r="AL329" s="105"/>
      <c r="AM329" s="105"/>
      <c r="AN329" s="105"/>
      <c r="AT329" s="28"/>
      <c r="AU329" s="134"/>
      <c r="AV329" s="132"/>
      <c r="AW329" s="28"/>
      <c r="AX329" s="135"/>
      <c r="AY329" s="135"/>
      <c r="AZ329" s="28"/>
      <c r="BA329" s="28"/>
      <c r="BB329" s="28"/>
      <c r="BC329" s="28"/>
      <c r="BD329" s="28"/>
      <c r="BE329" s="28"/>
    </row>
    <row r="330" spans="3:57" ht="10.9" customHeight="1" x14ac:dyDescent="0.15">
      <c r="C330" s="138"/>
      <c r="D330" s="170"/>
      <c r="E330" s="143"/>
      <c r="F330" s="143"/>
      <c r="G330" s="138"/>
      <c r="H330" s="143"/>
      <c r="I330" s="156"/>
      <c r="J330" s="157"/>
      <c r="K330" s="515"/>
      <c r="L330" s="156"/>
      <c r="M330" s="157"/>
      <c r="N330" s="158"/>
      <c r="O330" s="162"/>
      <c r="P330" s="162"/>
      <c r="Q330" s="163"/>
      <c r="R330" s="168"/>
      <c r="S330" s="169"/>
      <c r="T330" s="169"/>
      <c r="U330" s="169"/>
      <c r="V330" s="169"/>
      <c r="W330" s="169"/>
      <c r="X330" s="133"/>
      <c r="Y330" s="133"/>
      <c r="Z330" s="133"/>
      <c r="AA330" s="133"/>
      <c r="AB330" s="133"/>
      <c r="AC330" s="133"/>
      <c r="AD330" s="130"/>
      <c r="AE330" s="130"/>
      <c r="AF330" s="130"/>
      <c r="AG330" s="130"/>
      <c r="AH330" s="130"/>
      <c r="AI330" s="131"/>
      <c r="AJ330" s="105"/>
      <c r="AK330" s="105"/>
      <c r="AL330" s="105"/>
      <c r="AM330" s="105"/>
      <c r="AN330" s="105"/>
      <c r="AT330" s="28"/>
      <c r="AU330" s="134"/>
      <c r="AV330" s="132"/>
      <c r="AW330" s="28"/>
      <c r="AX330" s="135"/>
      <c r="AY330" s="135"/>
      <c r="AZ330" s="28"/>
      <c r="BA330" s="28"/>
      <c r="BB330" s="28"/>
      <c r="BC330" s="28"/>
      <c r="BD330" s="28"/>
      <c r="BE330" s="28"/>
    </row>
    <row r="331" spans="3:57" ht="10.9" customHeight="1" x14ac:dyDescent="0.15">
      <c r="C331" s="136">
        <v>8</v>
      </c>
      <c r="D331" s="139" t="s">
        <v>2</v>
      </c>
      <c r="E331" s="141">
        <v>26</v>
      </c>
      <c r="F331" s="141" t="s">
        <v>1</v>
      </c>
      <c r="G331" s="136" t="s">
        <v>5</v>
      </c>
      <c r="H331" s="141"/>
      <c r="I331" s="511"/>
      <c r="J331" s="512"/>
      <c r="K331" s="513"/>
      <c r="L331" s="153">
        <v>1</v>
      </c>
      <c r="M331" s="154"/>
      <c r="N331" s="155"/>
      <c r="O331" s="159">
        <f t="shared" ref="O331" si="50">IF(L331=1,$AL$35,IF(L331=2,$AL$54,IF(L331=3,$AL$72,IF(L331=4,$AL$91,IF(L331=5,$AL$109,IF(L331=6,$AL$127,IF(L331=7,$AL$146,IF(L331=8,$AL$164,IF(L331=9,$AL$182,IF(L331=10,$AL$201,0))))))))))</f>
        <v>0</v>
      </c>
      <c r="P331" s="160"/>
      <c r="Q331" s="161"/>
      <c r="R331" s="164">
        <f>IF(AND(I331="○",AU331="●"),AX331*O331,0)</f>
        <v>0</v>
      </c>
      <c r="S331" s="165"/>
      <c r="T331" s="165"/>
      <c r="U331" s="165"/>
      <c r="V331" s="165"/>
      <c r="W331" s="165"/>
      <c r="X331" s="133">
        <f>IF(AND(I331="○",AU331="●"),'スクリーン(1)'!AD107+'スクリーン(2)'!AD107+'スクリーン(3)'!AD107+'スクリーン(4)'!AD107+'スクリーン(5)'!AD107+'スクリーン(6)'!AD107+'スクリーン(7)'!AD107+'スクリーン(8)'!AD107+'スクリーン(9)'!AD107+'スクリーン(10)'!AD107+'スクリーン(11)'!AD107+'スクリーン(12)'!AD107+'スクリーン(13)'!AD107+'スクリーン(14)'!AD107+'スクリーン(15)'!AD107+'スクリーン(16)'!AD107+'スクリーン(17)'!AD107+'スクリーン(18)'!AD107+'スクリーン(19)'!AD107+'スクリーン(20)'!AD107,0)</f>
        <v>0</v>
      </c>
      <c r="Y331" s="133"/>
      <c r="Z331" s="133"/>
      <c r="AA331" s="133"/>
      <c r="AB331" s="133"/>
      <c r="AC331" s="133"/>
      <c r="AD331" s="126">
        <f>IF(I331="○",ROUNDUP(R331+X331,1),0)</f>
        <v>0</v>
      </c>
      <c r="AE331" s="126"/>
      <c r="AF331" s="126"/>
      <c r="AG331" s="126"/>
      <c r="AH331" s="126"/>
      <c r="AI331" s="127"/>
      <c r="AJ331" s="84"/>
      <c r="AK331" s="84"/>
      <c r="AL331" s="84"/>
      <c r="AM331" s="84"/>
      <c r="AN331" s="84"/>
      <c r="AT331" s="28"/>
      <c r="AU331" s="134" t="str">
        <f t="shared" si="23"/>
        <v>●</v>
      </c>
      <c r="AV331" s="132">
        <f>IF(AU331="●",IF(I331="定","-",I331),"-")</f>
        <v>0</v>
      </c>
      <c r="AW331" s="28"/>
      <c r="AX331" s="135">
        <f t="shared" ref="AX331" si="51">20+ROUNDDOWN(($K$209-1000)/1000,0)*20</f>
        <v>0</v>
      </c>
      <c r="AY331" s="135"/>
      <c r="AZ331" s="28"/>
      <c r="BA331" s="28"/>
      <c r="BB331" s="28"/>
      <c r="BC331" s="28"/>
      <c r="BD331" s="28"/>
      <c r="BE331" s="28"/>
    </row>
    <row r="332" spans="3:57" ht="10.9" customHeight="1" x14ac:dyDescent="0.15">
      <c r="C332" s="137"/>
      <c r="D332" s="140"/>
      <c r="E332" s="142"/>
      <c r="F332" s="142"/>
      <c r="G332" s="137"/>
      <c r="H332" s="142"/>
      <c r="I332" s="153"/>
      <c r="J332" s="154"/>
      <c r="K332" s="514"/>
      <c r="L332" s="153"/>
      <c r="M332" s="154"/>
      <c r="N332" s="155"/>
      <c r="O332" s="162"/>
      <c r="P332" s="162"/>
      <c r="Q332" s="163"/>
      <c r="R332" s="166"/>
      <c r="S332" s="167"/>
      <c r="T332" s="167"/>
      <c r="U332" s="167"/>
      <c r="V332" s="167"/>
      <c r="W332" s="167"/>
      <c r="X332" s="133"/>
      <c r="Y332" s="133"/>
      <c r="Z332" s="133"/>
      <c r="AA332" s="133"/>
      <c r="AB332" s="133"/>
      <c r="AC332" s="133"/>
      <c r="AD332" s="128"/>
      <c r="AE332" s="128"/>
      <c r="AF332" s="128"/>
      <c r="AG332" s="128"/>
      <c r="AH332" s="128"/>
      <c r="AI332" s="129"/>
      <c r="AJ332" s="84"/>
      <c r="AK332" s="84"/>
      <c r="AL332" s="84"/>
      <c r="AM332" s="84"/>
      <c r="AN332" s="84"/>
      <c r="AT332" s="28"/>
      <c r="AU332" s="134"/>
      <c r="AV332" s="132"/>
      <c r="AW332" s="28"/>
      <c r="AX332" s="135"/>
      <c r="AY332" s="135"/>
      <c r="AZ332" s="28"/>
      <c r="BA332" s="28"/>
      <c r="BB332" s="28"/>
      <c r="BC332" s="28"/>
      <c r="BD332" s="28"/>
      <c r="BE332" s="28"/>
    </row>
    <row r="333" spans="3:57" ht="10.9" customHeight="1" x14ac:dyDescent="0.15">
      <c r="C333" s="137"/>
      <c r="D333" s="140"/>
      <c r="E333" s="142"/>
      <c r="F333" s="142"/>
      <c r="G333" s="137"/>
      <c r="H333" s="142"/>
      <c r="I333" s="153"/>
      <c r="J333" s="154"/>
      <c r="K333" s="514"/>
      <c r="L333" s="153"/>
      <c r="M333" s="154"/>
      <c r="N333" s="155"/>
      <c r="O333" s="162"/>
      <c r="P333" s="162"/>
      <c r="Q333" s="163"/>
      <c r="R333" s="166"/>
      <c r="S333" s="167"/>
      <c r="T333" s="167"/>
      <c r="U333" s="167"/>
      <c r="V333" s="167"/>
      <c r="W333" s="167"/>
      <c r="X333" s="133"/>
      <c r="Y333" s="133"/>
      <c r="Z333" s="133"/>
      <c r="AA333" s="133"/>
      <c r="AB333" s="133"/>
      <c r="AC333" s="133"/>
      <c r="AD333" s="128"/>
      <c r="AE333" s="128"/>
      <c r="AF333" s="128"/>
      <c r="AG333" s="128"/>
      <c r="AH333" s="128"/>
      <c r="AI333" s="129"/>
      <c r="AJ333" s="84"/>
      <c r="AK333" s="84"/>
      <c r="AL333" s="84"/>
      <c r="AM333" s="84"/>
      <c r="AN333" s="84"/>
      <c r="AT333" s="28"/>
      <c r="AU333" s="134"/>
      <c r="AV333" s="132"/>
      <c r="AW333" s="28"/>
      <c r="AX333" s="135"/>
      <c r="AY333" s="135"/>
      <c r="AZ333" s="28"/>
      <c r="BA333" s="28"/>
      <c r="BB333" s="28"/>
      <c r="BC333" s="28"/>
      <c r="BD333" s="28"/>
      <c r="BE333" s="28"/>
    </row>
    <row r="334" spans="3:57" ht="10.9" customHeight="1" x14ac:dyDescent="0.15">
      <c r="C334" s="138"/>
      <c r="D334" s="170"/>
      <c r="E334" s="143"/>
      <c r="F334" s="143"/>
      <c r="G334" s="138"/>
      <c r="H334" s="143"/>
      <c r="I334" s="156"/>
      <c r="J334" s="157"/>
      <c r="K334" s="515"/>
      <c r="L334" s="156"/>
      <c r="M334" s="157"/>
      <c r="N334" s="158"/>
      <c r="O334" s="162"/>
      <c r="P334" s="162"/>
      <c r="Q334" s="163"/>
      <c r="R334" s="168"/>
      <c r="S334" s="169"/>
      <c r="T334" s="169"/>
      <c r="U334" s="169"/>
      <c r="V334" s="169"/>
      <c r="W334" s="169"/>
      <c r="X334" s="133"/>
      <c r="Y334" s="133"/>
      <c r="Z334" s="133"/>
      <c r="AA334" s="133"/>
      <c r="AB334" s="133"/>
      <c r="AC334" s="133"/>
      <c r="AD334" s="130"/>
      <c r="AE334" s="130"/>
      <c r="AF334" s="130"/>
      <c r="AG334" s="130"/>
      <c r="AH334" s="130"/>
      <c r="AI334" s="131"/>
      <c r="AJ334" s="84"/>
      <c r="AK334" s="84"/>
      <c r="AL334" s="84"/>
      <c r="AM334" s="84"/>
      <c r="AN334" s="84"/>
      <c r="AT334" s="28"/>
      <c r="AU334" s="134"/>
      <c r="AV334" s="132"/>
      <c r="AW334" s="28"/>
      <c r="AX334" s="135"/>
      <c r="AY334" s="135"/>
      <c r="AZ334" s="28"/>
      <c r="BA334" s="28"/>
      <c r="BB334" s="28"/>
      <c r="BC334" s="28"/>
      <c r="BD334" s="28"/>
      <c r="BE334" s="28"/>
    </row>
    <row r="335" spans="3:57" ht="10.9" customHeight="1" x14ac:dyDescent="0.15">
      <c r="C335" s="136">
        <v>8</v>
      </c>
      <c r="D335" s="139" t="s">
        <v>2</v>
      </c>
      <c r="E335" s="141">
        <v>27</v>
      </c>
      <c r="F335" s="141" t="s">
        <v>1</v>
      </c>
      <c r="G335" s="136" t="s">
        <v>4</v>
      </c>
      <c r="H335" s="141"/>
      <c r="I335" s="511"/>
      <c r="J335" s="512"/>
      <c r="K335" s="513"/>
      <c r="L335" s="153">
        <v>1</v>
      </c>
      <c r="M335" s="154"/>
      <c r="N335" s="155"/>
      <c r="O335" s="159">
        <f t="shared" ref="O335" si="52">IF(L335=1,$AL$35,IF(L335=2,$AL$54,IF(L335=3,$AL$72,IF(L335=4,$AL$91,IF(L335=5,$AL$109,IF(L335=6,$AL$127,IF(L335=7,$AL$146,IF(L335=8,$AL$164,IF(L335=9,$AL$182,IF(L335=10,$AL$201,0))))))))))</f>
        <v>0</v>
      </c>
      <c r="P335" s="160"/>
      <c r="Q335" s="161"/>
      <c r="R335" s="164">
        <f>IF(AND(I335="○",AU335="●"),AX335*O335,0)</f>
        <v>0</v>
      </c>
      <c r="S335" s="165"/>
      <c r="T335" s="165"/>
      <c r="U335" s="165"/>
      <c r="V335" s="165"/>
      <c r="W335" s="165"/>
      <c r="X335" s="133">
        <f>IF(AND(I335="○",AU335="●"),'スクリーン(1)'!AD111+'スクリーン(2)'!AD111+'スクリーン(3)'!AD111+'スクリーン(4)'!AD111+'スクリーン(5)'!AD111+'スクリーン(6)'!AD111+'スクリーン(7)'!AD111+'スクリーン(8)'!AD111+'スクリーン(9)'!AD111+'スクリーン(10)'!AD111+'スクリーン(11)'!AD111+'スクリーン(12)'!AD111+'スクリーン(13)'!AD111+'スクリーン(14)'!AD111+'スクリーン(15)'!AD111+'スクリーン(16)'!AD111+'スクリーン(17)'!AD111+'スクリーン(18)'!AD111+'スクリーン(19)'!AD111+'スクリーン(20)'!AD111,0)</f>
        <v>0</v>
      </c>
      <c r="Y335" s="133"/>
      <c r="Z335" s="133"/>
      <c r="AA335" s="133"/>
      <c r="AB335" s="133"/>
      <c r="AC335" s="133"/>
      <c r="AD335" s="126">
        <f>IF(I335="○",ROUNDUP(R335+X335,1),0)</f>
        <v>0</v>
      </c>
      <c r="AE335" s="126"/>
      <c r="AF335" s="126"/>
      <c r="AG335" s="126"/>
      <c r="AH335" s="126"/>
      <c r="AI335" s="127"/>
      <c r="AJ335" s="84"/>
      <c r="AK335" s="84"/>
      <c r="AL335" s="84"/>
      <c r="AM335" s="84"/>
      <c r="AN335" s="84"/>
      <c r="AT335" s="28"/>
      <c r="AU335" s="134" t="str">
        <f t="shared" si="23"/>
        <v>●</v>
      </c>
      <c r="AV335" s="132">
        <f>IF(AU335="●",IF(I335="定","-",I335),"-")</f>
        <v>0</v>
      </c>
      <c r="AW335" s="28"/>
      <c r="AX335" s="135">
        <f t="shared" ref="AX335" si="53">20+ROUNDDOWN(($K$209-1000)/1000,0)*20</f>
        <v>0</v>
      </c>
      <c r="AY335" s="135"/>
      <c r="AZ335" s="28"/>
      <c r="BA335" s="28"/>
      <c r="BB335" s="28"/>
      <c r="BC335" s="28"/>
      <c r="BD335" s="28"/>
      <c r="BE335" s="28"/>
    </row>
    <row r="336" spans="3:57" ht="10.9" customHeight="1" x14ac:dyDescent="0.15">
      <c r="C336" s="137"/>
      <c r="D336" s="140"/>
      <c r="E336" s="142"/>
      <c r="F336" s="142"/>
      <c r="G336" s="137"/>
      <c r="H336" s="142"/>
      <c r="I336" s="153"/>
      <c r="J336" s="154"/>
      <c r="K336" s="514"/>
      <c r="L336" s="153"/>
      <c r="M336" s="154"/>
      <c r="N336" s="155"/>
      <c r="O336" s="162"/>
      <c r="P336" s="162"/>
      <c r="Q336" s="163"/>
      <c r="R336" s="166"/>
      <c r="S336" s="167"/>
      <c r="T336" s="167"/>
      <c r="U336" s="167"/>
      <c r="V336" s="167"/>
      <c r="W336" s="167"/>
      <c r="X336" s="133"/>
      <c r="Y336" s="133"/>
      <c r="Z336" s="133"/>
      <c r="AA336" s="133"/>
      <c r="AB336" s="133"/>
      <c r="AC336" s="133"/>
      <c r="AD336" s="128"/>
      <c r="AE336" s="128"/>
      <c r="AF336" s="128"/>
      <c r="AG336" s="128"/>
      <c r="AH336" s="128"/>
      <c r="AI336" s="129"/>
      <c r="AJ336" s="84"/>
      <c r="AK336" s="84"/>
      <c r="AL336" s="84"/>
      <c r="AM336" s="84"/>
      <c r="AN336" s="84"/>
      <c r="AT336" s="28"/>
      <c r="AU336" s="134"/>
      <c r="AV336" s="132"/>
      <c r="AW336" s="28"/>
      <c r="AX336" s="135"/>
      <c r="AY336" s="135"/>
      <c r="AZ336" s="28"/>
      <c r="BA336" s="28"/>
      <c r="BB336" s="28"/>
      <c r="BC336" s="28"/>
      <c r="BD336" s="28"/>
      <c r="BE336" s="28"/>
    </row>
    <row r="337" spans="3:57" ht="10.9" customHeight="1" x14ac:dyDescent="0.15">
      <c r="C337" s="137"/>
      <c r="D337" s="140"/>
      <c r="E337" s="142"/>
      <c r="F337" s="142"/>
      <c r="G337" s="137"/>
      <c r="H337" s="142"/>
      <c r="I337" s="153"/>
      <c r="J337" s="154"/>
      <c r="K337" s="514"/>
      <c r="L337" s="153"/>
      <c r="M337" s="154"/>
      <c r="N337" s="155"/>
      <c r="O337" s="162"/>
      <c r="P337" s="162"/>
      <c r="Q337" s="163"/>
      <c r="R337" s="166"/>
      <c r="S337" s="167"/>
      <c r="T337" s="167"/>
      <c r="U337" s="167"/>
      <c r="V337" s="167"/>
      <c r="W337" s="167"/>
      <c r="X337" s="133"/>
      <c r="Y337" s="133"/>
      <c r="Z337" s="133"/>
      <c r="AA337" s="133"/>
      <c r="AB337" s="133"/>
      <c r="AC337" s="133"/>
      <c r="AD337" s="128"/>
      <c r="AE337" s="128"/>
      <c r="AF337" s="128"/>
      <c r="AG337" s="128"/>
      <c r="AH337" s="128"/>
      <c r="AI337" s="129"/>
      <c r="AJ337" s="84"/>
      <c r="AK337" s="84"/>
      <c r="AL337" s="84"/>
      <c r="AM337" s="84"/>
      <c r="AN337" s="84"/>
      <c r="AT337" s="28"/>
      <c r="AU337" s="134"/>
      <c r="AV337" s="132"/>
      <c r="AW337" s="28"/>
      <c r="AX337" s="135"/>
      <c r="AY337" s="135"/>
      <c r="AZ337" s="28"/>
      <c r="BA337" s="28"/>
      <c r="BB337" s="28"/>
      <c r="BC337" s="28"/>
      <c r="BD337" s="28"/>
      <c r="BE337" s="28"/>
    </row>
    <row r="338" spans="3:57" ht="10.9" customHeight="1" x14ac:dyDescent="0.15">
      <c r="C338" s="138"/>
      <c r="D338" s="170"/>
      <c r="E338" s="143"/>
      <c r="F338" s="143"/>
      <c r="G338" s="138"/>
      <c r="H338" s="143"/>
      <c r="I338" s="156"/>
      <c r="J338" s="157"/>
      <c r="K338" s="515"/>
      <c r="L338" s="156"/>
      <c r="M338" s="157"/>
      <c r="N338" s="158"/>
      <c r="O338" s="162"/>
      <c r="P338" s="162"/>
      <c r="Q338" s="163"/>
      <c r="R338" s="168"/>
      <c r="S338" s="169"/>
      <c r="T338" s="169"/>
      <c r="U338" s="169"/>
      <c r="V338" s="169"/>
      <c r="W338" s="169"/>
      <c r="X338" s="133"/>
      <c r="Y338" s="133"/>
      <c r="Z338" s="133"/>
      <c r="AA338" s="133"/>
      <c r="AB338" s="133"/>
      <c r="AC338" s="133"/>
      <c r="AD338" s="130"/>
      <c r="AE338" s="130"/>
      <c r="AF338" s="130"/>
      <c r="AG338" s="130"/>
      <c r="AH338" s="130"/>
      <c r="AI338" s="131"/>
      <c r="AJ338" s="84"/>
      <c r="AK338" s="84"/>
      <c r="AL338" s="84"/>
      <c r="AM338" s="84"/>
      <c r="AN338" s="84"/>
      <c r="AT338" s="28"/>
      <c r="AU338" s="134"/>
      <c r="AV338" s="132"/>
      <c r="AW338" s="28"/>
      <c r="AX338" s="135"/>
      <c r="AY338" s="135"/>
      <c r="AZ338" s="28"/>
      <c r="BA338" s="28"/>
      <c r="BB338" s="28"/>
      <c r="BC338" s="28"/>
      <c r="BD338" s="28"/>
      <c r="BE338" s="28"/>
    </row>
    <row r="339" spans="3:57" ht="10.9" customHeight="1" x14ac:dyDescent="0.15">
      <c r="C339" s="136">
        <v>8</v>
      </c>
      <c r="D339" s="139" t="s">
        <v>2</v>
      </c>
      <c r="E339" s="141">
        <v>28</v>
      </c>
      <c r="F339" s="141" t="s">
        <v>1</v>
      </c>
      <c r="G339" s="136" t="s">
        <v>3</v>
      </c>
      <c r="H339" s="141"/>
      <c r="I339" s="511"/>
      <c r="J339" s="512"/>
      <c r="K339" s="513"/>
      <c r="L339" s="153">
        <v>1</v>
      </c>
      <c r="M339" s="154"/>
      <c r="N339" s="155"/>
      <c r="O339" s="159">
        <f t="shared" ref="O339" si="54">IF(L339=1,$AL$35,IF(L339=2,$AL$54,IF(L339=3,$AL$72,IF(L339=4,$AL$91,IF(L339=5,$AL$109,IF(L339=6,$AL$127,IF(L339=7,$AL$146,IF(L339=8,$AL$164,IF(L339=9,$AL$182,IF(L339=10,$AL$201,0))))))))))</f>
        <v>0</v>
      </c>
      <c r="P339" s="160"/>
      <c r="Q339" s="161"/>
      <c r="R339" s="164">
        <f>IF(AND(I339="○",AU339="●"),AX339*O339,0)</f>
        <v>0</v>
      </c>
      <c r="S339" s="165"/>
      <c r="T339" s="165"/>
      <c r="U339" s="165"/>
      <c r="V339" s="165"/>
      <c r="W339" s="165"/>
      <c r="X339" s="133">
        <f>IF(AND(I339="○",AU339="●"),'スクリーン(1)'!AD115+'スクリーン(2)'!AD115+'スクリーン(3)'!AD115+'スクリーン(4)'!AD115+'スクリーン(5)'!AD115+'スクリーン(6)'!AD115+'スクリーン(7)'!AD115+'スクリーン(8)'!AD115+'スクリーン(9)'!AD115+'スクリーン(10)'!AD115+'スクリーン(11)'!AD115+'スクリーン(12)'!AD115+'スクリーン(13)'!AD115+'スクリーン(14)'!AD115+'スクリーン(15)'!AD115+'スクリーン(16)'!AD115+'スクリーン(17)'!AD115+'スクリーン(18)'!AD115+'スクリーン(19)'!AD115+'スクリーン(20)'!AD115,0)</f>
        <v>0</v>
      </c>
      <c r="Y339" s="133"/>
      <c r="Z339" s="133"/>
      <c r="AA339" s="133"/>
      <c r="AB339" s="133"/>
      <c r="AC339" s="133"/>
      <c r="AD339" s="126">
        <f>IF(I339="○",ROUNDUP(R339+X339,1),0)</f>
        <v>0</v>
      </c>
      <c r="AE339" s="126"/>
      <c r="AF339" s="126"/>
      <c r="AG339" s="126"/>
      <c r="AH339" s="126"/>
      <c r="AI339" s="127"/>
      <c r="AJ339" s="84"/>
      <c r="AK339" s="84"/>
      <c r="AL339" s="84"/>
      <c r="AM339" s="84"/>
      <c r="AN339" s="84"/>
      <c r="AT339" s="28"/>
      <c r="AU339" s="134" t="str">
        <f t="shared" si="23"/>
        <v>●</v>
      </c>
      <c r="AV339" s="132">
        <f>IF(AU339="●",IF(I339="定","-",I339),"-")</f>
        <v>0</v>
      </c>
      <c r="AW339" s="28"/>
      <c r="AX339" s="135">
        <f t="shared" ref="AX339" si="55">20+ROUNDDOWN(($K$209-1000)/1000,0)*20</f>
        <v>0</v>
      </c>
      <c r="AY339" s="135"/>
      <c r="AZ339" s="28"/>
      <c r="BA339" s="28"/>
      <c r="BB339" s="28"/>
      <c r="BC339" s="28"/>
      <c r="BD339" s="28"/>
      <c r="BE339" s="28"/>
    </row>
    <row r="340" spans="3:57" ht="10.9" customHeight="1" x14ac:dyDescent="0.15">
      <c r="C340" s="137"/>
      <c r="D340" s="140"/>
      <c r="E340" s="142"/>
      <c r="F340" s="142"/>
      <c r="G340" s="137"/>
      <c r="H340" s="142"/>
      <c r="I340" s="153"/>
      <c r="J340" s="154"/>
      <c r="K340" s="514"/>
      <c r="L340" s="153"/>
      <c r="M340" s="154"/>
      <c r="N340" s="155"/>
      <c r="O340" s="162"/>
      <c r="P340" s="162"/>
      <c r="Q340" s="163"/>
      <c r="R340" s="166"/>
      <c r="S340" s="167"/>
      <c r="T340" s="167"/>
      <c r="U340" s="167"/>
      <c r="V340" s="167"/>
      <c r="W340" s="167"/>
      <c r="X340" s="133"/>
      <c r="Y340" s="133"/>
      <c r="Z340" s="133"/>
      <c r="AA340" s="133"/>
      <c r="AB340" s="133"/>
      <c r="AC340" s="133"/>
      <c r="AD340" s="128"/>
      <c r="AE340" s="128"/>
      <c r="AF340" s="128"/>
      <c r="AG340" s="128"/>
      <c r="AH340" s="128"/>
      <c r="AI340" s="129"/>
      <c r="AJ340" s="84"/>
      <c r="AK340" s="84"/>
      <c r="AL340" s="84"/>
      <c r="AM340" s="84"/>
      <c r="AN340" s="84"/>
      <c r="AT340" s="28"/>
      <c r="AU340" s="134"/>
      <c r="AV340" s="132"/>
      <c r="AW340" s="28"/>
      <c r="AX340" s="135"/>
      <c r="AY340" s="135"/>
      <c r="AZ340" s="28"/>
      <c r="BA340" s="28"/>
      <c r="BB340" s="28"/>
      <c r="BC340" s="28"/>
      <c r="BD340" s="28"/>
      <c r="BE340" s="28"/>
    </row>
    <row r="341" spans="3:57" ht="10.9" customHeight="1" x14ac:dyDescent="0.15">
      <c r="C341" s="137"/>
      <c r="D341" s="140"/>
      <c r="E341" s="142"/>
      <c r="F341" s="142"/>
      <c r="G341" s="137"/>
      <c r="H341" s="142"/>
      <c r="I341" s="153"/>
      <c r="J341" s="154"/>
      <c r="K341" s="514"/>
      <c r="L341" s="153"/>
      <c r="M341" s="154"/>
      <c r="N341" s="155"/>
      <c r="O341" s="162"/>
      <c r="P341" s="162"/>
      <c r="Q341" s="163"/>
      <c r="R341" s="166"/>
      <c r="S341" s="167"/>
      <c r="T341" s="167"/>
      <c r="U341" s="167"/>
      <c r="V341" s="167"/>
      <c r="W341" s="167"/>
      <c r="X341" s="133"/>
      <c r="Y341" s="133"/>
      <c r="Z341" s="133"/>
      <c r="AA341" s="133"/>
      <c r="AB341" s="133"/>
      <c r="AC341" s="133"/>
      <c r="AD341" s="128"/>
      <c r="AE341" s="128"/>
      <c r="AF341" s="128"/>
      <c r="AG341" s="128"/>
      <c r="AH341" s="128"/>
      <c r="AI341" s="129"/>
      <c r="AJ341" s="84"/>
      <c r="AK341" s="84"/>
      <c r="AL341" s="84"/>
      <c r="AM341" s="84"/>
      <c r="AN341" s="84"/>
      <c r="AT341" s="28"/>
      <c r="AU341" s="134"/>
      <c r="AV341" s="132"/>
      <c r="AW341" s="28"/>
      <c r="AX341" s="135"/>
      <c r="AY341" s="135"/>
      <c r="AZ341" s="28"/>
      <c r="BA341" s="28"/>
      <c r="BB341" s="28"/>
      <c r="BC341" s="28"/>
      <c r="BD341" s="28"/>
      <c r="BE341" s="28"/>
    </row>
    <row r="342" spans="3:57" ht="10.9" customHeight="1" x14ac:dyDescent="0.15">
      <c r="C342" s="138"/>
      <c r="D342" s="170"/>
      <c r="E342" s="143"/>
      <c r="F342" s="143"/>
      <c r="G342" s="138"/>
      <c r="H342" s="143"/>
      <c r="I342" s="156"/>
      <c r="J342" s="157"/>
      <c r="K342" s="515"/>
      <c r="L342" s="156"/>
      <c r="M342" s="157"/>
      <c r="N342" s="158"/>
      <c r="O342" s="162"/>
      <c r="P342" s="162"/>
      <c r="Q342" s="163"/>
      <c r="R342" s="168"/>
      <c r="S342" s="169"/>
      <c r="T342" s="169"/>
      <c r="U342" s="169"/>
      <c r="V342" s="169"/>
      <c r="W342" s="169"/>
      <c r="X342" s="133"/>
      <c r="Y342" s="133"/>
      <c r="Z342" s="133"/>
      <c r="AA342" s="133"/>
      <c r="AB342" s="133"/>
      <c r="AC342" s="133"/>
      <c r="AD342" s="130"/>
      <c r="AE342" s="130"/>
      <c r="AF342" s="130"/>
      <c r="AG342" s="130"/>
      <c r="AH342" s="130"/>
      <c r="AI342" s="131"/>
      <c r="AJ342" s="84"/>
      <c r="AK342" s="84"/>
      <c r="AL342" s="84"/>
      <c r="AM342" s="84"/>
      <c r="AN342" s="84"/>
      <c r="AT342" s="28"/>
      <c r="AU342" s="134"/>
      <c r="AV342" s="132"/>
      <c r="AW342" s="28"/>
      <c r="AX342" s="135"/>
      <c r="AY342" s="135"/>
      <c r="AZ342" s="28"/>
      <c r="BA342" s="28"/>
      <c r="BB342" s="28"/>
      <c r="BC342" s="28"/>
      <c r="BD342" s="28"/>
      <c r="BE342" s="28"/>
    </row>
    <row r="343" spans="3:57" ht="10.9" customHeight="1" x14ac:dyDescent="0.15">
      <c r="C343" s="136">
        <v>8</v>
      </c>
      <c r="D343" s="139" t="s">
        <v>2</v>
      </c>
      <c r="E343" s="141">
        <v>29</v>
      </c>
      <c r="F343" s="141" t="s">
        <v>1</v>
      </c>
      <c r="G343" s="136" t="s">
        <v>0</v>
      </c>
      <c r="H343" s="141"/>
      <c r="I343" s="511"/>
      <c r="J343" s="512"/>
      <c r="K343" s="513"/>
      <c r="L343" s="153">
        <v>1</v>
      </c>
      <c r="M343" s="154"/>
      <c r="N343" s="155"/>
      <c r="O343" s="159">
        <f t="shared" ref="O343" si="56">IF(L343=1,$AL$35,IF(L343=2,$AL$54,IF(L343=3,$AL$72,IF(L343=4,$AL$91,IF(L343=5,$AL$109,IF(L343=6,$AL$127,IF(L343=7,$AL$146,IF(L343=8,$AL$164,IF(L343=9,$AL$182,IF(L343=10,$AL$201,0))))))))))</f>
        <v>0</v>
      </c>
      <c r="P343" s="160"/>
      <c r="Q343" s="161"/>
      <c r="R343" s="164">
        <f>IF(AND(I343="○",AU343="●"),AX343*O343,0)</f>
        <v>0</v>
      </c>
      <c r="S343" s="165"/>
      <c r="T343" s="165"/>
      <c r="U343" s="165"/>
      <c r="V343" s="165"/>
      <c r="W343" s="165"/>
      <c r="X343" s="133">
        <f>IF(AND(I343="○",AU343="●"),'スクリーン(1)'!AD119+'スクリーン(2)'!AD119+'スクリーン(3)'!AD119+'スクリーン(4)'!AD119+'スクリーン(5)'!AD119+'スクリーン(6)'!AD119+'スクリーン(7)'!AD119+'スクリーン(8)'!AD119+'スクリーン(9)'!AD119+'スクリーン(10)'!AD119+'スクリーン(11)'!AD119+'スクリーン(12)'!AD119+'スクリーン(13)'!AD119+'スクリーン(14)'!AD119+'スクリーン(15)'!AD119+'スクリーン(16)'!AD119+'スクリーン(17)'!AD119+'スクリーン(18)'!AD119+'スクリーン(19)'!AD119+'スクリーン(20)'!AD119,0)</f>
        <v>0</v>
      </c>
      <c r="Y343" s="133"/>
      <c r="Z343" s="133"/>
      <c r="AA343" s="133"/>
      <c r="AB343" s="133"/>
      <c r="AC343" s="133"/>
      <c r="AD343" s="126">
        <f>IF(I343="○",ROUNDUP(R343+X343,1),0)</f>
        <v>0</v>
      </c>
      <c r="AE343" s="126"/>
      <c r="AF343" s="126"/>
      <c r="AG343" s="126"/>
      <c r="AH343" s="126"/>
      <c r="AI343" s="127"/>
      <c r="AJ343" s="84"/>
      <c r="AK343" s="84"/>
      <c r="AL343" s="84"/>
      <c r="AM343" s="84"/>
      <c r="AN343" s="84"/>
      <c r="AT343" s="28"/>
      <c r="AU343" s="134" t="str">
        <f t="shared" ref="AU343:AU347" si="57">IF(OR(I343="×",AU347="×"),"×","●")</f>
        <v>●</v>
      </c>
      <c r="AV343" s="132">
        <f>IF(AU343="●",IF(I343="定","-",I343),"-")</f>
        <v>0</v>
      </c>
      <c r="AW343" s="28"/>
      <c r="AX343" s="135">
        <f t="shared" ref="AX343" si="58">20+ROUNDDOWN(($K$209-1000)/1000,0)*20</f>
        <v>0</v>
      </c>
      <c r="AY343" s="135"/>
      <c r="AZ343" s="28"/>
      <c r="BA343" s="28"/>
      <c r="BB343" s="28"/>
      <c r="BC343" s="28"/>
      <c r="BD343" s="28"/>
      <c r="BE343" s="28"/>
    </row>
    <row r="344" spans="3:57" ht="10.9" customHeight="1" x14ac:dyDescent="0.15">
      <c r="C344" s="137"/>
      <c r="D344" s="140"/>
      <c r="E344" s="142"/>
      <c r="F344" s="142"/>
      <c r="G344" s="137"/>
      <c r="H344" s="142"/>
      <c r="I344" s="153"/>
      <c r="J344" s="154"/>
      <c r="K344" s="514"/>
      <c r="L344" s="153"/>
      <c r="M344" s="154"/>
      <c r="N344" s="155"/>
      <c r="O344" s="162"/>
      <c r="P344" s="162"/>
      <c r="Q344" s="163"/>
      <c r="R344" s="166"/>
      <c r="S344" s="167"/>
      <c r="T344" s="167"/>
      <c r="U344" s="167"/>
      <c r="V344" s="167"/>
      <c r="W344" s="167"/>
      <c r="X344" s="133"/>
      <c r="Y344" s="133"/>
      <c r="Z344" s="133"/>
      <c r="AA344" s="133"/>
      <c r="AB344" s="133"/>
      <c r="AC344" s="133"/>
      <c r="AD344" s="128"/>
      <c r="AE344" s="128"/>
      <c r="AF344" s="128"/>
      <c r="AG344" s="128"/>
      <c r="AH344" s="128"/>
      <c r="AI344" s="129"/>
      <c r="AJ344" s="84"/>
      <c r="AK344" s="84"/>
      <c r="AL344" s="84"/>
      <c r="AM344" s="84"/>
      <c r="AN344" s="84"/>
      <c r="AT344" s="28"/>
      <c r="AU344" s="134"/>
      <c r="AV344" s="132"/>
      <c r="AW344" s="28"/>
      <c r="AX344" s="135"/>
      <c r="AY344" s="135"/>
      <c r="AZ344" s="28"/>
      <c r="BA344" s="28"/>
      <c r="BB344" s="28"/>
      <c r="BC344" s="28"/>
      <c r="BD344" s="28"/>
      <c r="BE344" s="28"/>
    </row>
    <row r="345" spans="3:57" ht="10.9" customHeight="1" x14ac:dyDescent="0.15">
      <c r="C345" s="137"/>
      <c r="D345" s="140"/>
      <c r="E345" s="142"/>
      <c r="F345" s="142"/>
      <c r="G345" s="137"/>
      <c r="H345" s="142"/>
      <c r="I345" s="153"/>
      <c r="J345" s="154"/>
      <c r="K345" s="514"/>
      <c r="L345" s="153"/>
      <c r="M345" s="154"/>
      <c r="N345" s="155"/>
      <c r="O345" s="162"/>
      <c r="P345" s="162"/>
      <c r="Q345" s="163"/>
      <c r="R345" s="166"/>
      <c r="S345" s="167"/>
      <c r="T345" s="167"/>
      <c r="U345" s="167"/>
      <c r="V345" s="167"/>
      <c r="W345" s="167"/>
      <c r="X345" s="133"/>
      <c r="Y345" s="133"/>
      <c r="Z345" s="133"/>
      <c r="AA345" s="133"/>
      <c r="AB345" s="133"/>
      <c r="AC345" s="133"/>
      <c r="AD345" s="128"/>
      <c r="AE345" s="128"/>
      <c r="AF345" s="128"/>
      <c r="AG345" s="128"/>
      <c r="AH345" s="128"/>
      <c r="AI345" s="129"/>
      <c r="AJ345" s="84"/>
      <c r="AK345" s="84"/>
      <c r="AL345" s="84"/>
      <c r="AM345" s="84"/>
      <c r="AN345" s="84"/>
      <c r="AT345" s="28"/>
      <c r="AU345" s="134"/>
      <c r="AV345" s="132"/>
      <c r="AW345" s="28"/>
      <c r="AX345" s="135"/>
      <c r="AY345" s="135"/>
      <c r="AZ345" s="28"/>
      <c r="BA345" s="28"/>
      <c r="BB345" s="28"/>
      <c r="BC345" s="28"/>
      <c r="BD345" s="28"/>
      <c r="BE345" s="28"/>
    </row>
    <row r="346" spans="3:57" ht="10.9" customHeight="1" x14ac:dyDescent="0.15">
      <c r="C346" s="138"/>
      <c r="D346" s="170"/>
      <c r="E346" s="143"/>
      <c r="F346" s="143"/>
      <c r="G346" s="138"/>
      <c r="H346" s="143"/>
      <c r="I346" s="156"/>
      <c r="J346" s="157"/>
      <c r="K346" s="515"/>
      <c r="L346" s="156"/>
      <c r="M346" s="157"/>
      <c r="N346" s="158"/>
      <c r="O346" s="162"/>
      <c r="P346" s="162"/>
      <c r="Q346" s="163"/>
      <c r="R346" s="168"/>
      <c r="S346" s="169"/>
      <c r="T346" s="169"/>
      <c r="U346" s="169"/>
      <c r="V346" s="169"/>
      <c r="W346" s="169"/>
      <c r="X346" s="133"/>
      <c r="Y346" s="133"/>
      <c r="Z346" s="133"/>
      <c r="AA346" s="133"/>
      <c r="AB346" s="133"/>
      <c r="AC346" s="133"/>
      <c r="AD346" s="130"/>
      <c r="AE346" s="130"/>
      <c r="AF346" s="130"/>
      <c r="AG346" s="130"/>
      <c r="AH346" s="130"/>
      <c r="AI346" s="131"/>
      <c r="AJ346" s="84"/>
      <c r="AK346" s="84"/>
      <c r="AL346" s="84"/>
      <c r="AM346" s="84"/>
      <c r="AN346" s="84"/>
      <c r="AT346" s="28"/>
      <c r="AU346" s="134"/>
      <c r="AV346" s="132"/>
      <c r="AW346" s="28"/>
      <c r="AX346" s="135"/>
      <c r="AY346" s="135"/>
      <c r="AZ346" s="28"/>
      <c r="BA346" s="28"/>
      <c r="BB346" s="28"/>
      <c r="BC346" s="28"/>
      <c r="BD346" s="28"/>
      <c r="BE346" s="28"/>
    </row>
    <row r="347" spans="3:57" ht="10.9" customHeight="1" x14ac:dyDescent="0.15">
      <c r="C347" s="136">
        <v>8</v>
      </c>
      <c r="D347" s="139" t="s">
        <v>2</v>
      </c>
      <c r="E347" s="141">
        <v>30</v>
      </c>
      <c r="F347" s="141" t="s">
        <v>1</v>
      </c>
      <c r="G347" s="136" t="s">
        <v>8</v>
      </c>
      <c r="H347" s="141"/>
      <c r="I347" s="511"/>
      <c r="J347" s="512"/>
      <c r="K347" s="513"/>
      <c r="L347" s="153">
        <v>1</v>
      </c>
      <c r="M347" s="154"/>
      <c r="N347" s="155"/>
      <c r="O347" s="159">
        <f t="shared" ref="O347" si="59">IF(L347=1,$AL$35,IF(L347=2,$AL$54,IF(L347=3,$AL$72,IF(L347=4,$AL$91,IF(L347=5,$AL$109,IF(L347=6,$AL$127,IF(L347=7,$AL$146,IF(L347=8,$AL$164,IF(L347=9,$AL$182,IF(L347=10,$AL$201,0))))))))))</f>
        <v>0</v>
      </c>
      <c r="P347" s="160"/>
      <c r="Q347" s="161"/>
      <c r="R347" s="164">
        <f>IF(AND(I347="○",AU347="●"),AX347*O347,0)</f>
        <v>0</v>
      </c>
      <c r="S347" s="165"/>
      <c r="T347" s="165"/>
      <c r="U347" s="165"/>
      <c r="V347" s="165"/>
      <c r="W347" s="165"/>
      <c r="X347" s="133">
        <f>IF(AND(I347="○",AU347="●"),'スクリーン(1)'!AD123+'スクリーン(2)'!AD123+'スクリーン(3)'!AD123+'スクリーン(4)'!AD123+'スクリーン(5)'!AD123+'スクリーン(6)'!AD123+'スクリーン(7)'!AD123+'スクリーン(8)'!AD123+'スクリーン(9)'!AD123+'スクリーン(10)'!AD123+'スクリーン(11)'!AD123+'スクリーン(12)'!AD123+'スクリーン(13)'!AD123+'スクリーン(14)'!AD123+'スクリーン(15)'!AD123+'スクリーン(16)'!AD123+'スクリーン(17)'!AD123+'スクリーン(18)'!AD123+'スクリーン(19)'!AD123+'スクリーン(20)'!AD123,0)</f>
        <v>0</v>
      </c>
      <c r="Y347" s="133"/>
      <c r="Z347" s="133"/>
      <c r="AA347" s="133"/>
      <c r="AB347" s="133"/>
      <c r="AC347" s="133"/>
      <c r="AD347" s="126">
        <f>IF(I347="○",ROUNDUP(R347+X347,1),0)</f>
        <v>0</v>
      </c>
      <c r="AE347" s="126"/>
      <c r="AF347" s="126"/>
      <c r="AG347" s="126"/>
      <c r="AH347" s="126"/>
      <c r="AI347" s="127"/>
      <c r="AJ347" s="84"/>
      <c r="AK347" s="84"/>
      <c r="AL347" s="84"/>
      <c r="AM347" s="84"/>
      <c r="AN347" s="84"/>
      <c r="AT347" s="28"/>
      <c r="AU347" s="134" t="str">
        <f t="shared" si="57"/>
        <v>●</v>
      </c>
      <c r="AV347" s="132">
        <f>IF(AU347="●",IF(I347="定","-",I347),"-")</f>
        <v>0</v>
      </c>
      <c r="AW347" s="28"/>
      <c r="AX347" s="135">
        <f t="shared" ref="AX347" si="60">20+ROUNDDOWN(($K$209-1000)/1000,0)*20</f>
        <v>0</v>
      </c>
      <c r="AY347" s="135"/>
      <c r="AZ347" s="28"/>
      <c r="BA347" s="28"/>
      <c r="BB347" s="28"/>
      <c r="BC347" s="28"/>
      <c r="BD347" s="28"/>
      <c r="BE347" s="28"/>
    </row>
    <row r="348" spans="3:57" ht="10.9" customHeight="1" x14ac:dyDescent="0.15">
      <c r="C348" s="137"/>
      <c r="D348" s="140"/>
      <c r="E348" s="142"/>
      <c r="F348" s="142"/>
      <c r="G348" s="137"/>
      <c r="H348" s="142"/>
      <c r="I348" s="153"/>
      <c r="J348" s="154"/>
      <c r="K348" s="514"/>
      <c r="L348" s="153"/>
      <c r="M348" s="154"/>
      <c r="N348" s="155"/>
      <c r="O348" s="162"/>
      <c r="P348" s="162"/>
      <c r="Q348" s="163"/>
      <c r="R348" s="166"/>
      <c r="S348" s="167"/>
      <c r="T348" s="167"/>
      <c r="U348" s="167"/>
      <c r="V348" s="167"/>
      <c r="W348" s="167"/>
      <c r="X348" s="133"/>
      <c r="Y348" s="133"/>
      <c r="Z348" s="133"/>
      <c r="AA348" s="133"/>
      <c r="AB348" s="133"/>
      <c r="AC348" s="133"/>
      <c r="AD348" s="128"/>
      <c r="AE348" s="128"/>
      <c r="AF348" s="128"/>
      <c r="AG348" s="128"/>
      <c r="AH348" s="128"/>
      <c r="AI348" s="129"/>
      <c r="AJ348" s="84"/>
      <c r="AK348" s="84"/>
      <c r="AL348" s="84"/>
      <c r="AM348" s="84"/>
      <c r="AN348" s="84"/>
      <c r="AT348" s="28"/>
      <c r="AU348" s="134"/>
      <c r="AV348" s="132"/>
      <c r="AW348" s="28"/>
      <c r="AX348" s="135"/>
      <c r="AY348" s="135"/>
      <c r="AZ348" s="28"/>
      <c r="BA348" s="28"/>
      <c r="BB348" s="28"/>
      <c r="BC348" s="28"/>
      <c r="BD348" s="28"/>
      <c r="BE348" s="28"/>
    </row>
    <row r="349" spans="3:57" ht="10.9" customHeight="1" x14ac:dyDescent="0.15">
      <c r="C349" s="137"/>
      <c r="D349" s="140"/>
      <c r="E349" s="142"/>
      <c r="F349" s="142"/>
      <c r="G349" s="137"/>
      <c r="H349" s="142"/>
      <c r="I349" s="153"/>
      <c r="J349" s="154"/>
      <c r="K349" s="514"/>
      <c r="L349" s="153"/>
      <c r="M349" s="154"/>
      <c r="N349" s="155"/>
      <c r="O349" s="162"/>
      <c r="P349" s="162"/>
      <c r="Q349" s="163"/>
      <c r="R349" s="166"/>
      <c r="S349" s="167"/>
      <c r="T349" s="167"/>
      <c r="U349" s="167"/>
      <c r="V349" s="167"/>
      <c r="W349" s="167"/>
      <c r="X349" s="133"/>
      <c r="Y349" s="133"/>
      <c r="Z349" s="133"/>
      <c r="AA349" s="133"/>
      <c r="AB349" s="133"/>
      <c r="AC349" s="133"/>
      <c r="AD349" s="128"/>
      <c r="AE349" s="128"/>
      <c r="AF349" s="128"/>
      <c r="AG349" s="128"/>
      <c r="AH349" s="128"/>
      <c r="AI349" s="129"/>
      <c r="AJ349" s="84"/>
      <c r="AK349" s="84"/>
      <c r="AL349" s="84"/>
      <c r="AM349" s="84"/>
      <c r="AN349" s="84"/>
      <c r="AT349" s="28"/>
      <c r="AU349" s="134"/>
      <c r="AV349" s="132"/>
      <c r="AW349" s="28"/>
      <c r="AX349" s="135"/>
      <c r="AY349" s="135"/>
      <c r="AZ349" s="28"/>
      <c r="BA349" s="28"/>
      <c r="BB349" s="28"/>
      <c r="BC349" s="28"/>
      <c r="BD349" s="28"/>
      <c r="BE349" s="28"/>
    </row>
    <row r="350" spans="3:57" ht="10.9" customHeight="1" x14ac:dyDescent="0.15">
      <c r="C350" s="138"/>
      <c r="D350" s="170"/>
      <c r="E350" s="143"/>
      <c r="F350" s="143"/>
      <c r="G350" s="138"/>
      <c r="H350" s="143"/>
      <c r="I350" s="156"/>
      <c r="J350" s="157"/>
      <c r="K350" s="515"/>
      <c r="L350" s="156"/>
      <c r="M350" s="157"/>
      <c r="N350" s="158"/>
      <c r="O350" s="162"/>
      <c r="P350" s="162"/>
      <c r="Q350" s="163"/>
      <c r="R350" s="168"/>
      <c r="S350" s="169"/>
      <c r="T350" s="169"/>
      <c r="U350" s="169"/>
      <c r="V350" s="169"/>
      <c r="W350" s="169"/>
      <c r="X350" s="133"/>
      <c r="Y350" s="133"/>
      <c r="Z350" s="133"/>
      <c r="AA350" s="133"/>
      <c r="AB350" s="133"/>
      <c r="AC350" s="133"/>
      <c r="AD350" s="130"/>
      <c r="AE350" s="130"/>
      <c r="AF350" s="130"/>
      <c r="AG350" s="130"/>
      <c r="AH350" s="130"/>
      <c r="AI350" s="131"/>
      <c r="AJ350" s="84"/>
      <c r="AK350" s="84"/>
      <c r="AL350" s="84"/>
      <c r="AM350" s="84"/>
      <c r="AN350" s="84"/>
      <c r="AT350" s="28"/>
      <c r="AU350" s="134"/>
      <c r="AV350" s="132"/>
      <c r="AW350" s="28"/>
      <c r="AX350" s="135"/>
      <c r="AY350" s="135"/>
      <c r="AZ350" s="28"/>
      <c r="BA350" s="28"/>
      <c r="BB350" s="28"/>
      <c r="BC350" s="28"/>
      <c r="BD350" s="28"/>
      <c r="BE350" s="28"/>
    </row>
    <row r="351" spans="3:57" ht="10.9" customHeight="1" x14ac:dyDescent="0.15">
      <c r="C351" s="136">
        <v>8</v>
      </c>
      <c r="D351" s="139" t="s">
        <v>2</v>
      </c>
      <c r="E351" s="141">
        <v>31</v>
      </c>
      <c r="F351" s="141" t="s">
        <v>1</v>
      </c>
      <c r="G351" s="136" t="s">
        <v>7</v>
      </c>
      <c r="H351" s="141"/>
      <c r="I351" s="511"/>
      <c r="J351" s="512"/>
      <c r="K351" s="513"/>
      <c r="L351" s="153">
        <v>1</v>
      </c>
      <c r="M351" s="154"/>
      <c r="N351" s="155"/>
      <c r="O351" s="159">
        <f t="shared" ref="O351" si="61">IF(L351=1,$AL$35,IF(L351=2,$AL$54,IF(L351=3,$AL$72,IF(L351=4,$AL$91,IF(L351=5,$AL$109,IF(L351=6,$AL$127,IF(L351=7,$AL$146,IF(L351=8,$AL$164,IF(L351=9,$AL$182,IF(L351=10,$AL$201,0))))))))))</f>
        <v>0</v>
      </c>
      <c r="P351" s="160"/>
      <c r="Q351" s="161"/>
      <c r="R351" s="164">
        <f>IF(AND(I351="○",AU351="●"),AX351*O351,0)</f>
        <v>0</v>
      </c>
      <c r="S351" s="165"/>
      <c r="T351" s="165"/>
      <c r="U351" s="165"/>
      <c r="V351" s="165"/>
      <c r="W351" s="165"/>
      <c r="X351" s="133">
        <f>IF(AND(I351="○",AU351="●"),'スクリーン(1)'!AD127+'スクリーン(2)'!AD127+'スクリーン(3)'!AD127+'スクリーン(4)'!AD127+'スクリーン(5)'!AD127+'スクリーン(6)'!AD127+'スクリーン(7)'!AD127+'スクリーン(8)'!AD127+'スクリーン(9)'!AD127+'スクリーン(10)'!AD127+'スクリーン(11)'!AD127+'スクリーン(12)'!AD127+'スクリーン(13)'!AD127+'スクリーン(14)'!AD127+'スクリーン(15)'!AD127+'スクリーン(16)'!AD127+'スクリーン(17)'!AD127+'スクリーン(18)'!AD127+'スクリーン(19)'!AD127+'スクリーン(20)'!AD127,0)</f>
        <v>0</v>
      </c>
      <c r="Y351" s="133"/>
      <c r="Z351" s="133"/>
      <c r="AA351" s="133"/>
      <c r="AB351" s="133"/>
      <c r="AC351" s="133"/>
      <c r="AD351" s="126">
        <f>IF(I351="○",ROUNDUP(R351+X351,1),0)</f>
        <v>0</v>
      </c>
      <c r="AE351" s="126"/>
      <c r="AF351" s="126"/>
      <c r="AG351" s="126"/>
      <c r="AH351" s="126"/>
      <c r="AI351" s="127"/>
      <c r="AJ351" s="84"/>
      <c r="AK351" s="84"/>
      <c r="AL351" s="84"/>
      <c r="AM351" s="84"/>
      <c r="AN351" s="84"/>
      <c r="AT351" s="28"/>
      <c r="AU351" s="134" t="str">
        <f t="shared" ref="AU351:AU399" si="62">IF(OR(I351="×",AU355="×"),"×","●")</f>
        <v>●</v>
      </c>
      <c r="AV351" s="132">
        <f>IF(AU351="●",IF(I351="定","-",I351),"-")</f>
        <v>0</v>
      </c>
      <c r="AW351" s="28"/>
      <c r="AX351" s="135">
        <f t="shared" ref="AX351" si="63">20+ROUNDDOWN(($K$209-1000)/1000,0)*20</f>
        <v>0</v>
      </c>
      <c r="AY351" s="135"/>
      <c r="AZ351" s="28"/>
      <c r="BA351" s="28"/>
      <c r="BB351" s="28"/>
      <c r="BC351" s="28"/>
      <c r="BD351" s="28"/>
      <c r="BE351" s="28"/>
    </row>
    <row r="352" spans="3:57" ht="10.9" customHeight="1" x14ac:dyDescent="0.15">
      <c r="C352" s="137"/>
      <c r="D352" s="140"/>
      <c r="E352" s="142"/>
      <c r="F352" s="142"/>
      <c r="G352" s="137"/>
      <c r="H352" s="142"/>
      <c r="I352" s="153"/>
      <c r="J352" s="154"/>
      <c r="K352" s="514"/>
      <c r="L352" s="153"/>
      <c r="M352" s="154"/>
      <c r="N352" s="155"/>
      <c r="O352" s="162"/>
      <c r="P352" s="162"/>
      <c r="Q352" s="163"/>
      <c r="R352" s="166"/>
      <c r="S352" s="167"/>
      <c r="T352" s="167"/>
      <c r="U352" s="167"/>
      <c r="V352" s="167"/>
      <c r="W352" s="167"/>
      <c r="X352" s="133"/>
      <c r="Y352" s="133"/>
      <c r="Z352" s="133"/>
      <c r="AA352" s="133"/>
      <c r="AB352" s="133"/>
      <c r="AC352" s="133"/>
      <c r="AD352" s="128"/>
      <c r="AE352" s="128"/>
      <c r="AF352" s="128"/>
      <c r="AG352" s="128"/>
      <c r="AH352" s="128"/>
      <c r="AI352" s="129"/>
      <c r="AJ352" s="84"/>
      <c r="AK352" s="84"/>
      <c r="AL352" s="84"/>
      <c r="AM352" s="84"/>
      <c r="AN352" s="84"/>
      <c r="AT352" s="28"/>
      <c r="AU352" s="134"/>
      <c r="AV352" s="132"/>
      <c r="AW352" s="28"/>
      <c r="AX352" s="135"/>
      <c r="AY352" s="135"/>
      <c r="AZ352" s="28"/>
      <c r="BA352" s="28"/>
      <c r="BB352" s="28"/>
      <c r="BC352" s="28"/>
      <c r="BD352" s="28"/>
      <c r="BE352" s="28"/>
    </row>
    <row r="353" spans="3:57" ht="10.9" customHeight="1" x14ac:dyDescent="0.15">
      <c r="C353" s="137"/>
      <c r="D353" s="140"/>
      <c r="E353" s="142"/>
      <c r="F353" s="142"/>
      <c r="G353" s="137"/>
      <c r="H353" s="142"/>
      <c r="I353" s="153"/>
      <c r="J353" s="154"/>
      <c r="K353" s="514"/>
      <c r="L353" s="153"/>
      <c r="M353" s="154"/>
      <c r="N353" s="155"/>
      <c r="O353" s="162"/>
      <c r="P353" s="162"/>
      <c r="Q353" s="163"/>
      <c r="R353" s="166"/>
      <c r="S353" s="167"/>
      <c r="T353" s="167"/>
      <c r="U353" s="167"/>
      <c r="V353" s="167"/>
      <c r="W353" s="167"/>
      <c r="X353" s="133"/>
      <c r="Y353" s="133"/>
      <c r="Z353" s="133"/>
      <c r="AA353" s="133"/>
      <c r="AB353" s="133"/>
      <c r="AC353" s="133"/>
      <c r="AD353" s="128"/>
      <c r="AE353" s="128"/>
      <c r="AF353" s="128"/>
      <c r="AG353" s="128"/>
      <c r="AH353" s="128"/>
      <c r="AI353" s="129"/>
      <c r="AJ353" s="84"/>
      <c r="AK353" s="84"/>
      <c r="AL353" s="84"/>
      <c r="AM353" s="84"/>
      <c r="AN353" s="84"/>
      <c r="AT353" s="28"/>
      <c r="AU353" s="134"/>
      <c r="AV353" s="132"/>
      <c r="AW353" s="28"/>
      <c r="AX353" s="135"/>
      <c r="AY353" s="135"/>
      <c r="AZ353" s="28"/>
      <c r="BA353" s="28"/>
      <c r="BB353" s="28"/>
      <c r="BC353" s="28"/>
      <c r="BD353" s="28"/>
      <c r="BE353" s="28"/>
    </row>
    <row r="354" spans="3:57" ht="10.9" customHeight="1" x14ac:dyDescent="0.15">
      <c r="C354" s="138"/>
      <c r="D354" s="140"/>
      <c r="E354" s="143"/>
      <c r="F354" s="142"/>
      <c r="G354" s="137"/>
      <c r="H354" s="142"/>
      <c r="I354" s="153"/>
      <c r="J354" s="154"/>
      <c r="K354" s="514"/>
      <c r="L354" s="156"/>
      <c r="M354" s="157"/>
      <c r="N354" s="158"/>
      <c r="O354" s="162"/>
      <c r="P354" s="162"/>
      <c r="Q354" s="163"/>
      <c r="R354" s="168"/>
      <c r="S354" s="169"/>
      <c r="T354" s="169"/>
      <c r="U354" s="169"/>
      <c r="V354" s="169"/>
      <c r="W354" s="169"/>
      <c r="X354" s="133"/>
      <c r="Y354" s="133"/>
      <c r="Z354" s="133"/>
      <c r="AA354" s="133"/>
      <c r="AB354" s="133"/>
      <c r="AC354" s="133"/>
      <c r="AD354" s="128"/>
      <c r="AE354" s="128"/>
      <c r="AF354" s="128"/>
      <c r="AG354" s="128"/>
      <c r="AH354" s="128"/>
      <c r="AI354" s="129"/>
      <c r="AJ354" s="84"/>
      <c r="AK354" s="84"/>
      <c r="AL354" s="84"/>
      <c r="AM354" s="84"/>
      <c r="AN354" s="84"/>
      <c r="AT354" s="28"/>
      <c r="AU354" s="134"/>
      <c r="AV354" s="132"/>
      <c r="AW354" s="28"/>
      <c r="AX354" s="135"/>
      <c r="AY354" s="135"/>
      <c r="AZ354" s="28"/>
      <c r="BA354" s="28"/>
      <c r="BB354" s="28"/>
      <c r="BC354" s="28"/>
      <c r="BD354" s="28"/>
      <c r="BE354" s="28"/>
    </row>
    <row r="355" spans="3:57" ht="10.9" customHeight="1" x14ac:dyDescent="0.15">
      <c r="C355" s="136">
        <v>9</v>
      </c>
      <c r="D355" s="139" t="s">
        <v>2</v>
      </c>
      <c r="E355" s="141">
        <v>1</v>
      </c>
      <c r="F355" s="141" t="s">
        <v>1</v>
      </c>
      <c r="G355" s="136" t="s">
        <v>6</v>
      </c>
      <c r="H355" s="141"/>
      <c r="I355" s="511"/>
      <c r="J355" s="512"/>
      <c r="K355" s="513"/>
      <c r="L355" s="153">
        <v>1</v>
      </c>
      <c r="M355" s="154"/>
      <c r="N355" s="155"/>
      <c r="O355" s="159">
        <f t="shared" ref="O355" si="64">IF(L355=1,$AL$35,IF(L355=2,$AL$54,IF(L355=3,$AL$72,IF(L355=4,$AL$91,IF(L355=5,$AL$109,IF(L355=6,$AL$127,IF(L355=7,$AL$146,IF(L355=8,$AL$164,IF(L355=9,$AL$182,IF(L355=10,$AL$201,0))))))))))</f>
        <v>0</v>
      </c>
      <c r="P355" s="160"/>
      <c r="Q355" s="161"/>
      <c r="R355" s="164">
        <f>IF(AND(I355="○",AU355="●"),AX355*O355,0)</f>
        <v>0</v>
      </c>
      <c r="S355" s="165"/>
      <c r="T355" s="165"/>
      <c r="U355" s="165"/>
      <c r="V355" s="165"/>
      <c r="W355" s="165"/>
      <c r="X355" s="133">
        <f>IF(AND(I355="○",AU355="●"),'スクリーン(1)'!AD131+'スクリーン(2)'!AD131+'スクリーン(3)'!AD131+'スクリーン(4)'!AD131+'スクリーン(5)'!AD131+'スクリーン(6)'!AD131+'スクリーン(7)'!AD131+'スクリーン(8)'!AD131+'スクリーン(9)'!AD131+'スクリーン(10)'!AD131+'スクリーン(11)'!AD131+'スクリーン(12)'!AD131+'スクリーン(13)'!AD131+'スクリーン(14)'!AD131+'スクリーン(15)'!AD131+'スクリーン(16)'!AD131+'スクリーン(17)'!AD131+'スクリーン(18)'!AD131+'スクリーン(19)'!AD131+'スクリーン(20)'!AD131,0)</f>
        <v>0</v>
      </c>
      <c r="Y355" s="133"/>
      <c r="Z355" s="133"/>
      <c r="AA355" s="133"/>
      <c r="AB355" s="133"/>
      <c r="AC355" s="133"/>
      <c r="AD355" s="126">
        <f>IF(I355="○",ROUNDUP(R355+X355,1),0)</f>
        <v>0</v>
      </c>
      <c r="AE355" s="126"/>
      <c r="AF355" s="126"/>
      <c r="AG355" s="126"/>
      <c r="AH355" s="126"/>
      <c r="AI355" s="127"/>
      <c r="AJ355" s="111"/>
      <c r="AK355" s="111"/>
      <c r="AL355" s="111"/>
      <c r="AM355" s="111"/>
      <c r="AN355" s="111"/>
      <c r="AT355" s="28"/>
      <c r="AU355" s="134" t="str">
        <f t="shared" si="62"/>
        <v>●</v>
      </c>
      <c r="AV355" s="132">
        <f>IF(AU355="●",IF(I355="定","-",I355),"-")</f>
        <v>0</v>
      </c>
      <c r="AW355" s="28"/>
      <c r="AX355" s="135">
        <f t="shared" ref="AX355" si="65">20+ROUNDDOWN(($K$209-1000)/1000,0)*20</f>
        <v>0</v>
      </c>
      <c r="AY355" s="135"/>
      <c r="AZ355" s="28"/>
      <c r="BA355" s="28"/>
      <c r="BB355" s="28"/>
      <c r="BC355" s="28"/>
      <c r="BD355" s="28"/>
      <c r="BE355" s="28"/>
    </row>
    <row r="356" spans="3:57" ht="10.9" customHeight="1" x14ac:dyDescent="0.15">
      <c r="C356" s="137"/>
      <c r="D356" s="140"/>
      <c r="E356" s="142"/>
      <c r="F356" s="142"/>
      <c r="G356" s="137"/>
      <c r="H356" s="142"/>
      <c r="I356" s="153"/>
      <c r="J356" s="154"/>
      <c r="K356" s="514"/>
      <c r="L356" s="153"/>
      <c r="M356" s="154"/>
      <c r="N356" s="155"/>
      <c r="O356" s="162"/>
      <c r="P356" s="162"/>
      <c r="Q356" s="163"/>
      <c r="R356" s="166"/>
      <c r="S356" s="167"/>
      <c r="T356" s="167"/>
      <c r="U356" s="167"/>
      <c r="V356" s="167"/>
      <c r="W356" s="167"/>
      <c r="X356" s="133"/>
      <c r="Y356" s="133"/>
      <c r="Z356" s="133"/>
      <c r="AA356" s="133"/>
      <c r="AB356" s="133"/>
      <c r="AC356" s="133"/>
      <c r="AD356" s="128"/>
      <c r="AE356" s="128"/>
      <c r="AF356" s="128"/>
      <c r="AG356" s="128"/>
      <c r="AH356" s="128"/>
      <c r="AI356" s="129"/>
      <c r="AJ356" s="111"/>
      <c r="AK356" s="111"/>
      <c r="AL356" s="111"/>
      <c r="AM356" s="111"/>
      <c r="AN356" s="111"/>
      <c r="AT356" s="28"/>
      <c r="AU356" s="134"/>
      <c r="AV356" s="132"/>
      <c r="AW356" s="28"/>
      <c r="AX356" s="135"/>
      <c r="AY356" s="135"/>
      <c r="AZ356" s="28"/>
      <c r="BA356" s="28"/>
      <c r="BB356" s="28"/>
      <c r="BC356" s="28"/>
      <c r="BD356" s="28"/>
      <c r="BE356" s="28"/>
    </row>
    <row r="357" spans="3:57" ht="10.9" customHeight="1" x14ac:dyDescent="0.15">
      <c r="C357" s="137"/>
      <c r="D357" s="140"/>
      <c r="E357" s="142"/>
      <c r="F357" s="142"/>
      <c r="G357" s="137"/>
      <c r="H357" s="142"/>
      <c r="I357" s="153"/>
      <c r="J357" s="154"/>
      <c r="K357" s="514"/>
      <c r="L357" s="153"/>
      <c r="M357" s="154"/>
      <c r="N357" s="155"/>
      <c r="O357" s="162"/>
      <c r="P357" s="162"/>
      <c r="Q357" s="163"/>
      <c r="R357" s="166"/>
      <c r="S357" s="167"/>
      <c r="T357" s="167"/>
      <c r="U357" s="167"/>
      <c r="V357" s="167"/>
      <c r="W357" s="167"/>
      <c r="X357" s="133"/>
      <c r="Y357" s="133"/>
      <c r="Z357" s="133"/>
      <c r="AA357" s="133"/>
      <c r="AB357" s="133"/>
      <c r="AC357" s="133"/>
      <c r="AD357" s="128"/>
      <c r="AE357" s="128"/>
      <c r="AF357" s="128"/>
      <c r="AG357" s="128"/>
      <c r="AH357" s="128"/>
      <c r="AI357" s="129"/>
      <c r="AJ357" s="111"/>
      <c r="AK357" s="111"/>
      <c r="AL357" s="111"/>
      <c r="AM357" s="111"/>
      <c r="AN357" s="111"/>
      <c r="AT357" s="28"/>
      <c r="AU357" s="134"/>
      <c r="AV357" s="132"/>
      <c r="AW357" s="28"/>
      <c r="AX357" s="135"/>
      <c r="AY357" s="135"/>
      <c r="AZ357" s="28"/>
      <c r="BA357" s="28"/>
      <c r="BB357" s="28"/>
      <c r="BC357" s="28"/>
      <c r="BD357" s="28"/>
      <c r="BE357" s="28"/>
    </row>
    <row r="358" spans="3:57" ht="10.9" customHeight="1" x14ac:dyDescent="0.15">
      <c r="C358" s="138"/>
      <c r="D358" s="170"/>
      <c r="E358" s="143"/>
      <c r="F358" s="143"/>
      <c r="G358" s="138"/>
      <c r="H358" s="143"/>
      <c r="I358" s="156"/>
      <c r="J358" s="157"/>
      <c r="K358" s="515"/>
      <c r="L358" s="156"/>
      <c r="M358" s="157"/>
      <c r="N358" s="158"/>
      <c r="O358" s="162"/>
      <c r="P358" s="162"/>
      <c r="Q358" s="163"/>
      <c r="R358" s="168"/>
      <c r="S358" s="169"/>
      <c r="T358" s="169"/>
      <c r="U358" s="169"/>
      <c r="V358" s="169"/>
      <c r="W358" s="169"/>
      <c r="X358" s="133"/>
      <c r="Y358" s="133"/>
      <c r="Z358" s="133"/>
      <c r="AA358" s="133"/>
      <c r="AB358" s="133"/>
      <c r="AC358" s="133"/>
      <c r="AD358" s="130"/>
      <c r="AE358" s="130"/>
      <c r="AF358" s="130"/>
      <c r="AG358" s="130"/>
      <c r="AH358" s="130"/>
      <c r="AI358" s="131"/>
      <c r="AJ358" s="111"/>
      <c r="AK358" s="111"/>
      <c r="AL358" s="111"/>
      <c r="AM358" s="111"/>
      <c r="AN358" s="111"/>
      <c r="AT358" s="28"/>
      <c r="AU358" s="134"/>
      <c r="AV358" s="132"/>
      <c r="AW358" s="28"/>
      <c r="AX358" s="135"/>
      <c r="AY358" s="135"/>
      <c r="AZ358" s="28"/>
      <c r="BA358" s="28"/>
      <c r="BB358" s="28"/>
      <c r="BC358" s="28"/>
      <c r="BD358" s="28"/>
      <c r="BE358" s="28"/>
    </row>
    <row r="359" spans="3:57" ht="10.9" customHeight="1" x14ac:dyDescent="0.15">
      <c r="C359" s="136">
        <v>9</v>
      </c>
      <c r="D359" s="139" t="s">
        <v>2</v>
      </c>
      <c r="E359" s="141">
        <v>2</v>
      </c>
      <c r="F359" s="141" t="s">
        <v>1</v>
      </c>
      <c r="G359" s="136" t="s">
        <v>5</v>
      </c>
      <c r="H359" s="141"/>
      <c r="I359" s="511"/>
      <c r="J359" s="512"/>
      <c r="K359" s="513"/>
      <c r="L359" s="153">
        <v>1</v>
      </c>
      <c r="M359" s="154"/>
      <c r="N359" s="155"/>
      <c r="O359" s="159">
        <f t="shared" ref="O359" si="66">IF(L359=1,$AL$35,IF(L359=2,$AL$54,IF(L359=3,$AL$72,IF(L359=4,$AL$91,IF(L359=5,$AL$109,IF(L359=6,$AL$127,IF(L359=7,$AL$146,IF(L359=8,$AL$164,IF(L359=9,$AL$182,IF(L359=10,$AL$201,0))))))))))</f>
        <v>0</v>
      </c>
      <c r="P359" s="160"/>
      <c r="Q359" s="161"/>
      <c r="R359" s="164">
        <f>IF(AND(I359="○",AU359="●"),AX359*O359,0)</f>
        <v>0</v>
      </c>
      <c r="S359" s="165"/>
      <c r="T359" s="165"/>
      <c r="U359" s="165"/>
      <c r="V359" s="165"/>
      <c r="W359" s="165"/>
      <c r="X359" s="133">
        <f>IF(AND(I359="○",AU359="●"),'スクリーン(1)'!AD135+'スクリーン(2)'!AD135+'スクリーン(3)'!AD135+'スクリーン(4)'!AD135+'スクリーン(5)'!AD135+'スクリーン(6)'!AD135+'スクリーン(7)'!AD135+'スクリーン(8)'!AD135+'スクリーン(9)'!AD135+'スクリーン(10)'!AD135+'スクリーン(11)'!AD135+'スクリーン(12)'!AD135+'スクリーン(13)'!AD135+'スクリーン(14)'!AD135+'スクリーン(15)'!AD135+'スクリーン(16)'!AD135+'スクリーン(17)'!AD135+'スクリーン(18)'!AD135+'スクリーン(19)'!AD135+'スクリーン(20)'!AD135,0)</f>
        <v>0</v>
      </c>
      <c r="Y359" s="133"/>
      <c r="Z359" s="133"/>
      <c r="AA359" s="133"/>
      <c r="AB359" s="133"/>
      <c r="AC359" s="133"/>
      <c r="AD359" s="126">
        <f>IF(I359="○",ROUNDUP(R359+X359,1),0)</f>
        <v>0</v>
      </c>
      <c r="AE359" s="126"/>
      <c r="AF359" s="126"/>
      <c r="AG359" s="126"/>
      <c r="AH359" s="126"/>
      <c r="AI359" s="127"/>
      <c r="AJ359" s="111"/>
      <c r="AK359" s="111"/>
      <c r="AL359" s="111"/>
      <c r="AM359" s="111"/>
      <c r="AN359" s="111"/>
      <c r="AT359" s="28"/>
      <c r="AU359" s="134" t="str">
        <f t="shared" si="62"/>
        <v>●</v>
      </c>
      <c r="AV359" s="132">
        <f>IF(AU359="●",IF(I359="定","-",I359),"-")</f>
        <v>0</v>
      </c>
      <c r="AW359" s="28"/>
      <c r="AX359" s="135">
        <f t="shared" ref="AX359" si="67">20+ROUNDDOWN(($K$209-1000)/1000,0)*20</f>
        <v>0</v>
      </c>
      <c r="AY359" s="135"/>
      <c r="AZ359" s="28"/>
      <c r="BA359" s="28"/>
      <c r="BB359" s="28"/>
      <c r="BC359" s="28"/>
      <c r="BD359" s="28"/>
      <c r="BE359" s="28"/>
    </row>
    <row r="360" spans="3:57" ht="10.9" customHeight="1" x14ac:dyDescent="0.15">
      <c r="C360" s="137"/>
      <c r="D360" s="140"/>
      <c r="E360" s="142"/>
      <c r="F360" s="142"/>
      <c r="G360" s="137"/>
      <c r="H360" s="142"/>
      <c r="I360" s="153"/>
      <c r="J360" s="154"/>
      <c r="K360" s="514"/>
      <c r="L360" s="153"/>
      <c r="M360" s="154"/>
      <c r="N360" s="155"/>
      <c r="O360" s="162"/>
      <c r="P360" s="162"/>
      <c r="Q360" s="163"/>
      <c r="R360" s="166"/>
      <c r="S360" s="167"/>
      <c r="T360" s="167"/>
      <c r="U360" s="167"/>
      <c r="V360" s="167"/>
      <c r="W360" s="167"/>
      <c r="X360" s="133"/>
      <c r="Y360" s="133"/>
      <c r="Z360" s="133"/>
      <c r="AA360" s="133"/>
      <c r="AB360" s="133"/>
      <c r="AC360" s="133"/>
      <c r="AD360" s="128"/>
      <c r="AE360" s="128"/>
      <c r="AF360" s="128"/>
      <c r="AG360" s="128"/>
      <c r="AH360" s="128"/>
      <c r="AI360" s="129"/>
      <c r="AJ360" s="111"/>
      <c r="AK360" s="111"/>
      <c r="AL360" s="111"/>
      <c r="AM360" s="111"/>
      <c r="AN360" s="111"/>
      <c r="AT360" s="28"/>
      <c r="AU360" s="134"/>
      <c r="AV360" s="132"/>
      <c r="AW360" s="28"/>
      <c r="AX360" s="135"/>
      <c r="AY360" s="135"/>
      <c r="AZ360" s="28"/>
      <c r="BA360" s="28"/>
      <c r="BB360" s="28"/>
      <c r="BC360" s="28"/>
      <c r="BD360" s="28"/>
      <c r="BE360" s="28"/>
    </row>
    <row r="361" spans="3:57" ht="10.9" customHeight="1" x14ac:dyDescent="0.15">
      <c r="C361" s="137"/>
      <c r="D361" s="140"/>
      <c r="E361" s="142"/>
      <c r="F361" s="142"/>
      <c r="G361" s="137"/>
      <c r="H361" s="142"/>
      <c r="I361" s="153"/>
      <c r="J361" s="154"/>
      <c r="K361" s="514"/>
      <c r="L361" s="153"/>
      <c r="M361" s="154"/>
      <c r="N361" s="155"/>
      <c r="O361" s="162"/>
      <c r="P361" s="162"/>
      <c r="Q361" s="163"/>
      <c r="R361" s="166"/>
      <c r="S361" s="167"/>
      <c r="T361" s="167"/>
      <c r="U361" s="167"/>
      <c r="V361" s="167"/>
      <c r="W361" s="167"/>
      <c r="X361" s="133"/>
      <c r="Y361" s="133"/>
      <c r="Z361" s="133"/>
      <c r="AA361" s="133"/>
      <c r="AB361" s="133"/>
      <c r="AC361" s="133"/>
      <c r="AD361" s="128"/>
      <c r="AE361" s="128"/>
      <c r="AF361" s="128"/>
      <c r="AG361" s="128"/>
      <c r="AH361" s="128"/>
      <c r="AI361" s="129"/>
      <c r="AJ361" s="111"/>
      <c r="AK361" s="111"/>
      <c r="AL361" s="111"/>
      <c r="AM361" s="111"/>
      <c r="AN361" s="111"/>
      <c r="AT361" s="28"/>
      <c r="AU361" s="134"/>
      <c r="AV361" s="132"/>
      <c r="AW361" s="28"/>
      <c r="AX361" s="135"/>
      <c r="AY361" s="135"/>
      <c r="AZ361" s="28"/>
      <c r="BA361" s="28"/>
      <c r="BB361" s="28"/>
      <c r="BC361" s="28"/>
      <c r="BD361" s="28"/>
      <c r="BE361" s="28"/>
    </row>
    <row r="362" spans="3:57" ht="10.9" customHeight="1" x14ac:dyDescent="0.15">
      <c r="C362" s="138"/>
      <c r="D362" s="170"/>
      <c r="E362" s="143"/>
      <c r="F362" s="143"/>
      <c r="G362" s="138"/>
      <c r="H362" s="143"/>
      <c r="I362" s="156"/>
      <c r="J362" s="157"/>
      <c r="K362" s="515"/>
      <c r="L362" s="156"/>
      <c r="M362" s="157"/>
      <c r="N362" s="158"/>
      <c r="O362" s="162"/>
      <c r="P362" s="162"/>
      <c r="Q362" s="163"/>
      <c r="R362" s="168"/>
      <c r="S362" s="169"/>
      <c r="T362" s="169"/>
      <c r="U362" s="169"/>
      <c r="V362" s="169"/>
      <c r="W362" s="169"/>
      <c r="X362" s="133"/>
      <c r="Y362" s="133"/>
      <c r="Z362" s="133"/>
      <c r="AA362" s="133"/>
      <c r="AB362" s="133"/>
      <c r="AC362" s="133"/>
      <c r="AD362" s="130"/>
      <c r="AE362" s="130"/>
      <c r="AF362" s="130"/>
      <c r="AG362" s="130"/>
      <c r="AH362" s="130"/>
      <c r="AI362" s="131"/>
      <c r="AJ362" s="111"/>
      <c r="AK362" s="111"/>
      <c r="AL362" s="111"/>
      <c r="AM362" s="111"/>
      <c r="AN362" s="111"/>
      <c r="AT362" s="28"/>
      <c r="AU362" s="134"/>
      <c r="AV362" s="132"/>
      <c r="AW362" s="28"/>
      <c r="AX362" s="135"/>
      <c r="AY362" s="135"/>
      <c r="AZ362" s="28"/>
      <c r="BA362" s="28"/>
      <c r="BB362" s="28"/>
      <c r="BC362" s="28"/>
      <c r="BD362" s="28"/>
      <c r="BE362" s="28"/>
    </row>
    <row r="363" spans="3:57" ht="10.9" customHeight="1" x14ac:dyDescent="0.15">
      <c r="C363" s="136">
        <v>9</v>
      </c>
      <c r="D363" s="139" t="s">
        <v>2</v>
      </c>
      <c r="E363" s="141">
        <v>3</v>
      </c>
      <c r="F363" s="141" t="s">
        <v>1</v>
      </c>
      <c r="G363" s="136" t="s">
        <v>4</v>
      </c>
      <c r="H363" s="141"/>
      <c r="I363" s="511"/>
      <c r="J363" s="512"/>
      <c r="K363" s="513"/>
      <c r="L363" s="153">
        <v>1</v>
      </c>
      <c r="M363" s="154"/>
      <c r="N363" s="155"/>
      <c r="O363" s="159">
        <f t="shared" ref="O363" si="68">IF(L363=1,$AL$35,IF(L363=2,$AL$54,IF(L363=3,$AL$72,IF(L363=4,$AL$91,IF(L363=5,$AL$109,IF(L363=6,$AL$127,IF(L363=7,$AL$146,IF(L363=8,$AL$164,IF(L363=9,$AL$182,IF(L363=10,$AL$201,0))))))))))</f>
        <v>0</v>
      </c>
      <c r="P363" s="160"/>
      <c r="Q363" s="161"/>
      <c r="R363" s="164">
        <f>IF(AND(I363="○",AU363="●"),AX363*O363,0)</f>
        <v>0</v>
      </c>
      <c r="S363" s="165"/>
      <c r="T363" s="165"/>
      <c r="U363" s="165"/>
      <c r="V363" s="165"/>
      <c r="W363" s="165"/>
      <c r="X363" s="133">
        <f>IF(AND(I363="○",AU363="●"),'スクリーン(1)'!AD139+'スクリーン(2)'!AD139+'スクリーン(3)'!AD139+'スクリーン(4)'!AD139+'スクリーン(5)'!AD139+'スクリーン(6)'!AD139+'スクリーン(7)'!AD139+'スクリーン(8)'!AD139+'スクリーン(9)'!AD139+'スクリーン(10)'!AD139+'スクリーン(11)'!AD139+'スクリーン(12)'!AD139+'スクリーン(13)'!AD139+'スクリーン(14)'!AD139+'スクリーン(15)'!AD139+'スクリーン(16)'!AD139+'スクリーン(17)'!AD139+'スクリーン(18)'!AD139+'スクリーン(19)'!AD139+'スクリーン(20)'!AD139,0)</f>
        <v>0</v>
      </c>
      <c r="Y363" s="133"/>
      <c r="Z363" s="133"/>
      <c r="AA363" s="133"/>
      <c r="AB363" s="133"/>
      <c r="AC363" s="133"/>
      <c r="AD363" s="126">
        <f>IF(I363="○",ROUNDUP(R363+X363,1),0)</f>
        <v>0</v>
      </c>
      <c r="AE363" s="126"/>
      <c r="AF363" s="126"/>
      <c r="AG363" s="126"/>
      <c r="AH363" s="126"/>
      <c r="AI363" s="127"/>
      <c r="AJ363" s="111"/>
      <c r="AK363" s="111"/>
      <c r="AL363" s="111"/>
      <c r="AM363" s="111"/>
      <c r="AN363" s="111"/>
      <c r="AT363" s="28"/>
      <c r="AU363" s="134" t="str">
        <f t="shared" si="62"/>
        <v>●</v>
      </c>
      <c r="AV363" s="132">
        <f>IF(AU363="●",IF(I363="定","-",I363),"-")</f>
        <v>0</v>
      </c>
      <c r="AW363" s="28"/>
      <c r="AX363" s="135">
        <f t="shared" ref="AX363" si="69">20+ROUNDDOWN(($K$209-1000)/1000,0)*20</f>
        <v>0</v>
      </c>
      <c r="AY363" s="135"/>
      <c r="AZ363" s="28"/>
      <c r="BA363" s="28"/>
      <c r="BB363" s="28"/>
      <c r="BC363" s="28"/>
      <c r="BD363" s="28"/>
      <c r="BE363" s="28"/>
    </row>
    <row r="364" spans="3:57" ht="10.9" customHeight="1" x14ac:dyDescent="0.15">
      <c r="C364" s="137"/>
      <c r="D364" s="140"/>
      <c r="E364" s="142"/>
      <c r="F364" s="142"/>
      <c r="G364" s="137"/>
      <c r="H364" s="142"/>
      <c r="I364" s="153"/>
      <c r="J364" s="154"/>
      <c r="K364" s="514"/>
      <c r="L364" s="153"/>
      <c r="M364" s="154"/>
      <c r="N364" s="155"/>
      <c r="O364" s="162"/>
      <c r="P364" s="162"/>
      <c r="Q364" s="163"/>
      <c r="R364" s="166"/>
      <c r="S364" s="167"/>
      <c r="T364" s="167"/>
      <c r="U364" s="167"/>
      <c r="V364" s="167"/>
      <c r="W364" s="167"/>
      <c r="X364" s="133"/>
      <c r="Y364" s="133"/>
      <c r="Z364" s="133"/>
      <c r="AA364" s="133"/>
      <c r="AB364" s="133"/>
      <c r="AC364" s="133"/>
      <c r="AD364" s="128"/>
      <c r="AE364" s="128"/>
      <c r="AF364" s="128"/>
      <c r="AG364" s="128"/>
      <c r="AH364" s="128"/>
      <c r="AI364" s="129"/>
      <c r="AJ364" s="111"/>
      <c r="AK364" s="111"/>
      <c r="AL364" s="111"/>
      <c r="AM364" s="111"/>
      <c r="AN364" s="111"/>
      <c r="AT364" s="28"/>
      <c r="AU364" s="134"/>
      <c r="AV364" s="132"/>
      <c r="AW364" s="28"/>
      <c r="AX364" s="135"/>
      <c r="AY364" s="135"/>
      <c r="AZ364" s="28"/>
      <c r="BA364" s="28"/>
      <c r="BB364" s="28"/>
      <c r="BC364" s="28"/>
      <c r="BD364" s="28"/>
      <c r="BE364" s="28"/>
    </row>
    <row r="365" spans="3:57" ht="10.9" customHeight="1" x14ac:dyDescent="0.15">
      <c r="C365" s="137"/>
      <c r="D365" s="140"/>
      <c r="E365" s="142"/>
      <c r="F365" s="142"/>
      <c r="G365" s="137"/>
      <c r="H365" s="142"/>
      <c r="I365" s="153"/>
      <c r="J365" s="154"/>
      <c r="K365" s="514"/>
      <c r="L365" s="153"/>
      <c r="M365" s="154"/>
      <c r="N365" s="155"/>
      <c r="O365" s="162"/>
      <c r="P365" s="162"/>
      <c r="Q365" s="163"/>
      <c r="R365" s="166"/>
      <c r="S365" s="167"/>
      <c r="T365" s="167"/>
      <c r="U365" s="167"/>
      <c r="V365" s="167"/>
      <c r="W365" s="167"/>
      <c r="X365" s="133"/>
      <c r="Y365" s="133"/>
      <c r="Z365" s="133"/>
      <c r="AA365" s="133"/>
      <c r="AB365" s="133"/>
      <c r="AC365" s="133"/>
      <c r="AD365" s="128"/>
      <c r="AE365" s="128"/>
      <c r="AF365" s="128"/>
      <c r="AG365" s="128"/>
      <c r="AH365" s="128"/>
      <c r="AI365" s="129"/>
      <c r="AJ365" s="111"/>
      <c r="AK365" s="111"/>
      <c r="AL365" s="111"/>
      <c r="AM365" s="111"/>
      <c r="AN365" s="111"/>
      <c r="AT365" s="28"/>
      <c r="AU365" s="134"/>
      <c r="AV365" s="132"/>
      <c r="AW365" s="28"/>
      <c r="AX365" s="135"/>
      <c r="AY365" s="135"/>
      <c r="AZ365" s="28"/>
      <c r="BA365" s="28"/>
      <c r="BB365" s="28"/>
      <c r="BC365" s="28"/>
      <c r="BD365" s="28"/>
      <c r="BE365" s="28"/>
    </row>
    <row r="366" spans="3:57" ht="10.9" customHeight="1" x14ac:dyDescent="0.15">
      <c r="C366" s="138"/>
      <c r="D366" s="140"/>
      <c r="E366" s="143"/>
      <c r="F366" s="142"/>
      <c r="G366" s="138"/>
      <c r="H366" s="143"/>
      <c r="I366" s="153"/>
      <c r="J366" s="154"/>
      <c r="K366" s="514"/>
      <c r="L366" s="156"/>
      <c r="M366" s="157"/>
      <c r="N366" s="158"/>
      <c r="O366" s="162"/>
      <c r="P366" s="162"/>
      <c r="Q366" s="163"/>
      <c r="R366" s="168"/>
      <c r="S366" s="169"/>
      <c r="T366" s="169"/>
      <c r="U366" s="169"/>
      <c r="V366" s="169"/>
      <c r="W366" s="169"/>
      <c r="X366" s="133"/>
      <c r="Y366" s="133"/>
      <c r="Z366" s="133"/>
      <c r="AA366" s="133"/>
      <c r="AB366" s="133"/>
      <c r="AC366" s="133"/>
      <c r="AD366" s="128"/>
      <c r="AE366" s="128"/>
      <c r="AF366" s="128"/>
      <c r="AG366" s="128"/>
      <c r="AH366" s="128"/>
      <c r="AI366" s="129"/>
      <c r="AJ366" s="111"/>
      <c r="AK366" s="111"/>
      <c r="AL366" s="111"/>
      <c r="AM366" s="111"/>
      <c r="AN366" s="111"/>
      <c r="AT366" s="28"/>
      <c r="AU366" s="134"/>
      <c r="AV366" s="132"/>
      <c r="AW366" s="28"/>
      <c r="AX366" s="135"/>
      <c r="AY366" s="135"/>
      <c r="AZ366" s="28"/>
      <c r="BA366" s="28"/>
      <c r="BB366" s="28"/>
      <c r="BC366" s="28"/>
      <c r="BD366" s="28"/>
      <c r="BE366" s="28"/>
    </row>
    <row r="367" spans="3:57" ht="10.9" customHeight="1" x14ac:dyDescent="0.15">
      <c r="C367" s="136">
        <v>9</v>
      </c>
      <c r="D367" s="139" t="s">
        <v>2</v>
      </c>
      <c r="E367" s="141">
        <v>4</v>
      </c>
      <c r="F367" s="141" t="s">
        <v>1</v>
      </c>
      <c r="G367" s="136" t="s">
        <v>3</v>
      </c>
      <c r="H367" s="141"/>
      <c r="I367" s="511"/>
      <c r="J367" s="512"/>
      <c r="K367" s="513"/>
      <c r="L367" s="153">
        <v>1</v>
      </c>
      <c r="M367" s="154"/>
      <c r="N367" s="155"/>
      <c r="O367" s="159">
        <f t="shared" ref="O367" si="70">IF(L367=1,$AL$35,IF(L367=2,$AL$54,IF(L367=3,$AL$72,IF(L367=4,$AL$91,IF(L367=5,$AL$109,IF(L367=6,$AL$127,IF(L367=7,$AL$146,IF(L367=8,$AL$164,IF(L367=9,$AL$182,IF(L367=10,$AL$201,0))))))))))</f>
        <v>0</v>
      </c>
      <c r="P367" s="160"/>
      <c r="Q367" s="161"/>
      <c r="R367" s="164">
        <f>IF(AND(I367="○",AU367="●"),AX367*O367,0)</f>
        <v>0</v>
      </c>
      <c r="S367" s="165"/>
      <c r="T367" s="165"/>
      <c r="U367" s="165"/>
      <c r="V367" s="165"/>
      <c r="W367" s="165"/>
      <c r="X367" s="133">
        <f>IF(AND(I367="○",AU367="●"),'スクリーン(1)'!AD143+'スクリーン(2)'!AD143+'スクリーン(3)'!AD143+'スクリーン(4)'!AD143+'スクリーン(5)'!AD143+'スクリーン(6)'!AD143+'スクリーン(7)'!AD143+'スクリーン(8)'!AD143+'スクリーン(9)'!AD143+'スクリーン(10)'!AD143+'スクリーン(11)'!AD143+'スクリーン(12)'!AD143+'スクリーン(13)'!AD143+'スクリーン(14)'!AD143+'スクリーン(15)'!AD143+'スクリーン(16)'!AD143+'スクリーン(17)'!AD143+'スクリーン(18)'!AD143+'スクリーン(19)'!AD143+'スクリーン(20)'!AD143,0)</f>
        <v>0</v>
      </c>
      <c r="Y367" s="133"/>
      <c r="Z367" s="133"/>
      <c r="AA367" s="133"/>
      <c r="AB367" s="133"/>
      <c r="AC367" s="133"/>
      <c r="AD367" s="126">
        <f>IF(I367="○",ROUNDUP(R367+X367,1),0)</f>
        <v>0</v>
      </c>
      <c r="AE367" s="126"/>
      <c r="AF367" s="126"/>
      <c r="AG367" s="126"/>
      <c r="AH367" s="126"/>
      <c r="AI367" s="127"/>
      <c r="AJ367" s="111"/>
      <c r="AK367" s="111"/>
      <c r="AL367" s="111"/>
      <c r="AM367" s="111"/>
      <c r="AN367" s="111"/>
      <c r="AT367" s="28"/>
      <c r="AU367" s="134" t="str">
        <f t="shared" si="62"/>
        <v>●</v>
      </c>
      <c r="AV367" s="132">
        <f>IF(AU367="●",IF(I367="定","-",I367),"-")</f>
        <v>0</v>
      </c>
      <c r="AW367" s="28"/>
      <c r="AX367" s="135">
        <f t="shared" ref="AX367" si="71">20+ROUNDDOWN(($K$209-1000)/1000,0)*20</f>
        <v>0</v>
      </c>
      <c r="AY367" s="135"/>
      <c r="AZ367" s="28"/>
      <c r="BA367" s="28"/>
      <c r="BB367" s="28"/>
      <c r="BC367" s="28"/>
      <c r="BD367" s="28"/>
      <c r="BE367" s="28"/>
    </row>
    <row r="368" spans="3:57" ht="10.9" customHeight="1" x14ac:dyDescent="0.15">
      <c r="C368" s="137"/>
      <c r="D368" s="140"/>
      <c r="E368" s="142"/>
      <c r="F368" s="142"/>
      <c r="G368" s="137"/>
      <c r="H368" s="142"/>
      <c r="I368" s="153"/>
      <c r="J368" s="154"/>
      <c r="K368" s="514"/>
      <c r="L368" s="153"/>
      <c r="M368" s="154"/>
      <c r="N368" s="155"/>
      <c r="O368" s="162"/>
      <c r="P368" s="162"/>
      <c r="Q368" s="163"/>
      <c r="R368" s="166"/>
      <c r="S368" s="167"/>
      <c r="T368" s="167"/>
      <c r="U368" s="167"/>
      <c r="V368" s="167"/>
      <c r="W368" s="167"/>
      <c r="X368" s="133"/>
      <c r="Y368" s="133"/>
      <c r="Z368" s="133"/>
      <c r="AA368" s="133"/>
      <c r="AB368" s="133"/>
      <c r="AC368" s="133"/>
      <c r="AD368" s="128"/>
      <c r="AE368" s="128"/>
      <c r="AF368" s="128"/>
      <c r="AG368" s="128"/>
      <c r="AH368" s="128"/>
      <c r="AI368" s="129"/>
      <c r="AJ368" s="111"/>
      <c r="AK368" s="111"/>
      <c r="AL368" s="111"/>
      <c r="AM368" s="111"/>
      <c r="AN368" s="111"/>
      <c r="AT368" s="28"/>
      <c r="AU368" s="134"/>
      <c r="AV368" s="132"/>
      <c r="AW368" s="28"/>
      <c r="AX368" s="135"/>
      <c r="AY368" s="135"/>
      <c r="AZ368" s="28"/>
      <c r="BA368" s="28"/>
      <c r="BB368" s="28"/>
      <c r="BC368" s="28"/>
      <c r="BD368" s="28"/>
      <c r="BE368" s="28"/>
    </row>
    <row r="369" spans="3:57" ht="10.9" customHeight="1" x14ac:dyDescent="0.15">
      <c r="C369" s="137"/>
      <c r="D369" s="140"/>
      <c r="E369" s="142"/>
      <c r="F369" s="142"/>
      <c r="G369" s="137"/>
      <c r="H369" s="142"/>
      <c r="I369" s="153"/>
      <c r="J369" s="154"/>
      <c r="K369" s="514"/>
      <c r="L369" s="153"/>
      <c r="M369" s="154"/>
      <c r="N369" s="155"/>
      <c r="O369" s="162"/>
      <c r="P369" s="162"/>
      <c r="Q369" s="163"/>
      <c r="R369" s="166"/>
      <c r="S369" s="167"/>
      <c r="T369" s="167"/>
      <c r="U369" s="167"/>
      <c r="V369" s="167"/>
      <c r="W369" s="167"/>
      <c r="X369" s="133"/>
      <c r="Y369" s="133"/>
      <c r="Z369" s="133"/>
      <c r="AA369" s="133"/>
      <c r="AB369" s="133"/>
      <c r="AC369" s="133"/>
      <c r="AD369" s="128"/>
      <c r="AE369" s="128"/>
      <c r="AF369" s="128"/>
      <c r="AG369" s="128"/>
      <c r="AH369" s="128"/>
      <c r="AI369" s="129"/>
      <c r="AJ369" s="111"/>
      <c r="AK369" s="111"/>
      <c r="AL369" s="111"/>
      <c r="AM369" s="111"/>
      <c r="AN369" s="111"/>
      <c r="AT369" s="28"/>
      <c r="AU369" s="134"/>
      <c r="AV369" s="132"/>
      <c r="AW369" s="28"/>
      <c r="AX369" s="135"/>
      <c r="AY369" s="135"/>
      <c r="AZ369" s="28"/>
      <c r="BA369" s="28"/>
      <c r="BB369" s="28"/>
      <c r="BC369" s="28"/>
      <c r="BD369" s="28"/>
      <c r="BE369" s="28"/>
    </row>
    <row r="370" spans="3:57" ht="10.9" customHeight="1" x14ac:dyDescent="0.15">
      <c r="C370" s="138"/>
      <c r="D370" s="170"/>
      <c r="E370" s="143"/>
      <c r="F370" s="143"/>
      <c r="G370" s="138"/>
      <c r="H370" s="143"/>
      <c r="I370" s="156"/>
      <c r="J370" s="157"/>
      <c r="K370" s="515"/>
      <c r="L370" s="156"/>
      <c r="M370" s="157"/>
      <c r="N370" s="158"/>
      <c r="O370" s="162"/>
      <c r="P370" s="162"/>
      <c r="Q370" s="163"/>
      <c r="R370" s="168"/>
      <c r="S370" s="169"/>
      <c r="T370" s="169"/>
      <c r="U370" s="169"/>
      <c r="V370" s="169"/>
      <c r="W370" s="169"/>
      <c r="X370" s="133"/>
      <c r="Y370" s="133"/>
      <c r="Z370" s="133"/>
      <c r="AA370" s="133"/>
      <c r="AB370" s="133"/>
      <c r="AC370" s="133"/>
      <c r="AD370" s="130"/>
      <c r="AE370" s="130"/>
      <c r="AF370" s="130"/>
      <c r="AG370" s="130"/>
      <c r="AH370" s="130"/>
      <c r="AI370" s="131"/>
      <c r="AJ370" s="111"/>
      <c r="AK370" s="111"/>
      <c r="AL370" s="111"/>
      <c r="AM370" s="111"/>
      <c r="AN370" s="111"/>
      <c r="AT370" s="28"/>
      <c r="AU370" s="134"/>
      <c r="AV370" s="132"/>
      <c r="AW370" s="28"/>
      <c r="AX370" s="135"/>
      <c r="AY370" s="135"/>
      <c r="AZ370" s="28"/>
      <c r="BA370" s="28"/>
      <c r="BB370" s="28"/>
      <c r="BC370" s="28"/>
      <c r="BD370" s="28"/>
      <c r="BE370" s="28"/>
    </row>
    <row r="371" spans="3:57" ht="10.9" customHeight="1" x14ac:dyDescent="0.15">
      <c r="C371" s="136">
        <v>9</v>
      </c>
      <c r="D371" s="139" t="s">
        <v>2</v>
      </c>
      <c r="E371" s="141">
        <v>5</v>
      </c>
      <c r="F371" s="141" t="s">
        <v>1</v>
      </c>
      <c r="G371" s="136" t="s">
        <v>0</v>
      </c>
      <c r="H371" s="141"/>
      <c r="I371" s="511"/>
      <c r="J371" s="512"/>
      <c r="K371" s="513"/>
      <c r="L371" s="153">
        <v>1</v>
      </c>
      <c r="M371" s="154"/>
      <c r="N371" s="155"/>
      <c r="O371" s="159">
        <f t="shared" ref="O371" si="72">IF(L371=1,$AL$35,IF(L371=2,$AL$54,IF(L371=3,$AL$72,IF(L371=4,$AL$91,IF(L371=5,$AL$109,IF(L371=6,$AL$127,IF(L371=7,$AL$146,IF(L371=8,$AL$164,IF(L371=9,$AL$182,IF(L371=10,$AL$201,0))))))))))</f>
        <v>0</v>
      </c>
      <c r="P371" s="160"/>
      <c r="Q371" s="161"/>
      <c r="R371" s="164">
        <f>IF(AND(I371="○",AU371="●"),AX371*O371,0)</f>
        <v>0</v>
      </c>
      <c r="S371" s="165"/>
      <c r="T371" s="165"/>
      <c r="U371" s="165"/>
      <c r="V371" s="165"/>
      <c r="W371" s="165"/>
      <c r="X371" s="133">
        <f>IF(AND(I371="○",AU371="●"),'スクリーン(1)'!AD147+'スクリーン(2)'!AD147+'スクリーン(3)'!AD147+'スクリーン(4)'!AD147+'スクリーン(5)'!AD147+'スクリーン(6)'!AD147+'スクリーン(7)'!AD147+'スクリーン(8)'!AD147+'スクリーン(9)'!AD147+'スクリーン(10)'!AD147+'スクリーン(11)'!AD147+'スクリーン(12)'!AD147+'スクリーン(13)'!AD147+'スクリーン(14)'!AD147+'スクリーン(15)'!AD147+'スクリーン(16)'!AD147+'スクリーン(17)'!AD147+'スクリーン(18)'!AD147+'スクリーン(19)'!AD147+'スクリーン(20)'!AD147,0)</f>
        <v>0</v>
      </c>
      <c r="Y371" s="133"/>
      <c r="Z371" s="133"/>
      <c r="AA371" s="133"/>
      <c r="AB371" s="133"/>
      <c r="AC371" s="133"/>
      <c r="AD371" s="126">
        <f>IF(I371="○",ROUNDUP(R371+X371,1),0)</f>
        <v>0</v>
      </c>
      <c r="AE371" s="126"/>
      <c r="AF371" s="126"/>
      <c r="AG371" s="126"/>
      <c r="AH371" s="126"/>
      <c r="AI371" s="127"/>
      <c r="AJ371" s="111"/>
      <c r="AK371" s="111"/>
      <c r="AL371" s="111"/>
      <c r="AM371" s="111"/>
      <c r="AN371" s="111"/>
      <c r="AT371" s="28"/>
      <c r="AU371" s="134" t="str">
        <f t="shared" si="62"/>
        <v>●</v>
      </c>
      <c r="AV371" s="132">
        <f>IF(AU371="●",IF(I371="定","-",I371),"-")</f>
        <v>0</v>
      </c>
      <c r="AW371" s="28"/>
      <c r="AX371" s="135">
        <f t="shared" ref="AX371" si="73">20+ROUNDDOWN(($K$209-1000)/1000,0)*20</f>
        <v>0</v>
      </c>
      <c r="AY371" s="135"/>
      <c r="AZ371" s="28"/>
      <c r="BA371" s="28"/>
      <c r="BB371" s="28"/>
      <c r="BC371" s="28"/>
      <c r="BD371" s="28"/>
      <c r="BE371" s="28"/>
    </row>
    <row r="372" spans="3:57" ht="10.9" customHeight="1" x14ac:dyDescent="0.15">
      <c r="C372" s="137"/>
      <c r="D372" s="140"/>
      <c r="E372" s="142"/>
      <c r="F372" s="142"/>
      <c r="G372" s="137"/>
      <c r="H372" s="142"/>
      <c r="I372" s="153"/>
      <c r="J372" s="154"/>
      <c r="K372" s="514"/>
      <c r="L372" s="153"/>
      <c r="M372" s="154"/>
      <c r="N372" s="155"/>
      <c r="O372" s="162"/>
      <c r="P372" s="162"/>
      <c r="Q372" s="163"/>
      <c r="R372" s="166"/>
      <c r="S372" s="167"/>
      <c r="T372" s="167"/>
      <c r="U372" s="167"/>
      <c r="V372" s="167"/>
      <c r="W372" s="167"/>
      <c r="X372" s="133"/>
      <c r="Y372" s="133"/>
      <c r="Z372" s="133"/>
      <c r="AA372" s="133"/>
      <c r="AB372" s="133"/>
      <c r="AC372" s="133"/>
      <c r="AD372" s="128"/>
      <c r="AE372" s="128"/>
      <c r="AF372" s="128"/>
      <c r="AG372" s="128"/>
      <c r="AH372" s="128"/>
      <c r="AI372" s="129"/>
      <c r="AJ372" s="111"/>
      <c r="AK372" s="111"/>
      <c r="AL372" s="111"/>
      <c r="AM372" s="111"/>
      <c r="AN372" s="111"/>
      <c r="AT372" s="28"/>
      <c r="AU372" s="134"/>
      <c r="AV372" s="132"/>
      <c r="AW372" s="28"/>
      <c r="AX372" s="135"/>
      <c r="AY372" s="135"/>
      <c r="AZ372" s="28"/>
      <c r="BA372" s="28"/>
      <c r="BB372" s="28"/>
      <c r="BC372" s="28"/>
      <c r="BD372" s="28"/>
      <c r="BE372" s="28"/>
    </row>
    <row r="373" spans="3:57" ht="10.9" customHeight="1" x14ac:dyDescent="0.15">
      <c r="C373" s="137"/>
      <c r="D373" s="140"/>
      <c r="E373" s="142"/>
      <c r="F373" s="142"/>
      <c r="G373" s="137"/>
      <c r="H373" s="142"/>
      <c r="I373" s="153"/>
      <c r="J373" s="154"/>
      <c r="K373" s="514"/>
      <c r="L373" s="153"/>
      <c r="M373" s="154"/>
      <c r="N373" s="155"/>
      <c r="O373" s="162"/>
      <c r="P373" s="162"/>
      <c r="Q373" s="163"/>
      <c r="R373" s="166"/>
      <c r="S373" s="167"/>
      <c r="T373" s="167"/>
      <c r="U373" s="167"/>
      <c r="V373" s="167"/>
      <c r="W373" s="167"/>
      <c r="X373" s="133"/>
      <c r="Y373" s="133"/>
      <c r="Z373" s="133"/>
      <c r="AA373" s="133"/>
      <c r="AB373" s="133"/>
      <c r="AC373" s="133"/>
      <c r="AD373" s="128"/>
      <c r="AE373" s="128"/>
      <c r="AF373" s="128"/>
      <c r="AG373" s="128"/>
      <c r="AH373" s="128"/>
      <c r="AI373" s="129"/>
      <c r="AJ373" s="111"/>
      <c r="AK373" s="111"/>
      <c r="AL373" s="111"/>
      <c r="AM373" s="111"/>
      <c r="AN373" s="111"/>
      <c r="AT373" s="28"/>
      <c r="AU373" s="134"/>
      <c r="AV373" s="132"/>
      <c r="AW373" s="28"/>
      <c r="AX373" s="135"/>
      <c r="AY373" s="135"/>
      <c r="AZ373" s="28"/>
      <c r="BA373" s="28"/>
      <c r="BB373" s="28"/>
      <c r="BC373" s="28"/>
      <c r="BD373" s="28"/>
      <c r="BE373" s="28"/>
    </row>
    <row r="374" spans="3:57" ht="10.9" customHeight="1" x14ac:dyDescent="0.15">
      <c r="C374" s="138"/>
      <c r="D374" s="170"/>
      <c r="E374" s="143"/>
      <c r="F374" s="143"/>
      <c r="G374" s="138"/>
      <c r="H374" s="143"/>
      <c r="I374" s="156"/>
      <c r="J374" s="157"/>
      <c r="K374" s="515"/>
      <c r="L374" s="156"/>
      <c r="M374" s="157"/>
      <c r="N374" s="158"/>
      <c r="O374" s="162"/>
      <c r="P374" s="162"/>
      <c r="Q374" s="163"/>
      <c r="R374" s="168"/>
      <c r="S374" s="169"/>
      <c r="T374" s="169"/>
      <c r="U374" s="169"/>
      <c r="V374" s="169"/>
      <c r="W374" s="169"/>
      <c r="X374" s="133"/>
      <c r="Y374" s="133"/>
      <c r="Z374" s="133"/>
      <c r="AA374" s="133"/>
      <c r="AB374" s="133"/>
      <c r="AC374" s="133"/>
      <c r="AD374" s="130"/>
      <c r="AE374" s="130"/>
      <c r="AF374" s="130"/>
      <c r="AG374" s="130"/>
      <c r="AH374" s="130"/>
      <c r="AI374" s="131"/>
      <c r="AJ374" s="111"/>
      <c r="AK374" s="111"/>
      <c r="AL374" s="111"/>
      <c r="AM374" s="111"/>
      <c r="AN374" s="111"/>
      <c r="AT374" s="28"/>
      <c r="AU374" s="134"/>
      <c r="AV374" s="132"/>
      <c r="AW374" s="28"/>
      <c r="AX374" s="135"/>
      <c r="AY374" s="135"/>
      <c r="AZ374" s="28"/>
      <c r="BA374" s="28"/>
      <c r="BB374" s="28"/>
      <c r="BC374" s="28"/>
      <c r="BD374" s="28"/>
      <c r="BE374" s="28"/>
    </row>
    <row r="375" spans="3:57" ht="10.9" customHeight="1" x14ac:dyDescent="0.15">
      <c r="C375" s="136">
        <v>9</v>
      </c>
      <c r="D375" s="139" t="s">
        <v>2</v>
      </c>
      <c r="E375" s="141">
        <v>6</v>
      </c>
      <c r="F375" s="141" t="s">
        <v>1</v>
      </c>
      <c r="G375" s="136" t="s">
        <v>8</v>
      </c>
      <c r="H375" s="141"/>
      <c r="I375" s="511"/>
      <c r="J375" s="512"/>
      <c r="K375" s="513"/>
      <c r="L375" s="153">
        <v>1</v>
      </c>
      <c r="M375" s="154"/>
      <c r="N375" s="155"/>
      <c r="O375" s="159">
        <f t="shared" ref="O375" si="74">IF(L375=1,$AL$35,IF(L375=2,$AL$54,IF(L375=3,$AL$72,IF(L375=4,$AL$91,IF(L375=5,$AL$109,IF(L375=6,$AL$127,IF(L375=7,$AL$146,IF(L375=8,$AL$164,IF(L375=9,$AL$182,IF(L375=10,$AL$201,0))))))))))</f>
        <v>0</v>
      </c>
      <c r="P375" s="160"/>
      <c r="Q375" s="161"/>
      <c r="R375" s="164">
        <f>IF(AND(I375="○",AU375="●"),AX375*O375,0)</f>
        <v>0</v>
      </c>
      <c r="S375" s="165"/>
      <c r="T375" s="165"/>
      <c r="U375" s="165"/>
      <c r="V375" s="165"/>
      <c r="W375" s="165"/>
      <c r="X375" s="133">
        <f>IF(AND(I375="○",AU375="●"),'スクリーン(1)'!AD151+'スクリーン(2)'!AD151+'スクリーン(3)'!AD151+'スクリーン(4)'!AD151+'スクリーン(5)'!AD151+'スクリーン(6)'!AD151+'スクリーン(7)'!AD151+'スクリーン(8)'!AD151+'スクリーン(9)'!AD151+'スクリーン(10)'!AD151+'スクリーン(11)'!AD151+'スクリーン(12)'!AD151+'スクリーン(13)'!AD151+'スクリーン(14)'!AD151+'スクリーン(15)'!AD151+'スクリーン(16)'!AD151+'スクリーン(17)'!AD151+'スクリーン(18)'!AD151+'スクリーン(19)'!AD151+'スクリーン(20)'!AD151,0)</f>
        <v>0</v>
      </c>
      <c r="Y375" s="133"/>
      <c r="Z375" s="133"/>
      <c r="AA375" s="133"/>
      <c r="AB375" s="133"/>
      <c r="AC375" s="133"/>
      <c r="AD375" s="126">
        <f>IF(I375="○",ROUNDUP(R375+X375,1),0)</f>
        <v>0</v>
      </c>
      <c r="AE375" s="126"/>
      <c r="AF375" s="126"/>
      <c r="AG375" s="126"/>
      <c r="AH375" s="126"/>
      <c r="AI375" s="127"/>
      <c r="AJ375" s="111"/>
      <c r="AK375" s="111"/>
      <c r="AL375" s="111"/>
      <c r="AM375" s="111"/>
      <c r="AN375" s="111"/>
      <c r="AT375" s="28"/>
      <c r="AU375" s="134" t="str">
        <f t="shared" si="62"/>
        <v>●</v>
      </c>
      <c r="AV375" s="132">
        <f>IF(AU375="●",IF(I375="定","-",I375),"-")</f>
        <v>0</v>
      </c>
      <c r="AW375" s="28"/>
      <c r="AX375" s="135">
        <f t="shared" ref="AX375" si="75">20+ROUNDDOWN(($K$209-1000)/1000,0)*20</f>
        <v>0</v>
      </c>
      <c r="AY375" s="135"/>
      <c r="AZ375" s="28"/>
      <c r="BA375" s="28"/>
      <c r="BB375" s="28"/>
      <c r="BC375" s="28"/>
      <c r="BD375" s="28"/>
      <c r="BE375" s="28"/>
    </row>
    <row r="376" spans="3:57" ht="10.9" customHeight="1" x14ac:dyDescent="0.15">
      <c r="C376" s="137"/>
      <c r="D376" s="140"/>
      <c r="E376" s="142"/>
      <c r="F376" s="142"/>
      <c r="G376" s="137"/>
      <c r="H376" s="142"/>
      <c r="I376" s="153"/>
      <c r="J376" s="154"/>
      <c r="K376" s="514"/>
      <c r="L376" s="153"/>
      <c r="M376" s="154"/>
      <c r="N376" s="155"/>
      <c r="O376" s="162"/>
      <c r="P376" s="162"/>
      <c r="Q376" s="163"/>
      <c r="R376" s="166"/>
      <c r="S376" s="167"/>
      <c r="T376" s="167"/>
      <c r="U376" s="167"/>
      <c r="V376" s="167"/>
      <c r="W376" s="167"/>
      <c r="X376" s="133"/>
      <c r="Y376" s="133"/>
      <c r="Z376" s="133"/>
      <c r="AA376" s="133"/>
      <c r="AB376" s="133"/>
      <c r="AC376" s="133"/>
      <c r="AD376" s="128"/>
      <c r="AE376" s="128"/>
      <c r="AF376" s="128"/>
      <c r="AG376" s="128"/>
      <c r="AH376" s="128"/>
      <c r="AI376" s="129"/>
      <c r="AJ376" s="111"/>
      <c r="AK376" s="111"/>
      <c r="AL376" s="111"/>
      <c r="AM376" s="111"/>
      <c r="AN376" s="111"/>
      <c r="AT376" s="28"/>
      <c r="AU376" s="134"/>
      <c r="AV376" s="132"/>
      <c r="AW376" s="28"/>
      <c r="AX376" s="135"/>
      <c r="AY376" s="135"/>
      <c r="AZ376" s="28"/>
      <c r="BA376" s="28"/>
      <c r="BB376" s="28"/>
      <c r="BC376" s="28"/>
      <c r="BD376" s="28"/>
      <c r="BE376" s="28"/>
    </row>
    <row r="377" spans="3:57" ht="10.9" customHeight="1" x14ac:dyDescent="0.15">
      <c r="C377" s="137"/>
      <c r="D377" s="140"/>
      <c r="E377" s="142"/>
      <c r="F377" s="142"/>
      <c r="G377" s="137"/>
      <c r="H377" s="142"/>
      <c r="I377" s="153"/>
      <c r="J377" s="154"/>
      <c r="K377" s="514"/>
      <c r="L377" s="153"/>
      <c r="M377" s="154"/>
      <c r="N377" s="155"/>
      <c r="O377" s="162"/>
      <c r="P377" s="162"/>
      <c r="Q377" s="163"/>
      <c r="R377" s="166"/>
      <c r="S377" s="167"/>
      <c r="T377" s="167"/>
      <c r="U377" s="167"/>
      <c r="V377" s="167"/>
      <c r="W377" s="167"/>
      <c r="X377" s="133"/>
      <c r="Y377" s="133"/>
      <c r="Z377" s="133"/>
      <c r="AA377" s="133"/>
      <c r="AB377" s="133"/>
      <c r="AC377" s="133"/>
      <c r="AD377" s="128"/>
      <c r="AE377" s="128"/>
      <c r="AF377" s="128"/>
      <c r="AG377" s="128"/>
      <c r="AH377" s="128"/>
      <c r="AI377" s="129"/>
      <c r="AJ377" s="111"/>
      <c r="AK377" s="111"/>
      <c r="AL377" s="111"/>
      <c r="AM377" s="111"/>
      <c r="AN377" s="111"/>
      <c r="AT377" s="28"/>
      <c r="AU377" s="134"/>
      <c r="AV377" s="132"/>
      <c r="AW377" s="28"/>
      <c r="AX377" s="135"/>
      <c r="AY377" s="135"/>
      <c r="AZ377" s="28"/>
      <c r="BA377" s="28"/>
      <c r="BB377" s="28"/>
      <c r="BC377" s="28"/>
      <c r="BD377" s="28"/>
      <c r="BE377" s="28"/>
    </row>
    <row r="378" spans="3:57" ht="10.9" customHeight="1" x14ac:dyDescent="0.15">
      <c r="C378" s="138"/>
      <c r="D378" s="170"/>
      <c r="E378" s="143"/>
      <c r="F378" s="143"/>
      <c r="G378" s="138"/>
      <c r="H378" s="143"/>
      <c r="I378" s="156"/>
      <c r="J378" s="157"/>
      <c r="K378" s="515"/>
      <c r="L378" s="156"/>
      <c r="M378" s="157"/>
      <c r="N378" s="158"/>
      <c r="O378" s="162"/>
      <c r="P378" s="162"/>
      <c r="Q378" s="163"/>
      <c r="R378" s="168"/>
      <c r="S378" s="169"/>
      <c r="T378" s="169"/>
      <c r="U378" s="169"/>
      <c r="V378" s="169"/>
      <c r="W378" s="169"/>
      <c r="X378" s="133"/>
      <c r="Y378" s="133"/>
      <c r="Z378" s="133"/>
      <c r="AA378" s="133"/>
      <c r="AB378" s="133"/>
      <c r="AC378" s="133"/>
      <c r="AD378" s="130"/>
      <c r="AE378" s="130"/>
      <c r="AF378" s="130"/>
      <c r="AG378" s="130"/>
      <c r="AH378" s="130"/>
      <c r="AI378" s="131"/>
      <c r="AJ378" s="111"/>
      <c r="AK378" s="111"/>
      <c r="AL378" s="111"/>
      <c r="AM378" s="111"/>
      <c r="AN378" s="111"/>
      <c r="AT378" s="28"/>
      <c r="AU378" s="134"/>
      <c r="AV378" s="132"/>
      <c r="AW378" s="28"/>
      <c r="AX378" s="135"/>
      <c r="AY378" s="135"/>
      <c r="AZ378" s="28"/>
      <c r="BA378" s="28"/>
      <c r="BB378" s="28"/>
      <c r="BC378" s="28"/>
      <c r="BD378" s="28"/>
      <c r="BE378" s="28"/>
    </row>
    <row r="379" spans="3:57" ht="10.9" customHeight="1" x14ac:dyDescent="0.15">
      <c r="C379" s="136">
        <v>9</v>
      </c>
      <c r="D379" s="139" t="s">
        <v>2</v>
      </c>
      <c r="E379" s="141">
        <v>7</v>
      </c>
      <c r="F379" s="141" t="s">
        <v>1</v>
      </c>
      <c r="G379" s="136" t="s">
        <v>7</v>
      </c>
      <c r="H379" s="141"/>
      <c r="I379" s="511"/>
      <c r="J379" s="512"/>
      <c r="K379" s="513"/>
      <c r="L379" s="153">
        <v>1</v>
      </c>
      <c r="M379" s="154"/>
      <c r="N379" s="155"/>
      <c r="O379" s="159">
        <f t="shared" ref="O379" si="76">IF(L379=1,$AL$35,IF(L379=2,$AL$54,IF(L379=3,$AL$72,IF(L379=4,$AL$91,IF(L379=5,$AL$109,IF(L379=6,$AL$127,IF(L379=7,$AL$146,IF(L379=8,$AL$164,IF(L379=9,$AL$182,IF(L379=10,$AL$201,0))))))))))</f>
        <v>0</v>
      </c>
      <c r="P379" s="160"/>
      <c r="Q379" s="161"/>
      <c r="R379" s="164">
        <f>IF(AND(I379="○",AU379="●"),AX379*O379,0)</f>
        <v>0</v>
      </c>
      <c r="S379" s="165"/>
      <c r="T379" s="165"/>
      <c r="U379" s="165"/>
      <c r="V379" s="165"/>
      <c r="W379" s="165"/>
      <c r="X379" s="133">
        <f>IF(AND(I379="○",AU379="●"),'スクリーン(1)'!AD155+'スクリーン(2)'!AD155+'スクリーン(3)'!AD155+'スクリーン(4)'!AD155+'スクリーン(5)'!AD155+'スクリーン(6)'!AD155+'スクリーン(7)'!AD155+'スクリーン(8)'!AD155+'スクリーン(9)'!AD155+'スクリーン(10)'!AD155+'スクリーン(11)'!AD155+'スクリーン(12)'!AD155+'スクリーン(13)'!AD155+'スクリーン(14)'!AD155+'スクリーン(15)'!AD155+'スクリーン(16)'!AD155+'スクリーン(17)'!AD155+'スクリーン(18)'!AD155+'スクリーン(19)'!AD155+'スクリーン(20)'!AD155,0)</f>
        <v>0</v>
      </c>
      <c r="Y379" s="133"/>
      <c r="Z379" s="133"/>
      <c r="AA379" s="133"/>
      <c r="AB379" s="133"/>
      <c r="AC379" s="133"/>
      <c r="AD379" s="126">
        <f>IF(I379="○",ROUNDUP(R379+X379,1),0)</f>
        <v>0</v>
      </c>
      <c r="AE379" s="126"/>
      <c r="AF379" s="126"/>
      <c r="AG379" s="126"/>
      <c r="AH379" s="126"/>
      <c r="AI379" s="127"/>
      <c r="AJ379" s="111"/>
      <c r="AK379" s="111"/>
      <c r="AL379" s="111"/>
      <c r="AM379" s="111"/>
      <c r="AN379" s="111"/>
      <c r="AT379" s="28"/>
      <c r="AU379" s="134" t="str">
        <f t="shared" si="62"/>
        <v>●</v>
      </c>
      <c r="AV379" s="132">
        <f>IF(AU379="●",IF(I379="定","-",I379),"-")</f>
        <v>0</v>
      </c>
      <c r="AW379" s="28"/>
      <c r="AX379" s="135">
        <f t="shared" ref="AX379" si="77">20+ROUNDDOWN(($K$209-1000)/1000,0)*20</f>
        <v>0</v>
      </c>
      <c r="AY379" s="135"/>
      <c r="AZ379" s="28"/>
      <c r="BA379" s="28"/>
      <c r="BB379" s="28"/>
      <c r="BC379" s="28"/>
      <c r="BD379" s="28"/>
      <c r="BE379" s="28"/>
    </row>
    <row r="380" spans="3:57" ht="10.9" customHeight="1" x14ac:dyDescent="0.15">
      <c r="C380" s="137"/>
      <c r="D380" s="140"/>
      <c r="E380" s="142"/>
      <c r="F380" s="142"/>
      <c r="G380" s="137"/>
      <c r="H380" s="142"/>
      <c r="I380" s="153"/>
      <c r="J380" s="154"/>
      <c r="K380" s="514"/>
      <c r="L380" s="153"/>
      <c r="M380" s="154"/>
      <c r="N380" s="155"/>
      <c r="O380" s="162"/>
      <c r="P380" s="162"/>
      <c r="Q380" s="163"/>
      <c r="R380" s="166"/>
      <c r="S380" s="167"/>
      <c r="T380" s="167"/>
      <c r="U380" s="167"/>
      <c r="V380" s="167"/>
      <c r="W380" s="167"/>
      <c r="X380" s="133"/>
      <c r="Y380" s="133"/>
      <c r="Z380" s="133"/>
      <c r="AA380" s="133"/>
      <c r="AB380" s="133"/>
      <c r="AC380" s="133"/>
      <c r="AD380" s="128"/>
      <c r="AE380" s="128"/>
      <c r="AF380" s="128"/>
      <c r="AG380" s="128"/>
      <c r="AH380" s="128"/>
      <c r="AI380" s="129"/>
      <c r="AJ380" s="111"/>
      <c r="AK380" s="111"/>
      <c r="AL380" s="111"/>
      <c r="AM380" s="111"/>
      <c r="AN380" s="111"/>
      <c r="AT380" s="28"/>
      <c r="AU380" s="134"/>
      <c r="AV380" s="132"/>
      <c r="AW380" s="28"/>
      <c r="AX380" s="135"/>
      <c r="AY380" s="135"/>
      <c r="AZ380" s="28"/>
      <c r="BA380" s="28"/>
      <c r="BB380" s="28"/>
      <c r="BC380" s="28"/>
      <c r="BD380" s="28"/>
      <c r="BE380" s="28"/>
    </row>
    <row r="381" spans="3:57" ht="10.9" customHeight="1" x14ac:dyDescent="0.15">
      <c r="C381" s="137"/>
      <c r="D381" s="140"/>
      <c r="E381" s="142"/>
      <c r="F381" s="142"/>
      <c r="G381" s="137"/>
      <c r="H381" s="142"/>
      <c r="I381" s="153"/>
      <c r="J381" s="154"/>
      <c r="K381" s="514"/>
      <c r="L381" s="153"/>
      <c r="M381" s="154"/>
      <c r="N381" s="155"/>
      <c r="O381" s="162"/>
      <c r="P381" s="162"/>
      <c r="Q381" s="163"/>
      <c r="R381" s="166"/>
      <c r="S381" s="167"/>
      <c r="T381" s="167"/>
      <c r="U381" s="167"/>
      <c r="V381" s="167"/>
      <c r="W381" s="167"/>
      <c r="X381" s="133"/>
      <c r="Y381" s="133"/>
      <c r="Z381" s="133"/>
      <c r="AA381" s="133"/>
      <c r="AB381" s="133"/>
      <c r="AC381" s="133"/>
      <c r="AD381" s="128"/>
      <c r="AE381" s="128"/>
      <c r="AF381" s="128"/>
      <c r="AG381" s="128"/>
      <c r="AH381" s="128"/>
      <c r="AI381" s="129"/>
      <c r="AJ381" s="111"/>
      <c r="AK381" s="111"/>
      <c r="AL381" s="111"/>
      <c r="AM381" s="111"/>
      <c r="AN381" s="111"/>
      <c r="AT381" s="28"/>
      <c r="AU381" s="134"/>
      <c r="AV381" s="132"/>
      <c r="AW381" s="28"/>
      <c r="AX381" s="135"/>
      <c r="AY381" s="135"/>
      <c r="AZ381" s="28"/>
      <c r="BA381" s="28"/>
      <c r="BB381" s="28"/>
      <c r="BC381" s="28"/>
      <c r="BD381" s="28"/>
      <c r="BE381" s="28"/>
    </row>
    <row r="382" spans="3:57" ht="10.9" customHeight="1" x14ac:dyDescent="0.15">
      <c r="C382" s="138"/>
      <c r="D382" s="170"/>
      <c r="E382" s="143"/>
      <c r="F382" s="143"/>
      <c r="G382" s="137"/>
      <c r="H382" s="142"/>
      <c r="I382" s="156"/>
      <c r="J382" s="157"/>
      <c r="K382" s="515"/>
      <c r="L382" s="156"/>
      <c r="M382" s="157"/>
      <c r="N382" s="158"/>
      <c r="O382" s="162"/>
      <c r="P382" s="162"/>
      <c r="Q382" s="163"/>
      <c r="R382" s="168"/>
      <c r="S382" s="169"/>
      <c r="T382" s="169"/>
      <c r="U382" s="169"/>
      <c r="V382" s="169"/>
      <c r="W382" s="169"/>
      <c r="X382" s="133"/>
      <c r="Y382" s="133"/>
      <c r="Z382" s="133"/>
      <c r="AA382" s="133"/>
      <c r="AB382" s="133"/>
      <c r="AC382" s="133"/>
      <c r="AD382" s="130"/>
      <c r="AE382" s="130"/>
      <c r="AF382" s="130"/>
      <c r="AG382" s="130"/>
      <c r="AH382" s="130"/>
      <c r="AI382" s="131"/>
      <c r="AJ382" s="111"/>
      <c r="AK382" s="111"/>
      <c r="AL382" s="111"/>
      <c r="AM382" s="111"/>
      <c r="AN382" s="111"/>
      <c r="AT382" s="28"/>
      <c r="AU382" s="134"/>
      <c r="AV382" s="132"/>
      <c r="AW382" s="28"/>
      <c r="AX382" s="135"/>
      <c r="AY382" s="135"/>
      <c r="AZ382" s="28"/>
      <c r="BA382" s="28"/>
      <c r="BB382" s="28"/>
      <c r="BC382" s="28"/>
      <c r="BD382" s="28"/>
      <c r="BE382" s="28"/>
    </row>
    <row r="383" spans="3:57" ht="10.9" customHeight="1" x14ac:dyDescent="0.15">
      <c r="C383" s="136">
        <v>9</v>
      </c>
      <c r="D383" s="139" t="s">
        <v>2</v>
      </c>
      <c r="E383" s="141">
        <v>8</v>
      </c>
      <c r="F383" s="141" t="s">
        <v>1</v>
      </c>
      <c r="G383" s="136" t="s">
        <v>6</v>
      </c>
      <c r="H383" s="141"/>
      <c r="I383" s="511"/>
      <c r="J383" s="512"/>
      <c r="K383" s="513"/>
      <c r="L383" s="153">
        <v>1</v>
      </c>
      <c r="M383" s="154"/>
      <c r="N383" s="155"/>
      <c r="O383" s="159">
        <f t="shared" ref="O383" si="78">IF(L383=1,$AL$35,IF(L383=2,$AL$54,IF(L383=3,$AL$72,IF(L383=4,$AL$91,IF(L383=5,$AL$109,IF(L383=6,$AL$127,IF(L383=7,$AL$146,IF(L383=8,$AL$164,IF(L383=9,$AL$182,IF(L383=10,$AL$201,0))))))))))</f>
        <v>0</v>
      </c>
      <c r="P383" s="160"/>
      <c r="Q383" s="161"/>
      <c r="R383" s="164">
        <f>IF(AND(I383="○",AU383="●"),AX383*O383,0)</f>
        <v>0</v>
      </c>
      <c r="S383" s="165"/>
      <c r="T383" s="165"/>
      <c r="U383" s="165"/>
      <c r="V383" s="165"/>
      <c r="W383" s="165"/>
      <c r="X383" s="133">
        <f>IF(AND(I383="○",AU383="●"),'スクリーン(1)'!AD159+'スクリーン(2)'!AD159+'スクリーン(3)'!AD159+'スクリーン(4)'!AD159+'スクリーン(5)'!AD159+'スクリーン(6)'!AD159+'スクリーン(7)'!AD159+'スクリーン(8)'!AD159+'スクリーン(9)'!AD159+'スクリーン(10)'!AD159+'スクリーン(11)'!AD159+'スクリーン(12)'!AD159+'スクリーン(13)'!AD159+'スクリーン(14)'!AD159+'スクリーン(15)'!AD159+'スクリーン(16)'!AD159+'スクリーン(17)'!AD159+'スクリーン(18)'!AD159+'スクリーン(19)'!AD159+'スクリーン(20)'!AD159,0)</f>
        <v>0</v>
      </c>
      <c r="Y383" s="133"/>
      <c r="Z383" s="133"/>
      <c r="AA383" s="133"/>
      <c r="AB383" s="133"/>
      <c r="AC383" s="133"/>
      <c r="AD383" s="126">
        <f>IF(I383="○",ROUNDUP(R383+X383,1),0)</f>
        <v>0</v>
      </c>
      <c r="AE383" s="126"/>
      <c r="AF383" s="126"/>
      <c r="AG383" s="126"/>
      <c r="AH383" s="126"/>
      <c r="AI383" s="127"/>
      <c r="AJ383" s="111"/>
      <c r="AK383" s="111"/>
      <c r="AL383" s="111"/>
      <c r="AM383" s="111"/>
      <c r="AN383" s="111"/>
      <c r="AT383" s="28"/>
      <c r="AU383" s="134" t="str">
        <f t="shared" si="62"/>
        <v>●</v>
      </c>
      <c r="AV383" s="132">
        <f>IF(AU383="●",IF(I383="定","-",I383),"-")</f>
        <v>0</v>
      </c>
      <c r="AW383" s="28"/>
      <c r="AX383" s="135">
        <f t="shared" ref="AX383" si="79">20+ROUNDDOWN(($K$209-1000)/1000,0)*20</f>
        <v>0</v>
      </c>
      <c r="AY383" s="135"/>
      <c r="AZ383" s="28"/>
      <c r="BA383" s="28"/>
      <c r="BB383" s="28"/>
      <c r="BC383" s="28"/>
      <c r="BD383" s="28"/>
      <c r="BE383" s="28"/>
    </row>
    <row r="384" spans="3:57" ht="10.9" customHeight="1" x14ac:dyDescent="0.15">
      <c r="C384" s="137"/>
      <c r="D384" s="140"/>
      <c r="E384" s="142"/>
      <c r="F384" s="142"/>
      <c r="G384" s="137"/>
      <c r="H384" s="142"/>
      <c r="I384" s="153"/>
      <c r="J384" s="154"/>
      <c r="K384" s="514"/>
      <c r="L384" s="153"/>
      <c r="M384" s="154"/>
      <c r="N384" s="155"/>
      <c r="O384" s="162"/>
      <c r="P384" s="162"/>
      <c r="Q384" s="163"/>
      <c r="R384" s="166"/>
      <c r="S384" s="167"/>
      <c r="T384" s="167"/>
      <c r="U384" s="167"/>
      <c r="V384" s="167"/>
      <c r="W384" s="167"/>
      <c r="X384" s="133"/>
      <c r="Y384" s="133"/>
      <c r="Z384" s="133"/>
      <c r="AA384" s="133"/>
      <c r="AB384" s="133"/>
      <c r="AC384" s="133"/>
      <c r="AD384" s="128"/>
      <c r="AE384" s="128"/>
      <c r="AF384" s="128"/>
      <c r="AG384" s="128"/>
      <c r="AH384" s="128"/>
      <c r="AI384" s="129"/>
      <c r="AJ384" s="111"/>
      <c r="AK384" s="111"/>
      <c r="AL384" s="111"/>
      <c r="AM384" s="111"/>
      <c r="AN384" s="111"/>
      <c r="AT384" s="28"/>
      <c r="AU384" s="134"/>
      <c r="AV384" s="132"/>
      <c r="AW384" s="28"/>
      <c r="AX384" s="135"/>
      <c r="AY384" s="135"/>
      <c r="AZ384" s="28"/>
      <c r="BA384" s="28"/>
      <c r="BB384" s="28"/>
      <c r="BC384" s="28"/>
      <c r="BD384" s="28"/>
      <c r="BE384" s="28"/>
    </row>
    <row r="385" spans="3:57" ht="10.9" customHeight="1" x14ac:dyDescent="0.15">
      <c r="C385" s="137"/>
      <c r="D385" s="140"/>
      <c r="E385" s="142"/>
      <c r="F385" s="142"/>
      <c r="G385" s="137"/>
      <c r="H385" s="142"/>
      <c r="I385" s="153"/>
      <c r="J385" s="154"/>
      <c r="K385" s="514"/>
      <c r="L385" s="153"/>
      <c r="M385" s="154"/>
      <c r="N385" s="155"/>
      <c r="O385" s="162"/>
      <c r="P385" s="162"/>
      <c r="Q385" s="163"/>
      <c r="R385" s="166"/>
      <c r="S385" s="167"/>
      <c r="T385" s="167"/>
      <c r="U385" s="167"/>
      <c r="V385" s="167"/>
      <c r="W385" s="167"/>
      <c r="X385" s="133"/>
      <c r="Y385" s="133"/>
      <c r="Z385" s="133"/>
      <c r="AA385" s="133"/>
      <c r="AB385" s="133"/>
      <c r="AC385" s="133"/>
      <c r="AD385" s="128"/>
      <c r="AE385" s="128"/>
      <c r="AF385" s="128"/>
      <c r="AG385" s="128"/>
      <c r="AH385" s="128"/>
      <c r="AI385" s="129"/>
      <c r="AJ385" s="111"/>
      <c r="AK385" s="111"/>
      <c r="AL385" s="111"/>
      <c r="AM385" s="111"/>
      <c r="AN385" s="111"/>
      <c r="AT385" s="28"/>
      <c r="AU385" s="134"/>
      <c r="AV385" s="132"/>
      <c r="AW385" s="28"/>
      <c r="AX385" s="135"/>
      <c r="AY385" s="135"/>
      <c r="AZ385" s="28"/>
      <c r="BA385" s="28"/>
      <c r="BB385" s="28"/>
      <c r="BC385" s="28"/>
      <c r="BD385" s="28"/>
      <c r="BE385" s="28"/>
    </row>
    <row r="386" spans="3:57" ht="10.9" customHeight="1" x14ac:dyDescent="0.15">
      <c r="C386" s="138"/>
      <c r="D386" s="170"/>
      <c r="E386" s="143"/>
      <c r="F386" s="143"/>
      <c r="G386" s="138"/>
      <c r="H386" s="143"/>
      <c r="I386" s="156"/>
      <c r="J386" s="157"/>
      <c r="K386" s="515"/>
      <c r="L386" s="156"/>
      <c r="M386" s="157"/>
      <c r="N386" s="158"/>
      <c r="O386" s="162"/>
      <c r="P386" s="162"/>
      <c r="Q386" s="163"/>
      <c r="R386" s="168"/>
      <c r="S386" s="169"/>
      <c r="T386" s="169"/>
      <c r="U386" s="169"/>
      <c r="V386" s="169"/>
      <c r="W386" s="169"/>
      <c r="X386" s="133"/>
      <c r="Y386" s="133"/>
      <c r="Z386" s="133"/>
      <c r="AA386" s="133"/>
      <c r="AB386" s="133"/>
      <c r="AC386" s="133"/>
      <c r="AD386" s="130"/>
      <c r="AE386" s="130"/>
      <c r="AF386" s="130"/>
      <c r="AG386" s="130"/>
      <c r="AH386" s="130"/>
      <c r="AI386" s="131"/>
      <c r="AJ386" s="111"/>
      <c r="AK386" s="111"/>
      <c r="AL386" s="111"/>
      <c r="AM386" s="111"/>
      <c r="AN386" s="111"/>
      <c r="AT386" s="28"/>
      <c r="AU386" s="134"/>
      <c r="AV386" s="132"/>
      <c r="AW386" s="28"/>
      <c r="AX386" s="135"/>
      <c r="AY386" s="135"/>
      <c r="AZ386" s="28"/>
      <c r="BA386" s="28"/>
      <c r="BB386" s="28"/>
      <c r="BC386" s="28"/>
      <c r="BD386" s="28"/>
      <c r="BE386" s="28"/>
    </row>
    <row r="387" spans="3:57" ht="10.9" customHeight="1" x14ac:dyDescent="0.15">
      <c r="C387" s="136">
        <v>9</v>
      </c>
      <c r="D387" s="139" t="s">
        <v>2</v>
      </c>
      <c r="E387" s="141">
        <v>9</v>
      </c>
      <c r="F387" s="141" t="s">
        <v>1</v>
      </c>
      <c r="G387" s="136" t="s">
        <v>5</v>
      </c>
      <c r="H387" s="141"/>
      <c r="I387" s="511"/>
      <c r="J387" s="512"/>
      <c r="K387" s="513"/>
      <c r="L387" s="153">
        <v>1</v>
      </c>
      <c r="M387" s="154"/>
      <c r="N387" s="155"/>
      <c r="O387" s="159">
        <f t="shared" ref="O387" si="80">IF(L387=1,$AL$35,IF(L387=2,$AL$54,IF(L387=3,$AL$72,IF(L387=4,$AL$91,IF(L387=5,$AL$109,IF(L387=6,$AL$127,IF(L387=7,$AL$146,IF(L387=8,$AL$164,IF(L387=9,$AL$182,IF(L387=10,$AL$201,0))))))))))</f>
        <v>0</v>
      </c>
      <c r="P387" s="160"/>
      <c r="Q387" s="161"/>
      <c r="R387" s="164">
        <f>IF(AND(I387="○",AU387="●"),AX387*O387,0)</f>
        <v>0</v>
      </c>
      <c r="S387" s="165"/>
      <c r="T387" s="165"/>
      <c r="U387" s="165"/>
      <c r="V387" s="165"/>
      <c r="W387" s="165"/>
      <c r="X387" s="133">
        <f>IF(AND(I387="○",AU387="●"),'スクリーン(1)'!AD163+'スクリーン(2)'!AD163+'スクリーン(3)'!AD163+'スクリーン(4)'!AD163+'スクリーン(5)'!AD163+'スクリーン(6)'!AD163+'スクリーン(7)'!AD163+'スクリーン(8)'!AD163+'スクリーン(9)'!AD163+'スクリーン(10)'!AD163+'スクリーン(11)'!AD163+'スクリーン(12)'!AD163+'スクリーン(13)'!AD163+'スクリーン(14)'!AD163+'スクリーン(15)'!AD163+'スクリーン(16)'!AD163+'スクリーン(17)'!AD163+'スクリーン(18)'!AD163+'スクリーン(19)'!AD163+'スクリーン(20)'!AD163,0)</f>
        <v>0</v>
      </c>
      <c r="Y387" s="133"/>
      <c r="Z387" s="133"/>
      <c r="AA387" s="133"/>
      <c r="AB387" s="133"/>
      <c r="AC387" s="133"/>
      <c r="AD387" s="126">
        <f>IF(I387="○",ROUNDUP(R387+X387,1),0)</f>
        <v>0</v>
      </c>
      <c r="AE387" s="126"/>
      <c r="AF387" s="126"/>
      <c r="AG387" s="126"/>
      <c r="AH387" s="126"/>
      <c r="AI387" s="127"/>
      <c r="AJ387" s="111"/>
      <c r="AK387" s="111"/>
      <c r="AL387" s="111"/>
      <c r="AM387" s="111"/>
      <c r="AN387" s="111"/>
      <c r="AT387" s="28"/>
      <c r="AU387" s="134" t="str">
        <f t="shared" si="62"/>
        <v>●</v>
      </c>
      <c r="AV387" s="132">
        <f>IF(AU387="●",IF(I387="定","-",I387),"-")</f>
        <v>0</v>
      </c>
      <c r="AW387" s="28"/>
      <c r="AX387" s="135">
        <f t="shared" ref="AX387" si="81">20+ROUNDDOWN(($K$209-1000)/1000,0)*20</f>
        <v>0</v>
      </c>
      <c r="AY387" s="135"/>
      <c r="AZ387" s="28"/>
      <c r="BA387" s="28"/>
      <c r="BB387" s="28"/>
      <c r="BC387" s="28"/>
      <c r="BD387" s="28"/>
      <c r="BE387" s="28"/>
    </row>
    <row r="388" spans="3:57" ht="10.9" customHeight="1" x14ac:dyDescent="0.15">
      <c r="C388" s="137"/>
      <c r="D388" s="140"/>
      <c r="E388" s="142"/>
      <c r="F388" s="142"/>
      <c r="G388" s="137"/>
      <c r="H388" s="142"/>
      <c r="I388" s="153"/>
      <c r="J388" s="154"/>
      <c r="K388" s="514"/>
      <c r="L388" s="153"/>
      <c r="M388" s="154"/>
      <c r="N388" s="155"/>
      <c r="O388" s="162"/>
      <c r="P388" s="162"/>
      <c r="Q388" s="163"/>
      <c r="R388" s="166"/>
      <c r="S388" s="167"/>
      <c r="T388" s="167"/>
      <c r="U388" s="167"/>
      <c r="V388" s="167"/>
      <c r="W388" s="167"/>
      <c r="X388" s="133"/>
      <c r="Y388" s="133"/>
      <c r="Z388" s="133"/>
      <c r="AA388" s="133"/>
      <c r="AB388" s="133"/>
      <c r="AC388" s="133"/>
      <c r="AD388" s="128"/>
      <c r="AE388" s="128"/>
      <c r="AF388" s="128"/>
      <c r="AG388" s="128"/>
      <c r="AH388" s="128"/>
      <c r="AI388" s="129"/>
      <c r="AJ388" s="111"/>
      <c r="AK388" s="111"/>
      <c r="AL388" s="111"/>
      <c r="AM388" s="111"/>
      <c r="AN388" s="111"/>
      <c r="AT388" s="28"/>
      <c r="AU388" s="134"/>
      <c r="AV388" s="132"/>
      <c r="AW388" s="28"/>
      <c r="AX388" s="135"/>
      <c r="AY388" s="135"/>
      <c r="AZ388" s="28"/>
      <c r="BA388" s="28"/>
      <c r="BB388" s="28"/>
      <c r="BC388" s="28"/>
      <c r="BD388" s="28"/>
      <c r="BE388" s="28"/>
    </row>
    <row r="389" spans="3:57" ht="10.9" customHeight="1" x14ac:dyDescent="0.15">
      <c r="C389" s="137"/>
      <c r="D389" s="140"/>
      <c r="E389" s="142"/>
      <c r="F389" s="142"/>
      <c r="G389" s="137"/>
      <c r="H389" s="142"/>
      <c r="I389" s="153"/>
      <c r="J389" s="154"/>
      <c r="K389" s="514"/>
      <c r="L389" s="153"/>
      <c r="M389" s="154"/>
      <c r="N389" s="155"/>
      <c r="O389" s="162"/>
      <c r="P389" s="162"/>
      <c r="Q389" s="163"/>
      <c r="R389" s="166"/>
      <c r="S389" s="167"/>
      <c r="T389" s="167"/>
      <c r="U389" s="167"/>
      <c r="V389" s="167"/>
      <c r="W389" s="167"/>
      <c r="X389" s="133"/>
      <c r="Y389" s="133"/>
      <c r="Z389" s="133"/>
      <c r="AA389" s="133"/>
      <c r="AB389" s="133"/>
      <c r="AC389" s="133"/>
      <c r="AD389" s="128"/>
      <c r="AE389" s="128"/>
      <c r="AF389" s="128"/>
      <c r="AG389" s="128"/>
      <c r="AH389" s="128"/>
      <c r="AI389" s="129"/>
      <c r="AJ389" s="111"/>
      <c r="AK389" s="111"/>
      <c r="AL389" s="111"/>
      <c r="AM389" s="111"/>
      <c r="AN389" s="111"/>
      <c r="AT389" s="28"/>
      <c r="AU389" s="134"/>
      <c r="AV389" s="132"/>
      <c r="AW389" s="28"/>
      <c r="AX389" s="135"/>
      <c r="AY389" s="135"/>
      <c r="AZ389" s="28"/>
      <c r="BA389" s="28"/>
      <c r="BB389" s="28"/>
      <c r="BC389" s="28"/>
      <c r="BD389" s="28"/>
      <c r="BE389" s="28"/>
    </row>
    <row r="390" spans="3:57" ht="10.9" customHeight="1" x14ac:dyDescent="0.15">
      <c r="C390" s="138"/>
      <c r="D390" s="170"/>
      <c r="E390" s="143"/>
      <c r="F390" s="143"/>
      <c r="G390" s="138"/>
      <c r="H390" s="143"/>
      <c r="I390" s="156"/>
      <c r="J390" s="157"/>
      <c r="K390" s="515"/>
      <c r="L390" s="156"/>
      <c r="M390" s="157"/>
      <c r="N390" s="158"/>
      <c r="O390" s="162"/>
      <c r="P390" s="162"/>
      <c r="Q390" s="163"/>
      <c r="R390" s="168"/>
      <c r="S390" s="169"/>
      <c r="T390" s="169"/>
      <c r="U390" s="169"/>
      <c r="V390" s="169"/>
      <c r="W390" s="169"/>
      <c r="X390" s="133"/>
      <c r="Y390" s="133"/>
      <c r="Z390" s="133"/>
      <c r="AA390" s="133"/>
      <c r="AB390" s="133"/>
      <c r="AC390" s="133"/>
      <c r="AD390" s="130"/>
      <c r="AE390" s="130"/>
      <c r="AF390" s="130"/>
      <c r="AG390" s="130"/>
      <c r="AH390" s="130"/>
      <c r="AI390" s="131"/>
      <c r="AJ390" s="111"/>
      <c r="AK390" s="111"/>
      <c r="AL390" s="111"/>
      <c r="AM390" s="111"/>
      <c r="AN390" s="111"/>
      <c r="AT390" s="28"/>
      <c r="AU390" s="134"/>
      <c r="AV390" s="132"/>
      <c r="AW390" s="28"/>
      <c r="AX390" s="135"/>
      <c r="AY390" s="135"/>
      <c r="AZ390" s="28"/>
      <c r="BA390" s="28"/>
      <c r="BB390" s="28"/>
      <c r="BC390" s="28"/>
      <c r="BD390" s="28"/>
      <c r="BE390" s="28"/>
    </row>
    <row r="391" spans="3:57" ht="10.9" customHeight="1" x14ac:dyDescent="0.15">
      <c r="C391" s="136">
        <v>9</v>
      </c>
      <c r="D391" s="139" t="s">
        <v>2</v>
      </c>
      <c r="E391" s="141">
        <v>10</v>
      </c>
      <c r="F391" s="141" t="s">
        <v>1</v>
      </c>
      <c r="G391" s="136" t="s">
        <v>4</v>
      </c>
      <c r="H391" s="141"/>
      <c r="I391" s="511"/>
      <c r="J391" s="512"/>
      <c r="K391" s="513"/>
      <c r="L391" s="153">
        <v>1</v>
      </c>
      <c r="M391" s="154"/>
      <c r="N391" s="155"/>
      <c r="O391" s="159">
        <f t="shared" ref="O391" si="82">IF(L391=1,$AL$35,IF(L391=2,$AL$54,IF(L391=3,$AL$72,IF(L391=4,$AL$91,IF(L391=5,$AL$109,IF(L391=6,$AL$127,IF(L391=7,$AL$146,IF(L391=8,$AL$164,IF(L391=9,$AL$182,IF(L391=10,$AL$201,0))))))))))</f>
        <v>0</v>
      </c>
      <c r="P391" s="160"/>
      <c r="Q391" s="161"/>
      <c r="R391" s="164">
        <f>IF(AND(I391="○",AU391="●"),AX391*O391,0)</f>
        <v>0</v>
      </c>
      <c r="S391" s="165"/>
      <c r="T391" s="165"/>
      <c r="U391" s="165"/>
      <c r="V391" s="165"/>
      <c r="W391" s="165"/>
      <c r="X391" s="133">
        <f>IF(AND(I391="○",AU391="●"),'スクリーン(1)'!AD167+'スクリーン(2)'!AD167+'スクリーン(3)'!AD167+'スクリーン(4)'!AD167+'スクリーン(5)'!AD167+'スクリーン(6)'!AD167+'スクリーン(7)'!AD167+'スクリーン(8)'!AD167+'スクリーン(9)'!AD167+'スクリーン(10)'!AD167+'スクリーン(11)'!AD167+'スクリーン(12)'!AD167+'スクリーン(13)'!AD167+'スクリーン(14)'!AD167+'スクリーン(15)'!AD167+'スクリーン(16)'!AD167+'スクリーン(17)'!AD167+'スクリーン(18)'!AD167+'スクリーン(19)'!AD167+'スクリーン(20)'!AD167,0)</f>
        <v>0</v>
      </c>
      <c r="Y391" s="133"/>
      <c r="Z391" s="133"/>
      <c r="AA391" s="133"/>
      <c r="AB391" s="133"/>
      <c r="AC391" s="133"/>
      <c r="AD391" s="126">
        <f>IF(I391="○",ROUNDUP(R391+X391,1),0)</f>
        <v>0</v>
      </c>
      <c r="AE391" s="126"/>
      <c r="AF391" s="126"/>
      <c r="AG391" s="126"/>
      <c r="AH391" s="126"/>
      <c r="AI391" s="127"/>
      <c r="AJ391" s="111"/>
      <c r="AK391" s="111"/>
      <c r="AL391" s="111"/>
      <c r="AM391" s="111"/>
      <c r="AN391" s="111"/>
      <c r="AT391" s="28"/>
      <c r="AU391" s="134" t="str">
        <f t="shared" si="62"/>
        <v>●</v>
      </c>
      <c r="AV391" s="132">
        <f>IF(AU391="●",IF(I391="定","-",I391),"-")</f>
        <v>0</v>
      </c>
      <c r="AW391" s="28"/>
      <c r="AX391" s="135">
        <f t="shared" ref="AX391" si="83">20+ROUNDDOWN(($K$209-1000)/1000,0)*20</f>
        <v>0</v>
      </c>
      <c r="AY391" s="135"/>
      <c r="AZ391" s="28"/>
      <c r="BA391" s="28"/>
      <c r="BB391" s="28"/>
      <c r="BC391" s="28"/>
      <c r="BD391" s="28"/>
      <c r="BE391" s="28"/>
    </row>
    <row r="392" spans="3:57" ht="10.9" customHeight="1" x14ac:dyDescent="0.15">
      <c r="C392" s="137"/>
      <c r="D392" s="140"/>
      <c r="E392" s="142"/>
      <c r="F392" s="142"/>
      <c r="G392" s="137"/>
      <c r="H392" s="142"/>
      <c r="I392" s="153"/>
      <c r="J392" s="154"/>
      <c r="K392" s="514"/>
      <c r="L392" s="153"/>
      <c r="M392" s="154"/>
      <c r="N392" s="155"/>
      <c r="O392" s="162"/>
      <c r="P392" s="162"/>
      <c r="Q392" s="163"/>
      <c r="R392" s="166"/>
      <c r="S392" s="167"/>
      <c r="T392" s="167"/>
      <c r="U392" s="167"/>
      <c r="V392" s="167"/>
      <c r="W392" s="167"/>
      <c r="X392" s="133"/>
      <c r="Y392" s="133"/>
      <c r="Z392" s="133"/>
      <c r="AA392" s="133"/>
      <c r="AB392" s="133"/>
      <c r="AC392" s="133"/>
      <c r="AD392" s="128"/>
      <c r="AE392" s="128"/>
      <c r="AF392" s="128"/>
      <c r="AG392" s="128"/>
      <c r="AH392" s="128"/>
      <c r="AI392" s="129"/>
      <c r="AJ392" s="111"/>
      <c r="AK392" s="111"/>
      <c r="AL392" s="111"/>
      <c r="AM392" s="111"/>
      <c r="AN392" s="111"/>
      <c r="AT392" s="28"/>
      <c r="AU392" s="134"/>
      <c r="AV392" s="132"/>
      <c r="AW392" s="28"/>
      <c r="AX392" s="135"/>
      <c r="AY392" s="135"/>
      <c r="AZ392" s="28"/>
      <c r="BA392" s="28"/>
      <c r="BB392" s="28"/>
      <c r="BC392" s="28"/>
      <c r="BD392" s="28"/>
      <c r="BE392" s="28"/>
    </row>
    <row r="393" spans="3:57" ht="10.9" customHeight="1" x14ac:dyDescent="0.15">
      <c r="C393" s="137"/>
      <c r="D393" s="140"/>
      <c r="E393" s="142"/>
      <c r="F393" s="142"/>
      <c r="G393" s="137"/>
      <c r="H393" s="142"/>
      <c r="I393" s="153"/>
      <c r="J393" s="154"/>
      <c r="K393" s="514"/>
      <c r="L393" s="153"/>
      <c r="M393" s="154"/>
      <c r="N393" s="155"/>
      <c r="O393" s="162"/>
      <c r="P393" s="162"/>
      <c r="Q393" s="163"/>
      <c r="R393" s="166"/>
      <c r="S393" s="167"/>
      <c r="T393" s="167"/>
      <c r="U393" s="167"/>
      <c r="V393" s="167"/>
      <c r="W393" s="167"/>
      <c r="X393" s="133"/>
      <c r="Y393" s="133"/>
      <c r="Z393" s="133"/>
      <c r="AA393" s="133"/>
      <c r="AB393" s="133"/>
      <c r="AC393" s="133"/>
      <c r="AD393" s="128"/>
      <c r="AE393" s="128"/>
      <c r="AF393" s="128"/>
      <c r="AG393" s="128"/>
      <c r="AH393" s="128"/>
      <c r="AI393" s="129"/>
      <c r="AJ393" s="111"/>
      <c r="AK393" s="111"/>
      <c r="AL393" s="111"/>
      <c r="AM393" s="111"/>
      <c r="AN393" s="111"/>
      <c r="AT393" s="28"/>
      <c r="AU393" s="134"/>
      <c r="AV393" s="132"/>
      <c r="AW393" s="28"/>
      <c r="AX393" s="135"/>
      <c r="AY393" s="135"/>
      <c r="AZ393" s="28"/>
      <c r="BA393" s="28"/>
      <c r="BB393" s="28"/>
      <c r="BC393" s="28"/>
      <c r="BD393" s="28"/>
      <c r="BE393" s="28"/>
    </row>
    <row r="394" spans="3:57" ht="10.9" customHeight="1" x14ac:dyDescent="0.15">
      <c r="C394" s="138"/>
      <c r="D394" s="170"/>
      <c r="E394" s="143"/>
      <c r="F394" s="143"/>
      <c r="G394" s="138"/>
      <c r="H394" s="143"/>
      <c r="I394" s="156"/>
      <c r="J394" s="157"/>
      <c r="K394" s="515"/>
      <c r="L394" s="156"/>
      <c r="M394" s="157"/>
      <c r="N394" s="158"/>
      <c r="O394" s="162"/>
      <c r="P394" s="162"/>
      <c r="Q394" s="163"/>
      <c r="R394" s="168"/>
      <c r="S394" s="169"/>
      <c r="T394" s="169"/>
      <c r="U394" s="169"/>
      <c r="V394" s="169"/>
      <c r="W394" s="169"/>
      <c r="X394" s="133"/>
      <c r="Y394" s="133"/>
      <c r="Z394" s="133"/>
      <c r="AA394" s="133"/>
      <c r="AB394" s="133"/>
      <c r="AC394" s="133"/>
      <c r="AD394" s="130"/>
      <c r="AE394" s="130"/>
      <c r="AF394" s="130"/>
      <c r="AG394" s="130"/>
      <c r="AH394" s="130"/>
      <c r="AI394" s="131"/>
      <c r="AJ394" s="111"/>
      <c r="AK394" s="111"/>
      <c r="AL394" s="111"/>
      <c r="AM394" s="111"/>
      <c r="AN394" s="111"/>
      <c r="AT394" s="28"/>
      <c r="AU394" s="134"/>
      <c r="AV394" s="132"/>
      <c r="AW394" s="28"/>
      <c r="AX394" s="135"/>
      <c r="AY394" s="135"/>
      <c r="AZ394" s="28"/>
      <c r="BA394" s="28"/>
      <c r="BB394" s="28"/>
      <c r="BC394" s="28"/>
      <c r="BD394" s="28"/>
      <c r="BE394" s="28"/>
    </row>
    <row r="395" spans="3:57" ht="10.9" customHeight="1" x14ac:dyDescent="0.15">
      <c r="C395" s="136">
        <v>9</v>
      </c>
      <c r="D395" s="139" t="s">
        <v>2</v>
      </c>
      <c r="E395" s="141">
        <v>11</v>
      </c>
      <c r="F395" s="141" t="s">
        <v>1</v>
      </c>
      <c r="G395" s="136" t="s">
        <v>3</v>
      </c>
      <c r="H395" s="141"/>
      <c r="I395" s="511"/>
      <c r="J395" s="512"/>
      <c r="K395" s="513"/>
      <c r="L395" s="153">
        <v>1</v>
      </c>
      <c r="M395" s="154"/>
      <c r="N395" s="155"/>
      <c r="O395" s="159">
        <f t="shared" ref="O395" si="84">IF(L395=1,$AL$35,IF(L395=2,$AL$54,IF(L395=3,$AL$72,IF(L395=4,$AL$91,IF(L395=5,$AL$109,IF(L395=6,$AL$127,IF(L395=7,$AL$146,IF(L395=8,$AL$164,IF(L395=9,$AL$182,IF(L395=10,$AL$201,0))))))))))</f>
        <v>0</v>
      </c>
      <c r="P395" s="160"/>
      <c r="Q395" s="161"/>
      <c r="R395" s="164">
        <f>IF(AND(I395="○",AU395="●"),AX395*O395,0)</f>
        <v>0</v>
      </c>
      <c r="S395" s="165"/>
      <c r="T395" s="165"/>
      <c r="U395" s="165"/>
      <c r="V395" s="165"/>
      <c r="W395" s="165"/>
      <c r="X395" s="133">
        <f>IF(AND(I395="○",AU395="●"),'スクリーン(1)'!AD171+'スクリーン(2)'!AD171+'スクリーン(3)'!AD171+'スクリーン(4)'!AD171+'スクリーン(5)'!AD171+'スクリーン(6)'!AD171+'スクリーン(7)'!AD171+'スクリーン(8)'!AD171+'スクリーン(9)'!AD171+'スクリーン(10)'!AD171+'スクリーン(11)'!AD171+'スクリーン(12)'!AD171+'スクリーン(13)'!AD171+'スクリーン(14)'!AD171+'スクリーン(15)'!AD171+'スクリーン(16)'!AD171+'スクリーン(17)'!AD171+'スクリーン(18)'!AD171+'スクリーン(19)'!AD171+'スクリーン(20)'!AD171,0)</f>
        <v>0</v>
      </c>
      <c r="Y395" s="133"/>
      <c r="Z395" s="133"/>
      <c r="AA395" s="133"/>
      <c r="AB395" s="133"/>
      <c r="AC395" s="133"/>
      <c r="AD395" s="126">
        <f>IF(I395="○",ROUNDUP(R395+X395,1),0)</f>
        <v>0</v>
      </c>
      <c r="AE395" s="126"/>
      <c r="AF395" s="126"/>
      <c r="AG395" s="126"/>
      <c r="AH395" s="126"/>
      <c r="AI395" s="127"/>
      <c r="AJ395" s="111"/>
      <c r="AK395" s="111"/>
      <c r="AL395" s="111"/>
      <c r="AM395" s="111"/>
      <c r="AN395" s="111"/>
      <c r="AT395" s="28"/>
      <c r="AU395" s="134" t="str">
        <f t="shared" si="62"/>
        <v>●</v>
      </c>
      <c r="AV395" s="132">
        <f>IF(AU395="●",IF(I395="定","-",I395),"-")</f>
        <v>0</v>
      </c>
      <c r="AW395" s="28"/>
      <c r="AX395" s="135">
        <f t="shared" ref="AX395" si="85">20+ROUNDDOWN(($K$209-1000)/1000,0)*20</f>
        <v>0</v>
      </c>
      <c r="AY395" s="135"/>
      <c r="AZ395" s="28"/>
      <c r="BA395" s="28"/>
      <c r="BB395" s="28"/>
      <c r="BC395" s="28"/>
      <c r="BD395" s="28"/>
      <c r="BE395" s="28"/>
    </row>
    <row r="396" spans="3:57" ht="10.9" customHeight="1" x14ac:dyDescent="0.15">
      <c r="C396" s="137"/>
      <c r="D396" s="140"/>
      <c r="E396" s="142"/>
      <c r="F396" s="142"/>
      <c r="G396" s="137"/>
      <c r="H396" s="142"/>
      <c r="I396" s="153"/>
      <c r="J396" s="154"/>
      <c r="K396" s="514"/>
      <c r="L396" s="153"/>
      <c r="M396" s="154"/>
      <c r="N396" s="155"/>
      <c r="O396" s="162"/>
      <c r="P396" s="162"/>
      <c r="Q396" s="163"/>
      <c r="R396" s="166"/>
      <c r="S396" s="167"/>
      <c r="T396" s="167"/>
      <c r="U396" s="167"/>
      <c r="V396" s="167"/>
      <c r="W396" s="167"/>
      <c r="X396" s="133"/>
      <c r="Y396" s="133"/>
      <c r="Z396" s="133"/>
      <c r="AA396" s="133"/>
      <c r="AB396" s="133"/>
      <c r="AC396" s="133"/>
      <c r="AD396" s="128"/>
      <c r="AE396" s="128"/>
      <c r="AF396" s="128"/>
      <c r="AG396" s="128"/>
      <c r="AH396" s="128"/>
      <c r="AI396" s="129"/>
      <c r="AJ396" s="111"/>
      <c r="AK396" s="111"/>
      <c r="AL396" s="111"/>
      <c r="AM396" s="111"/>
      <c r="AN396" s="111"/>
      <c r="AT396" s="28"/>
      <c r="AU396" s="134"/>
      <c r="AV396" s="132"/>
      <c r="AW396" s="28"/>
      <c r="AX396" s="135"/>
      <c r="AY396" s="135"/>
      <c r="AZ396" s="28"/>
      <c r="BA396" s="28"/>
      <c r="BB396" s="28"/>
      <c r="BC396" s="28"/>
      <c r="BD396" s="28"/>
      <c r="BE396" s="28"/>
    </row>
    <row r="397" spans="3:57" ht="10.9" customHeight="1" x14ac:dyDescent="0.15">
      <c r="C397" s="137"/>
      <c r="D397" s="140"/>
      <c r="E397" s="142"/>
      <c r="F397" s="142"/>
      <c r="G397" s="137"/>
      <c r="H397" s="142"/>
      <c r="I397" s="153"/>
      <c r="J397" s="154"/>
      <c r="K397" s="514"/>
      <c r="L397" s="153"/>
      <c r="M397" s="154"/>
      <c r="N397" s="155"/>
      <c r="O397" s="162"/>
      <c r="P397" s="162"/>
      <c r="Q397" s="163"/>
      <c r="R397" s="166"/>
      <c r="S397" s="167"/>
      <c r="T397" s="167"/>
      <c r="U397" s="167"/>
      <c r="V397" s="167"/>
      <c r="W397" s="167"/>
      <c r="X397" s="133"/>
      <c r="Y397" s="133"/>
      <c r="Z397" s="133"/>
      <c r="AA397" s="133"/>
      <c r="AB397" s="133"/>
      <c r="AC397" s="133"/>
      <c r="AD397" s="128"/>
      <c r="AE397" s="128"/>
      <c r="AF397" s="128"/>
      <c r="AG397" s="128"/>
      <c r="AH397" s="128"/>
      <c r="AI397" s="129"/>
      <c r="AJ397" s="111"/>
      <c r="AK397" s="111"/>
      <c r="AL397" s="111"/>
      <c r="AM397" s="111"/>
      <c r="AN397" s="111"/>
      <c r="AT397" s="28"/>
      <c r="AU397" s="134"/>
      <c r="AV397" s="132"/>
      <c r="AW397" s="28"/>
      <c r="AX397" s="135"/>
      <c r="AY397" s="135"/>
      <c r="AZ397" s="28"/>
      <c r="BA397" s="28"/>
      <c r="BB397" s="28"/>
      <c r="BC397" s="28"/>
      <c r="BD397" s="28"/>
      <c r="BE397" s="28"/>
    </row>
    <row r="398" spans="3:57" ht="10.9" customHeight="1" x14ac:dyDescent="0.15">
      <c r="C398" s="138"/>
      <c r="D398" s="170"/>
      <c r="E398" s="143"/>
      <c r="F398" s="143"/>
      <c r="G398" s="138"/>
      <c r="H398" s="143"/>
      <c r="I398" s="156"/>
      <c r="J398" s="157"/>
      <c r="K398" s="515"/>
      <c r="L398" s="156"/>
      <c r="M398" s="157"/>
      <c r="N398" s="158"/>
      <c r="O398" s="162"/>
      <c r="P398" s="162"/>
      <c r="Q398" s="163"/>
      <c r="R398" s="168"/>
      <c r="S398" s="169"/>
      <c r="T398" s="169"/>
      <c r="U398" s="169"/>
      <c r="V398" s="169"/>
      <c r="W398" s="169"/>
      <c r="X398" s="133"/>
      <c r="Y398" s="133"/>
      <c r="Z398" s="133"/>
      <c r="AA398" s="133"/>
      <c r="AB398" s="133"/>
      <c r="AC398" s="133"/>
      <c r="AD398" s="130"/>
      <c r="AE398" s="130"/>
      <c r="AF398" s="130"/>
      <c r="AG398" s="130"/>
      <c r="AH398" s="130"/>
      <c r="AI398" s="131"/>
      <c r="AJ398" s="111"/>
      <c r="AK398" s="111"/>
      <c r="AL398" s="111"/>
      <c r="AM398" s="111"/>
      <c r="AN398" s="111"/>
      <c r="AT398" s="28"/>
      <c r="AU398" s="134"/>
      <c r="AV398" s="132"/>
      <c r="AW398" s="28"/>
      <c r="AX398" s="135"/>
      <c r="AY398" s="135"/>
      <c r="AZ398" s="28"/>
      <c r="BA398" s="28"/>
      <c r="BB398" s="28"/>
      <c r="BC398" s="28"/>
      <c r="BD398" s="28"/>
      <c r="BE398" s="28"/>
    </row>
    <row r="399" spans="3:57" ht="10.9" customHeight="1" x14ac:dyDescent="0.15">
      <c r="C399" s="136">
        <v>9</v>
      </c>
      <c r="D399" s="139" t="s">
        <v>2</v>
      </c>
      <c r="E399" s="141">
        <v>12</v>
      </c>
      <c r="F399" s="141" t="s">
        <v>1</v>
      </c>
      <c r="G399" s="136" t="s">
        <v>0</v>
      </c>
      <c r="H399" s="141"/>
      <c r="I399" s="511"/>
      <c r="J399" s="512"/>
      <c r="K399" s="513"/>
      <c r="L399" s="153">
        <v>1</v>
      </c>
      <c r="M399" s="154"/>
      <c r="N399" s="155"/>
      <c r="O399" s="159">
        <f t="shared" ref="O399" si="86">IF(L399=1,$AL$35,IF(L399=2,$AL$54,IF(L399=3,$AL$72,IF(L399=4,$AL$91,IF(L399=5,$AL$109,IF(L399=6,$AL$127,IF(L399=7,$AL$146,IF(L399=8,$AL$164,IF(L399=9,$AL$182,IF(L399=10,$AL$201,0))))))))))</f>
        <v>0</v>
      </c>
      <c r="P399" s="160"/>
      <c r="Q399" s="161"/>
      <c r="R399" s="164">
        <f>IF(AND(I399="○",AU399="●"),AX399*O399,0)</f>
        <v>0</v>
      </c>
      <c r="S399" s="165"/>
      <c r="T399" s="165"/>
      <c r="U399" s="165"/>
      <c r="V399" s="165"/>
      <c r="W399" s="165"/>
      <c r="X399" s="133">
        <f>IF(AND(I399="○",AU399="●"),'スクリーン(1)'!AD175+'スクリーン(2)'!AD175+'スクリーン(3)'!AD175+'スクリーン(4)'!AD175+'スクリーン(5)'!AD175+'スクリーン(6)'!AD175+'スクリーン(7)'!AD175+'スクリーン(8)'!AD175+'スクリーン(9)'!AD175+'スクリーン(10)'!AD175+'スクリーン(11)'!AD175+'スクリーン(12)'!AD175+'スクリーン(13)'!AD175+'スクリーン(14)'!AD175+'スクリーン(15)'!AD175+'スクリーン(16)'!AD175+'スクリーン(17)'!AD175+'スクリーン(18)'!AD175+'スクリーン(19)'!AD175+'スクリーン(20)'!AD175,0)</f>
        <v>0</v>
      </c>
      <c r="Y399" s="133"/>
      <c r="Z399" s="133"/>
      <c r="AA399" s="133"/>
      <c r="AB399" s="133"/>
      <c r="AC399" s="133"/>
      <c r="AD399" s="126">
        <f>IF(I399="○",ROUNDUP(R399+X399,1),0)</f>
        <v>0</v>
      </c>
      <c r="AE399" s="126"/>
      <c r="AF399" s="126"/>
      <c r="AG399" s="126"/>
      <c r="AH399" s="126"/>
      <c r="AI399" s="127"/>
      <c r="AJ399" s="111"/>
      <c r="AK399" s="111"/>
      <c r="AL399" s="111"/>
      <c r="AM399" s="111"/>
      <c r="AN399" s="111"/>
      <c r="AT399" s="28"/>
      <c r="AU399" s="134" t="str">
        <f t="shared" si="62"/>
        <v>●</v>
      </c>
      <c r="AV399" s="132">
        <f>IF(AU399="●",IF(I399="定","-",I399),"-")</f>
        <v>0</v>
      </c>
      <c r="AW399" s="28"/>
      <c r="AX399" s="135">
        <f t="shared" ref="AX399" si="87">20+ROUNDDOWN(($K$209-1000)/1000,0)*20</f>
        <v>0</v>
      </c>
      <c r="AY399" s="135"/>
      <c r="AZ399" s="28"/>
      <c r="BA399" s="28"/>
      <c r="BB399" s="28"/>
      <c r="BC399" s="28"/>
      <c r="BD399" s="28"/>
      <c r="BE399" s="28"/>
    </row>
    <row r="400" spans="3:57" ht="10.9" customHeight="1" x14ac:dyDescent="0.15">
      <c r="C400" s="137"/>
      <c r="D400" s="140"/>
      <c r="E400" s="142"/>
      <c r="F400" s="142"/>
      <c r="G400" s="137"/>
      <c r="H400" s="142"/>
      <c r="I400" s="153"/>
      <c r="J400" s="154"/>
      <c r="K400" s="514"/>
      <c r="L400" s="153"/>
      <c r="M400" s="154"/>
      <c r="N400" s="155"/>
      <c r="O400" s="162"/>
      <c r="P400" s="162"/>
      <c r="Q400" s="163"/>
      <c r="R400" s="166"/>
      <c r="S400" s="167"/>
      <c r="T400" s="167"/>
      <c r="U400" s="167"/>
      <c r="V400" s="167"/>
      <c r="W400" s="167"/>
      <c r="X400" s="133"/>
      <c r="Y400" s="133"/>
      <c r="Z400" s="133"/>
      <c r="AA400" s="133"/>
      <c r="AB400" s="133"/>
      <c r="AC400" s="133"/>
      <c r="AD400" s="128"/>
      <c r="AE400" s="128"/>
      <c r="AF400" s="128"/>
      <c r="AG400" s="128"/>
      <c r="AH400" s="128"/>
      <c r="AI400" s="129"/>
      <c r="AJ400" s="111"/>
      <c r="AK400" s="111"/>
      <c r="AL400" s="111"/>
      <c r="AM400" s="111"/>
      <c r="AN400" s="111"/>
      <c r="AT400" s="28"/>
      <c r="AU400" s="134"/>
      <c r="AV400" s="132"/>
      <c r="AW400" s="28"/>
      <c r="AX400" s="135"/>
      <c r="AY400" s="135"/>
      <c r="AZ400" s="28"/>
      <c r="BA400" s="28"/>
      <c r="BB400" s="28"/>
      <c r="BC400" s="28"/>
      <c r="BD400" s="28"/>
      <c r="BE400" s="28"/>
    </row>
    <row r="401" spans="3:57" ht="10.9" customHeight="1" x14ac:dyDescent="0.15">
      <c r="C401" s="137"/>
      <c r="D401" s="140"/>
      <c r="E401" s="142"/>
      <c r="F401" s="142"/>
      <c r="G401" s="137"/>
      <c r="H401" s="142"/>
      <c r="I401" s="153"/>
      <c r="J401" s="154"/>
      <c r="K401" s="514"/>
      <c r="L401" s="153"/>
      <c r="M401" s="154"/>
      <c r="N401" s="155"/>
      <c r="O401" s="162"/>
      <c r="P401" s="162"/>
      <c r="Q401" s="163"/>
      <c r="R401" s="166"/>
      <c r="S401" s="167"/>
      <c r="T401" s="167"/>
      <c r="U401" s="167"/>
      <c r="V401" s="167"/>
      <c r="W401" s="167"/>
      <c r="X401" s="133"/>
      <c r="Y401" s="133"/>
      <c r="Z401" s="133"/>
      <c r="AA401" s="133"/>
      <c r="AB401" s="133"/>
      <c r="AC401" s="133"/>
      <c r="AD401" s="128"/>
      <c r="AE401" s="128"/>
      <c r="AF401" s="128"/>
      <c r="AG401" s="128"/>
      <c r="AH401" s="128"/>
      <c r="AI401" s="129"/>
      <c r="AJ401" s="111"/>
      <c r="AK401" s="111"/>
      <c r="AL401" s="111"/>
      <c r="AM401" s="111"/>
      <c r="AN401" s="111"/>
      <c r="AT401" s="28"/>
      <c r="AU401" s="134"/>
      <c r="AV401" s="132"/>
      <c r="AW401" s="28"/>
      <c r="AX401" s="135"/>
      <c r="AY401" s="135"/>
      <c r="AZ401" s="28"/>
      <c r="BA401" s="28"/>
      <c r="BB401" s="28"/>
      <c r="BC401" s="28"/>
      <c r="BD401" s="28"/>
      <c r="BE401" s="28"/>
    </row>
    <row r="402" spans="3:57" ht="10.9" customHeight="1" x14ac:dyDescent="0.15">
      <c r="C402" s="138"/>
      <c r="D402" s="140"/>
      <c r="E402" s="143"/>
      <c r="F402" s="142"/>
      <c r="G402" s="138"/>
      <c r="H402" s="143"/>
      <c r="I402" s="153"/>
      <c r="J402" s="154"/>
      <c r="K402" s="514"/>
      <c r="L402" s="156"/>
      <c r="M402" s="157"/>
      <c r="N402" s="158"/>
      <c r="O402" s="162"/>
      <c r="P402" s="162"/>
      <c r="Q402" s="163"/>
      <c r="R402" s="168"/>
      <c r="S402" s="169"/>
      <c r="T402" s="169"/>
      <c r="U402" s="169"/>
      <c r="V402" s="169"/>
      <c r="W402" s="169"/>
      <c r="X402" s="133"/>
      <c r="Y402" s="133"/>
      <c r="Z402" s="133"/>
      <c r="AA402" s="133"/>
      <c r="AB402" s="133"/>
      <c r="AC402" s="133"/>
      <c r="AD402" s="128"/>
      <c r="AE402" s="128"/>
      <c r="AF402" s="128"/>
      <c r="AG402" s="128"/>
      <c r="AH402" s="128"/>
      <c r="AI402" s="129"/>
      <c r="AJ402" s="111"/>
      <c r="AK402" s="111"/>
      <c r="AL402" s="111"/>
      <c r="AM402" s="111"/>
      <c r="AN402" s="111"/>
      <c r="AT402" s="28"/>
      <c r="AU402" s="134"/>
      <c r="AV402" s="132"/>
      <c r="AW402" s="28"/>
      <c r="AX402" s="135"/>
      <c r="AY402" s="135"/>
      <c r="AZ402" s="28"/>
      <c r="BA402" s="28"/>
      <c r="BB402" s="28"/>
      <c r="BC402" s="28"/>
      <c r="BD402" s="28"/>
      <c r="BE402" s="28"/>
    </row>
    <row r="403" spans="3:57" ht="10.9" customHeight="1" x14ac:dyDescent="0.15">
      <c r="C403" s="358" t="s">
        <v>113</v>
      </c>
      <c r="D403" s="359"/>
      <c r="E403" s="359"/>
      <c r="F403" s="359"/>
      <c r="G403" s="359"/>
      <c r="H403" s="359"/>
      <c r="I403" s="359"/>
      <c r="J403" s="359"/>
      <c r="K403" s="359"/>
      <c r="L403" s="359"/>
      <c r="M403" s="359"/>
      <c r="N403" s="359"/>
      <c r="O403" s="359"/>
      <c r="P403" s="359"/>
      <c r="Q403" s="359"/>
      <c r="R403" s="359"/>
      <c r="S403" s="359"/>
      <c r="T403" s="359"/>
      <c r="U403" s="359"/>
      <c r="V403" s="359"/>
      <c r="W403" s="360"/>
      <c r="X403" s="367">
        <f>ROUNDUP(SUM(X307:AC402),1)</f>
        <v>0</v>
      </c>
      <c r="Y403" s="367"/>
      <c r="Z403" s="367"/>
      <c r="AA403" s="367"/>
      <c r="AB403" s="367"/>
      <c r="AC403" s="367"/>
      <c r="AD403" s="367"/>
      <c r="AE403" s="367"/>
      <c r="AF403" s="370" t="s">
        <v>70</v>
      </c>
      <c r="AG403" s="370"/>
      <c r="AH403" s="370"/>
      <c r="AI403" s="371"/>
      <c r="AJ403" s="111"/>
      <c r="AK403" s="111"/>
      <c r="AL403" s="111"/>
      <c r="AM403" s="111"/>
      <c r="AN403" s="111"/>
      <c r="AT403" s="28"/>
      <c r="AU403" s="113"/>
      <c r="AV403" s="112"/>
      <c r="AW403" s="28"/>
      <c r="AX403" s="114"/>
      <c r="AY403" s="114"/>
      <c r="AZ403" s="28"/>
      <c r="BA403" s="28"/>
      <c r="BB403" s="28"/>
      <c r="BC403" s="28"/>
      <c r="BD403" s="28"/>
      <c r="BE403" s="28"/>
    </row>
    <row r="404" spans="3:57" ht="10.9" customHeight="1" x14ac:dyDescent="0.15">
      <c r="C404" s="361"/>
      <c r="D404" s="362"/>
      <c r="E404" s="362"/>
      <c r="F404" s="362"/>
      <c r="G404" s="362"/>
      <c r="H404" s="362"/>
      <c r="I404" s="362"/>
      <c r="J404" s="362"/>
      <c r="K404" s="362"/>
      <c r="L404" s="362"/>
      <c r="M404" s="362"/>
      <c r="N404" s="362"/>
      <c r="O404" s="362"/>
      <c r="P404" s="362"/>
      <c r="Q404" s="362"/>
      <c r="R404" s="362"/>
      <c r="S404" s="362"/>
      <c r="T404" s="362"/>
      <c r="U404" s="362"/>
      <c r="V404" s="362"/>
      <c r="W404" s="363"/>
      <c r="X404" s="368"/>
      <c r="Y404" s="368"/>
      <c r="Z404" s="368"/>
      <c r="AA404" s="368"/>
      <c r="AB404" s="368"/>
      <c r="AC404" s="368"/>
      <c r="AD404" s="368"/>
      <c r="AE404" s="368"/>
      <c r="AF404" s="372"/>
      <c r="AG404" s="372"/>
      <c r="AH404" s="372"/>
      <c r="AI404" s="373"/>
      <c r="AJ404" s="111"/>
      <c r="AK404" s="111"/>
      <c r="AL404" s="111"/>
      <c r="AM404" s="111"/>
      <c r="AN404" s="111"/>
      <c r="AT404" s="28"/>
      <c r="AU404" s="113"/>
      <c r="AV404" s="112"/>
      <c r="AW404" s="28"/>
      <c r="AX404" s="114"/>
      <c r="AY404" s="114"/>
      <c r="AZ404" s="28"/>
      <c r="BA404" s="28"/>
      <c r="BB404" s="28"/>
      <c r="BC404" s="28"/>
      <c r="BD404" s="28"/>
      <c r="BE404" s="28"/>
    </row>
    <row r="405" spans="3:57" ht="10.9" customHeight="1" x14ac:dyDescent="0.15">
      <c r="C405" s="361"/>
      <c r="D405" s="362"/>
      <c r="E405" s="362"/>
      <c r="F405" s="362"/>
      <c r="G405" s="362"/>
      <c r="H405" s="362"/>
      <c r="I405" s="362"/>
      <c r="J405" s="362"/>
      <c r="K405" s="362"/>
      <c r="L405" s="362"/>
      <c r="M405" s="362"/>
      <c r="N405" s="362"/>
      <c r="O405" s="362"/>
      <c r="P405" s="362"/>
      <c r="Q405" s="362"/>
      <c r="R405" s="362"/>
      <c r="S405" s="362"/>
      <c r="T405" s="362"/>
      <c r="U405" s="362"/>
      <c r="V405" s="362"/>
      <c r="W405" s="363"/>
      <c r="X405" s="368"/>
      <c r="Y405" s="368"/>
      <c r="Z405" s="368"/>
      <c r="AA405" s="368"/>
      <c r="AB405" s="368"/>
      <c r="AC405" s="368"/>
      <c r="AD405" s="368"/>
      <c r="AE405" s="368"/>
      <c r="AF405" s="372"/>
      <c r="AG405" s="372"/>
      <c r="AH405" s="372"/>
      <c r="AI405" s="373"/>
      <c r="AJ405" s="111"/>
      <c r="AK405" s="111"/>
      <c r="AL405" s="111"/>
      <c r="AM405" s="111"/>
      <c r="AN405" s="111"/>
      <c r="AT405" s="28"/>
      <c r="AU405" s="113"/>
      <c r="AV405" s="112"/>
      <c r="AW405" s="28"/>
      <c r="AX405" s="114"/>
      <c r="AY405" s="114"/>
      <c r="AZ405" s="28"/>
      <c r="BA405" s="28"/>
      <c r="BB405" s="28"/>
      <c r="BC405" s="28"/>
      <c r="BD405" s="28"/>
      <c r="BE405" s="28"/>
    </row>
    <row r="406" spans="3:57" ht="10.9" customHeight="1" thickBot="1" x14ac:dyDescent="0.2">
      <c r="C406" s="364"/>
      <c r="D406" s="365"/>
      <c r="E406" s="365"/>
      <c r="F406" s="365"/>
      <c r="G406" s="365"/>
      <c r="H406" s="365"/>
      <c r="I406" s="365"/>
      <c r="J406" s="365"/>
      <c r="K406" s="365"/>
      <c r="L406" s="365"/>
      <c r="M406" s="365"/>
      <c r="N406" s="365"/>
      <c r="O406" s="365"/>
      <c r="P406" s="365"/>
      <c r="Q406" s="365"/>
      <c r="R406" s="365"/>
      <c r="S406" s="365"/>
      <c r="T406" s="365"/>
      <c r="U406" s="365"/>
      <c r="V406" s="365"/>
      <c r="W406" s="366"/>
      <c r="X406" s="369"/>
      <c r="Y406" s="369"/>
      <c r="Z406" s="369"/>
      <c r="AA406" s="369"/>
      <c r="AB406" s="369"/>
      <c r="AC406" s="369"/>
      <c r="AD406" s="369"/>
      <c r="AE406" s="369"/>
      <c r="AF406" s="374"/>
      <c r="AG406" s="374"/>
      <c r="AH406" s="374"/>
      <c r="AI406" s="375"/>
      <c r="AJ406" s="111"/>
      <c r="AK406" s="111"/>
      <c r="AL406" s="111"/>
      <c r="AM406" s="111"/>
      <c r="AN406" s="111"/>
      <c r="AT406" s="28"/>
      <c r="AU406" s="113"/>
      <c r="AV406" s="112"/>
      <c r="AW406" s="28"/>
      <c r="AX406" s="114"/>
      <c r="AY406" s="114"/>
      <c r="AZ406" s="28"/>
      <c r="BA406" s="28"/>
      <c r="BB406" s="28"/>
      <c r="BC406" s="28"/>
      <c r="BD406" s="28"/>
      <c r="BE406" s="28"/>
    </row>
    <row r="407" spans="3:57" ht="10.9" customHeight="1" x14ac:dyDescent="0.15">
      <c r="C407" s="340" t="s">
        <v>122</v>
      </c>
      <c r="D407" s="341"/>
      <c r="E407" s="341"/>
      <c r="F407" s="341"/>
      <c r="G407" s="341"/>
      <c r="H407" s="341"/>
      <c r="I407" s="341"/>
      <c r="J407" s="341"/>
      <c r="K407" s="341"/>
      <c r="L407" s="341"/>
      <c r="M407" s="341"/>
      <c r="N407" s="341"/>
      <c r="O407" s="341"/>
      <c r="P407" s="341"/>
      <c r="Q407" s="341"/>
      <c r="R407" s="341"/>
      <c r="S407" s="341"/>
      <c r="T407" s="341"/>
      <c r="U407" s="341"/>
      <c r="V407" s="341"/>
      <c r="W407" s="341"/>
      <c r="X407" s="346">
        <f>IF(COUNTIF(C11:D13,"☑")=1,SUM($AD307:$AI402,X403),0)</f>
        <v>0</v>
      </c>
      <c r="Y407" s="347"/>
      <c r="Z407" s="347"/>
      <c r="AA407" s="347"/>
      <c r="AB407" s="347"/>
      <c r="AC407" s="347"/>
      <c r="AD407" s="347"/>
      <c r="AE407" s="347"/>
      <c r="AF407" s="352" t="s">
        <v>70</v>
      </c>
      <c r="AG407" s="352"/>
      <c r="AH407" s="352"/>
      <c r="AI407" s="353"/>
      <c r="AJ407" s="85"/>
      <c r="AK407" s="85"/>
      <c r="AL407" s="85"/>
      <c r="AM407" s="85"/>
      <c r="AN407" s="85"/>
      <c r="AT407" s="28"/>
      <c r="AU407" s="132"/>
      <c r="AV407" s="132"/>
      <c r="AW407" s="28"/>
      <c r="AX407" s="135">
        <f t="shared" ref="AX407" si="88">20+ROUNDDOWN(($K$209-1000)/1000,0)*20</f>
        <v>0</v>
      </c>
      <c r="AY407" s="132">
        <f>COUNTIF(AX76:AX354,"○")+COUNTIF(AX76:AX354,"△")</f>
        <v>0</v>
      </c>
      <c r="AZ407" s="28"/>
      <c r="BA407" s="28"/>
      <c r="BB407" s="28"/>
      <c r="BC407" s="28"/>
      <c r="BD407" s="28"/>
      <c r="BE407" s="28"/>
    </row>
    <row r="408" spans="3:57" ht="10.9" customHeight="1" x14ac:dyDescent="0.15">
      <c r="C408" s="342"/>
      <c r="D408" s="343"/>
      <c r="E408" s="343"/>
      <c r="F408" s="343"/>
      <c r="G408" s="343"/>
      <c r="H408" s="343"/>
      <c r="I408" s="343"/>
      <c r="J408" s="343"/>
      <c r="K408" s="343"/>
      <c r="L408" s="343"/>
      <c r="M408" s="343"/>
      <c r="N408" s="343"/>
      <c r="O408" s="343"/>
      <c r="P408" s="343"/>
      <c r="Q408" s="343"/>
      <c r="R408" s="343"/>
      <c r="S408" s="343"/>
      <c r="T408" s="343"/>
      <c r="U408" s="343"/>
      <c r="V408" s="343"/>
      <c r="W408" s="343"/>
      <c r="X408" s="348"/>
      <c r="Y408" s="349"/>
      <c r="Z408" s="349"/>
      <c r="AA408" s="349"/>
      <c r="AB408" s="349"/>
      <c r="AC408" s="349"/>
      <c r="AD408" s="349"/>
      <c r="AE408" s="349"/>
      <c r="AF408" s="354"/>
      <c r="AG408" s="354"/>
      <c r="AH408" s="354"/>
      <c r="AI408" s="355"/>
      <c r="AJ408" s="85"/>
      <c r="AK408" s="85"/>
      <c r="AL408" s="85"/>
      <c r="AM408" s="85"/>
      <c r="AN408" s="85"/>
      <c r="AT408" s="28"/>
      <c r="AU408" s="132"/>
      <c r="AV408" s="132"/>
      <c r="AW408" s="28"/>
      <c r="AX408" s="135"/>
      <c r="AY408" s="132"/>
      <c r="AZ408" s="28"/>
      <c r="BA408" s="28"/>
      <c r="BB408" s="28"/>
      <c r="BC408" s="28"/>
      <c r="BD408" s="28"/>
      <c r="BE408" s="28"/>
    </row>
    <row r="409" spans="3:57" ht="10.9" customHeight="1" x14ac:dyDescent="0.15">
      <c r="C409" s="342"/>
      <c r="D409" s="343"/>
      <c r="E409" s="343"/>
      <c r="F409" s="343"/>
      <c r="G409" s="343"/>
      <c r="H409" s="343"/>
      <c r="I409" s="343"/>
      <c r="J409" s="343"/>
      <c r="K409" s="343"/>
      <c r="L409" s="343"/>
      <c r="M409" s="343"/>
      <c r="N409" s="343"/>
      <c r="O409" s="343"/>
      <c r="P409" s="343"/>
      <c r="Q409" s="343"/>
      <c r="R409" s="343"/>
      <c r="S409" s="343"/>
      <c r="T409" s="343"/>
      <c r="U409" s="343"/>
      <c r="V409" s="343"/>
      <c r="W409" s="343"/>
      <c r="X409" s="348"/>
      <c r="Y409" s="349"/>
      <c r="Z409" s="349"/>
      <c r="AA409" s="349"/>
      <c r="AB409" s="349"/>
      <c r="AC409" s="349"/>
      <c r="AD409" s="349"/>
      <c r="AE409" s="349"/>
      <c r="AF409" s="354"/>
      <c r="AG409" s="354"/>
      <c r="AH409" s="354"/>
      <c r="AI409" s="355"/>
      <c r="AJ409" s="85"/>
      <c r="AK409" s="85"/>
      <c r="AL409" s="85"/>
      <c r="AM409" s="85"/>
      <c r="AN409" s="85"/>
      <c r="AT409" s="28"/>
      <c r="AU409" s="132"/>
      <c r="AV409" s="132"/>
      <c r="AW409" s="28"/>
      <c r="AX409" s="135"/>
      <c r="AY409" s="132"/>
      <c r="AZ409" s="28"/>
      <c r="BA409" s="28"/>
      <c r="BB409" s="28"/>
      <c r="BC409" s="28"/>
      <c r="BD409" s="28"/>
      <c r="BE409" s="28"/>
    </row>
    <row r="410" spans="3:57" ht="14.1" customHeight="1" thickBot="1" x14ac:dyDescent="0.2">
      <c r="C410" s="344"/>
      <c r="D410" s="345"/>
      <c r="E410" s="345"/>
      <c r="F410" s="345"/>
      <c r="G410" s="345"/>
      <c r="H410" s="345"/>
      <c r="I410" s="345"/>
      <c r="J410" s="345"/>
      <c r="K410" s="345"/>
      <c r="L410" s="345"/>
      <c r="M410" s="345"/>
      <c r="N410" s="345"/>
      <c r="O410" s="345"/>
      <c r="P410" s="345"/>
      <c r="Q410" s="345"/>
      <c r="R410" s="345"/>
      <c r="S410" s="345"/>
      <c r="T410" s="345"/>
      <c r="U410" s="345"/>
      <c r="V410" s="345"/>
      <c r="W410" s="345"/>
      <c r="X410" s="350"/>
      <c r="Y410" s="351"/>
      <c r="Z410" s="351"/>
      <c r="AA410" s="351"/>
      <c r="AB410" s="351"/>
      <c r="AC410" s="351"/>
      <c r="AD410" s="351"/>
      <c r="AE410" s="351"/>
      <c r="AF410" s="356"/>
      <c r="AG410" s="356"/>
      <c r="AH410" s="356"/>
      <c r="AI410" s="357"/>
      <c r="AJ410" s="85"/>
      <c r="AK410" s="85"/>
      <c r="AL410" s="85"/>
      <c r="AM410" s="85"/>
      <c r="AN410" s="85"/>
      <c r="AT410" s="28"/>
      <c r="AU410" s="132"/>
      <c r="AV410" s="132"/>
      <c r="AW410" s="28"/>
      <c r="AX410" s="135"/>
      <c r="AY410" s="132"/>
      <c r="AZ410" s="28"/>
      <c r="BA410" s="28"/>
      <c r="BB410" s="28"/>
      <c r="BC410" s="28"/>
      <c r="BD410" s="28"/>
      <c r="BE410" s="28"/>
    </row>
    <row r="411" spans="3:57" ht="10.9" customHeight="1" x14ac:dyDescent="0.15">
      <c r="C411" s="389" t="s">
        <v>123</v>
      </c>
      <c r="D411" s="390"/>
      <c r="E411" s="390"/>
      <c r="F411" s="390"/>
      <c r="G411" s="390"/>
      <c r="H411" s="390"/>
      <c r="I411" s="390"/>
      <c r="J411" s="390"/>
      <c r="K411" s="390"/>
      <c r="L411" s="390"/>
      <c r="M411" s="390"/>
      <c r="N411" s="390"/>
      <c r="O411" s="390"/>
      <c r="P411" s="390"/>
      <c r="Q411" s="390"/>
      <c r="R411" s="390"/>
      <c r="S411" s="390"/>
      <c r="T411" s="390"/>
      <c r="U411" s="390"/>
      <c r="V411" s="390"/>
      <c r="W411" s="390"/>
      <c r="X411" s="395">
        <f>X303+X407</f>
        <v>0</v>
      </c>
      <c r="Y411" s="396"/>
      <c r="Z411" s="396"/>
      <c r="AA411" s="396"/>
      <c r="AB411" s="396"/>
      <c r="AC411" s="396"/>
      <c r="AD411" s="396"/>
      <c r="AE411" s="396"/>
      <c r="AF411" s="401" t="s">
        <v>70</v>
      </c>
      <c r="AG411" s="401"/>
      <c r="AH411" s="401"/>
      <c r="AI411" s="402"/>
      <c r="AJ411" s="85"/>
      <c r="AK411" s="85"/>
      <c r="AL411" s="85"/>
      <c r="AM411" s="85"/>
      <c r="AN411" s="85"/>
      <c r="AT411" s="28"/>
      <c r="AU411" s="132"/>
      <c r="AV411" s="132"/>
      <c r="AW411" s="28"/>
      <c r="AX411" s="135">
        <f t="shared" ref="AX411" si="89">20+ROUNDDOWN(($K$209-1000)/1000,0)*20</f>
        <v>0</v>
      </c>
      <c r="AY411" s="132">
        <f>COUNTIF(AX80:AX358,"○")+COUNTIF(AX80:AX358,"△")</f>
        <v>0</v>
      </c>
      <c r="AZ411" s="28"/>
      <c r="BA411" s="28"/>
      <c r="BB411" s="28"/>
      <c r="BC411" s="28"/>
      <c r="BD411" s="28"/>
      <c r="BE411" s="28"/>
    </row>
    <row r="412" spans="3:57" ht="10.9" customHeight="1" x14ac:dyDescent="0.15">
      <c r="C412" s="391"/>
      <c r="D412" s="392"/>
      <c r="E412" s="392"/>
      <c r="F412" s="392"/>
      <c r="G412" s="392"/>
      <c r="H412" s="392"/>
      <c r="I412" s="392"/>
      <c r="J412" s="392"/>
      <c r="K412" s="392"/>
      <c r="L412" s="392"/>
      <c r="M412" s="392"/>
      <c r="N412" s="392"/>
      <c r="O412" s="392"/>
      <c r="P412" s="392"/>
      <c r="Q412" s="392"/>
      <c r="R412" s="392"/>
      <c r="S412" s="392"/>
      <c r="T412" s="392"/>
      <c r="U412" s="392"/>
      <c r="V412" s="392"/>
      <c r="W412" s="392"/>
      <c r="X412" s="397"/>
      <c r="Y412" s="398"/>
      <c r="Z412" s="398"/>
      <c r="AA412" s="398"/>
      <c r="AB412" s="398"/>
      <c r="AC412" s="398"/>
      <c r="AD412" s="398"/>
      <c r="AE412" s="398"/>
      <c r="AF412" s="403"/>
      <c r="AG412" s="403"/>
      <c r="AH412" s="403"/>
      <c r="AI412" s="404"/>
      <c r="AJ412" s="85"/>
      <c r="AK412" s="85"/>
      <c r="AL412" s="85"/>
      <c r="AM412" s="85"/>
      <c r="AN412" s="85"/>
      <c r="AT412" s="28"/>
      <c r="AU412" s="132"/>
      <c r="AV412" s="132"/>
      <c r="AW412" s="28"/>
      <c r="AX412" s="135"/>
      <c r="AY412" s="132"/>
      <c r="AZ412" s="28"/>
      <c r="BA412" s="28"/>
      <c r="BB412" s="28"/>
      <c r="BC412" s="28"/>
      <c r="BD412" s="28"/>
      <c r="BE412" s="28"/>
    </row>
    <row r="413" spans="3:57" ht="10.9" customHeight="1" x14ac:dyDescent="0.15">
      <c r="C413" s="391"/>
      <c r="D413" s="392"/>
      <c r="E413" s="392"/>
      <c r="F413" s="392"/>
      <c r="G413" s="392"/>
      <c r="H413" s="392"/>
      <c r="I413" s="392"/>
      <c r="J413" s="392"/>
      <c r="K413" s="392"/>
      <c r="L413" s="392"/>
      <c r="M413" s="392"/>
      <c r="N413" s="392"/>
      <c r="O413" s="392"/>
      <c r="P413" s="392"/>
      <c r="Q413" s="392"/>
      <c r="R413" s="392"/>
      <c r="S413" s="392"/>
      <c r="T413" s="392"/>
      <c r="U413" s="392"/>
      <c r="V413" s="392"/>
      <c r="W413" s="392"/>
      <c r="X413" s="397"/>
      <c r="Y413" s="398"/>
      <c r="Z413" s="398"/>
      <c r="AA413" s="398"/>
      <c r="AB413" s="398"/>
      <c r="AC413" s="398"/>
      <c r="AD413" s="398"/>
      <c r="AE413" s="398"/>
      <c r="AF413" s="403"/>
      <c r="AG413" s="403"/>
      <c r="AH413" s="403"/>
      <c r="AI413" s="404"/>
      <c r="AJ413" s="85"/>
      <c r="AK413" s="85"/>
      <c r="AL413" s="85"/>
      <c r="AM413" s="85"/>
      <c r="AN413" s="85"/>
      <c r="AT413" s="28"/>
      <c r="AU413" s="132"/>
      <c r="AV413" s="132"/>
      <c r="AW413" s="28"/>
      <c r="AX413" s="135"/>
      <c r="AY413" s="132"/>
      <c r="AZ413" s="28"/>
      <c r="BA413" s="28"/>
      <c r="BB413" s="28"/>
      <c r="BC413" s="28"/>
      <c r="BD413" s="28"/>
      <c r="BE413" s="28"/>
    </row>
    <row r="414" spans="3:57" ht="14.1" customHeight="1" x14ac:dyDescent="0.15">
      <c r="C414" s="393"/>
      <c r="D414" s="394"/>
      <c r="E414" s="394"/>
      <c r="F414" s="394"/>
      <c r="G414" s="394"/>
      <c r="H414" s="394"/>
      <c r="I414" s="394"/>
      <c r="J414" s="394"/>
      <c r="K414" s="394"/>
      <c r="L414" s="394"/>
      <c r="M414" s="394"/>
      <c r="N414" s="394"/>
      <c r="O414" s="394"/>
      <c r="P414" s="394"/>
      <c r="Q414" s="394"/>
      <c r="R414" s="394"/>
      <c r="S414" s="394"/>
      <c r="T414" s="394"/>
      <c r="U414" s="394"/>
      <c r="V414" s="394"/>
      <c r="W414" s="394"/>
      <c r="X414" s="399"/>
      <c r="Y414" s="400"/>
      <c r="Z414" s="400"/>
      <c r="AA414" s="400"/>
      <c r="AB414" s="400"/>
      <c r="AC414" s="400"/>
      <c r="AD414" s="400"/>
      <c r="AE414" s="400"/>
      <c r="AF414" s="405"/>
      <c r="AG414" s="405"/>
      <c r="AH414" s="405"/>
      <c r="AI414" s="406"/>
      <c r="AJ414" s="85"/>
      <c r="AK414" s="85"/>
      <c r="AL414" s="85"/>
      <c r="AM414" s="85"/>
      <c r="AN414" s="85"/>
      <c r="AT414" s="28"/>
      <c r="AU414" s="132"/>
      <c r="AV414" s="132"/>
      <c r="AW414" s="28"/>
      <c r="AX414" s="135"/>
      <c r="AY414" s="132"/>
      <c r="AZ414" s="28"/>
      <c r="BA414" s="28"/>
      <c r="BB414" s="28"/>
      <c r="BC414" s="28"/>
      <c r="BD414" s="28"/>
      <c r="BE414" s="28"/>
    </row>
    <row r="415" spans="3:57" ht="14.1" customHeight="1" x14ac:dyDescent="0.15"/>
    <row r="416" spans="3:57" ht="14.1" customHeight="1" x14ac:dyDescent="0.15"/>
    <row r="418" spans="4:32" ht="19.5" customHeight="1" x14ac:dyDescent="0.15">
      <c r="D418" s="1"/>
      <c r="J418" s="19"/>
    </row>
    <row r="420" spans="4:32" x14ac:dyDescent="0.15">
      <c r="AF420" s="87"/>
    </row>
    <row r="422" spans="4:32" ht="19.5" customHeight="1" x14ac:dyDescent="0.15"/>
  </sheetData>
  <sheetProtection algorithmName="SHA-512" hashValue="MQAULVjgLt4A5H1Yy9sNKCItqgnSZaU2N7QwjnkvR3+8bQ098X4lsRySCPLupHsPa4YgwcP70+vo5AnvQrM8rw==" saltValue="Jy6xyJBwpHMjgGnkGAn0AA==" spinCount="100000" sheet="1" formatRows="0"/>
  <mergeCells count="1249">
    <mergeCell ref="C411:W414"/>
    <mergeCell ref="X411:AE414"/>
    <mergeCell ref="AF411:AI414"/>
    <mergeCell ref="AU411:AU414"/>
    <mergeCell ref="AV411:AV414"/>
    <mergeCell ref="AX411:AX414"/>
    <mergeCell ref="AY411:AY414"/>
    <mergeCell ref="C399:C402"/>
    <mergeCell ref="D399:D402"/>
    <mergeCell ref="E399:E402"/>
    <mergeCell ref="F399:F402"/>
    <mergeCell ref="G399:H402"/>
    <mergeCell ref="I399:K402"/>
    <mergeCell ref="L399:N402"/>
    <mergeCell ref="O399:Q402"/>
    <mergeCell ref="R399:W402"/>
    <mergeCell ref="X399:AC402"/>
    <mergeCell ref="AD399:AI402"/>
    <mergeCell ref="AU399:AU402"/>
    <mergeCell ref="AV399:AV402"/>
    <mergeCell ref="AX399:AX402"/>
    <mergeCell ref="AY399:AY402"/>
    <mergeCell ref="AX407:AX410"/>
    <mergeCell ref="AY407:AY410"/>
    <mergeCell ref="C407:W410"/>
    <mergeCell ref="X407:AE410"/>
    <mergeCell ref="AF407:AI410"/>
    <mergeCell ref="AU407:AU410"/>
    <mergeCell ref="AV407:AV410"/>
    <mergeCell ref="C403:W406"/>
    <mergeCell ref="X403:AE406"/>
    <mergeCell ref="AF403:AI406"/>
    <mergeCell ref="C391:C394"/>
    <mergeCell ref="D391:D394"/>
    <mergeCell ref="E391:E394"/>
    <mergeCell ref="F391:F394"/>
    <mergeCell ref="G391:H394"/>
    <mergeCell ref="I391:K394"/>
    <mergeCell ref="L391:N394"/>
    <mergeCell ref="O391:Q394"/>
    <mergeCell ref="R391:W394"/>
    <mergeCell ref="X391:AC394"/>
    <mergeCell ref="AD391:AI394"/>
    <mergeCell ref="AU391:AU394"/>
    <mergeCell ref="AV391:AV394"/>
    <mergeCell ref="AX391:AX394"/>
    <mergeCell ref="AY391:AY394"/>
    <mergeCell ref="C395:C398"/>
    <mergeCell ref="D395:D398"/>
    <mergeCell ref="E395:E398"/>
    <mergeCell ref="F395:F398"/>
    <mergeCell ref="G395:H398"/>
    <mergeCell ref="I395:K398"/>
    <mergeCell ref="L395:N398"/>
    <mergeCell ref="O395:Q398"/>
    <mergeCell ref="R395:W398"/>
    <mergeCell ref="X395:AC398"/>
    <mergeCell ref="AD395:AI398"/>
    <mergeCell ref="AU395:AU398"/>
    <mergeCell ref="AV395:AV398"/>
    <mergeCell ref="AX395:AX398"/>
    <mergeCell ref="AY395:AY398"/>
    <mergeCell ref="C383:C386"/>
    <mergeCell ref="D383:D386"/>
    <mergeCell ref="E383:E386"/>
    <mergeCell ref="F383:F386"/>
    <mergeCell ref="G383:H386"/>
    <mergeCell ref="I383:K386"/>
    <mergeCell ref="L383:N386"/>
    <mergeCell ref="O383:Q386"/>
    <mergeCell ref="R383:W386"/>
    <mergeCell ref="X383:AC386"/>
    <mergeCell ref="AD383:AI386"/>
    <mergeCell ref="AU383:AU386"/>
    <mergeCell ref="AV383:AV386"/>
    <mergeCell ref="AX383:AX386"/>
    <mergeCell ref="AY383:AY386"/>
    <mergeCell ref="C387:C390"/>
    <mergeCell ref="D387:D390"/>
    <mergeCell ref="E387:E390"/>
    <mergeCell ref="F387:F390"/>
    <mergeCell ref="G387:H390"/>
    <mergeCell ref="I387:K390"/>
    <mergeCell ref="L387:N390"/>
    <mergeCell ref="O387:Q390"/>
    <mergeCell ref="R387:W390"/>
    <mergeCell ref="X387:AC390"/>
    <mergeCell ref="AD387:AI390"/>
    <mergeCell ref="AU387:AU390"/>
    <mergeCell ref="AV387:AV390"/>
    <mergeCell ref="AX387:AX390"/>
    <mergeCell ref="AY387:AY390"/>
    <mergeCell ref="C375:C378"/>
    <mergeCell ref="D375:D378"/>
    <mergeCell ref="E375:E378"/>
    <mergeCell ref="F375:F378"/>
    <mergeCell ref="G375:H378"/>
    <mergeCell ref="I375:K378"/>
    <mergeCell ref="L375:N378"/>
    <mergeCell ref="O375:Q378"/>
    <mergeCell ref="R375:W378"/>
    <mergeCell ref="X375:AC378"/>
    <mergeCell ref="AD375:AI378"/>
    <mergeCell ref="AU375:AU378"/>
    <mergeCell ref="AV375:AV378"/>
    <mergeCell ref="AX375:AX378"/>
    <mergeCell ref="AY375:AY378"/>
    <mergeCell ref="C379:C382"/>
    <mergeCell ref="D379:D382"/>
    <mergeCell ref="E379:E382"/>
    <mergeCell ref="F379:F382"/>
    <mergeCell ref="G379:H382"/>
    <mergeCell ref="I379:K382"/>
    <mergeCell ref="L379:N382"/>
    <mergeCell ref="O379:Q382"/>
    <mergeCell ref="R379:W382"/>
    <mergeCell ref="X379:AC382"/>
    <mergeCell ref="AD379:AI382"/>
    <mergeCell ref="AU379:AU382"/>
    <mergeCell ref="AV379:AV382"/>
    <mergeCell ref="AX379:AX382"/>
    <mergeCell ref="AY379:AY382"/>
    <mergeCell ref="C367:C370"/>
    <mergeCell ref="D367:D370"/>
    <mergeCell ref="E367:E370"/>
    <mergeCell ref="F367:F370"/>
    <mergeCell ref="G367:H370"/>
    <mergeCell ref="I367:K370"/>
    <mergeCell ref="L367:N370"/>
    <mergeCell ref="O367:Q370"/>
    <mergeCell ref="R367:W370"/>
    <mergeCell ref="X367:AC370"/>
    <mergeCell ref="AD367:AI370"/>
    <mergeCell ref="AU367:AU370"/>
    <mergeCell ref="AV367:AV370"/>
    <mergeCell ref="AX367:AX370"/>
    <mergeCell ref="AY367:AY370"/>
    <mergeCell ref="C371:C374"/>
    <mergeCell ref="D371:D374"/>
    <mergeCell ref="E371:E374"/>
    <mergeCell ref="F371:F374"/>
    <mergeCell ref="G371:H374"/>
    <mergeCell ref="I371:K374"/>
    <mergeCell ref="L371:N374"/>
    <mergeCell ref="O371:Q374"/>
    <mergeCell ref="R371:W374"/>
    <mergeCell ref="X371:AC374"/>
    <mergeCell ref="AD371:AI374"/>
    <mergeCell ref="AU371:AU374"/>
    <mergeCell ref="AV371:AV374"/>
    <mergeCell ref="AX371:AX374"/>
    <mergeCell ref="AY371:AY374"/>
    <mergeCell ref="C359:C362"/>
    <mergeCell ref="D359:D362"/>
    <mergeCell ref="E359:E362"/>
    <mergeCell ref="F359:F362"/>
    <mergeCell ref="G359:H362"/>
    <mergeCell ref="I359:K362"/>
    <mergeCell ref="L359:N362"/>
    <mergeCell ref="O359:Q362"/>
    <mergeCell ref="R359:W362"/>
    <mergeCell ref="X359:AC362"/>
    <mergeCell ref="AD359:AI362"/>
    <mergeCell ref="AU359:AU362"/>
    <mergeCell ref="AV359:AV362"/>
    <mergeCell ref="AX359:AX362"/>
    <mergeCell ref="AY359:AY362"/>
    <mergeCell ref="C363:C366"/>
    <mergeCell ref="D363:D366"/>
    <mergeCell ref="E363:E366"/>
    <mergeCell ref="F363:F366"/>
    <mergeCell ref="G363:H366"/>
    <mergeCell ref="I363:K366"/>
    <mergeCell ref="L363:N366"/>
    <mergeCell ref="O363:Q366"/>
    <mergeCell ref="R363:W366"/>
    <mergeCell ref="X363:AC366"/>
    <mergeCell ref="AD363:AI366"/>
    <mergeCell ref="AU363:AU366"/>
    <mergeCell ref="AV363:AV366"/>
    <mergeCell ref="AX363:AX366"/>
    <mergeCell ref="AY363:AY366"/>
    <mergeCell ref="C13:D13"/>
    <mergeCell ref="E13:AP13"/>
    <mergeCell ref="C299:W302"/>
    <mergeCell ref="X299:AE302"/>
    <mergeCell ref="AF299:AI302"/>
    <mergeCell ref="C303:W306"/>
    <mergeCell ref="X303:AE306"/>
    <mergeCell ref="AF303:AI306"/>
    <mergeCell ref="AU303:AU306"/>
    <mergeCell ref="AV303:AV306"/>
    <mergeCell ref="AX303:AX306"/>
    <mergeCell ref="AY303:AY306"/>
    <mergeCell ref="C355:C358"/>
    <mergeCell ref="D355:D358"/>
    <mergeCell ref="E355:E358"/>
    <mergeCell ref="F355:F358"/>
    <mergeCell ref="G355:H358"/>
    <mergeCell ref="I355:K358"/>
    <mergeCell ref="L355:N358"/>
    <mergeCell ref="O355:Q358"/>
    <mergeCell ref="R355:W358"/>
    <mergeCell ref="X355:AC358"/>
    <mergeCell ref="AD355:AI358"/>
    <mergeCell ref="AU355:AU358"/>
    <mergeCell ref="AV355:AV358"/>
    <mergeCell ref="AX355:AX358"/>
    <mergeCell ref="AY355:AY358"/>
    <mergeCell ref="J30:K31"/>
    <mergeCell ref="L30:M31"/>
    <mergeCell ref="Z25:AA26"/>
    <mergeCell ref="AE25:AI26"/>
    <mergeCell ref="AJ25:AK26"/>
    <mergeCell ref="C10:AP10"/>
    <mergeCell ref="C11:D11"/>
    <mergeCell ref="E11:AP11"/>
    <mergeCell ref="C12:D12"/>
    <mergeCell ref="E12:AP12"/>
    <mergeCell ref="AL25:AM26"/>
    <mergeCell ref="AN25:AO26"/>
    <mergeCell ref="AP25:AQ26"/>
    <mergeCell ref="N25:O26"/>
    <mergeCell ref="C125:AB129"/>
    <mergeCell ref="C144:AB148"/>
    <mergeCell ref="C162:AB166"/>
    <mergeCell ref="C180:AB184"/>
    <mergeCell ref="C199:AB203"/>
    <mergeCell ref="A2:H2"/>
    <mergeCell ref="I2:AJ2"/>
    <mergeCell ref="AK2:AS2"/>
    <mergeCell ref="A22:I23"/>
    <mergeCell ref="B25:E26"/>
    <mergeCell ref="F25:G26"/>
    <mergeCell ref="H25:I26"/>
    <mergeCell ref="J25:K26"/>
    <mergeCell ref="L25:M26"/>
    <mergeCell ref="A3:AS3"/>
    <mergeCell ref="A17:AS17"/>
    <mergeCell ref="N30:O31"/>
    <mergeCell ref="P30:Q31"/>
    <mergeCell ref="R30:S31"/>
    <mergeCell ref="T30:U31"/>
    <mergeCell ref="V30:W31"/>
    <mergeCell ref="X30:Y31"/>
    <mergeCell ref="C5:K6"/>
    <mergeCell ref="L5:AP6"/>
    <mergeCell ref="A41:I42"/>
    <mergeCell ref="B44:E45"/>
    <mergeCell ref="F44:G45"/>
    <mergeCell ref="H44:I45"/>
    <mergeCell ref="C7:K8"/>
    <mergeCell ref="L7:AP8"/>
    <mergeCell ref="P25:Q26"/>
    <mergeCell ref="R25:S26"/>
    <mergeCell ref="T25:U26"/>
    <mergeCell ref="V25:W26"/>
    <mergeCell ref="X25:Y26"/>
    <mergeCell ref="AN30:AO31"/>
    <mergeCell ref="AP30:AQ31"/>
    <mergeCell ref="C33:AB37"/>
    <mergeCell ref="BA30:BA31"/>
    <mergeCell ref="Z30:AA31"/>
    <mergeCell ref="AT44:AT45"/>
    <mergeCell ref="AU44:AU45"/>
    <mergeCell ref="AV44:AV45"/>
    <mergeCell ref="AX44:AX45"/>
    <mergeCell ref="AY44:AY45"/>
    <mergeCell ref="AN44:AO45"/>
    <mergeCell ref="AP44:AQ45"/>
    <mergeCell ref="AT25:AT26"/>
    <mergeCell ref="AU25:AU26"/>
    <mergeCell ref="AV25:AV26"/>
    <mergeCell ref="AX25:AX26"/>
    <mergeCell ref="AY25:AY26"/>
    <mergeCell ref="B30:E31"/>
    <mergeCell ref="F30:G31"/>
    <mergeCell ref="H30:I31"/>
    <mergeCell ref="C52:AB56"/>
    <mergeCell ref="A59:I60"/>
    <mergeCell ref="B62:E63"/>
    <mergeCell ref="F62:G63"/>
    <mergeCell ref="H62:I63"/>
    <mergeCell ref="J62:K63"/>
    <mergeCell ref="BB30:BB31"/>
    <mergeCell ref="AE35:AK36"/>
    <mergeCell ref="AL35:AQ36"/>
    <mergeCell ref="AU35:AU36"/>
    <mergeCell ref="AV35:AV36"/>
    <mergeCell ref="AW35:AX36"/>
    <mergeCell ref="AT36:AT37"/>
    <mergeCell ref="AU30:AU31"/>
    <mergeCell ref="AV30:AV31"/>
    <mergeCell ref="AW30:AW31"/>
    <mergeCell ref="AX30:AX31"/>
    <mergeCell ref="AY30:AY31"/>
    <mergeCell ref="AZ30:AZ31"/>
    <mergeCell ref="AE30:AI31"/>
    <mergeCell ref="AJ30:AK31"/>
    <mergeCell ref="AL30:AM31"/>
    <mergeCell ref="J44:K45"/>
    <mergeCell ref="L44:M45"/>
    <mergeCell ref="AN62:AO63"/>
    <mergeCell ref="AP62:AQ63"/>
    <mergeCell ref="B49:E50"/>
    <mergeCell ref="F49:G50"/>
    <mergeCell ref="H49:I50"/>
    <mergeCell ref="J49:K50"/>
    <mergeCell ref="L49:M50"/>
    <mergeCell ref="Z44:AA45"/>
    <mergeCell ref="AE44:AI45"/>
    <mergeCell ref="AJ44:AK45"/>
    <mergeCell ref="AL44:AM45"/>
    <mergeCell ref="N44:O45"/>
    <mergeCell ref="P44:Q45"/>
    <mergeCell ref="R44:S45"/>
    <mergeCell ref="T44:U45"/>
    <mergeCell ref="V44:W45"/>
    <mergeCell ref="X44:Y45"/>
    <mergeCell ref="Z49:AA50"/>
    <mergeCell ref="AE49:AI50"/>
    <mergeCell ref="AJ49:AK50"/>
    <mergeCell ref="AL49:AM50"/>
    <mergeCell ref="N49:O50"/>
    <mergeCell ref="P49:Q50"/>
    <mergeCell ref="R49:S50"/>
    <mergeCell ref="T49:U50"/>
    <mergeCell ref="V49:W50"/>
    <mergeCell ref="X49:Y50"/>
    <mergeCell ref="L62:M63"/>
    <mergeCell ref="N62:O63"/>
    <mergeCell ref="P62:Q63"/>
    <mergeCell ref="R62:S63"/>
    <mergeCell ref="AL62:AM63"/>
    <mergeCell ref="AU62:AU63"/>
    <mergeCell ref="AV62:AV63"/>
    <mergeCell ref="T62:U63"/>
    <mergeCell ref="V62:W63"/>
    <mergeCell ref="X62:Y63"/>
    <mergeCell ref="Z62:AA63"/>
    <mergeCell ref="AE62:AI63"/>
    <mergeCell ref="AJ62:AK63"/>
    <mergeCell ref="T67:U68"/>
    <mergeCell ref="V67:W68"/>
    <mergeCell ref="X67:Y68"/>
    <mergeCell ref="Z67:AA68"/>
    <mergeCell ref="AE67:AI68"/>
    <mergeCell ref="AJ67:AK68"/>
    <mergeCell ref="AT62:AT63"/>
    <mergeCell ref="BA49:BA50"/>
    <mergeCell ref="BB49:BB50"/>
    <mergeCell ref="AE54:AK55"/>
    <mergeCell ref="AL54:AQ55"/>
    <mergeCell ref="AU54:AU55"/>
    <mergeCell ref="AV54:AV55"/>
    <mergeCell ref="AW54:AX55"/>
    <mergeCell ref="AU49:AU50"/>
    <mergeCell ref="AV49:AV50"/>
    <mergeCell ref="AW49:AW50"/>
    <mergeCell ref="AX49:AX50"/>
    <mergeCell ref="AY49:AY50"/>
    <mergeCell ref="AZ49:AZ50"/>
    <mergeCell ref="AT55:AT56"/>
    <mergeCell ref="AN49:AO50"/>
    <mergeCell ref="AP49:AQ50"/>
    <mergeCell ref="AX62:AX63"/>
    <mergeCell ref="AY62:AY63"/>
    <mergeCell ref="AY67:AY68"/>
    <mergeCell ref="AZ67:AZ68"/>
    <mergeCell ref="BA67:BA68"/>
    <mergeCell ref="BB67:BB68"/>
    <mergeCell ref="AE72:AK73"/>
    <mergeCell ref="AL72:AQ73"/>
    <mergeCell ref="AU72:AU73"/>
    <mergeCell ref="AV72:AV73"/>
    <mergeCell ref="AL67:AM68"/>
    <mergeCell ref="AN67:AO68"/>
    <mergeCell ref="AP67:AQ68"/>
    <mergeCell ref="AU67:AU68"/>
    <mergeCell ref="AV67:AV68"/>
    <mergeCell ref="AW67:AW68"/>
    <mergeCell ref="B67:E68"/>
    <mergeCell ref="F67:G68"/>
    <mergeCell ref="H67:I68"/>
    <mergeCell ref="J67:K68"/>
    <mergeCell ref="L67:M68"/>
    <mergeCell ref="N67:O68"/>
    <mergeCell ref="P67:Q68"/>
    <mergeCell ref="R67:S68"/>
    <mergeCell ref="AX67:AX68"/>
    <mergeCell ref="R81:S82"/>
    <mergeCell ref="T81:U82"/>
    <mergeCell ref="V81:W82"/>
    <mergeCell ref="X81:Y82"/>
    <mergeCell ref="Z81:AA82"/>
    <mergeCell ref="AE81:AI82"/>
    <mergeCell ref="AW72:AX73"/>
    <mergeCell ref="AT73:AT74"/>
    <mergeCell ref="A78:I79"/>
    <mergeCell ref="B81:E82"/>
    <mergeCell ref="F81:G82"/>
    <mergeCell ref="H81:I82"/>
    <mergeCell ref="J81:K82"/>
    <mergeCell ref="L81:M82"/>
    <mergeCell ref="N81:O82"/>
    <mergeCell ref="P81:Q82"/>
    <mergeCell ref="C70:AB74"/>
    <mergeCell ref="AV81:AV82"/>
    <mergeCell ref="AX81:AX82"/>
    <mergeCell ref="BA86:BA87"/>
    <mergeCell ref="BB86:BB87"/>
    <mergeCell ref="AJ86:AK87"/>
    <mergeCell ref="AL86:AM87"/>
    <mergeCell ref="AN86:AO87"/>
    <mergeCell ref="AP86:AQ87"/>
    <mergeCell ref="AU86:AU87"/>
    <mergeCell ref="AV86:AV87"/>
    <mergeCell ref="AW86:AW87"/>
    <mergeCell ref="AX86:AX87"/>
    <mergeCell ref="V86:W87"/>
    <mergeCell ref="X86:Y87"/>
    <mergeCell ref="Z86:AA87"/>
    <mergeCell ref="AE86:AI87"/>
    <mergeCell ref="AY81:AY82"/>
    <mergeCell ref="AJ81:AK82"/>
    <mergeCell ref="AL81:AM82"/>
    <mergeCell ref="AN81:AO82"/>
    <mergeCell ref="AP81:AQ82"/>
    <mergeCell ref="AT81:AT82"/>
    <mergeCell ref="AU81:AU82"/>
    <mergeCell ref="AY86:AY87"/>
    <mergeCell ref="AZ86:AZ87"/>
    <mergeCell ref="AW91:AX92"/>
    <mergeCell ref="AT92:AT93"/>
    <mergeCell ref="A96:I97"/>
    <mergeCell ref="B99:E100"/>
    <mergeCell ref="F99:G100"/>
    <mergeCell ref="H99:I100"/>
    <mergeCell ref="J99:K100"/>
    <mergeCell ref="L99:M100"/>
    <mergeCell ref="N99:O100"/>
    <mergeCell ref="AE91:AK92"/>
    <mergeCell ref="AL91:AQ92"/>
    <mergeCell ref="AU91:AU92"/>
    <mergeCell ref="AV91:AV92"/>
    <mergeCell ref="AU99:AU100"/>
    <mergeCell ref="AV99:AV100"/>
    <mergeCell ref="AX99:AX100"/>
    <mergeCell ref="C89:AB93"/>
    <mergeCell ref="AJ99:AK100"/>
    <mergeCell ref="AL99:AM100"/>
    <mergeCell ref="B86:E87"/>
    <mergeCell ref="F86:G87"/>
    <mergeCell ref="H86:I87"/>
    <mergeCell ref="F104:G105"/>
    <mergeCell ref="H104:I105"/>
    <mergeCell ref="J104:K105"/>
    <mergeCell ref="L104:M105"/>
    <mergeCell ref="N104:O105"/>
    <mergeCell ref="AE99:AI100"/>
    <mergeCell ref="P99:Q100"/>
    <mergeCell ref="R99:S100"/>
    <mergeCell ref="T99:U100"/>
    <mergeCell ref="V99:W100"/>
    <mergeCell ref="X99:Y100"/>
    <mergeCell ref="Z99:AA100"/>
    <mergeCell ref="P104:Q105"/>
    <mergeCell ref="R104:S105"/>
    <mergeCell ref="T104:U105"/>
    <mergeCell ref="V104:W105"/>
    <mergeCell ref="X104:Y105"/>
    <mergeCell ref="Z104:AA105"/>
    <mergeCell ref="J86:K87"/>
    <mergeCell ref="L86:M87"/>
    <mergeCell ref="N86:O87"/>
    <mergeCell ref="P86:Q87"/>
    <mergeCell ref="R86:S87"/>
    <mergeCell ref="T86:U87"/>
    <mergeCell ref="AY99:AY100"/>
    <mergeCell ref="AN99:AO100"/>
    <mergeCell ref="AP99:AQ100"/>
    <mergeCell ref="AT99:AT100"/>
    <mergeCell ref="C107:AB111"/>
    <mergeCell ref="A114:I115"/>
    <mergeCell ref="B117:E118"/>
    <mergeCell ref="F117:G118"/>
    <mergeCell ref="H117:I118"/>
    <mergeCell ref="J117:K118"/>
    <mergeCell ref="L117:M118"/>
    <mergeCell ref="AV117:AV118"/>
    <mergeCell ref="AX117:AX118"/>
    <mergeCell ref="AY117:AY118"/>
    <mergeCell ref="AN117:AO118"/>
    <mergeCell ref="AP117:AQ118"/>
    <mergeCell ref="B104:E105"/>
    <mergeCell ref="AU117:AU118"/>
    <mergeCell ref="AT117:AT118"/>
    <mergeCell ref="BB104:BB105"/>
    <mergeCell ref="AE109:AK110"/>
    <mergeCell ref="AL109:AQ110"/>
    <mergeCell ref="AU109:AU110"/>
    <mergeCell ref="AV109:AV110"/>
    <mergeCell ref="AW109:AX110"/>
    <mergeCell ref="AT110:AT111"/>
    <mergeCell ref="AV104:AV105"/>
    <mergeCell ref="AW104:AW105"/>
    <mergeCell ref="AX104:AX105"/>
    <mergeCell ref="AY104:AY105"/>
    <mergeCell ref="AZ104:AZ105"/>
    <mergeCell ref="BA104:BA105"/>
    <mergeCell ref="AE104:AI105"/>
    <mergeCell ref="AJ104:AK105"/>
    <mergeCell ref="AL104:AM105"/>
    <mergeCell ref="AN104:AO105"/>
    <mergeCell ref="AP104:AQ105"/>
    <mergeCell ref="AU104:AU105"/>
    <mergeCell ref="B122:E123"/>
    <mergeCell ref="F122:G123"/>
    <mergeCell ref="H122:I123"/>
    <mergeCell ref="J122:K123"/>
    <mergeCell ref="L122:M123"/>
    <mergeCell ref="Z117:AA118"/>
    <mergeCell ref="AE117:AI118"/>
    <mergeCell ref="AJ117:AK118"/>
    <mergeCell ref="AL117:AM118"/>
    <mergeCell ref="N117:O118"/>
    <mergeCell ref="P117:Q118"/>
    <mergeCell ref="R117:S118"/>
    <mergeCell ref="T117:U118"/>
    <mergeCell ref="V117:W118"/>
    <mergeCell ref="X117:Y118"/>
    <mergeCell ref="A133:I134"/>
    <mergeCell ref="B136:E137"/>
    <mergeCell ref="F136:G137"/>
    <mergeCell ref="H136:I137"/>
    <mergeCell ref="J136:K137"/>
    <mergeCell ref="L136:M137"/>
    <mergeCell ref="N122:O123"/>
    <mergeCell ref="P122:Q123"/>
    <mergeCell ref="R122:S123"/>
    <mergeCell ref="T122:U123"/>
    <mergeCell ref="V122:W123"/>
    <mergeCell ref="X122:Y123"/>
    <mergeCell ref="BA122:BA123"/>
    <mergeCell ref="BB122:BB123"/>
    <mergeCell ref="AE127:AK128"/>
    <mergeCell ref="AL127:AQ128"/>
    <mergeCell ref="AU127:AU128"/>
    <mergeCell ref="AV127:AV128"/>
    <mergeCell ref="AW127:AX128"/>
    <mergeCell ref="AT128:AT129"/>
    <mergeCell ref="AU122:AU123"/>
    <mergeCell ref="AV122:AV123"/>
    <mergeCell ref="AW122:AW123"/>
    <mergeCell ref="AX122:AX123"/>
    <mergeCell ref="AY122:AY123"/>
    <mergeCell ref="AZ122:AZ123"/>
    <mergeCell ref="Z122:AA123"/>
    <mergeCell ref="AE122:AI123"/>
    <mergeCell ref="AJ122:AK123"/>
    <mergeCell ref="AL122:AM123"/>
    <mergeCell ref="AN122:AO123"/>
    <mergeCell ref="AP122:AQ123"/>
    <mergeCell ref="AP141:AQ142"/>
    <mergeCell ref="AX136:AX137"/>
    <mergeCell ref="AY136:AY137"/>
    <mergeCell ref="B141:E142"/>
    <mergeCell ref="F141:G142"/>
    <mergeCell ref="H141:I142"/>
    <mergeCell ref="J141:K142"/>
    <mergeCell ref="L141:M142"/>
    <mergeCell ref="Z136:AA137"/>
    <mergeCell ref="AE136:AI137"/>
    <mergeCell ref="AJ136:AK137"/>
    <mergeCell ref="AL136:AM137"/>
    <mergeCell ref="AN136:AO137"/>
    <mergeCell ref="AP136:AQ137"/>
    <mergeCell ref="N136:O137"/>
    <mergeCell ref="P136:Q137"/>
    <mergeCell ref="R136:S137"/>
    <mergeCell ref="T136:U137"/>
    <mergeCell ref="V136:W137"/>
    <mergeCell ref="X136:Y137"/>
    <mergeCell ref="Z141:AA142"/>
    <mergeCell ref="AE141:AI142"/>
    <mergeCell ref="N141:O142"/>
    <mergeCell ref="P141:Q142"/>
    <mergeCell ref="R141:S142"/>
    <mergeCell ref="A151:I152"/>
    <mergeCell ref="B154:E155"/>
    <mergeCell ref="F154:G155"/>
    <mergeCell ref="H154:I155"/>
    <mergeCell ref="J154:K155"/>
    <mergeCell ref="L154:M155"/>
    <mergeCell ref="N154:O155"/>
    <mergeCell ref="P154:Q155"/>
    <mergeCell ref="R154:S155"/>
    <mergeCell ref="T141:U142"/>
    <mergeCell ref="V141:W142"/>
    <mergeCell ref="X141:Y142"/>
    <mergeCell ref="AT136:AT137"/>
    <mergeCell ref="AU136:AU137"/>
    <mergeCell ref="AV136:AV137"/>
    <mergeCell ref="BA141:BA142"/>
    <mergeCell ref="BB141:BB142"/>
    <mergeCell ref="AE146:AK147"/>
    <mergeCell ref="AL146:AQ147"/>
    <mergeCell ref="AU146:AU147"/>
    <mergeCell ref="AV146:AV147"/>
    <mergeCell ref="AW146:AX147"/>
    <mergeCell ref="AU141:AU142"/>
    <mergeCell ref="AV141:AV142"/>
    <mergeCell ref="AW141:AW142"/>
    <mergeCell ref="AX141:AX142"/>
    <mergeCell ref="AY141:AY142"/>
    <mergeCell ref="AZ141:AZ142"/>
    <mergeCell ref="AT147:AT148"/>
    <mergeCell ref="AJ141:AK142"/>
    <mergeCell ref="AL141:AM142"/>
    <mergeCell ref="AN141:AO142"/>
    <mergeCell ref="T159:U160"/>
    <mergeCell ref="V159:W160"/>
    <mergeCell ref="X159:Y160"/>
    <mergeCell ref="Z159:AA160"/>
    <mergeCell ref="AE159:AI160"/>
    <mergeCell ref="AJ159:AK160"/>
    <mergeCell ref="AX154:AX155"/>
    <mergeCell ref="AY154:AY155"/>
    <mergeCell ref="B159:E160"/>
    <mergeCell ref="F159:G160"/>
    <mergeCell ref="H159:I160"/>
    <mergeCell ref="J159:K160"/>
    <mergeCell ref="L159:M160"/>
    <mergeCell ref="N159:O160"/>
    <mergeCell ref="P159:Q160"/>
    <mergeCell ref="R159:S160"/>
    <mergeCell ref="AL154:AM155"/>
    <mergeCell ref="AN154:AO155"/>
    <mergeCell ref="AP154:AQ155"/>
    <mergeCell ref="AT154:AT155"/>
    <mergeCell ref="AU154:AU155"/>
    <mergeCell ref="AV154:AV155"/>
    <mergeCell ref="T154:U155"/>
    <mergeCell ref="V154:W155"/>
    <mergeCell ref="X154:Y155"/>
    <mergeCell ref="Z154:AA155"/>
    <mergeCell ref="AE154:AI155"/>
    <mergeCell ref="AJ154:AK155"/>
    <mergeCell ref="AX159:AX160"/>
    <mergeCell ref="AY159:AY160"/>
    <mergeCell ref="AZ159:AZ160"/>
    <mergeCell ref="X177:Y178"/>
    <mergeCell ref="AT172:AT173"/>
    <mergeCell ref="AU172:AU173"/>
    <mergeCell ref="AV172:AV173"/>
    <mergeCell ref="AX172:AX173"/>
    <mergeCell ref="AY172:AY173"/>
    <mergeCell ref="Z172:AA173"/>
    <mergeCell ref="AE172:AI173"/>
    <mergeCell ref="AJ172:AK173"/>
    <mergeCell ref="AL172:AM173"/>
    <mergeCell ref="AN172:AO173"/>
    <mergeCell ref="AP172:AQ173"/>
    <mergeCell ref="BA159:BA160"/>
    <mergeCell ref="BB159:BB160"/>
    <mergeCell ref="AL159:AM160"/>
    <mergeCell ref="AN159:AO160"/>
    <mergeCell ref="AP159:AQ160"/>
    <mergeCell ref="AU159:AU160"/>
    <mergeCell ref="AV159:AV160"/>
    <mergeCell ref="AW159:AW160"/>
    <mergeCell ref="A169:I170"/>
    <mergeCell ref="B172:E173"/>
    <mergeCell ref="F172:G173"/>
    <mergeCell ref="H172:I173"/>
    <mergeCell ref="J172:K173"/>
    <mergeCell ref="L172:M173"/>
    <mergeCell ref="AE164:AK165"/>
    <mergeCell ref="AL164:AQ165"/>
    <mergeCell ref="AU164:AU165"/>
    <mergeCell ref="N172:O173"/>
    <mergeCell ref="P172:Q173"/>
    <mergeCell ref="R172:S173"/>
    <mergeCell ref="T172:U173"/>
    <mergeCell ref="V172:W173"/>
    <mergeCell ref="X172:Y173"/>
    <mergeCell ref="AV164:AV165"/>
    <mergeCell ref="AW164:AX165"/>
    <mergeCell ref="AT165:AT166"/>
    <mergeCell ref="J191:K192"/>
    <mergeCell ref="L191:M192"/>
    <mergeCell ref="B177:E178"/>
    <mergeCell ref="F177:G178"/>
    <mergeCell ref="H177:I178"/>
    <mergeCell ref="J177:K178"/>
    <mergeCell ref="L177:M178"/>
    <mergeCell ref="BA177:BA178"/>
    <mergeCell ref="BB177:BB178"/>
    <mergeCell ref="AE182:AK183"/>
    <mergeCell ref="AL182:AQ183"/>
    <mergeCell ref="AU182:AU183"/>
    <mergeCell ref="AV182:AV183"/>
    <mergeCell ref="AW182:AX183"/>
    <mergeCell ref="AT183:AT184"/>
    <mergeCell ref="AU177:AU178"/>
    <mergeCell ref="AV177:AV178"/>
    <mergeCell ref="AW177:AW178"/>
    <mergeCell ref="AX177:AX178"/>
    <mergeCell ref="AY177:AY178"/>
    <mergeCell ref="AZ177:AZ178"/>
    <mergeCell ref="AE177:AI178"/>
    <mergeCell ref="AJ177:AK178"/>
    <mergeCell ref="AL177:AM178"/>
    <mergeCell ref="AN177:AO178"/>
    <mergeCell ref="AP177:AQ178"/>
    <mergeCell ref="N177:O178"/>
    <mergeCell ref="P177:Q178"/>
    <mergeCell ref="R177:S178"/>
    <mergeCell ref="T177:U178"/>
    <mergeCell ref="V177:W178"/>
    <mergeCell ref="AT191:AT192"/>
    <mergeCell ref="AU191:AU192"/>
    <mergeCell ref="AV191:AV192"/>
    <mergeCell ref="AX191:AX192"/>
    <mergeCell ref="Z177:AA178"/>
    <mergeCell ref="AY191:AY192"/>
    <mergeCell ref="B196:E197"/>
    <mergeCell ref="F196:G197"/>
    <mergeCell ref="H196:I197"/>
    <mergeCell ref="J196:K197"/>
    <mergeCell ref="L196:M197"/>
    <mergeCell ref="Z191:AA192"/>
    <mergeCell ref="AE191:AI192"/>
    <mergeCell ref="AJ191:AK192"/>
    <mergeCell ref="AL191:AM192"/>
    <mergeCell ref="AN191:AO192"/>
    <mergeCell ref="AP191:AQ192"/>
    <mergeCell ref="N191:O192"/>
    <mergeCell ref="P191:Q192"/>
    <mergeCell ref="R191:S192"/>
    <mergeCell ref="T191:U192"/>
    <mergeCell ref="V191:W192"/>
    <mergeCell ref="X191:Y192"/>
    <mergeCell ref="N196:O197"/>
    <mergeCell ref="P196:Q197"/>
    <mergeCell ref="R196:S197"/>
    <mergeCell ref="T196:U197"/>
    <mergeCell ref="X196:Y197"/>
    <mergeCell ref="A188:I189"/>
    <mergeCell ref="B191:E192"/>
    <mergeCell ref="F191:G192"/>
    <mergeCell ref="H191:I192"/>
    <mergeCell ref="BB196:BB197"/>
    <mergeCell ref="AE201:AK202"/>
    <mergeCell ref="AL201:AQ202"/>
    <mergeCell ref="AU201:AU202"/>
    <mergeCell ref="AV201:AV202"/>
    <mergeCell ref="AW201:AX202"/>
    <mergeCell ref="AU196:AU197"/>
    <mergeCell ref="AV196:AV197"/>
    <mergeCell ref="AW196:AW197"/>
    <mergeCell ref="AX196:AX197"/>
    <mergeCell ref="AY196:AY197"/>
    <mergeCell ref="AZ196:AZ197"/>
    <mergeCell ref="AE196:AI197"/>
    <mergeCell ref="AJ196:AK197"/>
    <mergeCell ref="AL196:AM197"/>
    <mergeCell ref="AN196:AO197"/>
    <mergeCell ref="AP196:AQ197"/>
    <mergeCell ref="BA196:BA197"/>
    <mergeCell ref="AD222:AI226"/>
    <mergeCell ref="R224:W226"/>
    <mergeCell ref="L224:N226"/>
    <mergeCell ref="O224:Q226"/>
    <mergeCell ref="X224:AC226"/>
    <mergeCell ref="Z196:AA197"/>
    <mergeCell ref="AY231:AY234"/>
    <mergeCell ref="AU218:AW220"/>
    <mergeCell ref="AX218:AY220"/>
    <mergeCell ref="C222:H226"/>
    <mergeCell ref="I222:K226"/>
    <mergeCell ref="L222:Q223"/>
    <mergeCell ref="C209:J210"/>
    <mergeCell ref="K209:R210"/>
    <mergeCell ref="S209:V210"/>
    <mergeCell ref="W209:AR210"/>
    <mergeCell ref="C211:J212"/>
    <mergeCell ref="K211:R212"/>
    <mergeCell ref="S211:V212"/>
    <mergeCell ref="W211:AR212"/>
    <mergeCell ref="D216:AR216"/>
    <mergeCell ref="D218:AR218"/>
    <mergeCell ref="AU222:AU226"/>
    <mergeCell ref="AV222:AV226"/>
    <mergeCell ref="AX222:AX226"/>
    <mergeCell ref="AY222:AY226"/>
    <mergeCell ref="C227:C230"/>
    <mergeCell ref="AT202:AT203"/>
    <mergeCell ref="B205:AP205"/>
    <mergeCell ref="V196:W197"/>
    <mergeCell ref="AY227:AY230"/>
    <mergeCell ref="AY235:AY238"/>
    <mergeCell ref="C239:C242"/>
    <mergeCell ref="D239:D242"/>
    <mergeCell ref="E239:E242"/>
    <mergeCell ref="F239:F242"/>
    <mergeCell ref="G239:H242"/>
    <mergeCell ref="I239:K242"/>
    <mergeCell ref="R239:W242"/>
    <mergeCell ref="L239:N242"/>
    <mergeCell ref="O239:Q242"/>
    <mergeCell ref="R235:W238"/>
    <mergeCell ref="L235:N238"/>
    <mergeCell ref="O235:Q238"/>
    <mergeCell ref="X235:AC238"/>
    <mergeCell ref="C235:C238"/>
    <mergeCell ref="D235:D238"/>
    <mergeCell ref="E235:E238"/>
    <mergeCell ref="F235:F238"/>
    <mergeCell ref="C231:C234"/>
    <mergeCell ref="D231:D234"/>
    <mergeCell ref="E231:E234"/>
    <mergeCell ref="F231:F234"/>
    <mergeCell ref="G231:H234"/>
    <mergeCell ref="D227:D230"/>
    <mergeCell ref="E227:E230"/>
    <mergeCell ref="F227:F230"/>
    <mergeCell ref="G227:H230"/>
    <mergeCell ref="I227:K230"/>
    <mergeCell ref="AU235:AU238"/>
    <mergeCell ref="AV235:AV238"/>
    <mergeCell ref="AX235:AX238"/>
    <mergeCell ref="I231:K234"/>
    <mergeCell ref="R231:W234"/>
    <mergeCell ref="L231:N234"/>
    <mergeCell ref="O231:Q234"/>
    <mergeCell ref="X231:AC234"/>
    <mergeCell ref="AD227:AI230"/>
    <mergeCell ref="AU227:AU230"/>
    <mergeCell ref="AV227:AV230"/>
    <mergeCell ref="AX227:AX230"/>
    <mergeCell ref="R227:W230"/>
    <mergeCell ref="L227:N230"/>
    <mergeCell ref="O227:Q230"/>
    <mergeCell ref="X227:AC230"/>
    <mergeCell ref="AD231:AI234"/>
    <mergeCell ref="AU231:AU234"/>
    <mergeCell ref="AV231:AV234"/>
    <mergeCell ref="AX231:AX234"/>
    <mergeCell ref="AY255:AY258"/>
    <mergeCell ref="G235:H238"/>
    <mergeCell ref="I235:K238"/>
    <mergeCell ref="AV243:AV246"/>
    <mergeCell ref="AX243:AX246"/>
    <mergeCell ref="AY243:AY246"/>
    <mergeCell ref="C247:C250"/>
    <mergeCell ref="D247:D250"/>
    <mergeCell ref="E247:E250"/>
    <mergeCell ref="F247:F250"/>
    <mergeCell ref="G247:H250"/>
    <mergeCell ref="I247:K250"/>
    <mergeCell ref="R247:W250"/>
    <mergeCell ref="O243:Q246"/>
    <mergeCell ref="X243:AC246"/>
    <mergeCell ref="AD243:AI246"/>
    <mergeCell ref="AU243:AU246"/>
    <mergeCell ref="AX239:AX242"/>
    <mergeCell ref="AY239:AY242"/>
    <mergeCell ref="C243:C246"/>
    <mergeCell ref="D243:D246"/>
    <mergeCell ref="E243:E246"/>
    <mergeCell ref="F243:F246"/>
    <mergeCell ref="G243:H246"/>
    <mergeCell ref="I243:K246"/>
    <mergeCell ref="R243:W246"/>
    <mergeCell ref="L243:N246"/>
    <mergeCell ref="X239:AC242"/>
    <mergeCell ref="AD239:AI242"/>
    <mergeCell ref="AU239:AU242"/>
    <mergeCell ref="AV239:AV242"/>
    <mergeCell ref="AD235:AI238"/>
    <mergeCell ref="AU247:AU250"/>
    <mergeCell ref="AV247:AV250"/>
    <mergeCell ref="AX247:AX250"/>
    <mergeCell ref="AY247:AY250"/>
    <mergeCell ref="C251:C254"/>
    <mergeCell ref="D251:D254"/>
    <mergeCell ref="E251:E254"/>
    <mergeCell ref="F251:F254"/>
    <mergeCell ref="G251:H254"/>
    <mergeCell ref="I251:K254"/>
    <mergeCell ref="L247:N250"/>
    <mergeCell ref="O247:Q250"/>
    <mergeCell ref="X247:AC250"/>
    <mergeCell ref="AD247:AI250"/>
    <mergeCell ref="AY251:AY254"/>
    <mergeCell ref="AD251:AI254"/>
    <mergeCell ref="AU251:AU254"/>
    <mergeCell ref="AV251:AV254"/>
    <mergeCell ref="AX251:AX254"/>
    <mergeCell ref="R251:W254"/>
    <mergeCell ref="L251:N254"/>
    <mergeCell ref="O251:Q254"/>
    <mergeCell ref="X251:AC254"/>
    <mergeCell ref="AY259:AY262"/>
    <mergeCell ref="C263:C266"/>
    <mergeCell ref="D263:D266"/>
    <mergeCell ref="E263:E266"/>
    <mergeCell ref="F263:F266"/>
    <mergeCell ref="G263:H266"/>
    <mergeCell ref="I263:K266"/>
    <mergeCell ref="R263:W266"/>
    <mergeCell ref="L263:N266"/>
    <mergeCell ref="O263:Q266"/>
    <mergeCell ref="R259:W262"/>
    <mergeCell ref="L259:N262"/>
    <mergeCell ref="O259:Q262"/>
    <mergeCell ref="X259:AC262"/>
    <mergeCell ref="C259:C262"/>
    <mergeCell ref="D259:D262"/>
    <mergeCell ref="E259:E262"/>
    <mergeCell ref="F259:F262"/>
    <mergeCell ref="AX263:AX266"/>
    <mergeCell ref="AY263:AY266"/>
    <mergeCell ref="AD263:AI266"/>
    <mergeCell ref="AU263:AU266"/>
    <mergeCell ref="AV263:AV266"/>
    <mergeCell ref="X263:AC266"/>
    <mergeCell ref="C255:C258"/>
    <mergeCell ref="D255:D258"/>
    <mergeCell ref="E255:E258"/>
    <mergeCell ref="F255:F258"/>
    <mergeCell ref="G255:H258"/>
    <mergeCell ref="AV259:AV262"/>
    <mergeCell ref="AX259:AX262"/>
    <mergeCell ref="I255:K258"/>
    <mergeCell ref="R255:W258"/>
    <mergeCell ref="L255:N258"/>
    <mergeCell ref="O255:Q258"/>
    <mergeCell ref="X255:AC258"/>
    <mergeCell ref="AD255:AI258"/>
    <mergeCell ref="AU255:AU258"/>
    <mergeCell ref="AV255:AV258"/>
    <mergeCell ref="AX255:AX258"/>
    <mergeCell ref="AD259:AI262"/>
    <mergeCell ref="AU259:AU262"/>
    <mergeCell ref="G259:H262"/>
    <mergeCell ref="I259:K262"/>
    <mergeCell ref="AX267:AX270"/>
    <mergeCell ref="AY267:AY270"/>
    <mergeCell ref="C331:C334"/>
    <mergeCell ref="D331:D334"/>
    <mergeCell ref="E331:E334"/>
    <mergeCell ref="F331:F334"/>
    <mergeCell ref="G331:H334"/>
    <mergeCell ref="I331:K334"/>
    <mergeCell ref="R331:W334"/>
    <mergeCell ref="O267:Q270"/>
    <mergeCell ref="X267:AC270"/>
    <mergeCell ref="AD267:AI270"/>
    <mergeCell ref="AU267:AU270"/>
    <mergeCell ref="AX331:AX334"/>
    <mergeCell ref="AY331:AY334"/>
    <mergeCell ref="AD331:AI334"/>
    <mergeCell ref="AV267:AV270"/>
    <mergeCell ref="X271:AC274"/>
    <mergeCell ref="AD271:AI274"/>
    <mergeCell ref="AU271:AU274"/>
    <mergeCell ref="AV271:AV274"/>
    <mergeCell ref="AX271:AX274"/>
    <mergeCell ref="AY271:AY274"/>
    <mergeCell ref="C319:C322"/>
    <mergeCell ref="C267:C270"/>
    <mergeCell ref="D267:D270"/>
    <mergeCell ref="E267:E270"/>
    <mergeCell ref="F267:F270"/>
    <mergeCell ref="G267:H270"/>
    <mergeCell ref="I267:K270"/>
    <mergeCell ref="R267:W270"/>
    <mergeCell ref="L267:N270"/>
    <mergeCell ref="AX335:AX338"/>
    <mergeCell ref="AY335:AY338"/>
    <mergeCell ref="AY343:AY346"/>
    <mergeCell ref="C347:C350"/>
    <mergeCell ref="D347:D350"/>
    <mergeCell ref="E347:E350"/>
    <mergeCell ref="F347:F350"/>
    <mergeCell ref="G347:H350"/>
    <mergeCell ref="I347:K350"/>
    <mergeCell ref="R347:W350"/>
    <mergeCell ref="L347:N350"/>
    <mergeCell ref="O347:Q350"/>
    <mergeCell ref="R343:W346"/>
    <mergeCell ref="L343:N346"/>
    <mergeCell ref="O343:Q346"/>
    <mergeCell ref="X343:AC346"/>
    <mergeCell ref="C343:C346"/>
    <mergeCell ref="D343:D346"/>
    <mergeCell ref="E343:E346"/>
    <mergeCell ref="F343:F346"/>
    <mergeCell ref="C339:C342"/>
    <mergeCell ref="D339:D342"/>
    <mergeCell ref="E339:E342"/>
    <mergeCell ref="F339:F342"/>
    <mergeCell ref="C335:C338"/>
    <mergeCell ref="D335:D338"/>
    <mergeCell ref="E335:E338"/>
    <mergeCell ref="F335:F338"/>
    <mergeCell ref="G335:H338"/>
    <mergeCell ref="I335:K338"/>
    <mergeCell ref="X347:AC350"/>
    <mergeCell ref="G343:H346"/>
    <mergeCell ref="AD343:AI346"/>
    <mergeCell ref="AU343:AU346"/>
    <mergeCell ref="AV343:AV346"/>
    <mergeCell ref="AX343:AX346"/>
    <mergeCell ref="I339:K342"/>
    <mergeCell ref="R339:W342"/>
    <mergeCell ref="L339:N342"/>
    <mergeCell ref="O339:Q342"/>
    <mergeCell ref="X339:AC342"/>
    <mergeCell ref="AD339:AI342"/>
    <mergeCell ref="AU339:AU342"/>
    <mergeCell ref="AV339:AV342"/>
    <mergeCell ref="AX339:AX342"/>
    <mergeCell ref="AY339:AY342"/>
    <mergeCell ref="AX351:AX354"/>
    <mergeCell ref="AY351:AY354"/>
    <mergeCell ref="O351:Q354"/>
    <mergeCell ref="X351:AC354"/>
    <mergeCell ref="AD351:AI354"/>
    <mergeCell ref="AU351:AU354"/>
    <mergeCell ref="AX347:AX350"/>
    <mergeCell ref="AY347:AY350"/>
    <mergeCell ref="AD347:AI350"/>
    <mergeCell ref="AU347:AU350"/>
    <mergeCell ref="AV347:AV350"/>
    <mergeCell ref="C351:C354"/>
    <mergeCell ref="D351:D354"/>
    <mergeCell ref="E351:E354"/>
    <mergeCell ref="F351:F354"/>
    <mergeCell ref="G351:H354"/>
    <mergeCell ref="I351:K354"/>
    <mergeCell ref="R351:W354"/>
    <mergeCell ref="L351:N354"/>
    <mergeCell ref="X323:AC326"/>
    <mergeCell ref="AD323:AI326"/>
    <mergeCell ref="AU323:AU326"/>
    <mergeCell ref="AV323:AV326"/>
    <mergeCell ref="E283:E286"/>
    <mergeCell ref="F283:F286"/>
    <mergeCell ref="G283:H286"/>
    <mergeCell ref="I283:K286"/>
    <mergeCell ref="L283:N286"/>
    <mergeCell ref="O283:Q286"/>
    <mergeCell ref="L331:N334"/>
    <mergeCell ref="O331:Q334"/>
    <mergeCell ref="X331:AC334"/>
    <mergeCell ref="AD319:AI322"/>
    <mergeCell ref="AU319:AU322"/>
    <mergeCell ref="AV319:AV322"/>
    <mergeCell ref="C283:C286"/>
    <mergeCell ref="D283:D286"/>
    <mergeCell ref="I343:K346"/>
    <mergeCell ref="AV351:AV354"/>
    <mergeCell ref="AD335:AI338"/>
    <mergeCell ref="AU335:AU338"/>
    <mergeCell ref="AV335:AV338"/>
    <mergeCell ref="G339:H342"/>
    <mergeCell ref="R335:W338"/>
    <mergeCell ref="L335:N338"/>
    <mergeCell ref="O335:Q338"/>
    <mergeCell ref="X335:AC338"/>
    <mergeCell ref="AU331:AU334"/>
    <mergeCell ref="AV331:AV334"/>
    <mergeCell ref="C327:C330"/>
    <mergeCell ref="D327:D330"/>
    <mergeCell ref="E327:E330"/>
    <mergeCell ref="F327:F330"/>
    <mergeCell ref="G327:H330"/>
    <mergeCell ref="I327:K330"/>
    <mergeCell ref="R327:W330"/>
    <mergeCell ref="L327:N330"/>
    <mergeCell ref="O327:Q330"/>
    <mergeCell ref="R323:W326"/>
    <mergeCell ref="L323:N326"/>
    <mergeCell ref="O323:Q326"/>
    <mergeCell ref="X327:AC330"/>
    <mergeCell ref="AD327:AI330"/>
    <mergeCell ref="AU327:AU330"/>
    <mergeCell ref="AV327:AV330"/>
    <mergeCell ref="AX319:AX322"/>
    <mergeCell ref="AY319:AY322"/>
    <mergeCell ref="C271:C274"/>
    <mergeCell ref="D271:D274"/>
    <mergeCell ref="E271:E274"/>
    <mergeCell ref="F271:F274"/>
    <mergeCell ref="G271:H274"/>
    <mergeCell ref="I271:K274"/>
    <mergeCell ref="R271:W274"/>
    <mergeCell ref="L271:N274"/>
    <mergeCell ref="O271:Q274"/>
    <mergeCell ref="D319:D322"/>
    <mergeCell ref="E319:E322"/>
    <mergeCell ref="F319:F322"/>
    <mergeCell ref="G319:H322"/>
    <mergeCell ref="I319:K322"/>
    <mergeCell ref="R319:W322"/>
    <mergeCell ref="L319:N322"/>
    <mergeCell ref="O319:Q322"/>
    <mergeCell ref="X319:AC322"/>
    <mergeCell ref="AX275:AX278"/>
    <mergeCell ref="AY275:AY278"/>
    <mergeCell ref="C279:C282"/>
    <mergeCell ref="D279:D282"/>
    <mergeCell ref="E279:E282"/>
    <mergeCell ref="F279:F282"/>
    <mergeCell ref="G279:H282"/>
    <mergeCell ref="I279:K282"/>
    <mergeCell ref="L279:N282"/>
    <mergeCell ref="O279:Q282"/>
    <mergeCell ref="R279:W282"/>
    <mergeCell ref="X279:AC282"/>
    <mergeCell ref="AD279:AI282"/>
    <mergeCell ref="AU279:AU282"/>
    <mergeCell ref="AV279:AV282"/>
    <mergeCell ref="AX279:AX282"/>
    <mergeCell ref="AY279:AY282"/>
    <mergeCell ref="G275:H278"/>
    <mergeCell ref="I275:K278"/>
    <mergeCell ref="L275:N278"/>
    <mergeCell ref="O275:Q278"/>
    <mergeCell ref="R275:W278"/>
    <mergeCell ref="X275:AC278"/>
    <mergeCell ref="C275:C278"/>
    <mergeCell ref="D275:D278"/>
    <mergeCell ref="E275:E278"/>
    <mergeCell ref="F275:F278"/>
    <mergeCell ref="AD275:AI278"/>
    <mergeCell ref="AU275:AU278"/>
    <mergeCell ref="AV275:AV278"/>
    <mergeCell ref="X283:AC286"/>
    <mergeCell ref="AD283:AI286"/>
    <mergeCell ref="AU283:AU286"/>
    <mergeCell ref="AV283:AV286"/>
    <mergeCell ref="AX283:AX286"/>
    <mergeCell ref="AY283:AY286"/>
    <mergeCell ref="C287:C290"/>
    <mergeCell ref="D287:D290"/>
    <mergeCell ref="E287:E290"/>
    <mergeCell ref="F287:F290"/>
    <mergeCell ref="G287:H290"/>
    <mergeCell ref="I287:K290"/>
    <mergeCell ref="L287:N290"/>
    <mergeCell ref="O287:Q290"/>
    <mergeCell ref="R287:W290"/>
    <mergeCell ref="X287:AC290"/>
    <mergeCell ref="AD287:AI290"/>
    <mergeCell ref="AU287:AU290"/>
    <mergeCell ref="AV287:AV290"/>
    <mergeCell ref="AX287:AX290"/>
    <mergeCell ref="AY287:AY290"/>
    <mergeCell ref="R283:W286"/>
    <mergeCell ref="X291:AC294"/>
    <mergeCell ref="AD291:AI294"/>
    <mergeCell ref="AU291:AU294"/>
    <mergeCell ref="AV291:AV294"/>
    <mergeCell ref="AX291:AX294"/>
    <mergeCell ref="AY291:AY294"/>
    <mergeCell ref="C295:C298"/>
    <mergeCell ref="D295:D298"/>
    <mergeCell ref="E295:E298"/>
    <mergeCell ref="F295:F298"/>
    <mergeCell ref="G295:H298"/>
    <mergeCell ref="I295:K298"/>
    <mergeCell ref="L295:N298"/>
    <mergeCell ref="O295:Q298"/>
    <mergeCell ref="R295:W298"/>
    <mergeCell ref="X295:AC298"/>
    <mergeCell ref="AD295:AI298"/>
    <mergeCell ref="AU295:AU298"/>
    <mergeCell ref="AV295:AV298"/>
    <mergeCell ref="AX295:AX298"/>
    <mergeCell ref="AY295:AY298"/>
    <mergeCell ref="C291:C294"/>
    <mergeCell ref="D291:D294"/>
    <mergeCell ref="E291:E294"/>
    <mergeCell ref="F291:F294"/>
    <mergeCell ref="G291:H294"/>
    <mergeCell ref="I291:K294"/>
    <mergeCell ref="L291:N294"/>
    <mergeCell ref="O291:Q294"/>
    <mergeCell ref="R291:W294"/>
    <mergeCell ref="C311:C314"/>
    <mergeCell ref="D311:D314"/>
    <mergeCell ref="E311:E314"/>
    <mergeCell ref="F311:F314"/>
    <mergeCell ref="G311:H314"/>
    <mergeCell ref="I311:K314"/>
    <mergeCell ref="L311:N314"/>
    <mergeCell ref="O311:Q314"/>
    <mergeCell ref="R311:W314"/>
    <mergeCell ref="X311:AC314"/>
    <mergeCell ref="AD311:AI314"/>
    <mergeCell ref="AU311:AU314"/>
    <mergeCell ref="AV311:AV314"/>
    <mergeCell ref="AX311:AX314"/>
    <mergeCell ref="AY311:AY314"/>
    <mergeCell ref="C307:C310"/>
    <mergeCell ref="D307:D310"/>
    <mergeCell ref="E307:E310"/>
    <mergeCell ref="F307:F310"/>
    <mergeCell ref="G307:H310"/>
    <mergeCell ref="I307:K310"/>
    <mergeCell ref="L307:N310"/>
    <mergeCell ref="O307:Q310"/>
    <mergeCell ref="R307:W310"/>
    <mergeCell ref="AX327:AX330"/>
    <mergeCell ref="AY327:AY330"/>
    <mergeCell ref="C323:C326"/>
    <mergeCell ref="D323:D326"/>
    <mergeCell ref="E323:E326"/>
    <mergeCell ref="F323:F326"/>
    <mergeCell ref="G323:H326"/>
    <mergeCell ref="I323:K326"/>
    <mergeCell ref="R222:AC223"/>
    <mergeCell ref="X315:AC318"/>
    <mergeCell ref="AD315:AI318"/>
    <mergeCell ref="AU315:AU318"/>
    <mergeCell ref="AV315:AV318"/>
    <mergeCell ref="AX315:AX318"/>
    <mergeCell ref="AY315:AY318"/>
    <mergeCell ref="C315:C318"/>
    <mergeCell ref="D315:D318"/>
    <mergeCell ref="E315:E318"/>
    <mergeCell ref="F315:F318"/>
    <mergeCell ref="G315:H318"/>
    <mergeCell ref="I315:K318"/>
    <mergeCell ref="L315:N318"/>
    <mergeCell ref="O315:Q318"/>
    <mergeCell ref="R315:W318"/>
    <mergeCell ref="AX323:AX326"/>
    <mergeCell ref="AY323:AY326"/>
    <mergeCell ref="X307:AC310"/>
    <mergeCell ref="AD307:AI310"/>
    <mergeCell ref="AU307:AU310"/>
    <mergeCell ref="AV307:AV310"/>
    <mergeCell ref="AX307:AX310"/>
    <mergeCell ref="AY307:AY310"/>
  </mergeCells>
  <phoneticPr fontId="2"/>
  <conditionalFormatting sqref="X227 X231 X235 X239 X243 X247 X251 X255 X259 X263 X267 X271 X275 X279 X283 X287 X291 X295">
    <cfRule type="expression" dxfId="404" priority="46">
      <formula>IF(X227=0,TRUE)</formula>
    </cfRule>
  </conditionalFormatting>
  <conditionalFormatting sqref="R227 R231 R235 R239 R243 R247 R251 R255 R259 R263 R267 R271 R319 R323 R327 R331 R335 R339 R343 R347 R351">
    <cfRule type="expression" dxfId="403" priority="43">
      <formula>IF(R227=0,TRUE)</formula>
    </cfRule>
  </conditionalFormatting>
  <conditionalFormatting sqref="AD227 AD231 AD235 AD239 AD243 AD247 AD251 AD255 AD259 AD263 AD267 AD271 AD319 AD323 AD327 AD331 AD335 AD339 AD343 AD347 AD351">
    <cfRule type="expression" dxfId="402" priority="40">
      <formula>IF(AD227=0,TRUE)</formula>
    </cfRule>
  </conditionalFormatting>
  <conditionalFormatting sqref="R275 R279 R283 R287 R291 R295 R307 R311 R315">
    <cfRule type="expression" dxfId="401" priority="23">
      <formula>IF(R275="定",TRUE)</formula>
    </cfRule>
    <cfRule type="expression" dxfId="400" priority="24">
      <formula>IF(#REF!="×",TRUE)</formula>
    </cfRule>
    <cfRule type="expression" dxfId="399" priority="25">
      <formula>IF(R275=0,TRUE)</formula>
    </cfRule>
  </conditionalFormatting>
  <conditionalFormatting sqref="AD275 AD279 AD283 AD287 AD291 AD295 AD307 AD311 AD315">
    <cfRule type="expression" dxfId="398" priority="20">
      <formula>IF(AD275="定",TRUE)</formula>
    </cfRule>
    <cfRule type="expression" dxfId="397" priority="21">
      <formula>IF(BV278="×",TRUE)</formula>
    </cfRule>
    <cfRule type="expression" dxfId="396" priority="22">
      <formula>IF(AD275=0,TRUE)</formula>
    </cfRule>
  </conditionalFormatting>
  <conditionalFormatting sqref="C231:Q286 D227:Q230">
    <cfRule type="expression" dxfId="395" priority="17">
      <formula>IF($C$12="☑",TRUE)</formula>
    </cfRule>
  </conditionalFormatting>
  <conditionalFormatting sqref="R367 R371 R375 R379 R383 R387 R391 R395 R399">
    <cfRule type="expression" dxfId="394" priority="15">
      <formula>IF(R367=0,TRUE)</formula>
    </cfRule>
  </conditionalFormatting>
  <conditionalFormatting sqref="AD367 AD371 AD375 AD379 AD383 AD387 AD391 AD395 AD399">
    <cfRule type="expression" dxfId="393" priority="14">
      <formula>IF(AD367=0,TRUE)</formula>
    </cfRule>
  </conditionalFormatting>
  <conditionalFormatting sqref="R355 R359 R363">
    <cfRule type="expression" dxfId="392" priority="11">
      <formula>IF(R355="定",TRUE)</formula>
    </cfRule>
    <cfRule type="expression" dxfId="391" priority="12">
      <formula>IF(#REF!="×",TRUE)</formula>
    </cfRule>
    <cfRule type="expression" dxfId="390" priority="13">
      <formula>IF(R355=0,TRUE)</formula>
    </cfRule>
  </conditionalFormatting>
  <conditionalFormatting sqref="AD355 AD359 AD363">
    <cfRule type="expression" dxfId="389" priority="8">
      <formula>IF(AD355="定",TRUE)</formula>
    </cfRule>
    <cfRule type="expression" dxfId="388" priority="9">
      <formula>IF(BV358="×",TRUE)</formula>
    </cfRule>
    <cfRule type="expression" dxfId="387" priority="10">
      <formula>IF(AD355=0,TRUE)</formula>
    </cfRule>
  </conditionalFormatting>
  <conditionalFormatting sqref="C227:AI306">
    <cfRule type="expression" dxfId="386" priority="7">
      <formula>IF($C$13="☑",TRUE)</formula>
    </cfRule>
  </conditionalFormatting>
  <conditionalFormatting sqref="C227:AI286 X235:AC298">
    <cfRule type="expression" dxfId="385" priority="6">
      <formula>IF($C$12="☑",TRUE)</formula>
    </cfRule>
  </conditionalFormatting>
  <conditionalFormatting sqref="C407:W410">
    <cfRule type="expression" dxfId="384" priority="5">
      <formula>IF($C$13="☑",TRUE)</formula>
    </cfRule>
  </conditionalFormatting>
  <conditionalFormatting sqref="C411:W414">
    <cfRule type="expression" dxfId="383" priority="4">
      <formula>IF($C$13="☑",TRUE)</formula>
    </cfRule>
  </conditionalFormatting>
  <conditionalFormatting sqref="X307 X311 X315 X319 X323 X327 X331 X335 X339 X343 X347 X351 X355 X359 X363 X367 X371 X375 X379 X383 X387 X391 X395 X399">
    <cfRule type="expression" dxfId="382" priority="3">
      <formula>IF(X307=0,TRUE)</formula>
    </cfRule>
  </conditionalFormatting>
  <conditionalFormatting sqref="X307:AC402">
    <cfRule type="expression" dxfId="381" priority="2">
      <formula>IF($C$13="☑",TRUE)</formula>
    </cfRule>
  </conditionalFormatting>
  <conditionalFormatting sqref="X307:AC402">
    <cfRule type="expression" dxfId="380" priority="1">
      <formula>IF($C$12="☑",TRUE)</formula>
    </cfRule>
  </conditionalFormatting>
  <dataValidations count="6">
    <dataValidation type="whole" allowBlank="1" showInputMessage="1" showErrorMessage="1" sqref="L227:N298 L307:N402" xr:uid="{BD0FC29B-5D7F-4013-9BA6-37EE233867BA}">
      <formula1>1</formula1>
      <formula2>10</formula2>
    </dataValidation>
    <dataValidation type="decimal" operator="greaterThan" allowBlank="1" showInputMessage="1" showErrorMessage="1" sqref="K209:R210" xr:uid="{29CEBDDB-80E5-4CB9-A692-BF53F3673A85}">
      <formula1>0</formula1>
    </dataValidation>
    <dataValidation type="list" allowBlank="1" showInputMessage="1" showErrorMessage="1" sqref="I227:Q298 I307:Q402" xr:uid="{0B48CB8A-A7F2-4078-99EB-9B02951DFB7E}">
      <formula1>"○,定,×,－"</formula1>
    </dataValidation>
    <dataValidation type="whole" allowBlank="1" showInputMessage="1" showErrorMessage="1" sqref="AN49:AO50 AN44:AO45 L49:M50 X49:Y50 L25:M26 X25:Y26 L30:M31 X30:Y31 AN30:AO31 AN25:AO26 L44:M45 X44:Y45 AN86:AO87 AN81:AO82 L86:M87 X86:Y87 L62:M63 X62:Y63 L67:M68 X67:Y68 AN67:AO68 AN62:AO63 L81:M82 X81:Y82 AN104:AO105 AN99:AO100 L104:M105 X104:Y105 L99:M100 X99:Y100 AN141:AO142 AN136:AO137 L141:M142 X141:Y142 L117:M118 X117:Y118 L122:M123 X122:Y123 AN122:AO123 AN117:AO118 L136:M137 X136:Y137 AN159:AO160 AN154:AO155 L159:M160 X159:Y160 L154:M155 X154:Y155 AN196:AO197 AN191:AO192 L196:M197 X196:Y197 L172:M173 X172:Y173 L177:M178 X177:Y178 AN177:AO178 AN172:AO173 L191:M192 X191:Y192" xr:uid="{F386BA45-9CB2-4E71-BD72-0EEA9719C571}">
      <formula1>0</formula1>
      <formula2>59</formula2>
    </dataValidation>
    <dataValidation type="whole" allowBlank="1" showInputMessage="1" showErrorMessage="1" sqref="H25:I26 H30:I31 H44:I45 H49:I50 H62:I63 H67:I68 H81:I82 H86:I87 H99:I100 H104:I105 H117:I118 H122:I123 H136:I137 H141:I142 H154:I155 H159:I160 H172:I173 H177:I178 H191:I192 H196:I197" xr:uid="{F042DB12-F644-41FF-B71E-4E8A949C8445}">
      <formula1>5</formula1>
      <formula2>28</formula2>
    </dataValidation>
    <dataValidation type="list" allowBlank="1" showInputMessage="1" showErrorMessage="1" sqref="C11:D13" xr:uid="{BCDC82C1-7C65-4CC5-8C1F-D7EC08F1AD3D}">
      <formula1>"☑,□"</formula1>
    </dataValidation>
  </dataValidations>
  <pageMargins left="0.9055118110236221" right="0.51181102362204722" top="0.55118110236220474" bottom="0.55118110236220474" header="0.31496062992125984" footer="0.31496062992125984"/>
  <pageSetup paperSize="9" scale="37" fitToHeight="0" orientation="portrait" cellComments="asDisplayed" r:id="rId1"/>
  <headerFooter>
    <oddFooter>&amp;C&amp;P/&amp;N ページ</oddFooter>
  </headerFooter>
  <rowBreaks count="2" manualBreakCount="2">
    <brk id="205" max="44" man="1"/>
    <brk id="306"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C91D-009A-49FA-8D29-46C0F70115BD}">
  <sheetPr>
    <pageSetUpPr fitToPage="1"/>
  </sheetPr>
  <dimension ref="C2:AZ202"/>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mdHQ8mtNPjfXe7ZyZvsIogwnJZYCT1E+WIevWDmeK30h8FcvjPBTcm+RqplMOcOiwLunJLYNs+xnlixM1haTyA==" saltValue="+CrtZJlHaOdbbRFPCzEDBg==" spinCount="100000" sheet="1" objects="1" scenarios="1"/>
  <mergeCells count="493">
    <mergeCell ref="AD171:AI174"/>
    <mergeCell ref="C175:C178"/>
    <mergeCell ref="D175:D178"/>
    <mergeCell ref="E175:E178"/>
    <mergeCell ref="F175:F178"/>
    <mergeCell ref="G175:H178"/>
    <mergeCell ref="I175:K178"/>
    <mergeCell ref="L175:Q178"/>
    <mergeCell ref="R175:W178"/>
    <mergeCell ref="X175:AC178"/>
    <mergeCell ref="AD175:AI178"/>
    <mergeCell ref="C171:C174"/>
    <mergeCell ref="D171:D174"/>
    <mergeCell ref="E171:E174"/>
    <mergeCell ref="F171:F174"/>
    <mergeCell ref="G171:H174"/>
    <mergeCell ref="I171:K174"/>
    <mergeCell ref="L171:Q174"/>
    <mergeCell ref="R171:W174"/>
    <mergeCell ref="X171:AC174"/>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AD131:AI134"/>
    <mergeCell ref="C135:C138"/>
    <mergeCell ref="D135:D138"/>
    <mergeCell ref="E135:E138"/>
    <mergeCell ref="F135:F138"/>
    <mergeCell ref="G135:H138"/>
    <mergeCell ref="I135:K138"/>
    <mergeCell ref="L135:Q138"/>
    <mergeCell ref="R135:W138"/>
    <mergeCell ref="X135:AC138"/>
    <mergeCell ref="AD135:AI138"/>
    <mergeCell ref="C131:C134"/>
    <mergeCell ref="D131:D134"/>
    <mergeCell ref="E131:E134"/>
    <mergeCell ref="F131:F134"/>
    <mergeCell ref="G131:H134"/>
    <mergeCell ref="I131:K134"/>
    <mergeCell ref="L131:Q134"/>
    <mergeCell ref="R131:W134"/>
    <mergeCell ref="X131:AC134"/>
    <mergeCell ref="P2:T3"/>
    <mergeCell ref="U2:AC3"/>
    <mergeCell ref="AD2:AH3"/>
    <mergeCell ref="AI2:AQ3"/>
    <mergeCell ref="C3:M3"/>
    <mergeCell ref="C4:M5"/>
    <mergeCell ref="AD127:AI130"/>
    <mergeCell ref="I127:K130"/>
    <mergeCell ref="L127:Q130"/>
    <mergeCell ref="X127:AC130"/>
    <mergeCell ref="AD123:AI126"/>
    <mergeCell ref="X123:AC126"/>
    <mergeCell ref="C127:C130"/>
    <mergeCell ref="D127:D130"/>
    <mergeCell ref="E127:E130"/>
    <mergeCell ref="F127:F130"/>
    <mergeCell ref="G127:H130"/>
    <mergeCell ref="L123:Q126"/>
    <mergeCell ref="C123:C126"/>
    <mergeCell ref="D123:D126"/>
    <mergeCell ref="E123:E126"/>
    <mergeCell ref="F123:F126"/>
    <mergeCell ref="G123:H126"/>
    <mergeCell ref="I123:K126"/>
    <mergeCell ref="R123:W126"/>
    <mergeCell ref="R127:W130"/>
    <mergeCell ref="AD119:AI122"/>
    <mergeCell ref="I119:K122"/>
    <mergeCell ref="L119:Q122"/>
    <mergeCell ref="X119:AC122"/>
    <mergeCell ref="AD115:AI118"/>
    <mergeCell ref="X115:AC118"/>
    <mergeCell ref="C119:C122"/>
    <mergeCell ref="D119:D122"/>
    <mergeCell ref="E119:E122"/>
    <mergeCell ref="F119:F122"/>
    <mergeCell ref="G119:H122"/>
    <mergeCell ref="L115:Q118"/>
    <mergeCell ref="C115:C118"/>
    <mergeCell ref="D115:D118"/>
    <mergeCell ref="E115:E118"/>
    <mergeCell ref="F115:F118"/>
    <mergeCell ref="G115:H118"/>
    <mergeCell ref="I115:K118"/>
    <mergeCell ref="R115:W118"/>
    <mergeCell ref="R119:W122"/>
    <mergeCell ref="AD111:AI114"/>
    <mergeCell ref="I111:K114"/>
    <mergeCell ref="L111:Q114"/>
    <mergeCell ref="X111:AC114"/>
    <mergeCell ref="AD107:AI110"/>
    <mergeCell ref="X107:AC110"/>
    <mergeCell ref="C111:C114"/>
    <mergeCell ref="D111:D114"/>
    <mergeCell ref="E111:E114"/>
    <mergeCell ref="F111:F114"/>
    <mergeCell ref="G111:H114"/>
    <mergeCell ref="L107:Q110"/>
    <mergeCell ref="C107:C110"/>
    <mergeCell ref="D107:D110"/>
    <mergeCell ref="E107:E110"/>
    <mergeCell ref="F107:F110"/>
    <mergeCell ref="G107:H110"/>
    <mergeCell ref="I107:K110"/>
    <mergeCell ref="R107:W110"/>
    <mergeCell ref="R111:W114"/>
    <mergeCell ref="AD103:AI106"/>
    <mergeCell ref="I103:K106"/>
    <mergeCell ref="L103:Q106"/>
    <mergeCell ref="X103:AC106"/>
    <mergeCell ref="AD99:AI102"/>
    <mergeCell ref="X99:AC102"/>
    <mergeCell ref="C103:C106"/>
    <mergeCell ref="D103:D106"/>
    <mergeCell ref="E103:E106"/>
    <mergeCell ref="F103:F106"/>
    <mergeCell ref="G103:H106"/>
    <mergeCell ref="L99:Q102"/>
    <mergeCell ref="C99:C102"/>
    <mergeCell ref="D99:D102"/>
    <mergeCell ref="E99:E102"/>
    <mergeCell ref="F99:F102"/>
    <mergeCell ref="G99:H102"/>
    <mergeCell ref="I99:K102"/>
    <mergeCell ref="R99:W102"/>
    <mergeCell ref="R103:W106"/>
    <mergeCell ref="AD95:AI98"/>
    <mergeCell ref="I95:K98"/>
    <mergeCell ref="L95:Q98"/>
    <mergeCell ref="X95:AC98"/>
    <mergeCell ref="AD55:AI58"/>
    <mergeCell ref="X55:AC58"/>
    <mergeCell ref="C95:C98"/>
    <mergeCell ref="D95:D98"/>
    <mergeCell ref="E95:E98"/>
    <mergeCell ref="F95:F98"/>
    <mergeCell ref="G95:H98"/>
    <mergeCell ref="L55:Q58"/>
    <mergeCell ref="C55:C58"/>
    <mergeCell ref="D55:D58"/>
    <mergeCell ref="E55:E58"/>
    <mergeCell ref="F55:F58"/>
    <mergeCell ref="G55:H58"/>
    <mergeCell ref="I55:K58"/>
    <mergeCell ref="R55:W58"/>
    <mergeCell ref="R95:W98"/>
    <mergeCell ref="C59:C62"/>
    <mergeCell ref="D59:D62"/>
    <mergeCell ref="E59:E62"/>
    <mergeCell ref="F59:F62"/>
    <mergeCell ref="AD51:AI54"/>
    <mergeCell ref="I51:K54"/>
    <mergeCell ref="L51:Q54"/>
    <mergeCell ref="X51:AC54"/>
    <mergeCell ref="AD47:AI50"/>
    <mergeCell ref="X47:AC50"/>
    <mergeCell ref="C51:C54"/>
    <mergeCell ref="D51:D54"/>
    <mergeCell ref="E51:E54"/>
    <mergeCell ref="F51:F54"/>
    <mergeCell ref="G51:H54"/>
    <mergeCell ref="L47:Q50"/>
    <mergeCell ref="C47:C50"/>
    <mergeCell ref="D47:D50"/>
    <mergeCell ref="E47:E50"/>
    <mergeCell ref="F47:F50"/>
    <mergeCell ref="G47:H50"/>
    <mergeCell ref="I47:K50"/>
    <mergeCell ref="R47:W50"/>
    <mergeCell ref="R51:W54"/>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C27:C30"/>
    <mergeCell ref="D27:D30"/>
    <mergeCell ref="E27:E30"/>
    <mergeCell ref="F27:F30"/>
    <mergeCell ref="G27:H30"/>
    <mergeCell ref="L23:Q26"/>
    <mergeCell ref="C23:C26"/>
    <mergeCell ref="D23:D26"/>
    <mergeCell ref="E23:E26"/>
    <mergeCell ref="F23:F26"/>
    <mergeCell ref="G23:H26"/>
    <mergeCell ref="I23:K26"/>
    <mergeCell ref="C19:C22"/>
    <mergeCell ref="D19:D22"/>
    <mergeCell ref="E19:E22"/>
    <mergeCell ref="F19:F22"/>
    <mergeCell ref="G19:H22"/>
    <mergeCell ref="L15:Q18"/>
    <mergeCell ref="C15:C18"/>
    <mergeCell ref="D15:D18"/>
    <mergeCell ref="E15:E18"/>
    <mergeCell ref="F15:F18"/>
    <mergeCell ref="G15:H18"/>
    <mergeCell ref="I15:K18"/>
    <mergeCell ref="C11:C14"/>
    <mergeCell ref="D11:D14"/>
    <mergeCell ref="E11:E14"/>
    <mergeCell ref="F11:F14"/>
    <mergeCell ref="G11:H14"/>
    <mergeCell ref="AD11:AI14"/>
    <mergeCell ref="I11:K14"/>
    <mergeCell ref="L11:Q14"/>
    <mergeCell ref="X11:AC14"/>
    <mergeCell ref="AU51:AU54"/>
    <mergeCell ref="AV51:AV54"/>
    <mergeCell ref="AU55:AU58"/>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D23:AI26"/>
    <mergeCell ref="X23:AC26"/>
    <mergeCell ref="R23:W26"/>
    <mergeCell ref="R27:W30"/>
    <mergeCell ref="AD35:AI38"/>
    <mergeCell ref="I35:K38"/>
    <mergeCell ref="L35:Q38"/>
    <mergeCell ref="X35:AC38"/>
    <mergeCell ref="AU31:AU34"/>
    <mergeCell ref="AV31:AV34"/>
    <mergeCell ref="AU35:AU38"/>
    <mergeCell ref="AV35:AV38"/>
    <mergeCell ref="AU39:AU42"/>
    <mergeCell ref="AV39:AV42"/>
    <mergeCell ref="AU43:AU46"/>
    <mergeCell ref="AV43:AV46"/>
    <mergeCell ref="AU47:AU50"/>
    <mergeCell ref="AV47:AV50"/>
    <mergeCell ref="AU127:AU130"/>
    <mergeCell ref="AV127:AV130"/>
    <mergeCell ref="AU103:AU106"/>
    <mergeCell ref="AV103:AV106"/>
    <mergeCell ref="AU107:AU110"/>
    <mergeCell ref="AV107:AV110"/>
    <mergeCell ref="AU111:AU114"/>
    <mergeCell ref="AV111:AV114"/>
    <mergeCell ref="AU115:AU118"/>
    <mergeCell ref="AV115:AV118"/>
    <mergeCell ref="AU119:AU122"/>
    <mergeCell ref="AV119:AV122"/>
    <mergeCell ref="C6:H10"/>
    <mergeCell ref="I6:K10"/>
    <mergeCell ref="L6:AC7"/>
    <mergeCell ref="AD6:AI10"/>
    <mergeCell ref="L8:Q10"/>
    <mergeCell ref="R8:W10"/>
    <mergeCell ref="X8:AC10"/>
    <mergeCell ref="AU123:AU126"/>
    <mergeCell ref="AV123:AV126"/>
    <mergeCell ref="AU11:AU14"/>
    <mergeCell ref="AV11:AV14"/>
    <mergeCell ref="AU15:AU18"/>
    <mergeCell ref="AV55:AV58"/>
    <mergeCell ref="AV15:AV18"/>
    <mergeCell ref="AU19:AU22"/>
    <mergeCell ref="AV19:AV22"/>
    <mergeCell ref="AU23:AU26"/>
    <mergeCell ref="AV23:AV26"/>
    <mergeCell ref="AU95:AU98"/>
    <mergeCell ref="AV95:AV98"/>
    <mergeCell ref="AU99:AU102"/>
    <mergeCell ref="AV99:AV102"/>
    <mergeCell ref="AU27:AU30"/>
    <mergeCell ref="AV27:AV30"/>
    <mergeCell ref="G59:H62"/>
    <mergeCell ref="I59:K62"/>
    <mergeCell ref="L59:Q62"/>
    <mergeCell ref="R59:W62"/>
    <mergeCell ref="X59:AC62"/>
    <mergeCell ref="AD59:AI62"/>
    <mergeCell ref="AU59:AU62"/>
    <mergeCell ref="AV59:AV62"/>
    <mergeCell ref="C63:C66"/>
    <mergeCell ref="D63:D66"/>
    <mergeCell ref="E63:E66"/>
    <mergeCell ref="F63:F66"/>
    <mergeCell ref="G63:H66"/>
    <mergeCell ref="I63:K66"/>
    <mergeCell ref="L63:Q66"/>
    <mergeCell ref="R63:W66"/>
    <mergeCell ref="X63:AC66"/>
    <mergeCell ref="AD63:AI66"/>
    <mergeCell ref="AU63:AU66"/>
    <mergeCell ref="AV63:AV66"/>
    <mergeCell ref="AD67:AI70"/>
    <mergeCell ref="AU67:AU70"/>
    <mergeCell ref="AV67:AV70"/>
    <mergeCell ref="C71:C74"/>
    <mergeCell ref="D71:D74"/>
    <mergeCell ref="E71:E74"/>
    <mergeCell ref="F71:F74"/>
    <mergeCell ref="G71:H74"/>
    <mergeCell ref="I71:K74"/>
    <mergeCell ref="L71:Q74"/>
    <mergeCell ref="R71:W74"/>
    <mergeCell ref="X71:AC74"/>
    <mergeCell ref="AD71:AI74"/>
    <mergeCell ref="AU71:AU74"/>
    <mergeCell ref="AV71:AV74"/>
    <mergeCell ref="C67:C70"/>
    <mergeCell ref="D67:D70"/>
    <mergeCell ref="E67:E70"/>
    <mergeCell ref="F67:F70"/>
    <mergeCell ref="G67:H70"/>
    <mergeCell ref="I67:K70"/>
    <mergeCell ref="L67:Q70"/>
    <mergeCell ref="R67:W70"/>
    <mergeCell ref="X67:AC70"/>
    <mergeCell ref="AD75:AI78"/>
    <mergeCell ref="AU75:AU78"/>
    <mergeCell ref="AV75:AV78"/>
    <mergeCell ref="C79:C82"/>
    <mergeCell ref="D79:D82"/>
    <mergeCell ref="E79:E82"/>
    <mergeCell ref="F79:F82"/>
    <mergeCell ref="G79:H82"/>
    <mergeCell ref="I79:K82"/>
    <mergeCell ref="L79:Q82"/>
    <mergeCell ref="R79:W82"/>
    <mergeCell ref="X79:AC82"/>
    <mergeCell ref="AD79:AI82"/>
    <mergeCell ref="AU79:AU82"/>
    <mergeCell ref="AV79:AV82"/>
    <mergeCell ref="C75:C78"/>
    <mergeCell ref="D75:D78"/>
    <mergeCell ref="E75:E78"/>
    <mergeCell ref="F75:F78"/>
    <mergeCell ref="G75:H78"/>
    <mergeCell ref="I75:K78"/>
    <mergeCell ref="L75:Q78"/>
    <mergeCell ref="R75:W78"/>
    <mergeCell ref="X75:AC78"/>
    <mergeCell ref="AD83:AI86"/>
    <mergeCell ref="AU83:AU86"/>
    <mergeCell ref="AV83:AV86"/>
    <mergeCell ref="C87:C90"/>
    <mergeCell ref="D87:D90"/>
    <mergeCell ref="E87:E90"/>
    <mergeCell ref="F87:F90"/>
    <mergeCell ref="G87:H90"/>
    <mergeCell ref="I87:K90"/>
    <mergeCell ref="L87:Q90"/>
    <mergeCell ref="R87:W90"/>
    <mergeCell ref="X87:AC90"/>
    <mergeCell ref="AD87:AI90"/>
    <mergeCell ref="AU87:AU90"/>
    <mergeCell ref="AV87:AV90"/>
    <mergeCell ref="C83:C86"/>
    <mergeCell ref="D83:D86"/>
    <mergeCell ref="E83:E86"/>
    <mergeCell ref="F83:F86"/>
    <mergeCell ref="G83:H86"/>
    <mergeCell ref="I83:K86"/>
    <mergeCell ref="L83:Q86"/>
    <mergeCell ref="R83:W86"/>
    <mergeCell ref="X83:AC86"/>
    <mergeCell ref="AD91:AI94"/>
    <mergeCell ref="AU91:AU94"/>
    <mergeCell ref="AV91:AV94"/>
    <mergeCell ref="C91:C94"/>
    <mergeCell ref="D91:D94"/>
    <mergeCell ref="E91:E94"/>
    <mergeCell ref="F91:F94"/>
    <mergeCell ref="G91:H94"/>
    <mergeCell ref="I91:K94"/>
    <mergeCell ref="L91:Q94"/>
    <mergeCell ref="R91:W94"/>
    <mergeCell ref="X91:AC94"/>
  </mergeCells>
  <phoneticPr fontId="2"/>
  <conditionalFormatting sqref="L11:Q58 L95:Q130">
    <cfRule type="expression" dxfId="379" priority="18">
      <formula>IF(I11="定",TRUE)</formula>
    </cfRule>
    <cfRule type="expression" dxfId="378" priority="19">
      <formula>IF(I11="×",TRUE)</formula>
    </cfRule>
  </conditionalFormatting>
  <conditionalFormatting sqref="R11:W58 R95:W130">
    <cfRule type="expression" dxfId="377" priority="16">
      <formula>IF(I11="定",TRUE)</formula>
    </cfRule>
    <cfRule type="expression" dxfId="376" priority="17">
      <formula>IF(I11="×",TRUE)</formula>
    </cfRule>
  </conditionalFormatting>
  <conditionalFormatting sqref="C4">
    <cfRule type="expression" dxfId="375" priority="14">
      <formula>IF(XFD4="定",TRUE)</formula>
    </cfRule>
    <cfRule type="expression" dxfId="374" priority="15">
      <formula>IF(XFD4="×",TRUE)</formula>
    </cfRule>
  </conditionalFormatting>
  <conditionalFormatting sqref="L59:Q94">
    <cfRule type="expression" dxfId="373" priority="12">
      <formula>IF(I59="定",TRUE)</formula>
    </cfRule>
    <cfRule type="expression" dxfId="372" priority="13">
      <formula>IF(I59="×",TRUE)</formula>
    </cfRule>
  </conditionalFormatting>
  <conditionalFormatting sqref="R59:W94">
    <cfRule type="expression" dxfId="371" priority="10">
      <formula>IF(I59="定",TRUE)</formula>
    </cfRule>
    <cfRule type="expression" dxfId="370" priority="11">
      <formula>IF(I59="×",TRUE)</formula>
    </cfRule>
  </conditionalFormatting>
  <conditionalFormatting sqref="L143:Q178">
    <cfRule type="expression" dxfId="369" priority="7">
      <formula>IF(I143="定",TRUE)</formula>
    </cfRule>
    <cfRule type="expression" dxfId="368" priority="8">
      <formula>IF(I143="×",TRUE)</formula>
    </cfRule>
  </conditionalFormatting>
  <conditionalFormatting sqref="R143:W178">
    <cfRule type="expression" dxfId="367" priority="5">
      <formula>IF(I143="定",TRUE)</formula>
    </cfRule>
    <cfRule type="expression" dxfId="366" priority="6">
      <formula>IF(I143="×",TRUE)</formula>
    </cfRule>
  </conditionalFormatting>
  <conditionalFormatting sqref="L131:Q142">
    <cfRule type="expression" dxfId="365" priority="3">
      <formula>IF(I131="定",TRUE)</formula>
    </cfRule>
    <cfRule type="expression" dxfId="364" priority="4">
      <formula>IF(I131="×",TRUE)</formula>
    </cfRule>
  </conditionalFormatting>
  <conditionalFormatting sqref="R131:W142">
    <cfRule type="expression" dxfId="363" priority="1">
      <formula>IF(I131="定",TRUE)</formula>
    </cfRule>
    <cfRule type="expression" dxfId="362" priority="2">
      <formula>IF(I131="×",TRUE)</formula>
    </cfRule>
  </conditionalFormatting>
  <dataValidations count="2">
    <dataValidation type="whole" operator="lessThanOrEqual" allowBlank="1" showInputMessage="1" showErrorMessage="1" sqref="R11:W178" xr:uid="{0BF7DA59-9CE6-43A1-8E9C-34D732514F6B}">
      <formula1>L11</formula1>
    </dataValidation>
    <dataValidation type="whole" operator="greaterThanOrEqual" allowBlank="1" showInputMessage="1" showErrorMessage="1" sqref="L11:Q178" xr:uid="{26ADEC7E-5B16-486C-9A21-C2335E8830E3}">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B1027B5-4A48-432A-9DD9-40568B8C5D25}">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D219C-127A-4D7C-BD97-A4EB57CCBE33}">
  <sheetPr>
    <pageSetUpPr fitToPage="1"/>
  </sheetPr>
  <dimension ref="C2:AZ202"/>
  <sheetViews>
    <sheetView view="pageBreakPreview" zoomScale="60" zoomScaleNormal="100" workbookViewId="0">
      <selection activeCell="C4" sqref="C4:M5"/>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9wXCknYmgF2HMgQCRwxX/ttIuJDO9YD5j1/cGvwuoQy24kFVXQCTBGWh1/6uUdQ9mdG1crYbx27/RKrhJS7nuA==" saltValue="zSapr4kXgerys8wz0MVT9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360" priority="18">
      <formula>IF(I11="定",TRUE)</formula>
    </cfRule>
    <cfRule type="expression" dxfId="359" priority="19">
      <formula>IF(I11="×",TRUE)</formula>
    </cfRule>
  </conditionalFormatting>
  <conditionalFormatting sqref="R11:W58 R95:W130">
    <cfRule type="expression" dxfId="358" priority="16">
      <formula>IF(I11="定",TRUE)</formula>
    </cfRule>
    <cfRule type="expression" dxfId="357" priority="17">
      <formula>IF(I11="×",TRUE)</formula>
    </cfRule>
  </conditionalFormatting>
  <conditionalFormatting sqref="C4">
    <cfRule type="expression" dxfId="356" priority="14">
      <formula>IF(XFD4="定",TRUE)</formula>
    </cfRule>
    <cfRule type="expression" dxfId="355" priority="15">
      <formula>IF(XFD4="×",TRUE)</formula>
    </cfRule>
  </conditionalFormatting>
  <conditionalFormatting sqref="L59:Q94">
    <cfRule type="expression" dxfId="354" priority="12">
      <formula>IF(I59="定",TRUE)</formula>
    </cfRule>
    <cfRule type="expression" dxfId="353" priority="13">
      <formula>IF(I59="×",TRUE)</formula>
    </cfRule>
  </conditionalFormatting>
  <conditionalFormatting sqref="R59:W94">
    <cfRule type="expression" dxfId="352" priority="10">
      <formula>IF(I59="定",TRUE)</formula>
    </cfRule>
    <cfRule type="expression" dxfId="351" priority="11">
      <formula>IF(I59="×",TRUE)</formula>
    </cfRule>
  </conditionalFormatting>
  <conditionalFormatting sqref="L143:Q178">
    <cfRule type="expression" dxfId="350" priority="7">
      <formula>IF(I143="定",TRUE)</formula>
    </cfRule>
    <cfRule type="expression" dxfId="349" priority="8">
      <formula>IF(I143="×",TRUE)</formula>
    </cfRule>
  </conditionalFormatting>
  <conditionalFormatting sqref="R143:W178">
    <cfRule type="expression" dxfId="348" priority="5">
      <formula>IF(I143="定",TRUE)</formula>
    </cfRule>
    <cfRule type="expression" dxfId="347" priority="6">
      <formula>IF(I143="×",TRUE)</formula>
    </cfRule>
  </conditionalFormatting>
  <conditionalFormatting sqref="L131:Q142">
    <cfRule type="expression" dxfId="346" priority="3">
      <formula>IF(I131="定",TRUE)</formula>
    </cfRule>
    <cfRule type="expression" dxfId="345" priority="4">
      <formula>IF(I131="×",TRUE)</formula>
    </cfRule>
  </conditionalFormatting>
  <conditionalFormatting sqref="R131:W142">
    <cfRule type="expression" dxfId="344" priority="1">
      <formula>IF(I131="定",TRUE)</formula>
    </cfRule>
    <cfRule type="expression" dxfId="343" priority="2">
      <formula>IF(I131="×",TRUE)</formula>
    </cfRule>
  </conditionalFormatting>
  <dataValidations count="2">
    <dataValidation type="whole" operator="greaterThanOrEqual" allowBlank="1" showInputMessage="1" showErrorMessage="1" sqref="L11:Q178" xr:uid="{A06A0359-EC18-4125-8D34-A8CD24E08B1A}">
      <formula1>R11</formula1>
    </dataValidation>
    <dataValidation type="whole" operator="lessThanOrEqual" allowBlank="1" showInputMessage="1" showErrorMessage="1" sqref="R11:W178" xr:uid="{A6E9DACD-E41F-4A91-A9CF-E8A316681D87}">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EC36B46-98B5-42E4-AD58-586DD6AC1D83}">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CDDD-B9BD-450B-A7F5-193ED42FF1B5}">
  <sheetPr>
    <pageSetUpPr fitToPage="1"/>
  </sheetPr>
  <dimension ref="C2:AZ202"/>
  <sheetViews>
    <sheetView view="pageBreakPreview" zoomScale="60" zoomScaleNormal="100" workbookViewId="0">
      <selection activeCell="AD31" sqref="AD31:AI3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zDEpvjPR3OVdDLf2VfGy7Piv+/Pl1Xec7HQFNqm2/M28awTp/wpSh7jbyTfH0mEcpOsxZdzeEZ9mbRSoGmRluA==" saltValue="5p34GNsV7IjoV/FGzOUaOg=="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341" priority="18">
      <formula>IF(I11="定",TRUE)</formula>
    </cfRule>
    <cfRule type="expression" dxfId="340" priority="19">
      <formula>IF(I11="×",TRUE)</formula>
    </cfRule>
  </conditionalFormatting>
  <conditionalFormatting sqref="R11:W58 R95:W130">
    <cfRule type="expression" dxfId="339" priority="16">
      <formula>IF(I11="定",TRUE)</formula>
    </cfRule>
    <cfRule type="expression" dxfId="338" priority="17">
      <formula>IF(I11="×",TRUE)</formula>
    </cfRule>
  </conditionalFormatting>
  <conditionalFormatting sqref="C4">
    <cfRule type="expression" dxfId="337" priority="14">
      <formula>IF(XFD4="定",TRUE)</formula>
    </cfRule>
    <cfRule type="expression" dxfId="336" priority="15">
      <formula>IF(XFD4="×",TRUE)</formula>
    </cfRule>
  </conditionalFormatting>
  <conditionalFormatting sqref="L59:Q94">
    <cfRule type="expression" dxfId="335" priority="12">
      <formula>IF(I59="定",TRUE)</formula>
    </cfRule>
    <cfRule type="expression" dxfId="334" priority="13">
      <formula>IF(I59="×",TRUE)</formula>
    </cfRule>
  </conditionalFormatting>
  <conditionalFormatting sqref="R59:W94">
    <cfRule type="expression" dxfId="333" priority="10">
      <formula>IF(I59="定",TRUE)</formula>
    </cfRule>
    <cfRule type="expression" dxfId="332" priority="11">
      <formula>IF(I59="×",TRUE)</formula>
    </cfRule>
  </conditionalFormatting>
  <conditionalFormatting sqref="L143:Q178">
    <cfRule type="expression" dxfId="331" priority="7">
      <formula>IF(I143="定",TRUE)</formula>
    </cfRule>
    <cfRule type="expression" dxfId="330" priority="8">
      <formula>IF(I143="×",TRUE)</formula>
    </cfRule>
  </conditionalFormatting>
  <conditionalFormatting sqref="R143:W178">
    <cfRule type="expression" dxfId="329" priority="5">
      <formula>IF(I143="定",TRUE)</formula>
    </cfRule>
    <cfRule type="expression" dxfId="328" priority="6">
      <formula>IF(I143="×",TRUE)</formula>
    </cfRule>
  </conditionalFormatting>
  <conditionalFormatting sqref="L131:Q142">
    <cfRule type="expression" dxfId="327" priority="3">
      <formula>IF(I131="定",TRUE)</formula>
    </cfRule>
    <cfRule type="expression" dxfId="326" priority="4">
      <formula>IF(I131="×",TRUE)</formula>
    </cfRule>
  </conditionalFormatting>
  <conditionalFormatting sqref="R131:W142">
    <cfRule type="expression" dxfId="325" priority="1">
      <formula>IF(I131="定",TRUE)</formula>
    </cfRule>
    <cfRule type="expression" dxfId="324" priority="2">
      <formula>IF(I131="×",TRUE)</formula>
    </cfRule>
  </conditionalFormatting>
  <dataValidations count="2">
    <dataValidation type="whole" operator="lessThanOrEqual" allowBlank="1" showInputMessage="1" showErrorMessage="1" sqref="R11:W178" xr:uid="{3224F108-05BA-4EE5-9207-73565B4D2C2E}">
      <formula1>L11</formula1>
    </dataValidation>
    <dataValidation type="whole" operator="greaterThanOrEqual" allowBlank="1" showInputMessage="1" showErrorMessage="1" sqref="L11:Q178" xr:uid="{3B614BE8-5D08-4885-B263-90753BECC80F}">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87B955F9-E205-4789-9A3D-F5CBAB6051E9}">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390B8-0075-4B38-8EFF-430A8861C24C}">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aCaSst5GxH4yMgE4bkshgMpS3DeYKT2Ye3nLVCEtr2GW1uO/UY2GGzuknNzjjdycQ+sv6SE52u7Yj9KBldJgHQ==" saltValue="3Gi2u4DbWLD3zleG3xYUL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322" priority="18">
      <formula>IF(I11="定",TRUE)</formula>
    </cfRule>
    <cfRule type="expression" dxfId="321" priority="19">
      <formula>IF(I11="×",TRUE)</formula>
    </cfRule>
  </conditionalFormatting>
  <conditionalFormatting sqref="R11:W58 R95:W130">
    <cfRule type="expression" dxfId="320" priority="16">
      <formula>IF(I11="定",TRUE)</formula>
    </cfRule>
    <cfRule type="expression" dxfId="319" priority="17">
      <formula>IF(I11="×",TRUE)</formula>
    </cfRule>
  </conditionalFormatting>
  <conditionalFormatting sqref="C4">
    <cfRule type="expression" dxfId="318" priority="14">
      <formula>IF(XFD4="定",TRUE)</formula>
    </cfRule>
    <cfRule type="expression" dxfId="317" priority="15">
      <formula>IF(XFD4="×",TRUE)</formula>
    </cfRule>
  </conditionalFormatting>
  <conditionalFormatting sqref="L59:Q94">
    <cfRule type="expression" dxfId="316" priority="12">
      <formula>IF(I59="定",TRUE)</formula>
    </cfRule>
    <cfRule type="expression" dxfId="315" priority="13">
      <formula>IF(I59="×",TRUE)</formula>
    </cfRule>
  </conditionalFormatting>
  <conditionalFormatting sqref="R59:W94">
    <cfRule type="expression" dxfId="314" priority="10">
      <formula>IF(I59="定",TRUE)</formula>
    </cfRule>
    <cfRule type="expression" dxfId="313" priority="11">
      <formula>IF(I59="×",TRUE)</formula>
    </cfRule>
  </conditionalFormatting>
  <conditionalFormatting sqref="L143:Q178">
    <cfRule type="expression" dxfId="312" priority="7">
      <formula>IF(I143="定",TRUE)</formula>
    </cfRule>
    <cfRule type="expression" dxfId="311" priority="8">
      <formula>IF(I143="×",TRUE)</formula>
    </cfRule>
  </conditionalFormatting>
  <conditionalFormatting sqref="R143:W178">
    <cfRule type="expression" dxfId="310" priority="5">
      <formula>IF(I143="定",TRUE)</formula>
    </cfRule>
    <cfRule type="expression" dxfId="309" priority="6">
      <formula>IF(I143="×",TRUE)</formula>
    </cfRule>
  </conditionalFormatting>
  <conditionalFormatting sqref="L131:Q142">
    <cfRule type="expression" dxfId="308" priority="3">
      <formula>IF(I131="定",TRUE)</formula>
    </cfRule>
    <cfRule type="expression" dxfId="307" priority="4">
      <formula>IF(I131="×",TRUE)</formula>
    </cfRule>
  </conditionalFormatting>
  <conditionalFormatting sqref="R131:W142">
    <cfRule type="expression" dxfId="306" priority="1">
      <formula>IF(I131="定",TRUE)</formula>
    </cfRule>
    <cfRule type="expression" dxfId="305" priority="2">
      <formula>IF(I131="×",TRUE)</formula>
    </cfRule>
  </conditionalFormatting>
  <dataValidations count="2">
    <dataValidation type="whole" operator="greaterThanOrEqual" allowBlank="1" showInputMessage="1" showErrorMessage="1" sqref="L11:Q178" xr:uid="{A7737484-9718-4823-A1AB-4C6D4F83D1DF}">
      <formula1>R11</formula1>
    </dataValidation>
    <dataValidation type="whole" operator="lessThanOrEqual" allowBlank="1" showInputMessage="1" showErrorMessage="1" sqref="R11:W178" xr:uid="{EB24A353-421E-41D3-A2B4-66FAFB95552C}">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131DDD7F-610B-48A0-A9CC-C32A5ADF9A01}">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BE683-1653-4213-BBCE-7545A990FBA0}">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HASMHcfC5Il+Cp09xqMXVKK6r7RDKEUz5cEO/88KNugF14Z2W3CJIOMLc34oEFCZlj1axd6Lh4t47hS7Zt9oww==" saltValue="oVSDFO9+rLLg+6qgY4RZyg=="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303" priority="18">
      <formula>IF(I11="定",TRUE)</formula>
    </cfRule>
    <cfRule type="expression" dxfId="302" priority="19">
      <formula>IF(I11="×",TRUE)</formula>
    </cfRule>
  </conditionalFormatting>
  <conditionalFormatting sqref="R11:W58 R95:W130">
    <cfRule type="expression" dxfId="301" priority="16">
      <formula>IF(I11="定",TRUE)</formula>
    </cfRule>
    <cfRule type="expression" dxfId="300" priority="17">
      <formula>IF(I11="×",TRUE)</formula>
    </cfRule>
  </conditionalFormatting>
  <conditionalFormatting sqref="C4">
    <cfRule type="expression" dxfId="299" priority="14">
      <formula>IF(XFD4="定",TRUE)</formula>
    </cfRule>
    <cfRule type="expression" dxfId="298" priority="15">
      <formula>IF(XFD4="×",TRUE)</formula>
    </cfRule>
  </conditionalFormatting>
  <conditionalFormatting sqref="L59:Q94">
    <cfRule type="expression" dxfId="297" priority="12">
      <formula>IF(I59="定",TRUE)</formula>
    </cfRule>
    <cfRule type="expression" dxfId="296" priority="13">
      <formula>IF(I59="×",TRUE)</formula>
    </cfRule>
  </conditionalFormatting>
  <conditionalFormatting sqref="R59:W94">
    <cfRule type="expression" dxfId="295" priority="10">
      <formula>IF(I59="定",TRUE)</formula>
    </cfRule>
    <cfRule type="expression" dxfId="294" priority="11">
      <formula>IF(I59="×",TRUE)</formula>
    </cfRule>
  </conditionalFormatting>
  <conditionalFormatting sqref="L143:Q178">
    <cfRule type="expression" dxfId="293" priority="7">
      <formula>IF(I143="定",TRUE)</formula>
    </cfRule>
    <cfRule type="expression" dxfId="292" priority="8">
      <formula>IF(I143="×",TRUE)</formula>
    </cfRule>
  </conditionalFormatting>
  <conditionalFormatting sqref="R143:W178">
    <cfRule type="expression" dxfId="291" priority="5">
      <formula>IF(I143="定",TRUE)</formula>
    </cfRule>
    <cfRule type="expression" dxfId="290" priority="6">
      <formula>IF(I143="×",TRUE)</formula>
    </cfRule>
  </conditionalFormatting>
  <conditionalFormatting sqref="L131:Q142">
    <cfRule type="expression" dxfId="289" priority="3">
      <formula>IF(I131="定",TRUE)</formula>
    </cfRule>
    <cfRule type="expression" dxfId="288" priority="4">
      <formula>IF(I131="×",TRUE)</formula>
    </cfRule>
  </conditionalFormatting>
  <conditionalFormatting sqref="R131:W142">
    <cfRule type="expression" dxfId="287" priority="1">
      <formula>IF(I131="定",TRUE)</formula>
    </cfRule>
    <cfRule type="expression" dxfId="286" priority="2">
      <formula>IF(I131="×",TRUE)</formula>
    </cfRule>
  </conditionalFormatting>
  <dataValidations count="2">
    <dataValidation type="whole" operator="lessThanOrEqual" allowBlank="1" showInputMessage="1" showErrorMessage="1" sqref="R11:W178" xr:uid="{A85185E5-60BC-4068-B3D8-E33F467F5815}">
      <formula1>L11</formula1>
    </dataValidation>
    <dataValidation type="whole" operator="greaterThanOrEqual" allowBlank="1" showInputMessage="1" showErrorMessage="1" sqref="L11:Q178" xr:uid="{FEC1520D-3C09-4EBD-A791-9C00ADE6EC51}">
      <formula1>R11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285A0748-8AA5-48E7-8887-01113D8C9648}">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A4D6-8861-4032-897E-F154A5AF8E6F}">
  <sheetPr>
    <pageSetUpPr fitToPage="1"/>
  </sheetPr>
  <dimension ref="C2:AZ202"/>
  <sheetViews>
    <sheetView view="pageBreakPreview" zoomScale="60" zoomScaleNormal="100" workbookViewId="0">
      <selection activeCell="X11" sqref="X11:AC14"/>
    </sheetView>
  </sheetViews>
  <sheetFormatPr defaultColWidth="9" defaultRowHeight="14.25" x14ac:dyDescent="0.15"/>
  <cols>
    <col min="1" max="44" width="4.125" style="93" customWidth="1"/>
    <col min="45" max="46" width="9" style="93"/>
    <col min="47" max="49" width="9" style="94"/>
    <col min="50" max="16384" width="9" style="93"/>
  </cols>
  <sheetData>
    <row r="2" spans="3:52" s="76" customFormat="1" ht="18.75" customHeight="1" thickBot="1" x14ac:dyDescent="0.2">
      <c r="M2" s="30"/>
      <c r="N2" s="88"/>
      <c r="O2" s="89"/>
      <c r="P2" s="333" t="s">
        <v>90</v>
      </c>
      <c r="Q2" s="333"/>
      <c r="R2" s="333"/>
      <c r="S2" s="333"/>
      <c r="T2" s="333"/>
      <c r="U2" s="333">
        <f>支給額計算書!$L$5</f>
        <v>0</v>
      </c>
      <c r="V2" s="333"/>
      <c r="W2" s="333"/>
      <c r="X2" s="333"/>
      <c r="Y2" s="333"/>
      <c r="Z2" s="333"/>
      <c r="AA2" s="333"/>
      <c r="AB2" s="333"/>
      <c r="AC2" s="333"/>
      <c r="AD2" s="333" t="s">
        <v>91</v>
      </c>
      <c r="AE2" s="333"/>
      <c r="AF2" s="333"/>
      <c r="AG2" s="333"/>
      <c r="AH2" s="333"/>
      <c r="AI2" s="333">
        <f>支給額計算書!$L$7</f>
        <v>0</v>
      </c>
      <c r="AJ2" s="333"/>
      <c r="AK2" s="333"/>
      <c r="AL2" s="333"/>
      <c r="AM2" s="333"/>
      <c r="AN2" s="333"/>
      <c r="AO2" s="333"/>
      <c r="AP2" s="333"/>
      <c r="AQ2" s="333"/>
      <c r="AR2" s="89"/>
      <c r="AS2" s="3"/>
      <c r="AT2" s="28"/>
      <c r="AU2" s="52"/>
      <c r="AV2" s="30"/>
      <c r="AW2" s="30"/>
      <c r="AX2" s="52"/>
      <c r="AY2" s="30"/>
      <c r="AZ2" s="30"/>
    </row>
    <row r="3" spans="3:52" s="76" customFormat="1" ht="18.75" customHeight="1" thickBot="1" x14ac:dyDescent="0.2">
      <c r="C3" s="466" t="s">
        <v>15</v>
      </c>
      <c r="D3" s="467"/>
      <c r="E3" s="467"/>
      <c r="F3" s="467"/>
      <c r="G3" s="467"/>
      <c r="H3" s="467"/>
      <c r="I3" s="467"/>
      <c r="J3" s="467"/>
      <c r="K3" s="467"/>
      <c r="L3" s="467"/>
      <c r="M3" s="468"/>
      <c r="N3" s="90"/>
      <c r="O3" s="91"/>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89"/>
      <c r="AS3" s="3"/>
      <c r="AT3" s="28"/>
      <c r="AU3" s="52"/>
      <c r="AV3" s="30"/>
      <c r="AW3" s="30"/>
      <c r="AX3" s="52"/>
      <c r="AY3" s="30"/>
      <c r="AZ3" s="30"/>
    </row>
    <row r="4" spans="3:52" s="76" customFormat="1" ht="18.75" customHeight="1" x14ac:dyDescent="0.15">
      <c r="C4" s="554"/>
      <c r="D4" s="555"/>
      <c r="E4" s="555"/>
      <c r="F4" s="555"/>
      <c r="G4" s="555"/>
      <c r="H4" s="555"/>
      <c r="I4" s="555"/>
      <c r="J4" s="555"/>
      <c r="K4" s="555"/>
      <c r="L4" s="555"/>
      <c r="M4" s="556"/>
      <c r="N4" s="90"/>
      <c r="O4" s="91"/>
      <c r="P4" s="91"/>
      <c r="Q4" s="91"/>
      <c r="R4" s="91"/>
      <c r="S4" s="91"/>
      <c r="T4" s="91"/>
      <c r="U4" s="91"/>
      <c r="V4" s="91"/>
      <c r="W4" s="91"/>
      <c r="X4" s="91"/>
      <c r="Y4" s="91"/>
      <c r="Z4" s="91"/>
      <c r="AA4" s="91"/>
      <c r="AB4" s="91"/>
      <c r="AC4" s="91"/>
      <c r="AD4" s="91"/>
      <c r="AE4" s="91"/>
      <c r="AF4" s="91"/>
      <c r="AG4" s="91"/>
      <c r="AH4" s="91"/>
      <c r="AI4" s="91"/>
      <c r="AJ4" s="89"/>
      <c r="AK4" s="89"/>
      <c r="AL4" s="89"/>
      <c r="AM4" s="89"/>
      <c r="AN4" s="89"/>
      <c r="AO4" s="89"/>
      <c r="AP4" s="89"/>
      <c r="AQ4" s="89"/>
      <c r="AR4" s="89"/>
      <c r="AS4" s="3"/>
      <c r="AT4" s="28"/>
      <c r="AU4" s="52"/>
      <c r="AV4" s="30"/>
      <c r="AW4" s="30"/>
      <c r="AX4" s="52"/>
      <c r="AY4" s="30"/>
      <c r="AZ4" s="30"/>
    </row>
    <row r="5" spans="3:52" s="76" customFormat="1" ht="18.75" customHeight="1" thickBot="1" x14ac:dyDescent="0.2">
      <c r="C5" s="557"/>
      <c r="D5" s="558"/>
      <c r="E5" s="558"/>
      <c r="F5" s="558"/>
      <c r="G5" s="558"/>
      <c r="H5" s="558"/>
      <c r="I5" s="558"/>
      <c r="J5" s="558"/>
      <c r="K5" s="558"/>
      <c r="L5" s="558"/>
      <c r="M5" s="559"/>
      <c r="N5" s="90"/>
      <c r="O5" s="91"/>
      <c r="P5" s="91"/>
      <c r="Q5" s="91"/>
      <c r="R5" s="91"/>
      <c r="S5" s="91"/>
      <c r="T5" s="91"/>
      <c r="U5" s="91"/>
      <c r="V5" s="91"/>
      <c r="W5" s="91"/>
      <c r="X5" s="91"/>
      <c r="Y5" s="91"/>
      <c r="Z5" s="91"/>
      <c r="AA5" s="91"/>
      <c r="AB5" s="91"/>
      <c r="AC5" s="91"/>
      <c r="AD5" s="91"/>
      <c r="AE5" s="91"/>
      <c r="AF5" s="91"/>
      <c r="AG5" s="91"/>
      <c r="AH5" s="91"/>
      <c r="AI5" s="91"/>
      <c r="AJ5" s="89"/>
      <c r="AK5" s="89"/>
      <c r="AL5" s="89"/>
      <c r="AM5" s="89"/>
      <c r="AN5" s="89"/>
      <c r="AO5" s="89"/>
      <c r="AP5" s="89"/>
      <c r="AQ5" s="89"/>
      <c r="AR5" s="89"/>
      <c r="AS5" s="3"/>
      <c r="AT5" s="1"/>
      <c r="AU5" s="52"/>
      <c r="AV5" s="30"/>
      <c r="AW5" s="30"/>
      <c r="AX5" s="92"/>
    </row>
    <row r="6" spans="3:52" s="1" customFormat="1" ht="24.95" customHeight="1" x14ac:dyDescent="0.15">
      <c r="C6" s="292" t="s">
        <v>14</v>
      </c>
      <c r="D6" s="293"/>
      <c r="E6" s="293"/>
      <c r="F6" s="293"/>
      <c r="G6" s="293"/>
      <c r="H6" s="293"/>
      <c r="I6" s="442" t="s">
        <v>92</v>
      </c>
      <c r="J6" s="293"/>
      <c r="K6" s="293"/>
      <c r="L6" s="444" t="s">
        <v>13</v>
      </c>
      <c r="M6" s="445"/>
      <c r="N6" s="445"/>
      <c r="O6" s="445"/>
      <c r="P6" s="445"/>
      <c r="Q6" s="445"/>
      <c r="R6" s="445"/>
      <c r="S6" s="445"/>
      <c r="T6" s="445"/>
      <c r="U6" s="445"/>
      <c r="V6" s="445"/>
      <c r="W6" s="445"/>
      <c r="X6" s="445"/>
      <c r="Y6" s="445"/>
      <c r="Z6" s="445"/>
      <c r="AA6" s="445"/>
      <c r="AB6" s="445"/>
      <c r="AC6" s="445"/>
      <c r="AD6" s="542" t="s">
        <v>114</v>
      </c>
      <c r="AE6" s="543"/>
      <c r="AF6" s="543"/>
      <c r="AG6" s="543"/>
      <c r="AH6" s="543"/>
      <c r="AI6" s="544"/>
      <c r="AU6" s="28"/>
      <c r="AV6" s="28"/>
      <c r="AW6" s="28"/>
    </row>
    <row r="7" spans="3:52" s="1" customFormat="1" ht="24.95" customHeight="1" x14ac:dyDescent="0.15">
      <c r="C7" s="295"/>
      <c r="D7" s="134"/>
      <c r="E7" s="134"/>
      <c r="F7" s="134"/>
      <c r="G7" s="134"/>
      <c r="H7" s="134"/>
      <c r="I7" s="290"/>
      <c r="J7" s="134"/>
      <c r="K7" s="134"/>
      <c r="L7" s="446"/>
      <c r="M7" s="447"/>
      <c r="N7" s="447"/>
      <c r="O7" s="447"/>
      <c r="P7" s="447"/>
      <c r="Q7" s="447"/>
      <c r="R7" s="447"/>
      <c r="S7" s="447"/>
      <c r="T7" s="447"/>
      <c r="U7" s="447"/>
      <c r="V7" s="447"/>
      <c r="W7" s="447"/>
      <c r="X7" s="447"/>
      <c r="Y7" s="447"/>
      <c r="Z7" s="447"/>
      <c r="AA7" s="447"/>
      <c r="AB7" s="447"/>
      <c r="AC7" s="447"/>
      <c r="AD7" s="333"/>
      <c r="AE7" s="545"/>
      <c r="AF7" s="545"/>
      <c r="AG7" s="545"/>
      <c r="AH7" s="545"/>
      <c r="AI7" s="546"/>
      <c r="AU7" s="28"/>
      <c r="AV7" s="28"/>
      <c r="AW7" s="28"/>
    </row>
    <row r="8" spans="3:52" s="1" customFormat="1" ht="24.95" customHeight="1" x14ac:dyDescent="0.15">
      <c r="C8" s="295"/>
      <c r="D8" s="134"/>
      <c r="E8" s="134"/>
      <c r="F8" s="134"/>
      <c r="G8" s="134"/>
      <c r="H8" s="134"/>
      <c r="I8" s="290"/>
      <c r="J8" s="134"/>
      <c r="K8" s="134"/>
      <c r="L8" s="453" t="s">
        <v>12</v>
      </c>
      <c r="M8" s="453"/>
      <c r="N8" s="453"/>
      <c r="O8" s="453"/>
      <c r="P8" s="453"/>
      <c r="Q8" s="453"/>
      <c r="R8" s="455" t="s">
        <v>85</v>
      </c>
      <c r="S8" s="455"/>
      <c r="T8" s="455"/>
      <c r="U8" s="455"/>
      <c r="V8" s="455"/>
      <c r="W8" s="455"/>
      <c r="X8" s="457" t="s">
        <v>11</v>
      </c>
      <c r="Y8" s="458"/>
      <c r="Z8" s="458"/>
      <c r="AA8" s="458"/>
      <c r="AB8" s="458"/>
      <c r="AC8" s="459"/>
      <c r="AD8" s="333"/>
      <c r="AE8" s="545"/>
      <c r="AF8" s="545"/>
      <c r="AG8" s="545"/>
      <c r="AH8" s="545"/>
      <c r="AI8" s="546"/>
      <c r="AU8" s="28"/>
      <c r="AV8" s="28"/>
      <c r="AW8" s="28"/>
    </row>
    <row r="9" spans="3:52" s="1" customFormat="1" ht="45" customHeight="1" x14ac:dyDescent="0.15">
      <c r="C9" s="295"/>
      <c r="D9" s="134"/>
      <c r="E9" s="134"/>
      <c r="F9" s="134"/>
      <c r="G9" s="134"/>
      <c r="H9" s="134"/>
      <c r="I9" s="290"/>
      <c r="J9" s="134"/>
      <c r="K9" s="134"/>
      <c r="L9" s="453"/>
      <c r="M9" s="453"/>
      <c r="N9" s="453"/>
      <c r="O9" s="453"/>
      <c r="P9" s="453"/>
      <c r="Q9" s="453"/>
      <c r="R9" s="455"/>
      <c r="S9" s="455"/>
      <c r="T9" s="455"/>
      <c r="U9" s="455"/>
      <c r="V9" s="455"/>
      <c r="W9" s="455"/>
      <c r="X9" s="460"/>
      <c r="Y9" s="461"/>
      <c r="Z9" s="461"/>
      <c r="AA9" s="461"/>
      <c r="AB9" s="461"/>
      <c r="AC9" s="462"/>
      <c r="AD9" s="333"/>
      <c r="AE9" s="545"/>
      <c r="AF9" s="545"/>
      <c r="AG9" s="545"/>
      <c r="AH9" s="545"/>
      <c r="AI9" s="546"/>
      <c r="AU9" s="28"/>
      <c r="AV9" s="28"/>
      <c r="AW9" s="28"/>
    </row>
    <row r="10" spans="3:52" s="1" customFormat="1" ht="66" customHeight="1" thickBot="1" x14ac:dyDescent="0.2">
      <c r="C10" s="440"/>
      <c r="D10" s="441"/>
      <c r="E10" s="441"/>
      <c r="F10" s="441"/>
      <c r="G10" s="441"/>
      <c r="H10" s="441"/>
      <c r="I10" s="443"/>
      <c r="J10" s="441"/>
      <c r="K10" s="441"/>
      <c r="L10" s="454"/>
      <c r="M10" s="454"/>
      <c r="N10" s="454"/>
      <c r="O10" s="454"/>
      <c r="P10" s="454"/>
      <c r="Q10" s="454"/>
      <c r="R10" s="456"/>
      <c r="S10" s="456"/>
      <c r="T10" s="456"/>
      <c r="U10" s="456"/>
      <c r="V10" s="456"/>
      <c r="W10" s="456"/>
      <c r="X10" s="463"/>
      <c r="Y10" s="464"/>
      <c r="Z10" s="464"/>
      <c r="AA10" s="464"/>
      <c r="AB10" s="464"/>
      <c r="AC10" s="465"/>
      <c r="AD10" s="547"/>
      <c r="AE10" s="548"/>
      <c r="AF10" s="548"/>
      <c r="AG10" s="548"/>
      <c r="AH10" s="548"/>
      <c r="AI10" s="549"/>
      <c r="AU10" s="28"/>
      <c r="AV10" s="28"/>
      <c r="AW10" s="28"/>
    </row>
    <row r="11" spans="3:52" s="1" customFormat="1" ht="10.5" customHeight="1" x14ac:dyDescent="0.15">
      <c r="C11" s="550">
        <v>8</v>
      </c>
      <c r="D11" s="140" t="s">
        <v>2</v>
      </c>
      <c r="E11" s="142">
        <v>2</v>
      </c>
      <c r="F11" s="142" t="s">
        <v>1</v>
      </c>
      <c r="G11" s="137" t="s">
        <v>8</v>
      </c>
      <c r="H11" s="142"/>
      <c r="I11" s="417">
        <f>支給額計算書!I227</f>
        <v>0</v>
      </c>
      <c r="J11" s="418"/>
      <c r="K11" s="419"/>
      <c r="L11" s="536"/>
      <c r="M11" s="537"/>
      <c r="N11" s="537"/>
      <c r="O11" s="537"/>
      <c r="P11" s="537"/>
      <c r="Q11" s="538"/>
      <c r="R11" s="536"/>
      <c r="S11" s="537"/>
      <c r="T11" s="537"/>
      <c r="U11" s="537"/>
      <c r="V11" s="537"/>
      <c r="W11" s="538"/>
      <c r="X11" s="434">
        <f>IF(L11=0,0,IF(I11="○",R11/L11,0))</f>
        <v>0</v>
      </c>
      <c r="Y11" s="435"/>
      <c r="Z11" s="435"/>
      <c r="AA11" s="435"/>
      <c r="AB11" s="435"/>
      <c r="AC11" s="436"/>
      <c r="AD11" s="551">
        <f>IF(I11="○",2*X11,0)</f>
        <v>0</v>
      </c>
      <c r="AE11" s="552"/>
      <c r="AF11" s="552"/>
      <c r="AG11" s="552"/>
      <c r="AH11" s="552"/>
      <c r="AI11" s="553"/>
      <c r="AU11" s="134"/>
      <c r="AV11" s="132"/>
      <c r="AW11" s="28"/>
    </row>
    <row r="12" spans="3:52" s="1" customFormat="1" ht="10.9" customHeight="1" x14ac:dyDescent="0.15">
      <c r="C12" s="411"/>
      <c r="D12" s="140"/>
      <c r="E12" s="142"/>
      <c r="F12" s="142"/>
      <c r="G12" s="137"/>
      <c r="H12" s="142"/>
      <c r="I12" s="417"/>
      <c r="J12" s="418"/>
      <c r="K12" s="419"/>
      <c r="L12" s="536"/>
      <c r="M12" s="537"/>
      <c r="N12" s="537"/>
      <c r="O12" s="537"/>
      <c r="P12" s="537"/>
      <c r="Q12" s="538"/>
      <c r="R12" s="536"/>
      <c r="S12" s="537"/>
      <c r="T12" s="537"/>
      <c r="U12" s="537"/>
      <c r="V12" s="537"/>
      <c r="W12" s="538"/>
      <c r="X12" s="434"/>
      <c r="Y12" s="435"/>
      <c r="Z12" s="435"/>
      <c r="AA12" s="435"/>
      <c r="AB12" s="435"/>
      <c r="AC12" s="436"/>
      <c r="AD12" s="530"/>
      <c r="AE12" s="531"/>
      <c r="AF12" s="531"/>
      <c r="AG12" s="531"/>
      <c r="AH12" s="531"/>
      <c r="AI12" s="532"/>
      <c r="AU12" s="134"/>
      <c r="AV12" s="132"/>
      <c r="AW12" s="28"/>
    </row>
    <row r="13" spans="3:52" s="1" customFormat="1" ht="10.9" customHeight="1" x14ac:dyDescent="0.15">
      <c r="C13" s="411"/>
      <c r="D13" s="140"/>
      <c r="E13" s="142"/>
      <c r="F13" s="142"/>
      <c r="G13" s="137"/>
      <c r="H13" s="142"/>
      <c r="I13" s="417"/>
      <c r="J13" s="418"/>
      <c r="K13" s="419"/>
      <c r="L13" s="536"/>
      <c r="M13" s="537"/>
      <c r="N13" s="537"/>
      <c r="O13" s="537"/>
      <c r="P13" s="537"/>
      <c r="Q13" s="538"/>
      <c r="R13" s="536"/>
      <c r="S13" s="537"/>
      <c r="T13" s="537"/>
      <c r="U13" s="537"/>
      <c r="V13" s="537"/>
      <c r="W13" s="538"/>
      <c r="X13" s="434"/>
      <c r="Y13" s="435"/>
      <c r="Z13" s="435"/>
      <c r="AA13" s="435"/>
      <c r="AB13" s="435"/>
      <c r="AC13" s="436"/>
      <c r="AD13" s="530"/>
      <c r="AE13" s="531"/>
      <c r="AF13" s="531"/>
      <c r="AG13" s="531"/>
      <c r="AH13" s="531"/>
      <c r="AI13" s="532"/>
      <c r="AU13" s="134"/>
      <c r="AV13" s="132"/>
      <c r="AW13" s="28"/>
    </row>
    <row r="14" spans="3:52" s="1" customFormat="1" ht="10.9" customHeight="1" x14ac:dyDescent="0.15">
      <c r="C14" s="412"/>
      <c r="D14" s="170"/>
      <c r="E14" s="143"/>
      <c r="F14" s="143"/>
      <c r="G14" s="138"/>
      <c r="H14" s="143"/>
      <c r="I14" s="420"/>
      <c r="J14" s="209"/>
      <c r="K14" s="421"/>
      <c r="L14" s="539"/>
      <c r="M14" s="540"/>
      <c r="N14" s="540"/>
      <c r="O14" s="540"/>
      <c r="P14" s="540"/>
      <c r="Q14" s="541"/>
      <c r="R14" s="539"/>
      <c r="S14" s="540"/>
      <c r="T14" s="540"/>
      <c r="U14" s="540"/>
      <c r="V14" s="540"/>
      <c r="W14" s="541"/>
      <c r="X14" s="437"/>
      <c r="Y14" s="438"/>
      <c r="Z14" s="438"/>
      <c r="AA14" s="438"/>
      <c r="AB14" s="438"/>
      <c r="AC14" s="439"/>
      <c r="AD14" s="530"/>
      <c r="AE14" s="531"/>
      <c r="AF14" s="531"/>
      <c r="AG14" s="531"/>
      <c r="AH14" s="531"/>
      <c r="AI14" s="532"/>
      <c r="AU14" s="134"/>
      <c r="AV14" s="132"/>
      <c r="AW14" s="28"/>
    </row>
    <row r="15" spans="3:52" s="1" customFormat="1" ht="10.9" customHeight="1" x14ac:dyDescent="0.15">
      <c r="C15" s="411">
        <v>8</v>
      </c>
      <c r="D15" s="413" t="s">
        <v>2</v>
      </c>
      <c r="E15" s="142">
        <v>3</v>
      </c>
      <c r="F15" s="141" t="s">
        <v>1</v>
      </c>
      <c r="G15" s="414" t="s">
        <v>7</v>
      </c>
      <c r="H15" s="141"/>
      <c r="I15" s="417">
        <f>支給額計算書!I231</f>
        <v>0</v>
      </c>
      <c r="J15" s="418"/>
      <c r="K15" s="419"/>
      <c r="L15" s="536"/>
      <c r="M15" s="537"/>
      <c r="N15" s="537"/>
      <c r="O15" s="537"/>
      <c r="P15" s="537"/>
      <c r="Q15" s="538"/>
      <c r="R15" s="536"/>
      <c r="S15" s="537"/>
      <c r="T15" s="537"/>
      <c r="U15" s="537"/>
      <c r="V15" s="537"/>
      <c r="W15" s="538"/>
      <c r="X15" s="434">
        <f t="shared" ref="X15" si="0">IF(L15=0,0,IF(I15="○",R15/L15,0))</f>
        <v>0</v>
      </c>
      <c r="Y15" s="435"/>
      <c r="Z15" s="435"/>
      <c r="AA15" s="435"/>
      <c r="AB15" s="435"/>
      <c r="AC15" s="436"/>
      <c r="AD15" s="168">
        <f t="shared" ref="AD15" si="1">IF(I15="○",2*X15,0)</f>
        <v>0</v>
      </c>
      <c r="AE15" s="169"/>
      <c r="AF15" s="169"/>
      <c r="AG15" s="169"/>
      <c r="AH15" s="169"/>
      <c r="AI15" s="409"/>
      <c r="AU15" s="134"/>
      <c r="AV15" s="132"/>
      <c r="AW15" s="28"/>
    </row>
    <row r="16" spans="3:52" s="1" customFormat="1" ht="10.9" customHeight="1" x14ac:dyDescent="0.15">
      <c r="C16" s="411"/>
      <c r="D16" s="140"/>
      <c r="E16" s="142"/>
      <c r="F16" s="142"/>
      <c r="G16" s="137"/>
      <c r="H16" s="142"/>
      <c r="I16" s="417"/>
      <c r="J16" s="418"/>
      <c r="K16" s="419"/>
      <c r="L16" s="536"/>
      <c r="M16" s="537"/>
      <c r="N16" s="537"/>
      <c r="O16" s="537"/>
      <c r="P16" s="537"/>
      <c r="Q16" s="538"/>
      <c r="R16" s="536"/>
      <c r="S16" s="537"/>
      <c r="T16" s="537"/>
      <c r="U16" s="537"/>
      <c r="V16" s="537"/>
      <c r="W16" s="538"/>
      <c r="X16" s="434"/>
      <c r="Y16" s="435"/>
      <c r="Z16" s="435"/>
      <c r="AA16" s="435"/>
      <c r="AB16" s="435"/>
      <c r="AC16" s="436"/>
      <c r="AD16" s="530"/>
      <c r="AE16" s="531"/>
      <c r="AF16" s="531"/>
      <c r="AG16" s="531"/>
      <c r="AH16" s="531"/>
      <c r="AI16" s="532"/>
      <c r="AU16" s="134"/>
      <c r="AV16" s="132"/>
      <c r="AW16" s="28"/>
    </row>
    <row r="17" spans="3:49" s="1" customFormat="1" ht="10.9" customHeight="1" x14ac:dyDescent="0.15">
      <c r="C17" s="411"/>
      <c r="D17" s="140"/>
      <c r="E17" s="142"/>
      <c r="F17" s="142"/>
      <c r="G17" s="137"/>
      <c r="H17" s="142"/>
      <c r="I17" s="417"/>
      <c r="J17" s="418"/>
      <c r="K17" s="419"/>
      <c r="L17" s="536"/>
      <c r="M17" s="537"/>
      <c r="N17" s="537"/>
      <c r="O17" s="537"/>
      <c r="P17" s="537"/>
      <c r="Q17" s="538"/>
      <c r="R17" s="536"/>
      <c r="S17" s="537"/>
      <c r="T17" s="537"/>
      <c r="U17" s="537"/>
      <c r="V17" s="537"/>
      <c r="W17" s="538"/>
      <c r="X17" s="434"/>
      <c r="Y17" s="435"/>
      <c r="Z17" s="435"/>
      <c r="AA17" s="435"/>
      <c r="AB17" s="435"/>
      <c r="AC17" s="436"/>
      <c r="AD17" s="530"/>
      <c r="AE17" s="531"/>
      <c r="AF17" s="531"/>
      <c r="AG17" s="531"/>
      <c r="AH17" s="531"/>
      <c r="AI17" s="532"/>
      <c r="AU17" s="134"/>
      <c r="AV17" s="132"/>
      <c r="AW17" s="28"/>
    </row>
    <row r="18" spans="3:49" s="1" customFormat="1" ht="10.9" customHeight="1" x14ac:dyDescent="0.15">
      <c r="C18" s="412"/>
      <c r="D18" s="170"/>
      <c r="E18" s="143"/>
      <c r="F18" s="143"/>
      <c r="G18" s="138"/>
      <c r="H18" s="143"/>
      <c r="I18" s="420"/>
      <c r="J18" s="209"/>
      <c r="K18" s="421"/>
      <c r="L18" s="539"/>
      <c r="M18" s="540"/>
      <c r="N18" s="540"/>
      <c r="O18" s="540"/>
      <c r="P18" s="540"/>
      <c r="Q18" s="541"/>
      <c r="R18" s="539"/>
      <c r="S18" s="540"/>
      <c r="T18" s="540"/>
      <c r="U18" s="540"/>
      <c r="V18" s="540"/>
      <c r="W18" s="541"/>
      <c r="X18" s="437"/>
      <c r="Y18" s="438"/>
      <c r="Z18" s="438"/>
      <c r="AA18" s="438"/>
      <c r="AB18" s="438"/>
      <c r="AC18" s="439"/>
      <c r="AD18" s="530"/>
      <c r="AE18" s="531"/>
      <c r="AF18" s="531"/>
      <c r="AG18" s="531"/>
      <c r="AH18" s="531"/>
      <c r="AI18" s="532"/>
      <c r="AU18" s="134"/>
      <c r="AV18" s="132"/>
      <c r="AW18" s="28"/>
    </row>
    <row r="19" spans="3:49" s="1" customFormat="1" ht="10.9" customHeight="1" x14ac:dyDescent="0.15">
      <c r="C19" s="411">
        <v>8</v>
      </c>
      <c r="D19" s="413" t="s">
        <v>2</v>
      </c>
      <c r="E19" s="142">
        <v>4</v>
      </c>
      <c r="F19" s="141" t="s">
        <v>1</v>
      </c>
      <c r="G19" s="414" t="s">
        <v>6</v>
      </c>
      <c r="H19" s="141"/>
      <c r="I19" s="417">
        <f>支給額計算書!I235</f>
        <v>0</v>
      </c>
      <c r="J19" s="418"/>
      <c r="K19" s="419"/>
      <c r="L19" s="536"/>
      <c r="M19" s="537"/>
      <c r="N19" s="537"/>
      <c r="O19" s="537"/>
      <c r="P19" s="537"/>
      <c r="Q19" s="538"/>
      <c r="R19" s="533"/>
      <c r="S19" s="534"/>
      <c r="T19" s="534"/>
      <c r="U19" s="534"/>
      <c r="V19" s="534"/>
      <c r="W19" s="535"/>
      <c r="X19" s="434">
        <f t="shared" ref="X19" si="2">IF(L19=0,0,IF(I19="○",R19/L19,0))</f>
        <v>0</v>
      </c>
      <c r="Y19" s="435"/>
      <c r="Z19" s="435"/>
      <c r="AA19" s="435"/>
      <c r="AB19" s="435"/>
      <c r="AC19" s="436"/>
      <c r="AD19" s="168">
        <f t="shared" ref="AD19" si="3">IF(I19="○",2*X19,0)</f>
        <v>0</v>
      </c>
      <c r="AE19" s="169"/>
      <c r="AF19" s="169"/>
      <c r="AG19" s="169"/>
      <c r="AH19" s="169"/>
      <c r="AI19" s="409"/>
      <c r="AU19" s="134"/>
      <c r="AV19" s="132"/>
      <c r="AW19" s="28"/>
    </row>
    <row r="20" spans="3:49" s="1" customFormat="1" ht="10.9" customHeight="1" x14ac:dyDescent="0.15">
      <c r="C20" s="411"/>
      <c r="D20" s="140"/>
      <c r="E20" s="142"/>
      <c r="F20" s="142"/>
      <c r="G20" s="137"/>
      <c r="H20" s="142"/>
      <c r="I20" s="417"/>
      <c r="J20" s="418"/>
      <c r="K20" s="419"/>
      <c r="L20" s="536"/>
      <c r="M20" s="537"/>
      <c r="N20" s="537"/>
      <c r="O20" s="537"/>
      <c r="P20" s="537"/>
      <c r="Q20" s="538"/>
      <c r="R20" s="536"/>
      <c r="S20" s="537"/>
      <c r="T20" s="537"/>
      <c r="U20" s="537"/>
      <c r="V20" s="537"/>
      <c r="W20" s="538"/>
      <c r="X20" s="434"/>
      <c r="Y20" s="435"/>
      <c r="Z20" s="435"/>
      <c r="AA20" s="435"/>
      <c r="AB20" s="435"/>
      <c r="AC20" s="436"/>
      <c r="AD20" s="530"/>
      <c r="AE20" s="531"/>
      <c r="AF20" s="531"/>
      <c r="AG20" s="531"/>
      <c r="AH20" s="531"/>
      <c r="AI20" s="532"/>
      <c r="AU20" s="134"/>
      <c r="AV20" s="132"/>
      <c r="AW20" s="28"/>
    </row>
    <row r="21" spans="3:49" s="1" customFormat="1" ht="10.9" customHeight="1" x14ac:dyDescent="0.15">
      <c r="C21" s="411"/>
      <c r="D21" s="140"/>
      <c r="E21" s="142"/>
      <c r="F21" s="142"/>
      <c r="G21" s="137"/>
      <c r="H21" s="142"/>
      <c r="I21" s="417"/>
      <c r="J21" s="418"/>
      <c r="K21" s="419"/>
      <c r="L21" s="536"/>
      <c r="M21" s="537"/>
      <c r="N21" s="537"/>
      <c r="O21" s="537"/>
      <c r="P21" s="537"/>
      <c r="Q21" s="538"/>
      <c r="R21" s="536"/>
      <c r="S21" s="537"/>
      <c r="T21" s="537"/>
      <c r="U21" s="537"/>
      <c r="V21" s="537"/>
      <c r="W21" s="538"/>
      <c r="X21" s="434"/>
      <c r="Y21" s="435"/>
      <c r="Z21" s="435"/>
      <c r="AA21" s="435"/>
      <c r="AB21" s="435"/>
      <c r="AC21" s="436"/>
      <c r="AD21" s="530"/>
      <c r="AE21" s="531"/>
      <c r="AF21" s="531"/>
      <c r="AG21" s="531"/>
      <c r="AH21" s="531"/>
      <c r="AI21" s="532"/>
      <c r="AU21" s="134"/>
      <c r="AV21" s="132"/>
      <c r="AW21" s="28"/>
    </row>
    <row r="22" spans="3:49" s="1" customFormat="1" ht="10.9" customHeight="1" x14ac:dyDescent="0.15">
      <c r="C22" s="412"/>
      <c r="D22" s="170"/>
      <c r="E22" s="143"/>
      <c r="F22" s="143"/>
      <c r="G22" s="138"/>
      <c r="H22" s="143"/>
      <c r="I22" s="420"/>
      <c r="J22" s="209"/>
      <c r="K22" s="421"/>
      <c r="L22" s="539"/>
      <c r="M22" s="540"/>
      <c r="N22" s="540"/>
      <c r="O22" s="540"/>
      <c r="P22" s="540"/>
      <c r="Q22" s="541"/>
      <c r="R22" s="539"/>
      <c r="S22" s="540"/>
      <c r="T22" s="540"/>
      <c r="U22" s="540"/>
      <c r="V22" s="540"/>
      <c r="W22" s="541"/>
      <c r="X22" s="437"/>
      <c r="Y22" s="438"/>
      <c r="Z22" s="438"/>
      <c r="AA22" s="438"/>
      <c r="AB22" s="438"/>
      <c r="AC22" s="439"/>
      <c r="AD22" s="530"/>
      <c r="AE22" s="531"/>
      <c r="AF22" s="531"/>
      <c r="AG22" s="531"/>
      <c r="AH22" s="531"/>
      <c r="AI22" s="532"/>
      <c r="AU22" s="134"/>
      <c r="AV22" s="132"/>
      <c r="AW22" s="28"/>
    </row>
    <row r="23" spans="3:49" s="1" customFormat="1" ht="10.9" customHeight="1" x14ac:dyDescent="0.15">
      <c r="C23" s="411">
        <v>8</v>
      </c>
      <c r="D23" s="413" t="s">
        <v>2</v>
      </c>
      <c r="E23" s="142">
        <v>5</v>
      </c>
      <c r="F23" s="141" t="s">
        <v>1</v>
      </c>
      <c r="G23" s="414" t="s">
        <v>5</v>
      </c>
      <c r="H23" s="141"/>
      <c r="I23" s="417">
        <f>支給額計算書!I239</f>
        <v>0</v>
      </c>
      <c r="J23" s="418"/>
      <c r="K23" s="419"/>
      <c r="L23" s="536"/>
      <c r="M23" s="537"/>
      <c r="N23" s="537"/>
      <c r="O23" s="537"/>
      <c r="P23" s="537"/>
      <c r="Q23" s="538"/>
      <c r="R23" s="533"/>
      <c r="S23" s="534"/>
      <c r="T23" s="534"/>
      <c r="U23" s="534"/>
      <c r="V23" s="534"/>
      <c r="W23" s="535"/>
      <c r="X23" s="434">
        <f t="shared" ref="X23" si="4">IF(L23=0,0,IF(I23="○",R23/L23,0))</f>
        <v>0</v>
      </c>
      <c r="Y23" s="435"/>
      <c r="Z23" s="435"/>
      <c r="AA23" s="435"/>
      <c r="AB23" s="435"/>
      <c r="AC23" s="436"/>
      <c r="AD23" s="168">
        <f t="shared" ref="AD23" si="5">IF(I23="○",2*X23,0)</f>
        <v>0</v>
      </c>
      <c r="AE23" s="169"/>
      <c r="AF23" s="169"/>
      <c r="AG23" s="169"/>
      <c r="AH23" s="169"/>
      <c r="AI23" s="409"/>
      <c r="AU23" s="134"/>
      <c r="AV23" s="132"/>
      <c r="AW23" s="28"/>
    </row>
    <row r="24" spans="3:49" s="1" customFormat="1" ht="10.9" customHeight="1" x14ac:dyDescent="0.15">
      <c r="C24" s="411"/>
      <c r="D24" s="140"/>
      <c r="E24" s="142"/>
      <c r="F24" s="142"/>
      <c r="G24" s="137"/>
      <c r="H24" s="142"/>
      <c r="I24" s="417"/>
      <c r="J24" s="418"/>
      <c r="K24" s="419"/>
      <c r="L24" s="536"/>
      <c r="M24" s="537"/>
      <c r="N24" s="537"/>
      <c r="O24" s="537"/>
      <c r="P24" s="537"/>
      <c r="Q24" s="538"/>
      <c r="R24" s="536"/>
      <c r="S24" s="537"/>
      <c r="T24" s="537"/>
      <c r="U24" s="537"/>
      <c r="V24" s="537"/>
      <c r="W24" s="538"/>
      <c r="X24" s="434"/>
      <c r="Y24" s="435"/>
      <c r="Z24" s="435"/>
      <c r="AA24" s="435"/>
      <c r="AB24" s="435"/>
      <c r="AC24" s="436"/>
      <c r="AD24" s="530"/>
      <c r="AE24" s="531"/>
      <c r="AF24" s="531"/>
      <c r="AG24" s="531"/>
      <c r="AH24" s="531"/>
      <c r="AI24" s="532"/>
      <c r="AU24" s="134"/>
      <c r="AV24" s="132"/>
      <c r="AW24" s="28"/>
    </row>
    <row r="25" spans="3:49" s="1" customFormat="1" ht="10.9" customHeight="1" x14ac:dyDescent="0.15">
      <c r="C25" s="411"/>
      <c r="D25" s="140"/>
      <c r="E25" s="142"/>
      <c r="F25" s="142"/>
      <c r="G25" s="137"/>
      <c r="H25" s="142"/>
      <c r="I25" s="417"/>
      <c r="J25" s="418"/>
      <c r="K25" s="419"/>
      <c r="L25" s="536"/>
      <c r="M25" s="537"/>
      <c r="N25" s="537"/>
      <c r="O25" s="537"/>
      <c r="P25" s="537"/>
      <c r="Q25" s="538"/>
      <c r="R25" s="536"/>
      <c r="S25" s="537"/>
      <c r="T25" s="537"/>
      <c r="U25" s="537"/>
      <c r="V25" s="537"/>
      <c r="W25" s="538"/>
      <c r="X25" s="434"/>
      <c r="Y25" s="435"/>
      <c r="Z25" s="435"/>
      <c r="AA25" s="435"/>
      <c r="AB25" s="435"/>
      <c r="AC25" s="436"/>
      <c r="AD25" s="530"/>
      <c r="AE25" s="531"/>
      <c r="AF25" s="531"/>
      <c r="AG25" s="531"/>
      <c r="AH25" s="531"/>
      <c r="AI25" s="532"/>
      <c r="AU25" s="134"/>
      <c r="AV25" s="132"/>
      <c r="AW25" s="28"/>
    </row>
    <row r="26" spans="3:49" s="1" customFormat="1" ht="10.9" customHeight="1" x14ac:dyDescent="0.15">
      <c r="C26" s="412"/>
      <c r="D26" s="170"/>
      <c r="E26" s="143"/>
      <c r="F26" s="143"/>
      <c r="G26" s="138"/>
      <c r="H26" s="143"/>
      <c r="I26" s="420"/>
      <c r="J26" s="209"/>
      <c r="K26" s="421"/>
      <c r="L26" s="539"/>
      <c r="M26" s="540"/>
      <c r="N26" s="540"/>
      <c r="O26" s="540"/>
      <c r="P26" s="540"/>
      <c r="Q26" s="541"/>
      <c r="R26" s="539"/>
      <c r="S26" s="540"/>
      <c r="T26" s="540"/>
      <c r="U26" s="540"/>
      <c r="V26" s="540"/>
      <c r="W26" s="541"/>
      <c r="X26" s="437"/>
      <c r="Y26" s="438"/>
      <c r="Z26" s="438"/>
      <c r="AA26" s="438"/>
      <c r="AB26" s="438"/>
      <c r="AC26" s="439"/>
      <c r="AD26" s="530"/>
      <c r="AE26" s="531"/>
      <c r="AF26" s="531"/>
      <c r="AG26" s="531"/>
      <c r="AH26" s="531"/>
      <c r="AI26" s="532"/>
      <c r="AU26" s="134"/>
      <c r="AV26" s="132"/>
      <c r="AW26" s="28"/>
    </row>
    <row r="27" spans="3:49" s="1" customFormat="1" ht="10.9" customHeight="1" x14ac:dyDescent="0.15">
      <c r="C27" s="411">
        <v>8</v>
      </c>
      <c r="D27" s="413" t="s">
        <v>2</v>
      </c>
      <c r="E27" s="142">
        <v>6</v>
      </c>
      <c r="F27" s="141" t="s">
        <v>1</v>
      </c>
      <c r="G27" s="414" t="s">
        <v>4</v>
      </c>
      <c r="H27" s="141"/>
      <c r="I27" s="417">
        <f>支給額計算書!I243</f>
        <v>0</v>
      </c>
      <c r="J27" s="418"/>
      <c r="K27" s="419"/>
      <c r="L27" s="536"/>
      <c r="M27" s="537"/>
      <c r="N27" s="537"/>
      <c r="O27" s="537"/>
      <c r="P27" s="537"/>
      <c r="Q27" s="538"/>
      <c r="R27" s="533"/>
      <c r="S27" s="534"/>
      <c r="T27" s="534"/>
      <c r="U27" s="534"/>
      <c r="V27" s="534"/>
      <c r="W27" s="535"/>
      <c r="X27" s="434">
        <f t="shared" ref="X27" si="6">IF(L27=0,0,IF(I27="○",R27/L27,0))</f>
        <v>0</v>
      </c>
      <c r="Y27" s="435"/>
      <c r="Z27" s="435"/>
      <c r="AA27" s="435"/>
      <c r="AB27" s="435"/>
      <c r="AC27" s="436"/>
      <c r="AD27" s="168">
        <f t="shared" ref="AD27" si="7">IF(I27="○",2*X27,0)</f>
        <v>0</v>
      </c>
      <c r="AE27" s="169"/>
      <c r="AF27" s="169"/>
      <c r="AG27" s="169"/>
      <c r="AH27" s="169"/>
      <c r="AI27" s="409"/>
      <c r="AU27" s="134"/>
      <c r="AV27" s="132"/>
      <c r="AW27" s="28"/>
    </row>
    <row r="28" spans="3:49" s="1" customFormat="1" ht="10.9" customHeight="1" x14ac:dyDescent="0.15">
      <c r="C28" s="411"/>
      <c r="D28" s="140"/>
      <c r="E28" s="142"/>
      <c r="F28" s="142"/>
      <c r="G28" s="137"/>
      <c r="H28" s="142"/>
      <c r="I28" s="417"/>
      <c r="J28" s="418"/>
      <c r="K28" s="419"/>
      <c r="L28" s="536"/>
      <c r="M28" s="537"/>
      <c r="N28" s="537"/>
      <c r="O28" s="537"/>
      <c r="P28" s="537"/>
      <c r="Q28" s="538"/>
      <c r="R28" s="536"/>
      <c r="S28" s="537"/>
      <c r="T28" s="537"/>
      <c r="U28" s="537"/>
      <c r="V28" s="537"/>
      <c r="W28" s="538"/>
      <c r="X28" s="434"/>
      <c r="Y28" s="435"/>
      <c r="Z28" s="435"/>
      <c r="AA28" s="435"/>
      <c r="AB28" s="435"/>
      <c r="AC28" s="436"/>
      <c r="AD28" s="530"/>
      <c r="AE28" s="531"/>
      <c r="AF28" s="531"/>
      <c r="AG28" s="531"/>
      <c r="AH28" s="531"/>
      <c r="AI28" s="532"/>
      <c r="AU28" s="134"/>
      <c r="AV28" s="132"/>
      <c r="AW28" s="28"/>
    </row>
    <row r="29" spans="3:49" s="1" customFormat="1" ht="10.9" customHeight="1" x14ac:dyDescent="0.15">
      <c r="C29" s="411"/>
      <c r="D29" s="140"/>
      <c r="E29" s="142"/>
      <c r="F29" s="142"/>
      <c r="G29" s="137"/>
      <c r="H29" s="142"/>
      <c r="I29" s="417"/>
      <c r="J29" s="418"/>
      <c r="K29" s="419"/>
      <c r="L29" s="536"/>
      <c r="M29" s="537"/>
      <c r="N29" s="537"/>
      <c r="O29" s="537"/>
      <c r="P29" s="537"/>
      <c r="Q29" s="538"/>
      <c r="R29" s="536"/>
      <c r="S29" s="537"/>
      <c r="T29" s="537"/>
      <c r="U29" s="537"/>
      <c r="V29" s="537"/>
      <c r="W29" s="538"/>
      <c r="X29" s="434"/>
      <c r="Y29" s="435"/>
      <c r="Z29" s="435"/>
      <c r="AA29" s="435"/>
      <c r="AB29" s="435"/>
      <c r="AC29" s="436"/>
      <c r="AD29" s="530"/>
      <c r="AE29" s="531"/>
      <c r="AF29" s="531"/>
      <c r="AG29" s="531"/>
      <c r="AH29" s="531"/>
      <c r="AI29" s="532"/>
      <c r="AU29" s="134"/>
      <c r="AV29" s="132"/>
      <c r="AW29" s="28"/>
    </row>
    <row r="30" spans="3:49" s="1" customFormat="1" ht="10.9" customHeight="1" x14ac:dyDescent="0.15">
      <c r="C30" s="412"/>
      <c r="D30" s="170"/>
      <c r="E30" s="143"/>
      <c r="F30" s="143"/>
      <c r="G30" s="138"/>
      <c r="H30" s="143"/>
      <c r="I30" s="420"/>
      <c r="J30" s="209"/>
      <c r="K30" s="421"/>
      <c r="L30" s="539"/>
      <c r="M30" s="540"/>
      <c r="N30" s="540"/>
      <c r="O30" s="540"/>
      <c r="P30" s="540"/>
      <c r="Q30" s="541"/>
      <c r="R30" s="539"/>
      <c r="S30" s="540"/>
      <c r="T30" s="540"/>
      <c r="U30" s="540"/>
      <c r="V30" s="540"/>
      <c r="W30" s="541"/>
      <c r="X30" s="437"/>
      <c r="Y30" s="438"/>
      <c r="Z30" s="438"/>
      <c r="AA30" s="438"/>
      <c r="AB30" s="438"/>
      <c r="AC30" s="439"/>
      <c r="AD30" s="530"/>
      <c r="AE30" s="531"/>
      <c r="AF30" s="531"/>
      <c r="AG30" s="531"/>
      <c r="AH30" s="531"/>
      <c r="AI30" s="532"/>
      <c r="AU30" s="134"/>
      <c r="AV30" s="132"/>
      <c r="AW30" s="28"/>
    </row>
    <row r="31" spans="3:49" s="1" customFormat="1" ht="10.9" customHeight="1" x14ac:dyDescent="0.15">
      <c r="C31" s="411">
        <v>8</v>
      </c>
      <c r="D31" s="413" t="s">
        <v>2</v>
      </c>
      <c r="E31" s="142">
        <v>7</v>
      </c>
      <c r="F31" s="141" t="s">
        <v>1</v>
      </c>
      <c r="G31" s="414" t="s">
        <v>3</v>
      </c>
      <c r="H31" s="141"/>
      <c r="I31" s="417">
        <f>支給額計算書!I247</f>
        <v>0</v>
      </c>
      <c r="J31" s="418"/>
      <c r="K31" s="419"/>
      <c r="L31" s="536"/>
      <c r="M31" s="537"/>
      <c r="N31" s="537"/>
      <c r="O31" s="537"/>
      <c r="P31" s="537"/>
      <c r="Q31" s="538"/>
      <c r="R31" s="533"/>
      <c r="S31" s="534"/>
      <c r="T31" s="534"/>
      <c r="U31" s="534"/>
      <c r="V31" s="534"/>
      <c r="W31" s="535"/>
      <c r="X31" s="434">
        <f t="shared" ref="X31" si="8">IF(L31=0,0,IF(I31="○",R31/L31,0))</f>
        <v>0</v>
      </c>
      <c r="Y31" s="435"/>
      <c r="Z31" s="435"/>
      <c r="AA31" s="435"/>
      <c r="AB31" s="435"/>
      <c r="AC31" s="436"/>
      <c r="AD31" s="168">
        <f t="shared" ref="AD31" si="9">IF(I31="○",2*X31,0)</f>
        <v>0</v>
      </c>
      <c r="AE31" s="169"/>
      <c r="AF31" s="169"/>
      <c r="AG31" s="169"/>
      <c r="AH31" s="169"/>
      <c r="AI31" s="409"/>
      <c r="AU31" s="134"/>
      <c r="AV31" s="132"/>
      <c r="AW31" s="28"/>
    </row>
    <row r="32" spans="3:49" s="1" customFormat="1" ht="10.9" customHeight="1" x14ac:dyDescent="0.15">
      <c r="C32" s="411"/>
      <c r="D32" s="140"/>
      <c r="E32" s="142"/>
      <c r="F32" s="142"/>
      <c r="G32" s="137"/>
      <c r="H32" s="142"/>
      <c r="I32" s="417"/>
      <c r="J32" s="418"/>
      <c r="K32" s="419"/>
      <c r="L32" s="536"/>
      <c r="M32" s="537"/>
      <c r="N32" s="537"/>
      <c r="O32" s="537"/>
      <c r="P32" s="537"/>
      <c r="Q32" s="538"/>
      <c r="R32" s="536"/>
      <c r="S32" s="537"/>
      <c r="T32" s="537"/>
      <c r="U32" s="537"/>
      <c r="V32" s="537"/>
      <c r="W32" s="538"/>
      <c r="X32" s="434"/>
      <c r="Y32" s="435"/>
      <c r="Z32" s="435"/>
      <c r="AA32" s="435"/>
      <c r="AB32" s="435"/>
      <c r="AC32" s="436"/>
      <c r="AD32" s="530"/>
      <c r="AE32" s="531"/>
      <c r="AF32" s="531"/>
      <c r="AG32" s="531"/>
      <c r="AH32" s="531"/>
      <c r="AI32" s="532"/>
      <c r="AU32" s="134"/>
      <c r="AV32" s="132"/>
      <c r="AW32" s="28"/>
    </row>
    <row r="33" spans="3:49" s="1" customFormat="1" ht="10.9" customHeight="1" x14ac:dyDescent="0.15">
      <c r="C33" s="411"/>
      <c r="D33" s="140"/>
      <c r="E33" s="142"/>
      <c r="F33" s="142"/>
      <c r="G33" s="137"/>
      <c r="H33" s="142"/>
      <c r="I33" s="417"/>
      <c r="J33" s="418"/>
      <c r="K33" s="419"/>
      <c r="L33" s="536"/>
      <c r="M33" s="537"/>
      <c r="N33" s="537"/>
      <c r="O33" s="537"/>
      <c r="P33" s="537"/>
      <c r="Q33" s="538"/>
      <c r="R33" s="536"/>
      <c r="S33" s="537"/>
      <c r="T33" s="537"/>
      <c r="U33" s="537"/>
      <c r="V33" s="537"/>
      <c r="W33" s="538"/>
      <c r="X33" s="434"/>
      <c r="Y33" s="435"/>
      <c r="Z33" s="435"/>
      <c r="AA33" s="435"/>
      <c r="AB33" s="435"/>
      <c r="AC33" s="436"/>
      <c r="AD33" s="530"/>
      <c r="AE33" s="531"/>
      <c r="AF33" s="531"/>
      <c r="AG33" s="531"/>
      <c r="AH33" s="531"/>
      <c r="AI33" s="532"/>
      <c r="AU33" s="134"/>
      <c r="AV33" s="132"/>
      <c r="AW33" s="28"/>
    </row>
    <row r="34" spans="3:49" s="1" customFormat="1" ht="10.9" customHeight="1" x14ac:dyDescent="0.15">
      <c r="C34" s="412"/>
      <c r="D34" s="170"/>
      <c r="E34" s="143"/>
      <c r="F34" s="143"/>
      <c r="G34" s="138"/>
      <c r="H34" s="143"/>
      <c r="I34" s="420"/>
      <c r="J34" s="209"/>
      <c r="K34" s="421"/>
      <c r="L34" s="539"/>
      <c r="M34" s="540"/>
      <c r="N34" s="540"/>
      <c r="O34" s="540"/>
      <c r="P34" s="540"/>
      <c r="Q34" s="541"/>
      <c r="R34" s="539"/>
      <c r="S34" s="540"/>
      <c r="T34" s="540"/>
      <c r="U34" s="540"/>
      <c r="V34" s="540"/>
      <c r="W34" s="541"/>
      <c r="X34" s="437"/>
      <c r="Y34" s="438"/>
      <c r="Z34" s="438"/>
      <c r="AA34" s="438"/>
      <c r="AB34" s="438"/>
      <c r="AC34" s="439"/>
      <c r="AD34" s="530"/>
      <c r="AE34" s="531"/>
      <c r="AF34" s="531"/>
      <c r="AG34" s="531"/>
      <c r="AH34" s="531"/>
      <c r="AI34" s="532"/>
      <c r="AU34" s="134"/>
      <c r="AV34" s="132"/>
      <c r="AW34" s="28"/>
    </row>
    <row r="35" spans="3:49" s="1" customFormat="1" ht="10.9" customHeight="1" x14ac:dyDescent="0.15">
      <c r="C35" s="411">
        <v>8</v>
      </c>
      <c r="D35" s="413" t="s">
        <v>2</v>
      </c>
      <c r="E35" s="142">
        <v>8</v>
      </c>
      <c r="F35" s="141" t="s">
        <v>1</v>
      </c>
      <c r="G35" s="414" t="s">
        <v>0</v>
      </c>
      <c r="H35" s="141"/>
      <c r="I35" s="417">
        <f>支給額計算書!I251</f>
        <v>0</v>
      </c>
      <c r="J35" s="418"/>
      <c r="K35" s="419"/>
      <c r="L35" s="536"/>
      <c r="M35" s="537"/>
      <c r="N35" s="537"/>
      <c r="O35" s="537"/>
      <c r="P35" s="537"/>
      <c r="Q35" s="538"/>
      <c r="R35" s="533"/>
      <c r="S35" s="534"/>
      <c r="T35" s="534"/>
      <c r="U35" s="534"/>
      <c r="V35" s="534"/>
      <c r="W35" s="535"/>
      <c r="X35" s="434">
        <f t="shared" ref="X35" si="10">IF(L35=0,0,IF(I35="○",R35/L35,0))</f>
        <v>0</v>
      </c>
      <c r="Y35" s="435"/>
      <c r="Z35" s="435"/>
      <c r="AA35" s="435"/>
      <c r="AB35" s="435"/>
      <c r="AC35" s="436"/>
      <c r="AD35" s="168">
        <f t="shared" ref="AD35" si="11">IF(I35="○",2*X35,0)</f>
        <v>0</v>
      </c>
      <c r="AE35" s="169"/>
      <c r="AF35" s="169"/>
      <c r="AG35" s="169"/>
      <c r="AH35" s="169"/>
      <c r="AI35" s="409"/>
      <c r="AU35" s="134"/>
      <c r="AV35" s="132"/>
      <c r="AW35" s="28"/>
    </row>
    <row r="36" spans="3:49" s="1" customFormat="1" ht="10.9" customHeight="1" x14ac:dyDescent="0.15">
      <c r="C36" s="411"/>
      <c r="D36" s="140"/>
      <c r="E36" s="142"/>
      <c r="F36" s="142"/>
      <c r="G36" s="137"/>
      <c r="H36" s="142"/>
      <c r="I36" s="417"/>
      <c r="J36" s="418"/>
      <c r="K36" s="419"/>
      <c r="L36" s="536"/>
      <c r="M36" s="537"/>
      <c r="N36" s="537"/>
      <c r="O36" s="537"/>
      <c r="P36" s="537"/>
      <c r="Q36" s="538"/>
      <c r="R36" s="536"/>
      <c r="S36" s="537"/>
      <c r="T36" s="537"/>
      <c r="U36" s="537"/>
      <c r="V36" s="537"/>
      <c r="W36" s="538"/>
      <c r="X36" s="434"/>
      <c r="Y36" s="435"/>
      <c r="Z36" s="435"/>
      <c r="AA36" s="435"/>
      <c r="AB36" s="435"/>
      <c r="AC36" s="436"/>
      <c r="AD36" s="530"/>
      <c r="AE36" s="531"/>
      <c r="AF36" s="531"/>
      <c r="AG36" s="531"/>
      <c r="AH36" s="531"/>
      <c r="AI36" s="532"/>
      <c r="AU36" s="134"/>
      <c r="AV36" s="132"/>
      <c r="AW36" s="28"/>
    </row>
    <row r="37" spans="3:49" s="1" customFormat="1" ht="10.9" customHeight="1" x14ac:dyDescent="0.15">
      <c r="C37" s="411"/>
      <c r="D37" s="140"/>
      <c r="E37" s="142"/>
      <c r="F37" s="142"/>
      <c r="G37" s="137"/>
      <c r="H37" s="142"/>
      <c r="I37" s="417"/>
      <c r="J37" s="418"/>
      <c r="K37" s="419"/>
      <c r="L37" s="536"/>
      <c r="M37" s="537"/>
      <c r="N37" s="537"/>
      <c r="O37" s="537"/>
      <c r="P37" s="537"/>
      <c r="Q37" s="538"/>
      <c r="R37" s="536"/>
      <c r="S37" s="537"/>
      <c r="T37" s="537"/>
      <c r="U37" s="537"/>
      <c r="V37" s="537"/>
      <c r="W37" s="538"/>
      <c r="X37" s="434"/>
      <c r="Y37" s="435"/>
      <c r="Z37" s="435"/>
      <c r="AA37" s="435"/>
      <c r="AB37" s="435"/>
      <c r="AC37" s="436"/>
      <c r="AD37" s="530"/>
      <c r="AE37" s="531"/>
      <c r="AF37" s="531"/>
      <c r="AG37" s="531"/>
      <c r="AH37" s="531"/>
      <c r="AI37" s="532"/>
      <c r="AU37" s="134"/>
      <c r="AV37" s="132"/>
      <c r="AW37" s="28"/>
    </row>
    <row r="38" spans="3:49" s="1" customFormat="1" ht="10.9" customHeight="1" x14ac:dyDescent="0.15">
      <c r="C38" s="412"/>
      <c r="D38" s="170"/>
      <c r="E38" s="143"/>
      <c r="F38" s="143"/>
      <c r="G38" s="138"/>
      <c r="H38" s="143"/>
      <c r="I38" s="420"/>
      <c r="J38" s="209"/>
      <c r="K38" s="421"/>
      <c r="L38" s="539"/>
      <c r="M38" s="540"/>
      <c r="N38" s="540"/>
      <c r="O38" s="540"/>
      <c r="P38" s="540"/>
      <c r="Q38" s="541"/>
      <c r="R38" s="539"/>
      <c r="S38" s="540"/>
      <c r="T38" s="540"/>
      <c r="U38" s="540"/>
      <c r="V38" s="540"/>
      <c r="W38" s="541"/>
      <c r="X38" s="437"/>
      <c r="Y38" s="438"/>
      <c r="Z38" s="438"/>
      <c r="AA38" s="438"/>
      <c r="AB38" s="438"/>
      <c r="AC38" s="439"/>
      <c r="AD38" s="530"/>
      <c r="AE38" s="531"/>
      <c r="AF38" s="531"/>
      <c r="AG38" s="531"/>
      <c r="AH38" s="531"/>
      <c r="AI38" s="532"/>
      <c r="AU38" s="134"/>
      <c r="AV38" s="132"/>
      <c r="AW38" s="28"/>
    </row>
    <row r="39" spans="3:49" s="1" customFormat="1" ht="10.9" customHeight="1" x14ac:dyDescent="0.15">
      <c r="C39" s="411">
        <v>8</v>
      </c>
      <c r="D39" s="413" t="s">
        <v>2</v>
      </c>
      <c r="E39" s="142">
        <v>9</v>
      </c>
      <c r="F39" s="141" t="s">
        <v>1</v>
      </c>
      <c r="G39" s="414" t="s">
        <v>8</v>
      </c>
      <c r="H39" s="141"/>
      <c r="I39" s="417">
        <f>支給額計算書!I255</f>
        <v>0</v>
      </c>
      <c r="J39" s="418"/>
      <c r="K39" s="419"/>
      <c r="L39" s="536"/>
      <c r="M39" s="537"/>
      <c r="N39" s="537"/>
      <c r="O39" s="537"/>
      <c r="P39" s="537"/>
      <c r="Q39" s="538"/>
      <c r="R39" s="533"/>
      <c r="S39" s="534"/>
      <c r="T39" s="534"/>
      <c r="U39" s="534"/>
      <c r="V39" s="534"/>
      <c r="W39" s="535"/>
      <c r="X39" s="434">
        <f t="shared" ref="X39" si="12">IF(L39=0,0,IF(I39="○",R39/L39,0))</f>
        <v>0</v>
      </c>
      <c r="Y39" s="435"/>
      <c r="Z39" s="435"/>
      <c r="AA39" s="435"/>
      <c r="AB39" s="435"/>
      <c r="AC39" s="436"/>
      <c r="AD39" s="168">
        <f t="shared" ref="AD39" si="13">IF(I39="○",2*X39,0)</f>
        <v>0</v>
      </c>
      <c r="AE39" s="169"/>
      <c r="AF39" s="169"/>
      <c r="AG39" s="169"/>
      <c r="AH39" s="169"/>
      <c r="AI39" s="409"/>
      <c r="AU39" s="134"/>
      <c r="AV39" s="132"/>
      <c r="AW39" s="28"/>
    </row>
    <row r="40" spans="3:49" s="1" customFormat="1" ht="10.9" customHeight="1" x14ac:dyDescent="0.15">
      <c r="C40" s="411"/>
      <c r="D40" s="140"/>
      <c r="E40" s="142"/>
      <c r="F40" s="142"/>
      <c r="G40" s="137"/>
      <c r="H40" s="142"/>
      <c r="I40" s="417"/>
      <c r="J40" s="418"/>
      <c r="K40" s="419"/>
      <c r="L40" s="536"/>
      <c r="M40" s="537"/>
      <c r="N40" s="537"/>
      <c r="O40" s="537"/>
      <c r="P40" s="537"/>
      <c r="Q40" s="538"/>
      <c r="R40" s="536"/>
      <c r="S40" s="537"/>
      <c r="T40" s="537"/>
      <c r="U40" s="537"/>
      <c r="V40" s="537"/>
      <c r="W40" s="538"/>
      <c r="X40" s="434"/>
      <c r="Y40" s="435"/>
      <c r="Z40" s="435"/>
      <c r="AA40" s="435"/>
      <c r="AB40" s="435"/>
      <c r="AC40" s="436"/>
      <c r="AD40" s="530"/>
      <c r="AE40" s="531"/>
      <c r="AF40" s="531"/>
      <c r="AG40" s="531"/>
      <c r="AH40" s="531"/>
      <c r="AI40" s="532"/>
      <c r="AU40" s="134"/>
      <c r="AV40" s="132"/>
      <c r="AW40" s="28"/>
    </row>
    <row r="41" spans="3:49" s="1" customFormat="1" ht="10.9" customHeight="1" x14ac:dyDescent="0.15">
      <c r="C41" s="411"/>
      <c r="D41" s="140"/>
      <c r="E41" s="142"/>
      <c r="F41" s="142"/>
      <c r="G41" s="137"/>
      <c r="H41" s="142"/>
      <c r="I41" s="417"/>
      <c r="J41" s="418"/>
      <c r="K41" s="419"/>
      <c r="L41" s="536"/>
      <c r="M41" s="537"/>
      <c r="N41" s="537"/>
      <c r="O41" s="537"/>
      <c r="P41" s="537"/>
      <c r="Q41" s="538"/>
      <c r="R41" s="536"/>
      <c r="S41" s="537"/>
      <c r="T41" s="537"/>
      <c r="U41" s="537"/>
      <c r="V41" s="537"/>
      <c r="W41" s="538"/>
      <c r="X41" s="434"/>
      <c r="Y41" s="435"/>
      <c r="Z41" s="435"/>
      <c r="AA41" s="435"/>
      <c r="AB41" s="435"/>
      <c r="AC41" s="436"/>
      <c r="AD41" s="530"/>
      <c r="AE41" s="531"/>
      <c r="AF41" s="531"/>
      <c r="AG41" s="531"/>
      <c r="AH41" s="531"/>
      <c r="AI41" s="532"/>
      <c r="AU41" s="134"/>
      <c r="AV41" s="132"/>
      <c r="AW41" s="28"/>
    </row>
    <row r="42" spans="3:49" s="1" customFormat="1" ht="10.9" customHeight="1" x14ac:dyDescent="0.15">
      <c r="C42" s="412"/>
      <c r="D42" s="170"/>
      <c r="E42" s="143"/>
      <c r="F42" s="143"/>
      <c r="G42" s="138"/>
      <c r="H42" s="143"/>
      <c r="I42" s="420"/>
      <c r="J42" s="209"/>
      <c r="K42" s="421"/>
      <c r="L42" s="539"/>
      <c r="M42" s="540"/>
      <c r="N42" s="540"/>
      <c r="O42" s="540"/>
      <c r="P42" s="540"/>
      <c r="Q42" s="541"/>
      <c r="R42" s="539"/>
      <c r="S42" s="540"/>
      <c r="T42" s="540"/>
      <c r="U42" s="540"/>
      <c r="V42" s="540"/>
      <c r="W42" s="541"/>
      <c r="X42" s="437"/>
      <c r="Y42" s="438"/>
      <c r="Z42" s="438"/>
      <c r="AA42" s="438"/>
      <c r="AB42" s="438"/>
      <c r="AC42" s="439"/>
      <c r="AD42" s="530"/>
      <c r="AE42" s="531"/>
      <c r="AF42" s="531"/>
      <c r="AG42" s="531"/>
      <c r="AH42" s="531"/>
      <c r="AI42" s="532"/>
      <c r="AU42" s="134"/>
      <c r="AV42" s="132"/>
      <c r="AW42" s="28"/>
    </row>
    <row r="43" spans="3:49" s="1" customFormat="1" ht="10.9" customHeight="1" x14ac:dyDescent="0.15">
      <c r="C43" s="411">
        <v>8</v>
      </c>
      <c r="D43" s="413" t="s">
        <v>2</v>
      </c>
      <c r="E43" s="142">
        <v>10</v>
      </c>
      <c r="F43" s="141" t="s">
        <v>1</v>
      </c>
      <c r="G43" s="414" t="s">
        <v>7</v>
      </c>
      <c r="H43" s="141"/>
      <c r="I43" s="417">
        <f>支給額計算書!I259</f>
        <v>0</v>
      </c>
      <c r="J43" s="418"/>
      <c r="K43" s="419"/>
      <c r="L43" s="536"/>
      <c r="M43" s="537"/>
      <c r="N43" s="537"/>
      <c r="O43" s="537"/>
      <c r="P43" s="537"/>
      <c r="Q43" s="538"/>
      <c r="R43" s="533"/>
      <c r="S43" s="534"/>
      <c r="T43" s="534"/>
      <c r="U43" s="534"/>
      <c r="V43" s="534"/>
      <c r="W43" s="535"/>
      <c r="X43" s="434">
        <f t="shared" ref="X43" si="14">IF(L43=0,0,IF(I43="○",R43/L43,0))</f>
        <v>0</v>
      </c>
      <c r="Y43" s="435"/>
      <c r="Z43" s="435"/>
      <c r="AA43" s="435"/>
      <c r="AB43" s="435"/>
      <c r="AC43" s="436"/>
      <c r="AD43" s="168">
        <f t="shared" ref="AD43" si="15">IF(I43="○",2*X43,0)</f>
        <v>0</v>
      </c>
      <c r="AE43" s="169"/>
      <c r="AF43" s="169"/>
      <c r="AG43" s="169"/>
      <c r="AH43" s="169"/>
      <c r="AI43" s="409"/>
      <c r="AU43" s="134"/>
      <c r="AV43" s="132"/>
      <c r="AW43" s="28"/>
    </row>
    <row r="44" spans="3:49" s="1" customFormat="1" ht="10.9" customHeight="1" x14ac:dyDescent="0.15">
      <c r="C44" s="411"/>
      <c r="D44" s="140"/>
      <c r="E44" s="142"/>
      <c r="F44" s="142"/>
      <c r="G44" s="137"/>
      <c r="H44" s="142"/>
      <c r="I44" s="417"/>
      <c r="J44" s="418"/>
      <c r="K44" s="419"/>
      <c r="L44" s="536"/>
      <c r="M44" s="537"/>
      <c r="N44" s="537"/>
      <c r="O44" s="537"/>
      <c r="P44" s="537"/>
      <c r="Q44" s="538"/>
      <c r="R44" s="536"/>
      <c r="S44" s="537"/>
      <c r="T44" s="537"/>
      <c r="U44" s="537"/>
      <c r="V44" s="537"/>
      <c r="W44" s="538"/>
      <c r="X44" s="434"/>
      <c r="Y44" s="435"/>
      <c r="Z44" s="435"/>
      <c r="AA44" s="435"/>
      <c r="AB44" s="435"/>
      <c r="AC44" s="436"/>
      <c r="AD44" s="530"/>
      <c r="AE44" s="531"/>
      <c r="AF44" s="531"/>
      <c r="AG44" s="531"/>
      <c r="AH44" s="531"/>
      <c r="AI44" s="532"/>
      <c r="AU44" s="134"/>
      <c r="AV44" s="132"/>
      <c r="AW44" s="28"/>
    </row>
    <row r="45" spans="3:49" s="1" customFormat="1" ht="10.9" customHeight="1" x14ac:dyDescent="0.15">
      <c r="C45" s="411"/>
      <c r="D45" s="140"/>
      <c r="E45" s="142"/>
      <c r="F45" s="142"/>
      <c r="G45" s="137"/>
      <c r="H45" s="142"/>
      <c r="I45" s="417"/>
      <c r="J45" s="418"/>
      <c r="K45" s="419"/>
      <c r="L45" s="536"/>
      <c r="M45" s="537"/>
      <c r="N45" s="537"/>
      <c r="O45" s="537"/>
      <c r="P45" s="537"/>
      <c r="Q45" s="538"/>
      <c r="R45" s="536"/>
      <c r="S45" s="537"/>
      <c r="T45" s="537"/>
      <c r="U45" s="537"/>
      <c r="V45" s="537"/>
      <c r="W45" s="538"/>
      <c r="X45" s="434"/>
      <c r="Y45" s="435"/>
      <c r="Z45" s="435"/>
      <c r="AA45" s="435"/>
      <c r="AB45" s="435"/>
      <c r="AC45" s="436"/>
      <c r="AD45" s="530"/>
      <c r="AE45" s="531"/>
      <c r="AF45" s="531"/>
      <c r="AG45" s="531"/>
      <c r="AH45" s="531"/>
      <c r="AI45" s="532"/>
      <c r="AU45" s="134"/>
      <c r="AV45" s="132"/>
      <c r="AW45" s="28"/>
    </row>
    <row r="46" spans="3:49" s="1" customFormat="1" ht="10.9" customHeight="1" x14ac:dyDescent="0.15">
      <c r="C46" s="412"/>
      <c r="D46" s="170"/>
      <c r="E46" s="143"/>
      <c r="F46" s="143"/>
      <c r="G46" s="138"/>
      <c r="H46" s="143"/>
      <c r="I46" s="420"/>
      <c r="J46" s="209"/>
      <c r="K46" s="421"/>
      <c r="L46" s="539"/>
      <c r="M46" s="540"/>
      <c r="N46" s="540"/>
      <c r="O46" s="540"/>
      <c r="P46" s="540"/>
      <c r="Q46" s="541"/>
      <c r="R46" s="539"/>
      <c r="S46" s="540"/>
      <c r="T46" s="540"/>
      <c r="U46" s="540"/>
      <c r="V46" s="540"/>
      <c r="W46" s="541"/>
      <c r="X46" s="437"/>
      <c r="Y46" s="438"/>
      <c r="Z46" s="438"/>
      <c r="AA46" s="438"/>
      <c r="AB46" s="438"/>
      <c r="AC46" s="439"/>
      <c r="AD46" s="530"/>
      <c r="AE46" s="531"/>
      <c r="AF46" s="531"/>
      <c r="AG46" s="531"/>
      <c r="AH46" s="531"/>
      <c r="AI46" s="532"/>
      <c r="AU46" s="134"/>
      <c r="AV46" s="132"/>
      <c r="AW46" s="28"/>
    </row>
    <row r="47" spans="3:49" s="1" customFormat="1" ht="10.9" customHeight="1" x14ac:dyDescent="0.15">
      <c r="C47" s="411">
        <v>8</v>
      </c>
      <c r="D47" s="413" t="s">
        <v>2</v>
      </c>
      <c r="E47" s="142">
        <v>11</v>
      </c>
      <c r="F47" s="141" t="s">
        <v>1</v>
      </c>
      <c r="G47" s="414" t="s">
        <v>6</v>
      </c>
      <c r="H47" s="141"/>
      <c r="I47" s="417">
        <f>支給額計算書!I263</f>
        <v>0</v>
      </c>
      <c r="J47" s="418"/>
      <c r="K47" s="419"/>
      <c r="L47" s="536"/>
      <c r="M47" s="537"/>
      <c r="N47" s="537"/>
      <c r="O47" s="537"/>
      <c r="P47" s="537"/>
      <c r="Q47" s="538"/>
      <c r="R47" s="533"/>
      <c r="S47" s="534"/>
      <c r="T47" s="534"/>
      <c r="U47" s="534"/>
      <c r="V47" s="534"/>
      <c r="W47" s="535"/>
      <c r="X47" s="434">
        <f t="shared" ref="X47" si="16">IF(L47=0,0,IF(I47="○",R47/L47,0))</f>
        <v>0</v>
      </c>
      <c r="Y47" s="435"/>
      <c r="Z47" s="435"/>
      <c r="AA47" s="435"/>
      <c r="AB47" s="435"/>
      <c r="AC47" s="436"/>
      <c r="AD47" s="168">
        <f t="shared" ref="AD47" si="17">IF(I47="○",2*X47,0)</f>
        <v>0</v>
      </c>
      <c r="AE47" s="169"/>
      <c r="AF47" s="169"/>
      <c r="AG47" s="169"/>
      <c r="AH47" s="169"/>
      <c r="AI47" s="409"/>
      <c r="AU47" s="134"/>
      <c r="AV47" s="132"/>
      <c r="AW47" s="28"/>
    </row>
    <row r="48" spans="3:49" s="1" customFormat="1" ht="10.9" customHeight="1" x14ac:dyDescent="0.15">
      <c r="C48" s="411"/>
      <c r="D48" s="140"/>
      <c r="E48" s="142"/>
      <c r="F48" s="142"/>
      <c r="G48" s="137"/>
      <c r="H48" s="142"/>
      <c r="I48" s="417"/>
      <c r="J48" s="418"/>
      <c r="K48" s="419"/>
      <c r="L48" s="536"/>
      <c r="M48" s="537"/>
      <c r="N48" s="537"/>
      <c r="O48" s="537"/>
      <c r="P48" s="537"/>
      <c r="Q48" s="538"/>
      <c r="R48" s="536"/>
      <c r="S48" s="537"/>
      <c r="T48" s="537"/>
      <c r="U48" s="537"/>
      <c r="V48" s="537"/>
      <c r="W48" s="538"/>
      <c r="X48" s="434"/>
      <c r="Y48" s="435"/>
      <c r="Z48" s="435"/>
      <c r="AA48" s="435"/>
      <c r="AB48" s="435"/>
      <c r="AC48" s="436"/>
      <c r="AD48" s="530"/>
      <c r="AE48" s="531"/>
      <c r="AF48" s="531"/>
      <c r="AG48" s="531"/>
      <c r="AH48" s="531"/>
      <c r="AI48" s="532"/>
      <c r="AU48" s="134"/>
      <c r="AV48" s="132"/>
      <c r="AW48" s="28"/>
    </row>
    <row r="49" spans="3:49" s="1" customFormat="1" ht="10.9" customHeight="1" x14ac:dyDescent="0.15">
      <c r="C49" s="411"/>
      <c r="D49" s="140"/>
      <c r="E49" s="142"/>
      <c r="F49" s="142"/>
      <c r="G49" s="137"/>
      <c r="H49" s="142"/>
      <c r="I49" s="417"/>
      <c r="J49" s="418"/>
      <c r="K49" s="419"/>
      <c r="L49" s="536"/>
      <c r="M49" s="537"/>
      <c r="N49" s="537"/>
      <c r="O49" s="537"/>
      <c r="P49" s="537"/>
      <c r="Q49" s="538"/>
      <c r="R49" s="536"/>
      <c r="S49" s="537"/>
      <c r="T49" s="537"/>
      <c r="U49" s="537"/>
      <c r="V49" s="537"/>
      <c r="W49" s="538"/>
      <c r="X49" s="434"/>
      <c r="Y49" s="435"/>
      <c r="Z49" s="435"/>
      <c r="AA49" s="435"/>
      <c r="AB49" s="435"/>
      <c r="AC49" s="436"/>
      <c r="AD49" s="530"/>
      <c r="AE49" s="531"/>
      <c r="AF49" s="531"/>
      <c r="AG49" s="531"/>
      <c r="AH49" s="531"/>
      <c r="AI49" s="532"/>
      <c r="AU49" s="134"/>
      <c r="AV49" s="132"/>
      <c r="AW49" s="28"/>
    </row>
    <row r="50" spans="3:49" s="1" customFormat="1" ht="10.9" customHeight="1" x14ac:dyDescent="0.15">
      <c r="C50" s="412"/>
      <c r="D50" s="170"/>
      <c r="E50" s="143"/>
      <c r="F50" s="143"/>
      <c r="G50" s="138"/>
      <c r="H50" s="143"/>
      <c r="I50" s="420"/>
      <c r="J50" s="209"/>
      <c r="K50" s="421"/>
      <c r="L50" s="539"/>
      <c r="M50" s="540"/>
      <c r="N50" s="540"/>
      <c r="O50" s="540"/>
      <c r="P50" s="540"/>
      <c r="Q50" s="541"/>
      <c r="R50" s="539"/>
      <c r="S50" s="540"/>
      <c r="T50" s="540"/>
      <c r="U50" s="540"/>
      <c r="V50" s="540"/>
      <c r="W50" s="541"/>
      <c r="X50" s="437"/>
      <c r="Y50" s="438"/>
      <c r="Z50" s="438"/>
      <c r="AA50" s="438"/>
      <c r="AB50" s="438"/>
      <c r="AC50" s="439"/>
      <c r="AD50" s="530"/>
      <c r="AE50" s="531"/>
      <c r="AF50" s="531"/>
      <c r="AG50" s="531"/>
      <c r="AH50" s="531"/>
      <c r="AI50" s="532"/>
      <c r="AU50" s="134"/>
      <c r="AV50" s="132"/>
      <c r="AW50" s="28"/>
    </row>
    <row r="51" spans="3:49" s="1" customFormat="1" ht="10.9" customHeight="1" x14ac:dyDescent="0.15">
      <c r="C51" s="411">
        <v>8</v>
      </c>
      <c r="D51" s="413" t="s">
        <v>2</v>
      </c>
      <c r="E51" s="142">
        <v>12</v>
      </c>
      <c r="F51" s="141" t="s">
        <v>1</v>
      </c>
      <c r="G51" s="414" t="s">
        <v>5</v>
      </c>
      <c r="H51" s="141"/>
      <c r="I51" s="417">
        <f>支給額計算書!I267</f>
        <v>0</v>
      </c>
      <c r="J51" s="418"/>
      <c r="K51" s="419"/>
      <c r="L51" s="536"/>
      <c r="M51" s="537"/>
      <c r="N51" s="537"/>
      <c r="O51" s="537"/>
      <c r="P51" s="537"/>
      <c r="Q51" s="538"/>
      <c r="R51" s="533"/>
      <c r="S51" s="534"/>
      <c r="T51" s="534"/>
      <c r="U51" s="534"/>
      <c r="V51" s="534"/>
      <c r="W51" s="535"/>
      <c r="X51" s="434">
        <f t="shared" ref="X51" si="18">IF(L51=0,0,IF(I51="○",R51/L51,0))</f>
        <v>0</v>
      </c>
      <c r="Y51" s="435"/>
      <c r="Z51" s="435"/>
      <c r="AA51" s="435"/>
      <c r="AB51" s="435"/>
      <c r="AC51" s="436"/>
      <c r="AD51" s="168">
        <f t="shared" ref="AD51" si="19">IF(I51="○",2*X51,0)</f>
        <v>0</v>
      </c>
      <c r="AE51" s="169"/>
      <c r="AF51" s="169"/>
      <c r="AG51" s="169"/>
      <c r="AH51" s="169"/>
      <c r="AI51" s="409"/>
      <c r="AU51" s="134"/>
      <c r="AV51" s="132"/>
      <c r="AW51" s="28"/>
    </row>
    <row r="52" spans="3:49" s="1" customFormat="1" ht="10.9" customHeight="1" x14ac:dyDescent="0.15">
      <c r="C52" s="411"/>
      <c r="D52" s="140"/>
      <c r="E52" s="142"/>
      <c r="F52" s="142"/>
      <c r="G52" s="137"/>
      <c r="H52" s="142"/>
      <c r="I52" s="417"/>
      <c r="J52" s="418"/>
      <c r="K52" s="419"/>
      <c r="L52" s="536"/>
      <c r="M52" s="537"/>
      <c r="N52" s="537"/>
      <c r="O52" s="537"/>
      <c r="P52" s="537"/>
      <c r="Q52" s="538"/>
      <c r="R52" s="536"/>
      <c r="S52" s="537"/>
      <c r="T52" s="537"/>
      <c r="U52" s="537"/>
      <c r="V52" s="537"/>
      <c r="W52" s="538"/>
      <c r="X52" s="434"/>
      <c r="Y52" s="435"/>
      <c r="Z52" s="435"/>
      <c r="AA52" s="435"/>
      <c r="AB52" s="435"/>
      <c r="AC52" s="436"/>
      <c r="AD52" s="530"/>
      <c r="AE52" s="531"/>
      <c r="AF52" s="531"/>
      <c r="AG52" s="531"/>
      <c r="AH52" s="531"/>
      <c r="AI52" s="532"/>
      <c r="AU52" s="134"/>
      <c r="AV52" s="132"/>
      <c r="AW52" s="28"/>
    </row>
    <row r="53" spans="3:49" s="1" customFormat="1" ht="10.9" customHeight="1" x14ac:dyDescent="0.15">
      <c r="C53" s="411"/>
      <c r="D53" s="140"/>
      <c r="E53" s="142"/>
      <c r="F53" s="142"/>
      <c r="G53" s="137"/>
      <c r="H53" s="142"/>
      <c r="I53" s="417"/>
      <c r="J53" s="418"/>
      <c r="K53" s="419"/>
      <c r="L53" s="536"/>
      <c r="M53" s="537"/>
      <c r="N53" s="537"/>
      <c r="O53" s="537"/>
      <c r="P53" s="537"/>
      <c r="Q53" s="538"/>
      <c r="R53" s="536"/>
      <c r="S53" s="537"/>
      <c r="T53" s="537"/>
      <c r="U53" s="537"/>
      <c r="V53" s="537"/>
      <c r="W53" s="538"/>
      <c r="X53" s="434"/>
      <c r="Y53" s="435"/>
      <c r="Z53" s="435"/>
      <c r="AA53" s="435"/>
      <c r="AB53" s="435"/>
      <c r="AC53" s="436"/>
      <c r="AD53" s="530"/>
      <c r="AE53" s="531"/>
      <c r="AF53" s="531"/>
      <c r="AG53" s="531"/>
      <c r="AH53" s="531"/>
      <c r="AI53" s="532"/>
      <c r="AU53" s="134"/>
      <c r="AV53" s="132"/>
      <c r="AW53" s="28"/>
    </row>
    <row r="54" spans="3:49" s="1" customFormat="1" ht="10.9" customHeight="1" x14ac:dyDescent="0.15">
      <c r="C54" s="412"/>
      <c r="D54" s="170"/>
      <c r="E54" s="143"/>
      <c r="F54" s="143"/>
      <c r="G54" s="138"/>
      <c r="H54" s="143"/>
      <c r="I54" s="420"/>
      <c r="J54" s="209"/>
      <c r="K54" s="421"/>
      <c r="L54" s="539"/>
      <c r="M54" s="540"/>
      <c r="N54" s="540"/>
      <c r="O54" s="540"/>
      <c r="P54" s="540"/>
      <c r="Q54" s="541"/>
      <c r="R54" s="539"/>
      <c r="S54" s="540"/>
      <c r="T54" s="540"/>
      <c r="U54" s="540"/>
      <c r="V54" s="540"/>
      <c r="W54" s="541"/>
      <c r="X54" s="437"/>
      <c r="Y54" s="438"/>
      <c r="Z54" s="438"/>
      <c r="AA54" s="438"/>
      <c r="AB54" s="438"/>
      <c r="AC54" s="439"/>
      <c r="AD54" s="530"/>
      <c r="AE54" s="531"/>
      <c r="AF54" s="531"/>
      <c r="AG54" s="531"/>
      <c r="AH54" s="531"/>
      <c r="AI54" s="532"/>
      <c r="AU54" s="134"/>
      <c r="AV54" s="132"/>
      <c r="AW54" s="28"/>
    </row>
    <row r="55" spans="3:49" s="1" customFormat="1" ht="10.9" customHeight="1" x14ac:dyDescent="0.15">
      <c r="C55" s="411">
        <v>8</v>
      </c>
      <c r="D55" s="413" t="s">
        <v>2</v>
      </c>
      <c r="E55" s="142">
        <v>13</v>
      </c>
      <c r="F55" s="141" t="s">
        <v>1</v>
      </c>
      <c r="G55" s="414" t="s">
        <v>4</v>
      </c>
      <c r="H55" s="141"/>
      <c r="I55" s="417">
        <f>支給額計算書!I271</f>
        <v>0</v>
      </c>
      <c r="J55" s="418"/>
      <c r="K55" s="419"/>
      <c r="L55" s="536"/>
      <c r="M55" s="537"/>
      <c r="N55" s="537"/>
      <c r="O55" s="537"/>
      <c r="P55" s="537"/>
      <c r="Q55" s="538"/>
      <c r="R55" s="533"/>
      <c r="S55" s="534"/>
      <c r="T55" s="534"/>
      <c r="U55" s="534"/>
      <c r="V55" s="534"/>
      <c r="W55" s="535"/>
      <c r="X55" s="434">
        <f t="shared" ref="X55" si="20">IF(L55=0,0,IF(I55="○",R55/L55,0))</f>
        <v>0</v>
      </c>
      <c r="Y55" s="435"/>
      <c r="Z55" s="435"/>
      <c r="AA55" s="435"/>
      <c r="AB55" s="435"/>
      <c r="AC55" s="436"/>
      <c r="AD55" s="168">
        <f t="shared" ref="AD55" si="21">IF(I55="○",2*X55,0)</f>
        <v>0</v>
      </c>
      <c r="AE55" s="169"/>
      <c r="AF55" s="169"/>
      <c r="AG55" s="169"/>
      <c r="AH55" s="169"/>
      <c r="AI55" s="409"/>
      <c r="AU55" s="134"/>
      <c r="AV55" s="132"/>
      <c r="AW55" s="28"/>
    </row>
    <row r="56" spans="3:49" s="1" customFormat="1" ht="10.9" customHeight="1" x14ac:dyDescent="0.15">
      <c r="C56" s="411"/>
      <c r="D56" s="140"/>
      <c r="E56" s="142"/>
      <c r="F56" s="142"/>
      <c r="G56" s="137"/>
      <c r="H56" s="142"/>
      <c r="I56" s="417"/>
      <c r="J56" s="418"/>
      <c r="K56" s="419"/>
      <c r="L56" s="536"/>
      <c r="M56" s="537"/>
      <c r="N56" s="537"/>
      <c r="O56" s="537"/>
      <c r="P56" s="537"/>
      <c r="Q56" s="538"/>
      <c r="R56" s="536"/>
      <c r="S56" s="537"/>
      <c r="T56" s="537"/>
      <c r="U56" s="537"/>
      <c r="V56" s="537"/>
      <c r="W56" s="538"/>
      <c r="X56" s="434"/>
      <c r="Y56" s="435"/>
      <c r="Z56" s="435"/>
      <c r="AA56" s="435"/>
      <c r="AB56" s="435"/>
      <c r="AC56" s="436"/>
      <c r="AD56" s="530"/>
      <c r="AE56" s="531"/>
      <c r="AF56" s="531"/>
      <c r="AG56" s="531"/>
      <c r="AH56" s="531"/>
      <c r="AI56" s="532"/>
      <c r="AU56" s="134"/>
      <c r="AV56" s="132"/>
      <c r="AW56" s="28"/>
    </row>
    <row r="57" spans="3:49" s="1" customFormat="1" ht="10.9" customHeight="1" x14ac:dyDescent="0.15">
      <c r="C57" s="411"/>
      <c r="D57" s="140"/>
      <c r="E57" s="142"/>
      <c r="F57" s="142"/>
      <c r="G57" s="137"/>
      <c r="H57" s="142"/>
      <c r="I57" s="417"/>
      <c r="J57" s="418"/>
      <c r="K57" s="419"/>
      <c r="L57" s="536"/>
      <c r="M57" s="537"/>
      <c r="N57" s="537"/>
      <c r="O57" s="537"/>
      <c r="P57" s="537"/>
      <c r="Q57" s="538"/>
      <c r="R57" s="536"/>
      <c r="S57" s="537"/>
      <c r="T57" s="537"/>
      <c r="U57" s="537"/>
      <c r="V57" s="537"/>
      <c r="W57" s="538"/>
      <c r="X57" s="434"/>
      <c r="Y57" s="435"/>
      <c r="Z57" s="435"/>
      <c r="AA57" s="435"/>
      <c r="AB57" s="435"/>
      <c r="AC57" s="436"/>
      <c r="AD57" s="530"/>
      <c r="AE57" s="531"/>
      <c r="AF57" s="531"/>
      <c r="AG57" s="531"/>
      <c r="AH57" s="531"/>
      <c r="AI57" s="532"/>
      <c r="AU57" s="134"/>
      <c r="AV57" s="132"/>
      <c r="AW57" s="28"/>
    </row>
    <row r="58" spans="3:49" s="1" customFormat="1" ht="10.9" customHeight="1" x14ac:dyDescent="0.15">
      <c r="C58" s="412"/>
      <c r="D58" s="170"/>
      <c r="E58" s="143"/>
      <c r="F58" s="143"/>
      <c r="G58" s="138"/>
      <c r="H58" s="143"/>
      <c r="I58" s="420"/>
      <c r="J58" s="209"/>
      <c r="K58" s="421"/>
      <c r="L58" s="539"/>
      <c r="M58" s="540"/>
      <c r="N58" s="540"/>
      <c r="O58" s="540"/>
      <c r="P58" s="540"/>
      <c r="Q58" s="541"/>
      <c r="R58" s="539"/>
      <c r="S58" s="540"/>
      <c r="T58" s="540"/>
      <c r="U58" s="540"/>
      <c r="V58" s="540"/>
      <c r="W58" s="541"/>
      <c r="X58" s="437"/>
      <c r="Y58" s="438"/>
      <c r="Z58" s="438"/>
      <c r="AA58" s="438"/>
      <c r="AB58" s="438"/>
      <c r="AC58" s="439"/>
      <c r="AD58" s="530"/>
      <c r="AE58" s="531"/>
      <c r="AF58" s="531"/>
      <c r="AG58" s="531"/>
      <c r="AH58" s="531"/>
      <c r="AI58" s="532"/>
      <c r="AU58" s="134"/>
      <c r="AV58" s="132"/>
      <c r="AW58" s="28"/>
    </row>
    <row r="59" spans="3:49" s="1" customFormat="1" ht="10.9" customHeight="1" x14ac:dyDescent="0.15">
      <c r="C59" s="411">
        <v>8</v>
      </c>
      <c r="D59" s="413" t="s">
        <v>2</v>
      </c>
      <c r="E59" s="142">
        <v>14</v>
      </c>
      <c r="F59" s="141" t="s">
        <v>1</v>
      </c>
      <c r="G59" s="414" t="s">
        <v>3</v>
      </c>
      <c r="H59" s="141"/>
      <c r="I59" s="417">
        <f>支給額計算書!I275</f>
        <v>0</v>
      </c>
      <c r="J59" s="418"/>
      <c r="K59" s="419"/>
      <c r="L59" s="536"/>
      <c r="M59" s="537"/>
      <c r="N59" s="537"/>
      <c r="O59" s="537"/>
      <c r="P59" s="537"/>
      <c r="Q59" s="538"/>
      <c r="R59" s="533"/>
      <c r="S59" s="534"/>
      <c r="T59" s="534"/>
      <c r="U59" s="534"/>
      <c r="V59" s="534"/>
      <c r="W59" s="535"/>
      <c r="X59" s="434">
        <f t="shared" ref="X59" si="22">IF(L59=0,0,IF(I59="○",R59/L59,0))</f>
        <v>0</v>
      </c>
      <c r="Y59" s="435"/>
      <c r="Z59" s="435"/>
      <c r="AA59" s="435"/>
      <c r="AB59" s="435"/>
      <c r="AC59" s="436"/>
      <c r="AD59" s="168">
        <f t="shared" ref="AD59" si="23">IF(I59="○",2*X59,0)</f>
        <v>0</v>
      </c>
      <c r="AE59" s="169"/>
      <c r="AF59" s="169"/>
      <c r="AG59" s="169"/>
      <c r="AH59" s="169"/>
      <c r="AI59" s="409"/>
      <c r="AU59" s="134"/>
      <c r="AV59" s="132"/>
      <c r="AW59" s="28"/>
    </row>
    <row r="60" spans="3:49" s="1" customFormat="1" ht="10.9" customHeight="1" x14ac:dyDescent="0.15">
      <c r="C60" s="411"/>
      <c r="D60" s="140"/>
      <c r="E60" s="142"/>
      <c r="F60" s="142"/>
      <c r="G60" s="137"/>
      <c r="H60" s="142"/>
      <c r="I60" s="417"/>
      <c r="J60" s="418"/>
      <c r="K60" s="419"/>
      <c r="L60" s="536"/>
      <c r="M60" s="537"/>
      <c r="N60" s="537"/>
      <c r="O60" s="537"/>
      <c r="P60" s="537"/>
      <c r="Q60" s="538"/>
      <c r="R60" s="536"/>
      <c r="S60" s="537"/>
      <c r="T60" s="537"/>
      <c r="U60" s="537"/>
      <c r="V60" s="537"/>
      <c r="W60" s="538"/>
      <c r="X60" s="434"/>
      <c r="Y60" s="435"/>
      <c r="Z60" s="435"/>
      <c r="AA60" s="435"/>
      <c r="AB60" s="435"/>
      <c r="AC60" s="436"/>
      <c r="AD60" s="530"/>
      <c r="AE60" s="531"/>
      <c r="AF60" s="531"/>
      <c r="AG60" s="531"/>
      <c r="AH60" s="531"/>
      <c r="AI60" s="532"/>
      <c r="AU60" s="134"/>
      <c r="AV60" s="132"/>
      <c r="AW60" s="28"/>
    </row>
    <row r="61" spans="3:49" s="1" customFormat="1" ht="10.9" customHeight="1" x14ac:dyDescent="0.15">
      <c r="C61" s="411"/>
      <c r="D61" s="140"/>
      <c r="E61" s="142"/>
      <c r="F61" s="142"/>
      <c r="G61" s="137"/>
      <c r="H61" s="142"/>
      <c r="I61" s="417"/>
      <c r="J61" s="418"/>
      <c r="K61" s="419"/>
      <c r="L61" s="536"/>
      <c r="M61" s="537"/>
      <c r="N61" s="537"/>
      <c r="O61" s="537"/>
      <c r="P61" s="537"/>
      <c r="Q61" s="538"/>
      <c r="R61" s="536"/>
      <c r="S61" s="537"/>
      <c r="T61" s="537"/>
      <c r="U61" s="537"/>
      <c r="V61" s="537"/>
      <c r="W61" s="538"/>
      <c r="X61" s="434"/>
      <c r="Y61" s="435"/>
      <c r="Z61" s="435"/>
      <c r="AA61" s="435"/>
      <c r="AB61" s="435"/>
      <c r="AC61" s="436"/>
      <c r="AD61" s="530"/>
      <c r="AE61" s="531"/>
      <c r="AF61" s="531"/>
      <c r="AG61" s="531"/>
      <c r="AH61" s="531"/>
      <c r="AI61" s="532"/>
      <c r="AU61" s="134"/>
      <c r="AV61" s="132"/>
      <c r="AW61" s="28"/>
    </row>
    <row r="62" spans="3:49" s="1" customFormat="1" ht="10.9" customHeight="1" x14ac:dyDescent="0.15">
      <c r="C62" s="412"/>
      <c r="D62" s="170"/>
      <c r="E62" s="143"/>
      <c r="F62" s="143"/>
      <c r="G62" s="138"/>
      <c r="H62" s="143"/>
      <c r="I62" s="420"/>
      <c r="J62" s="209"/>
      <c r="K62" s="421"/>
      <c r="L62" s="539"/>
      <c r="M62" s="540"/>
      <c r="N62" s="540"/>
      <c r="O62" s="540"/>
      <c r="P62" s="540"/>
      <c r="Q62" s="541"/>
      <c r="R62" s="539"/>
      <c r="S62" s="540"/>
      <c r="T62" s="540"/>
      <c r="U62" s="540"/>
      <c r="V62" s="540"/>
      <c r="W62" s="541"/>
      <c r="X62" s="437"/>
      <c r="Y62" s="438"/>
      <c r="Z62" s="438"/>
      <c r="AA62" s="438"/>
      <c r="AB62" s="438"/>
      <c r="AC62" s="439"/>
      <c r="AD62" s="530"/>
      <c r="AE62" s="531"/>
      <c r="AF62" s="531"/>
      <c r="AG62" s="531"/>
      <c r="AH62" s="531"/>
      <c r="AI62" s="532"/>
      <c r="AU62" s="134"/>
      <c r="AV62" s="132"/>
      <c r="AW62" s="28"/>
    </row>
    <row r="63" spans="3:49" s="1" customFormat="1" ht="10.9" customHeight="1" x14ac:dyDescent="0.15">
      <c r="C63" s="411">
        <v>8</v>
      </c>
      <c r="D63" s="413" t="s">
        <v>2</v>
      </c>
      <c r="E63" s="142">
        <v>15</v>
      </c>
      <c r="F63" s="141" t="s">
        <v>1</v>
      </c>
      <c r="G63" s="414" t="s">
        <v>0</v>
      </c>
      <c r="H63" s="141"/>
      <c r="I63" s="417">
        <f>支給額計算書!I279</f>
        <v>0</v>
      </c>
      <c r="J63" s="418"/>
      <c r="K63" s="419"/>
      <c r="L63" s="536"/>
      <c r="M63" s="537"/>
      <c r="N63" s="537"/>
      <c r="O63" s="537"/>
      <c r="P63" s="537"/>
      <c r="Q63" s="538"/>
      <c r="R63" s="533"/>
      <c r="S63" s="534"/>
      <c r="T63" s="534"/>
      <c r="U63" s="534"/>
      <c r="V63" s="534"/>
      <c r="W63" s="535"/>
      <c r="X63" s="434">
        <f t="shared" ref="X63" si="24">IF(L63=0,0,IF(I63="○",R63/L63,0))</f>
        <v>0</v>
      </c>
      <c r="Y63" s="435"/>
      <c r="Z63" s="435"/>
      <c r="AA63" s="435"/>
      <c r="AB63" s="435"/>
      <c r="AC63" s="436"/>
      <c r="AD63" s="168">
        <f t="shared" ref="AD63" si="25">IF(I63="○",2*X63,0)</f>
        <v>0</v>
      </c>
      <c r="AE63" s="169"/>
      <c r="AF63" s="169"/>
      <c r="AG63" s="169"/>
      <c r="AH63" s="169"/>
      <c r="AI63" s="409"/>
      <c r="AU63" s="134"/>
      <c r="AV63" s="132"/>
      <c r="AW63" s="28"/>
    </row>
    <row r="64" spans="3:49" s="1" customFormat="1" ht="10.9" customHeight="1" x14ac:dyDescent="0.15">
      <c r="C64" s="411"/>
      <c r="D64" s="140"/>
      <c r="E64" s="142"/>
      <c r="F64" s="142"/>
      <c r="G64" s="137"/>
      <c r="H64" s="142"/>
      <c r="I64" s="417"/>
      <c r="J64" s="418"/>
      <c r="K64" s="419"/>
      <c r="L64" s="536"/>
      <c r="M64" s="537"/>
      <c r="N64" s="537"/>
      <c r="O64" s="537"/>
      <c r="P64" s="537"/>
      <c r="Q64" s="538"/>
      <c r="R64" s="536"/>
      <c r="S64" s="537"/>
      <c r="T64" s="537"/>
      <c r="U64" s="537"/>
      <c r="V64" s="537"/>
      <c r="W64" s="538"/>
      <c r="X64" s="434"/>
      <c r="Y64" s="435"/>
      <c r="Z64" s="435"/>
      <c r="AA64" s="435"/>
      <c r="AB64" s="435"/>
      <c r="AC64" s="436"/>
      <c r="AD64" s="530"/>
      <c r="AE64" s="531"/>
      <c r="AF64" s="531"/>
      <c r="AG64" s="531"/>
      <c r="AH64" s="531"/>
      <c r="AI64" s="532"/>
      <c r="AU64" s="134"/>
      <c r="AV64" s="132"/>
      <c r="AW64" s="28"/>
    </row>
    <row r="65" spans="3:49" s="1" customFormat="1" ht="10.9" customHeight="1" x14ac:dyDescent="0.15">
      <c r="C65" s="411"/>
      <c r="D65" s="140"/>
      <c r="E65" s="142"/>
      <c r="F65" s="142"/>
      <c r="G65" s="137"/>
      <c r="H65" s="142"/>
      <c r="I65" s="417"/>
      <c r="J65" s="418"/>
      <c r="K65" s="419"/>
      <c r="L65" s="536"/>
      <c r="M65" s="537"/>
      <c r="N65" s="537"/>
      <c r="O65" s="537"/>
      <c r="P65" s="537"/>
      <c r="Q65" s="538"/>
      <c r="R65" s="536"/>
      <c r="S65" s="537"/>
      <c r="T65" s="537"/>
      <c r="U65" s="537"/>
      <c r="V65" s="537"/>
      <c r="W65" s="538"/>
      <c r="X65" s="434"/>
      <c r="Y65" s="435"/>
      <c r="Z65" s="435"/>
      <c r="AA65" s="435"/>
      <c r="AB65" s="435"/>
      <c r="AC65" s="436"/>
      <c r="AD65" s="530"/>
      <c r="AE65" s="531"/>
      <c r="AF65" s="531"/>
      <c r="AG65" s="531"/>
      <c r="AH65" s="531"/>
      <c r="AI65" s="532"/>
      <c r="AU65" s="134"/>
      <c r="AV65" s="132"/>
      <c r="AW65" s="28"/>
    </row>
    <row r="66" spans="3:49" s="1" customFormat="1" ht="10.9" customHeight="1" x14ac:dyDescent="0.15">
      <c r="C66" s="412"/>
      <c r="D66" s="170"/>
      <c r="E66" s="143"/>
      <c r="F66" s="143"/>
      <c r="G66" s="138"/>
      <c r="H66" s="143"/>
      <c r="I66" s="420"/>
      <c r="J66" s="209"/>
      <c r="K66" s="421"/>
      <c r="L66" s="539"/>
      <c r="M66" s="540"/>
      <c r="N66" s="540"/>
      <c r="O66" s="540"/>
      <c r="P66" s="540"/>
      <c r="Q66" s="541"/>
      <c r="R66" s="539"/>
      <c r="S66" s="540"/>
      <c r="T66" s="540"/>
      <c r="U66" s="540"/>
      <c r="V66" s="540"/>
      <c r="W66" s="541"/>
      <c r="X66" s="437"/>
      <c r="Y66" s="438"/>
      <c r="Z66" s="438"/>
      <c r="AA66" s="438"/>
      <c r="AB66" s="438"/>
      <c r="AC66" s="439"/>
      <c r="AD66" s="530"/>
      <c r="AE66" s="531"/>
      <c r="AF66" s="531"/>
      <c r="AG66" s="531"/>
      <c r="AH66" s="531"/>
      <c r="AI66" s="532"/>
      <c r="AU66" s="134"/>
      <c r="AV66" s="132"/>
      <c r="AW66" s="28"/>
    </row>
    <row r="67" spans="3:49" s="1" customFormat="1" ht="10.9" customHeight="1" x14ac:dyDescent="0.15">
      <c r="C67" s="411">
        <v>8</v>
      </c>
      <c r="D67" s="413" t="s">
        <v>2</v>
      </c>
      <c r="E67" s="142">
        <v>16</v>
      </c>
      <c r="F67" s="141" t="s">
        <v>1</v>
      </c>
      <c r="G67" s="414" t="s">
        <v>8</v>
      </c>
      <c r="H67" s="141"/>
      <c r="I67" s="417">
        <f>支給額計算書!I283</f>
        <v>0</v>
      </c>
      <c r="J67" s="418"/>
      <c r="K67" s="419"/>
      <c r="L67" s="536"/>
      <c r="M67" s="537"/>
      <c r="N67" s="537"/>
      <c r="O67" s="537"/>
      <c r="P67" s="537"/>
      <c r="Q67" s="538"/>
      <c r="R67" s="533"/>
      <c r="S67" s="534"/>
      <c r="T67" s="534"/>
      <c r="U67" s="534"/>
      <c r="V67" s="534"/>
      <c r="W67" s="535"/>
      <c r="X67" s="434">
        <f t="shared" ref="X67" si="26">IF(L67=0,0,IF(I67="○",R67/L67,0))</f>
        <v>0</v>
      </c>
      <c r="Y67" s="435"/>
      <c r="Z67" s="435"/>
      <c r="AA67" s="435"/>
      <c r="AB67" s="435"/>
      <c r="AC67" s="436"/>
      <c r="AD67" s="168">
        <f t="shared" ref="AD67" si="27">IF(I67="○",2*X67,0)</f>
        <v>0</v>
      </c>
      <c r="AE67" s="169"/>
      <c r="AF67" s="169"/>
      <c r="AG67" s="169"/>
      <c r="AH67" s="169"/>
      <c r="AI67" s="409"/>
      <c r="AU67" s="134"/>
      <c r="AV67" s="132"/>
      <c r="AW67" s="28"/>
    </row>
    <row r="68" spans="3:49" s="1" customFormat="1" ht="10.9" customHeight="1" x14ac:dyDescent="0.15">
      <c r="C68" s="411"/>
      <c r="D68" s="140"/>
      <c r="E68" s="142"/>
      <c r="F68" s="142"/>
      <c r="G68" s="137"/>
      <c r="H68" s="142"/>
      <c r="I68" s="417"/>
      <c r="J68" s="418"/>
      <c r="K68" s="419"/>
      <c r="L68" s="536"/>
      <c r="M68" s="537"/>
      <c r="N68" s="537"/>
      <c r="O68" s="537"/>
      <c r="P68" s="537"/>
      <c r="Q68" s="538"/>
      <c r="R68" s="536"/>
      <c r="S68" s="537"/>
      <c r="T68" s="537"/>
      <c r="U68" s="537"/>
      <c r="V68" s="537"/>
      <c r="W68" s="538"/>
      <c r="X68" s="434"/>
      <c r="Y68" s="435"/>
      <c r="Z68" s="435"/>
      <c r="AA68" s="435"/>
      <c r="AB68" s="435"/>
      <c r="AC68" s="436"/>
      <c r="AD68" s="530"/>
      <c r="AE68" s="531"/>
      <c r="AF68" s="531"/>
      <c r="AG68" s="531"/>
      <c r="AH68" s="531"/>
      <c r="AI68" s="532"/>
      <c r="AU68" s="134"/>
      <c r="AV68" s="132"/>
      <c r="AW68" s="28"/>
    </row>
    <row r="69" spans="3:49" s="1" customFormat="1" ht="10.9" customHeight="1" x14ac:dyDescent="0.15">
      <c r="C69" s="411"/>
      <c r="D69" s="140"/>
      <c r="E69" s="142"/>
      <c r="F69" s="142"/>
      <c r="G69" s="137"/>
      <c r="H69" s="142"/>
      <c r="I69" s="417"/>
      <c r="J69" s="418"/>
      <c r="K69" s="419"/>
      <c r="L69" s="536"/>
      <c r="M69" s="537"/>
      <c r="N69" s="537"/>
      <c r="O69" s="537"/>
      <c r="P69" s="537"/>
      <c r="Q69" s="538"/>
      <c r="R69" s="536"/>
      <c r="S69" s="537"/>
      <c r="T69" s="537"/>
      <c r="U69" s="537"/>
      <c r="V69" s="537"/>
      <c r="W69" s="538"/>
      <c r="X69" s="434"/>
      <c r="Y69" s="435"/>
      <c r="Z69" s="435"/>
      <c r="AA69" s="435"/>
      <c r="AB69" s="435"/>
      <c r="AC69" s="436"/>
      <c r="AD69" s="530"/>
      <c r="AE69" s="531"/>
      <c r="AF69" s="531"/>
      <c r="AG69" s="531"/>
      <c r="AH69" s="531"/>
      <c r="AI69" s="532"/>
      <c r="AU69" s="134"/>
      <c r="AV69" s="132"/>
      <c r="AW69" s="28"/>
    </row>
    <row r="70" spans="3:49" s="1" customFormat="1" ht="10.9" customHeight="1" x14ac:dyDescent="0.15">
      <c r="C70" s="412"/>
      <c r="D70" s="170"/>
      <c r="E70" s="143"/>
      <c r="F70" s="143"/>
      <c r="G70" s="138"/>
      <c r="H70" s="143"/>
      <c r="I70" s="420"/>
      <c r="J70" s="209"/>
      <c r="K70" s="421"/>
      <c r="L70" s="539"/>
      <c r="M70" s="540"/>
      <c r="N70" s="540"/>
      <c r="O70" s="540"/>
      <c r="P70" s="540"/>
      <c r="Q70" s="541"/>
      <c r="R70" s="539"/>
      <c r="S70" s="540"/>
      <c r="T70" s="540"/>
      <c r="U70" s="540"/>
      <c r="V70" s="540"/>
      <c r="W70" s="541"/>
      <c r="X70" s="437"/>
      <c r="Y70" s="438"/>
      <c r="Z70" s="438"/>
      <c r="AA70" s="438"/>
      <c r="AB70" s="438"/>
      <c r="AC70" s="439"/>
      <c r="AD70" s="530"/>
      <c r="AE70" s="531"/>
      <c r="AF70" s="531"/>
      <c r="AG70" s="531"/>
      <c r="AH70" s="531"/>
      <c r="AI70" s="532"/>
      <c r="AU70" s="134"/>
      <c r="AV70" s="132"/>
      <c r="AW70" s="28"/>
    </row>
    <row r="71" spans="3:49" s="1" customFormat="1" ht="10.9" customHeight="1" x14ac:dyDescent="0.15">
      <c r="C71" s="411">
        <v>8</v>
      </c>
      <c r="D71" s="413" t="s">
        <v>2</v>
      </c>
      <c r="E71" s="142">
        <v>17</v>
      </c>
      <c r="F71" s="141" t="s">
        <v>1</v>
      </c>
      <c r="G71" s="414" t="s">
        <v>7</v>
      </c>
      <c r="H71" s="141"/>
      <c r="I71" s="417">
        <f>支給額計算書!I287</f>
        <v>0</v>
      </c>
      <c r="J71" s="418"/>
      <c r="K71" s="419"/>
      <c r="L71" s="536"/>
      <c r="M71" s="537"/>
      <c r="N71" s="537"/>
      <c r="O71" s="537"/>
      <c r="P71" s="537"/>
      <c r="Q71" s="538"/>
      <c r="R71" s="533"/>
      <c r="S71" s="534"/>
      <c r="T71" s="534"/>
      <c r="U71" s="534"/>
      <c r="V71" s="534"/>
      <c r="W71" s="535"/>
      <c r="X71" s="434">
        <f t="shared" ref="X71" si="28">IF(L71=0,0,IF(I71="○",R71/L71,0))</f>
        <v>0</v>
      </c>
      <c r="Y71" s="435"/>
      <c r="Z71" s="435"/>
      <c r="AA71" s="435"/>
      <c r="AB71" s="435"/>
      <c r="AC71" s="436"/>
      <c r="AD71" s="168">
        <f t="shared" ref="AD71" si="29">IF(I71="○",2*X71,0)</f>
        <v>0</v>
      </c>
      <c r="AE71" s="169"/>
      <c r="AF71" s="169"/>
      <c r="AG71" s="169"/>
      <c r="AH71" s="169"/>
      <c r="AI71" s="409"/>
      <c r="AU71" s="134"/>
      <c r="AV71" s="132"/>
      <c r="AW71" s="28"/>
    </row>
    <row r="72" spans="3:49" s="1" customFormat="1" ht="10.9" customHeight="1" x14ac:dyDescent="0.15">
      <c r="C72" s="411"/>
      <c r="D72" s="140"/>
      <c r="E72" s="142"/>
      <c r="F72" s="142"/>
      <c r="G72" s="137"/>
      <c r="H72" s="142"/>
      <c r="I72" s="417"/>
      <c r="J72" s="418"/>
      <c r="K72" s="419"/>
      <c r="L72" s="536"/>
      <c r="M72" s="537"/>
      <c r="N72" s="537"/>
      <c r="O72" s="537"/>
      <c r="P72" s="537"/>
      <c r="Q72" s="538"/>
      <c r="R72" s="536"/>
      <c r="S72" s="537"/>
      <c r="T72" s="537"/>
      <c r="U72" s="537"/>
      <c r="V72" s="537"/>
      <c r="W72" s="538"/>
      <c r="X72" s="434"/>
      <c r="Y72" s="435"/>
      <c r="Z72" s="435"/>
      <c r="AA72" s="435"/>
      <c r="AB72" s="435"/>
      <c r="AC72" s="436"/>
      <c r="AD72" s="530"/>
      <c r="AE72" s="531"/>
      <c r="AF72" s="531"/>
      <c r="AG72" s="531"/>
      <c r="AH72" s="531"/>
      <c r="AI72" s="532"/>
      <c r="AU72" s="134"/>
      <c r="AV72" s="132"/>
      <c r="AW72" s="28"/>
    </row>
    <row r="73" spans="3:49" s="1" customFormat="1" ht="10.9" customHeight="1" x14ac:dyDescent="0.15">
      <c r="C73" s="411"/>
      <c r="D73" s="140"/>
      <c r="E73" s="142"/>
      <c r="F73" s="142"/>
      <c r="G73" s="137"/>
      <c r="H73" s="142"/>
      <c r="I73" s="417"/>
      <c r="J73" s="418"/>
      <c r="K73" s="419"/>
      <c r="L73" s="536"/>
      <c r="M73" s="537"/>
      <c r="N73" s="537"/>
      <c r="O73" s="537"/>
      <c r="P73" s="537"/>
      <c r="Q73" s="538"/>
      <c r="R73" s="536"/>
      <c r="S73" s="537"/>
      <c r="T73" s="537"/>
      <c r="U73" s="537"/>
      <c r="V73" s="537"/>
      <c r="W73" s="538"/>
      <c r="X73" s="434"/>
      <c r="Y73" s="435"/>
      <c r="Z73" s="435"/>
      <c r="AA73" s="435"/>
      <c r="AB73" s="435"/>
      <c r="AC73" s="436"/>
      <c r="AD73" s="530"/>
      <c r="AE73" s="531"/>
      <c r="AF73" s="531"/>
      <c r="AG73" s="531"/>
      <c r="AH73" s="531"/>
      <c r="AI73" s="532"/>
      <c r="AU73" s="134"/>
      <c r="AV73" s="132"/>
      <c r="AW73" s="28"/>
    </row>
    <row r="74" spans="3:49" s="1" customFormat="1" ht="10.9" customHeight="1" x14ac:dyDescent="0.15">
      <c r="C74" s="412"/>
      <c r="D74" s="170"/>
      <c r="E74" s="143"/>
      <c r="F74" s="143"/>
      <c r="G74" s="138"/>
      <c r="H74" s="143"/>
      <c r="I74" s="420"/>
      <c r="J74" s="209"/>
      <c r="K74" s="421"/>
      <c r="L74" s="539"/>
      <c r="M74" s="540"/>
      <c r="N74" s="540"/>
      <c r="O74" s="540"/>
      <c r="P74" s="540"/>
      <c r="Q74" s="541"/>
      <c r="R74" s="539"/>
      <c r="S74" s="540"/>
      <c r="T74" s="540"/>
      <c r="U74" s="540"/>
      <c r="V74" s="540"/>
      <c r="W74" s="541"/>
      <c r="X74" s="437"/>
      <c r="Y74" s="438"/>
      <c r="Z74" s="438"/>
      <c r="AA74" s="438"/>
      <c r="AB74" s="438"/>
      <c r="AC74" s="439"/>
      <c r="AD74" s="530"/>
      <c r="AE74" s="531"/>
      <c r="AF74" s="531"/>
      <c r="AG74" s="531"/>
      <c r="AH74" s="531"/>
      <c r="AI74" s="532"/>
      <c r="AU74" s="134"/>
      <c r="AV74" s="132"/>
      <c r="AW74" s="28"/>
    </row>
    <row r="75" spans="3:49" s="1" customFormat="1" ht="10.9" customHeight="1" x14ac:dyDescent="0.15">
      <c r="C75" s="411">
        <v>8</v>
      </c>
      <c r="D75" s="413" t="s">
        <v>2</v>
      </c>
      <c r="E75" s="142">
        <v>18</v>
      </c>
      <c r="F75" s="141" t="s">
        <v>1</v>
      </c>
      <c r="G75" s="414" t="s">
        <v>6</v>
      </c>
      <c r="H75" s="141"/>
      <c r="I75" s="417">
        <f>支給額計算書!I291</f>
        <v>0</v>
      </c>
      <c r="J75" s="418"/>
      <c r="K75" s="419"/>
      <c r="L75" s="536"/>
      <c r="M75" s="537"/>
      <c r="N75" s="537"/>
      <c r="O75" s="537"/>
      <c r="P75" s="537"/>
      <c r="Q75" s="538"/>
      <c r="R75" s="533"/>
      <c r="S75" s="534"/>
      <c r="T75" s="534"/>
      <c r="U75" s="534"/>
      <c r="V75" s="534"/>
      <c r="W75" s="535"/>
      <c r="X75" s="434">
        <f t="shared" ref="X75" si="30">IF(L75=0,0,IF(I75="○",R75/L75,0))</f>
        <v>0</v>
      </c>
      <c r="Y75" s="435"/>
      <c r="Z75" s="435"/>
      <c r="AA75" s="435"/>
      <c r="AB75" s="435"/>
      <c r="AC75" s="436"/>
      <c r="AD75" s="168">
        <f t="shared" ref="AD75" si="31">IF(I75="○",2*X75,0)</f>
        <v>0</v>
      </c>
      <c r="AE75" s="169"/>
      <c r="AF75" s="169"/>
      <c r="AG75" s="169"/>
      <c r="AH75" s="169"/>
      <c r="AI75" s="409"/>
      <c r="AU75" s="134"/>
      <c r="AV75" s="132"/>
      <c r="AW75" s="28"/>
    </row>
    <row r="76" spans="3:49" s="1" customFormat="1" ht="10.9" customHeight="1" x14ac:dyDescent="0.15">
      <c r="C76" s="411"/>
      <c r="D76" s="140"/>
      <c r="E76" s="142"/>
      <c r="F76" s="142"/>
      <c r="G76" s="137"/>
      <c r="H76" s="142"/>
      <c r="I76" s="417"/>
      <c r="J76" s="418"/>
      <c r="K76" s="419"/>
      <c r="L76" s="536"/>
      <c r="M76" s="537"/>
      <c r="N76" s="537"/>
      <c r="O76" s="537"/>
      <c r="P76" s="537"/>
      <c r="Q76" s="538"/>
      <c r="R76" s="536"/>
      <c r="S76" s="537"/>
      <c r="T76" s="537"/>
      <c r="U76" s="537"/>
      <c r="V76" s="537"/>
      <c r="W76" s="538"/>
      <c r="X76" s="434"/>
      <c r="Y76" s="435"/>
      <c r="Z76" s="435"/>
      <c r="AA76" s="435"/>
      <c r="AB76" s="435"/>
      <c r="AC76" s="436"/>
      <c r="AD76" s="530"/>
      <c r="AE76" s="531"/>
      <c r="AF76" s="531"/>
      <c r="AG76" s="531"/>
      <c r="AH76" s="531"/>
      <c r="AI76" s="532"/>
      <c r="AU76" s="134"/>
      <c r="AV76" s="132"/>
      <c r="AW76" s="28"/>
    </row>
    <row r="77" spans="3:49" s="1" customFormat="1" ht="10.9" customHeight="1" x14ac:dyDescent="0.15">
      <c r="C77" s="411"/>
      <c r="D77" s="140"/>
      <c r="E77" s="142"/>
      <c r="F77" s="142"/>
      <c r="G77" s="137"/>
      <c r="H77" s="142"/>
      <c r="I77" s="417"/>
      <c r="J77" s="418"/>
      <c r="K77" s="419"/>
      <c r="L77" s="536"/>
      <c r="M77" s="537"/>
      <c r="N77" s="537"/>
      <c r="O77" s="537"/>
      <c r="P77" s="537"/>
      <c r="Q77" s="538"/>
      <c r="R77" s="536"/>
      <c r="S77" s="537"/>
      <c r="T77" s="537"/>
      <c r="U77" s="537"/>
      <c r="V77" s="537"/>
      <c r="W77" s="538"/>
      <c r="X77" s="434"/>
      <c r="Y77" s="435"/>
      <c r="Z77" s="435"/>
      <c r="AA77" s="435"/>
      <c r="AB77" s="435"/>
      <c r="AC77" s="436"/>
      <c r="AD77" s="530"/>
      <c r="AE77" s="531"/>
      <c r="AF77" s="531"/>
      <c r="AG77" s="531"/>
      <c r="AH77" s="531"/>
      <c r="AI77" s="532"/>
      <c r="AU77" s="134"/>
      <c r="AV77" s="132"/>
      <c r="AW77" s="28"/>
    </row>
    <row r="78" spans="3:49" s="1" customFormat="1" ht="10.9" customHeight="1" x14ac:dyDescent="0.15">
      <c r="C78" s="412"/>
      <c r="D78" s="170"/>
      <c r="E78" s="143"/>
      <c r="F78" s="143"/>
      <c r="G78" s="138"/>
      <c r="H78" s="143"/>
      <c r="I78" s="420"/>
      <c r="J78" s="209"/>
      <c r="K78" s="421"/>
      <c r="L78" s="539"/>
      <c r="M78" s="540"/>
      <c r="N78" s="540"/>
      <c r="O78" s="540"/>
      <c r="P78" s="540"/>
      <c r="Q78" s="541"/>
      <c r="R78" s="539"/>
      <c r="S78" s="540"/>
      <c r="T78" s="540"/>
      <c r="U78" s="540"/>
      <c r="V78" s="540"/>
      <c r="W78" s="541"/>
      <c r="X78" s="437"/>
      <c r="Y78" s="438"/>
      <c r="Z78" s="438"/>
      <c r="AA78" s="438"/>
      <c r="AB78" s="438"/>
      <c r="AC78" s="439"/>
      <c r="AD78" s="530"/>
      <c r="AE78" s="531"/>
      <c r="AF78" s="531"/>
      <c r="AG78" s="531"/>
      <c r="AH78" s="531"/>
      <c r="AI78" s="532"/>
      <c r="AU78" s="134"/>
      <c r="AV78" s="132"/>
      <c r="AW78" s="28"/>
    </row>
    <row r="79" spans="3:49" s="1" customFormat="1" ht="10.9" customHeight="1" x14ac:dyDescent="0.15">
      <c r="C79" s="411">
        <v>8</v>
      </c>
      <c r="D79" s="413" t="s">
        <v>2</v>
      </c>
      <c r="E79" s="142">
        <v>19</v>
      </c>
      <c r="F79" s="141" t="s">
        <v>1</v>
      </c>
      <c r="G79" s="414" t="s">
        <v>5</v>
      </c>
      <c r="H79" s="141"/>
      <c r="I79" s="417">
        <f>支給額計算書!I295</f>
        <v>0</v>
      </c>
      <c r="J79" s="418"/>
      <c r="K79" s="419"/>
      <c r="L79" s="536"/>
      <c r="M79" s="537"/>
      <c r="N79" s="537"/>
      <c r="O79" s="537"/>
      <c r="P79" s="537"/>
      <c r="Q79" s="538"/>
      <c r="R79" s="533"/>
      <c r="S79" s="534"/>
      <c r="T79" s="534"/>
      <c r="U79" s="534"/>
      <c r="V79" s="534"/>
      <c r="W79" s="535"/>
      <c r="X79" s="434">
        <f t="shared" ref="X79" si="32">IF(L79=0,0,IF(I79="○",R79/L79,0))</f>
        <v>0</v>
      </c>
      <c r="Y79" s="435"/>
      <c r="Z79" s="435"/>
      <c r="AA79" s="435"/>
      <c r="AB79" s="435"/>
      <c r="AC79" s="436"/>
      <c r="AD79" s="168">
        <f t="shared" ref="AD79" si="33">IF(I79="○",2*X79,0)</f>
        <v>0</v>
      </c>
      <c r="AE79" s="169"/>
      <c r="AF79" s="169"/>
      <c r="AG79" s="169"/>
      <c r="AH79" s="169"/>
      <c r="AI79" s="409"/>
      <c r="AU79" s="134"/>
      <c r="AV79" s="132"/>
      <c r="AW79" s="28"/>
    </row>
    <row r="80" spans="3:49" s="1" customFormat="1" ht="10.9" customHeight="1" x14ac:dyDescent="0.15">
      <c r="C80" s="411"/>
      <c r="D80" s="140"/>
      <c r="E80" s="142"/>
      <c r="F80" s="142"/>
      <c r="G80" s="137"/>
      <c r="H80" s="142"/>
      <c r="I80" s="417"/>
      <c r="J80" s="418"/>
      <c r="K80" s="419"/>
      <c r="L80" s="536"/>
      <c r="M80" s="537"/>
      <c r="N80" s="537"/>
      <c r="O80" s="537"/>
      <c r="P80" s="537"/>
      <c r="Q80" s="538"/>
      <c r="R80" s="536"/>
      <c r="S80" s="537"/>
      <c r="T80" s="537"/>
      <c r="U80" s="537"/>
      <c r="V80" s="537"/>
      <c r="W80" s="538"/>
      <c r="X80" s="434"/>
      <c r="Y80" s="435"/>
      <c r="Z80" s="435"/>
      <c r="AA80" s="435"/>
      <c r="AB80" s="435"/>
      <c r="AC80" s="436"/>
      <c r="AD80" s="530"/>
      <c r="AE80" s="531"/>
      <c r="AF80" s="531"/>
      <c r="AG80" s="531"/>
      <c r="AH80" s="531"/>
      <c r="AI80" s="532"/>
      <c r="AU80" s="134"/>
      <c r="AV80" s="132"/>
      <c r="AW80" s="28"/>
    </row>
    <row r="81" spans="3:49" s="1" customFormat="1" ht="10.9" customHeight="1" x14ac:dyDescent="0.15">
      <c r="C81" s="411"/>
      <c r="D81" s="140"/>
      <c r="E81" s="142"/>
      <c r="F81" s="142"/>
      <c r="G81" s="137"/>
      <c r="H81" s="142"/>
      <c r="I81" s="417"/>
      <c r="J81" s="418"/>
      <c r="K81" s="419"/>
      <c r="L81" s="536"/>
      <c r="M81" s="537"/>
      <c r="N81" s="537"/>
      <c r="O81" s="537"/>
      <c r="P81" s="537"/>
      <c r="Q81" s="538"/>
      <c r="R81" s="536"/>
      <c r="S81" s="537"/>
      <c r="T81" s="537"/>
      <c r="U81" s="537"/>
      <c r="V81" s="537"/>
      <c r="W81" s="538"/>
      <c r="X81" s="434"/>
      <c r="Y81" s="435"/>
      <c r="Z81" s="435"/>
      <c r="AA81" s="435"/>
      <c r="AB81" s="435"/>
      <c r="AC81" s="436"/>
      <c r="AD81" s="530"/>
      <c r="AE81" s="531"/>
      <c r="AF81" s="531"/>
      <c r="AG81" s="531"/>
      <c r="AH81" s="531"/>
      <c r="AI81" s="532"/>
      <c r="AU81" s="134"/>
      <c r="AV81" s="132"/>
      <c r="AW81" s="28"/>
    </row>
    <row r="82" spans="3:49" s="1" customFormat="1" ht="10.9" customHeight="1" x14ac:dyDescent="0.15">
      <c r="C82" s="412"/>
      <c r="D82" s="170"/>
      <c r="E82" s="143"/>
      <c r="F82" s="143"/>
      <c r="G82" s="138"/>
      <c r="H82" s="143"/>
      <c r="I82" s="420"/>
      <c r="J82" s="209"/>
      <c r="K82" s="421"/>
      <c r="L82" s="539"/>
      <c r="M82" s="540"/>
      <c r="N82" s="540"/>
      <c r="O82" s="540"/>
      <c r="P82" s="540"/>
      <c r="Q82" s="541"/>
      <c r="R82" s="539"/>
      <c r="S82" s="540"/>
      <c r="T82" s="540"/>
      <c r="U82" s="540"/>
      <c r="V82" s="540"/>
      <c r="W82" s="541"/>
      <c r="X82" s="437"/>
      <c r="Y82" s="438"/>
      <c r="Z82" s="438"/>
      <c r="AA82" s="438"/>
      <c r="AB82" s="438"/>
      <c r="AC82" s="439"/>
      <c r="AD82" s="530"/>
      <c r="AE82" s="531"/>
      <c r="AF82" s="531"/>
      <c r="AG82" s="531"/>
      <c r="AH82" s="531"/>
      <c r="AI82" s="532"/>
      <c r="AU82" s="134"/>
      <c r="AV82" s="132"/>
      <c r="AW82" s="28"/>
    </row>
    <row r="83" spans="3:49" s="1" customFormat="1" ht="10.9" customHeight="1" x14ac:dyDescent="0.15">
      <c r="C83" s="411">
        <v>8</v>
      </c>
      <c r="D83" s="413" t="s">
        <v>2</v>
      </c>
      <c r="E83" s="142">
        <v>20</v>
      </c>
      <c r="F83" s="141" t="s">
        <v>1</v>
      </c>
      <c r="G83" s="414" t="s">
        <v>4</v>
      </c>
      <c r="H83" s="141"/>
      <c r="I83" s="417">
        <f>支給額計算書!I307</f>
        <v>0</v>
      </c>
      <c r="J83" s="418"/>
      <c r="K83" s="419"/>
      <c r="L83" s="536"/>
      <c r="M83" s="537"/>
      <c r="N83" s="537"/>
      <c r="O83" s="537"/>
      <c r="P83" s="537"/>
      <c r="Q83" s="538"/>
      <c r="R83" s="533"/>
      <c r="S83" s="534"/>
      <c r="T83" s="534"/>
      <c r="U83" s="534"/>
      <c r="V83" s="534"/>
      <c r="W83" s="535"/>
      <c r="X83" s="434">
        <f t="shared" ref="X83" si="34">IF(L83=0,0,IF(I83="○",R83/L83,0))</f>
        <v>0</v>
      </c>
      <c r="Y83" s="435"/>
      <c r="Z83" s="435"/>
      <c r="AA83" s="435"/>
      <c r="AB83" s="435"/>
      <c r="AC83" s="436"/>
      <c r="AD83" s="168">
        <f t="shared" ref="AD83" si="35">IF(I83="○",2*X83,0)</f>
        <v>0</v>
      </c>
      <c r="AE83" s="169"/>
      <c r="AF83" s="169"/>
      <c r="AG83" s="169"/>
      <c r="AH83" s="169"/>
      <c r="AI83" s="409"/>
      <c r="AU83" s="134"/>
      <c r="AV83" s="132"/>
      <c r="AW83" s="28"/>
    </row>
    <row r="84" spans="3:49" s="1" customFormat="1" ht="10.9" customHeight="1" x14ac:dyDescent="0.15">
      <c r="C84" s="411"/>
      <c r="D84" s="140"/>
      <c r="E84" s="142"/>
      <c r="F84" s="142"/>
      <c r="G84" s="137"/>
      <c r="H84" s="142"/>
      <c r="I84" s="417"/>
      <c r="J84" s="418"/>
      <c r="K84" s="419"/>
      <c r="L84" s="536"/>
      <c r="M84" s="537"/>
      <c r="N84" s="537"/>
      <c r="O84" s="537"/>
      <c r="P84" s="537"/>
      <c r="Q84" s="538"/>
      <c r="R84" s="536"/>
      <c r="S84" s="537"/>
      <c r="T84" s="537"/>
      <c r="U84" s="537"/>
      <c r="V84" s="537"/>
      <c r="W84" s="538"/>
      <c r="X84" s="434"/>
      <c r="Y84" s="435"/>
      <c r="Z84" s="435"/>
      <c r="AA84" s="435"/>
      <c r="AB84" s="435"/>
      <c r="AC84" s="436"/>
      <c r="AD84" s="530"/>
      <c r="AE84" s="531"/>
      <c r="AF84" s="531"/>
      <c r="AG84" s="531"/>
      <c r="AH84" s="531"/>
      <c r="AI84" s="532"/>
      <c r="AU84" s="134"/>
      <c r="AV84" s="132"/>
      <c r="AW84" s="28"/>
    </row>
    <row r="85" spans="3:49" s="1" customFormat="1" ht="10.9" customHeight="1" x14ac:dyDescent="0.15">
      <c r="C85" s="411"/>
      <c r="D85" s="140"/>
      <c r="E85" s="142"/>
      <c r="F85" s="142"/>
      <c r="G85" s="137"/>
      <c r="H85" s="142"/>
      <c r="I85" s="417"/>
      <c r="J85" s="418"/>
      <c r="K85" s="419"/>
      <c r="L85" s="536"/>
      <c r="M85" s="537"/>
      <c r="N85" s="537"/>
      <c r="O85" s="537"/>
      <c r="P85" s="537"/>
      <c r="Q85" s="538"/>
      <c r="R85" s="536"/>
      <c r="S85" s="537"/>
      <c r="T85" s="537"/>
      <c r="U85" s="537"/>
      <c r="V85" s="537"/>
      <c r="W85" s="538"/>
      <c r="X85" s="434"/>
      <c r="Y85" s="435"/>
      <c r="Z85" s="435"/>
      <c r="AA85" s="435"/>
      <c r="AB85" s="435"/>
      <c r="AC85" s="436"/>
      <c r="AD85" s="530"/>
      <c r="AE85" s="531"/>
      <c r="AF85" s="531"/>
      <c r="AG85" s="531"/>
      <c r="AH85" s="531"/>
      <c r="AI85" s="532"/>
      <c r="AU85" s="134"/>
      <c r="AV85" s="132"/>
      <c r="AW85" s="28"/>
    </row>
    <row r="86" spans="3:49" s="1" customFormat="1" ht="10.9" customHeight="1" x14ac:dyDescent="0.15">
      <c r="C86" s="412"/>
      <c r="D86" s="170"/>
      <c r="E86" s="143"/>
      <c r="F86" s="143"/>
      <c r="G86" s="138"/>
      <c r="H86" s="143"/>
      <c r="I86" s="420"/>
      <c r="J86" s="209"/>
      <c r="K86" s="421"/>
      <c r="L86" s="539"/>
      <c r="M86" s="540"/>
      <c r="N86" s="540"/>
      <c r="O86" s="540"/>
      <c r="P86" s="540"/>
      <c r="Q86" s="541"/>
      <c r="R86" s="539"/>
      <c r="S86" s="540"/>
      <c r="T86" s="540"/>
      <c r="U86" s="540"/>
      <c r="V86" s="540"/>
      <c r="W86" s="541"/>
      <c r="X86" s="437"/>
      <c r="Y86" s="438"/>
      <c r="Z86" s="438"/>
      <c r="AA86" s="438"/>
      <c r="AB86" s="438"/>
      <c r="AC86" s="439"/>
      <c r="AD86" s="530"/>
      <c r="AE86" s="531"/>
      <c r="AF86" s="531"/>
      <c r="AG86" s="531"/>
      <c r="AH86" s="531"/>
      <c r="AI86" s="532"/>
      <c r="AU86" s="134"/>
      <c r="AV86" s="132"/>
      <c r="AW86" s="28"/>
    </row>
    <row r="87" spans="3:49" s="1" customFormat="1" ht="10.9" customHeight="1" x14ac:dyDescent="0.15">
      <c r="C87" s="411">
        <v>8</v>
      </c>
      <c r="D87" s="413" t="s">
        <v>2</v>
      </c>
      <c r="E87" s="142">
        <v>21</v>
      </c>
      <c r="F87" s="141" t="s">
        <v>1</v>
      </c>
      <c r="G87" s="414" t="s">
        <v>3</v>
      </c>
      <c r="H87" s="141"/>
      <c r="I87" s="417">
        <f>支給額計算書!I311</f>
        <v>0</v>
      </c>
      <c r="J87" s="418"/>
      <c r="K87" s="419"/>
      <c r="L87" s="533"/>
      <c r="M87" s="534"/>
      <c r="N87" s="534"/>
      <c r="O87" s="534"/>
      <c r="P87" s="534"/>
      <c r="Q87" s="535"/>
      <c r="R87" s="533"/>
      <c r="S87" s="534"/>
      <c r="T87" s="534"/>
      <c r="U87" s="534"/>
      <c r="V87" s="534"/>
      <c r="W87" s="535"/>
      <c r="X87" s="434">
        <f t="shared" ref="X87" si="36">IF(L87=0,0,IF(I87="○",R87/L87,0))</f>
        <v>0</v>
      </c>
      <c r="Y87" s="435"/>
      <c r="Z87" s="435"/>
      <c r="AA87" s="435"/>
      <c r="AB87" s="435"/>
      <c r="AC87" s="436"/>
      <c r="AD87" s="168">
        <f t="shared" ref="AD87" si="37">IF(I87="○",2*X87,0)</f>
        <v>0</v>
      </c>
      <c r="AE87" s="169"/>
      <c r="AF87" s="169"/>
      <c r="AG87" s="169"/>
      <c r="AH87" s="169"/>
      <c r="AI87" s="409"/>
      <c r="AU87" s="134"/>
      <c r="AV87" s="132"/>
      <c r="AW87" s="28"/>
    </row>
    <row r="88" spans="3:49" s="1" customFormat="1" ht="10.9" customHeight="1" x14ac:dyDescent="0.15">
      <c r="C88" s="411"/>
      <c r="D88" s="140"/>
      <c r="E88" s="142"/>
      <c r="F88" s="142"/>
      <c r="G88" s="137"/>
      <c r="H88" s="142"/>
      <c r="I88" s="417"/>
      <c r="J88" s="418"/>
      <c r="K88" s="419"/>
      <c r="L88" s="536"/>
      <c r="M88" s="537"/>
      <c r="N88" s="537"/>
      <c r="O88" s="537"/>
      <c r="P88" s="537"/>
      <c r="Q88" s="538"/>
      <c r="R88" s="536"/>
      <c r="S88" s="537"/>
      <c r="T88" s="537"/>
      <c r="U88" s="537"/>
      <c r="V88" s="537"/>
      <c r="W88" s="538"/>
      <c r="X88" s="434"/>
      <c r="Y88" s="435"/>
      <c r="Z88" s="435"/>
      <c r="AA88" s="435"/>
      <c r="AB88" s="435"/>
      <c r="AC88" s="436"/>
      <c r="AD88" s="530"/>
      <c r="AE88" s="531"/>
      <c r="AF88" s="531"/>
      <c r="AG88" s="531"/>
      <c r="AH88" s="531"/>
      <c r="AI88" s="532"/>
      <c r="AU88" s="134"/>
      <c r="AV88" s="132"/>
      <c r="AW88" s="28"/>
    </row>
    <row r="89" spans="3:49" s="1" customFormat="1" ht="10.9" customHeight="1" x14ac:dyDescent="0.15">
      <c r="C89" s="411"/>
      <c r="D89" s="140"/>
      <c r="E89" s="142"/>
      <c r="F89" s="142"/>
      <c r="G89" s="137"/>
      <c r="H89" s="142"/>
      <c r="I89" s="417"/>
      <c r="J89" s="418"/>
      <c r="K89" s="419"/>
      <c r="L89" s="536"/>
      <c r="M89" s="537"/>
      <c r="N89" s="537"/>
      <c r="O89" s="537"/>
      <c r="P89" s="537"/>
      <c r="Q89" s="538"/>
      <c r="R89" s="536"/>
      <c r="S89" s="537"/>
      <c r="T89" s="537"/>
      <c r="U89" s="537"/>
      <c r="V89" s="537"/>
      <c r="W89" s="538"/>
      <c r="X89" s="434"/>
      <c r="Y89" s="435"/>
      <c r="Z89" s="435"/>
      <c r="AA89" s="435"/>
      <c r="AB89" s="435"/>
      <c r="AC89" s="436"/>
      <c r="AD89" s="530"/>
      <c r="AE89" s="531"/>
      <c r="AF89" s="531"/>
      <c r="AG89" s="531"/>
      <c r="AH89" s="531"/>
      <c r="AI89" s="532"/>
      <c r="AU89" s="134"/>
      <c r="AV89" s="132"/>
      <c r="AW89" s="28"/>
    </row>
    <row r="90" spans="3:49" s="1" customFormat="1" ht="10.5" customHeight="1" x14ac:dyDescent="0.15">
      <c r="C90" s="412"/>
      <c r="D90" s="170"/>
      <c r="E90" s="143"/>
      <c r="F90" s="143"/>
      <c r="G90" s="138"/>
      <c r="H90" s="143"/>
      <c r="I90" s="420"/>
      <c r="J90" s="209"/>
      <c r="K90" s="421"/>
      <c r="L90" s="539"/>
      <c r="M90" s="540"/>
      <c r="N90" s="540"/>
      <c r="O90" s="540"/>
      <c r="P90" s="540"/>
      <c r="Q90" s="541"/>
      <c r="R90" s="539"/>
      <c r="S90" s="540"/>
      <c r="T90" s="540"/>
      <c r="U90" s="540"/>
      <c r="V90" s="540"/>
      <c r="W90" s="541"/>
      <c r="X90" s="437"/>
      <c r="Y90" s="438"/>
      <c r="Z90" s="438"/>
      <c r="AA90" s="438"/>
      <c r="AB90" s="438"/>
      <c r="AC90" s="439"/>
      <c r="AD90" s="530"/>
      <c r="AE90" s="531"/>
      <c r="AF90" s="531"/>
      <c r="AG90" s="531"/>
      <c r="AH90" s="531"/>
      <c r="AI90" s="532"/>
      <c r="AU90" s="134"/>
      <c r="AV90" s="132"/>
      <c r="AW90" s="28"/>
    </row>
    <row r="91" spans="3:49" s="1" customFormat="1" ht="10.9" customHeight="1" x14ac:dyDescent="0.15">
      <c r="C91" s="410">
        <v>8</v>
      </c>
      <c r="D91" s="413" t="s">
        <v>2</v>
      </c>
      <c r="E91" s="142">
        <v>22</v>
      </c>
      <c r="F91" s="141" t="s">
        <v>1</v>
      </c>
      <c r="G91" s="414" t="s">
        <v>0</v>
      </c>
      <c r="H91" s="141"/>
      <c r="I91" s="415">
        <f>支給額計算書!I315</f>
        <v>0</v>
      </c>
      <c r="J91" s="208"/>
      <c r="K91" s="416"/>
      <c r="L91" s="533"/>
      <c r="M91" s="534"/>
      <c r="N91" s="534"/>
      <c r="O91" s="534"/>
      <c r="P91" s="534"/>
      <c r="Q91" s="535"/>
      <c r="R91" s="533"/>
      <c r="S91" s="534"/>
      <c r="T91" s="534"/>
      <c r="U91" s="534"/>
      <c r="V91" s="534"/>
      <c r="W91" s="535"/>
      <c r="X91" s="431">
        <f t="shared" ref="X91" si="38">IF(L91=0,0,IF(I91="○",R91/L91,0))</f>
        <v>0</v>
      </c>
      <c r="Y91" s="432"/>
      <c r="Z91" s="432"/>
      <c r="AA91" s="432"/>
      <c r="AB91" s="432"/>
      <c r="AC91" s="433"/>
      <c r="AD91" s="168">
        <f t="shared" ref="AD91" si="39">IF(I91="○",2*X91,0)</f>
        <v>0</v>
      </c>
      <c r="AE91" s="169"/>
      <c r="AF91" s="169"/>
      <c r="AG91" s="169"/>
      <c r="AH91" s="169"/>
      <c r="AI91" s="409"/>
      <c r="AU91" s="132"/>
      <c r="AV91" s="132"/>
      <c r="AW91" s="28"/>
    </row>
    <row r="92" spans="3:49" s="1" customFormat="1" ht="10.9" customHeight="1" x14ac:dyDescent="0.15">
      <c r="C92" s="411"/>
      <c r="D92" s="140"/>
      <c r="E92" s="142"/>
      <c r="F92" s="142"/>
      <c r="G92" s="137"/>
      <c r="H92" s="142"/>
      <c r="I92" s="417"/>
      <c r="J92" s="418"/>
      <c r="K92" s="419"/>
      <c r="L92" s="536"/>
      <c r="M92" s="537"/>
      <c r="N92" s="537"/>
      <c r="O92" s="537"/>
      <c r="P92" s="537"/>
      <c r="Q92" s="538"/>
      <c r="R92" s="536"/>
      <c r="S92" s="537"/>
      <c r="T92" s="537"/>
      <c r="U92" s="537"/>
      <c r="V92" s="537"/>
      <c r="W92" s="538"/>
      <c r="X92" s="434"/>
      <c r="Y92" s="435"/>
      <c r="Z92" s="435"/>
      <c r="AA92" s="435"/>
      <c r="AB92" s="435"/>
      <c r="AC92" s="436"/>
      <c r="AD92" s="530"/>
      <c r="AE92" s="531"/>
      <c r="AF92" s="531"/>
      <c r="AG92" s="531"/>
      <c r="AH92" s="531"/>
      <c r="AI92" s="532"/>
      <c r="AU92" s="132"/>
      <c r="AV92" s="132"/>
      <c r="AW92" s="28"/>
    </row>
    <row r="93" spans="3:49" s="1" customFormat="1" ht="10.9" customHeight="1" x14ac:dyDescent="0.15">
      <c r="C93" s="411"/>
      <c r="D93" s="140"/>
      <c r="E93" s="142"/>
      <c r="F93" s="142"/>
      <c r="G93" s="137"/>
      <c r="H93" s="142"/>
      <c r="I93" s="417"/>
      <c r="J93" s="418"/>
      <c r="K93" s="419"/>
      <c r="L93" s="536"/>
      <c r="M93" s="537"/>
      <c r="N93" s="537"/>
      <c r="O93" s="537"/>
      <c r="P93" s="537"/>
      <c r="Q93" s="538"/>
      <c r="R93" s="536"/>
      <c r="S93" s="537"/>
      <c r="T93" s="537"/>
      <c r="U93" s="537"/>
      <c r="V93" s="537"/>
      <c r="W93" s="538"/>
      <c r="X93" s="434"/>
      <c r="Y93" s="435"/>
      <c r="Z93" s="435"/>
      <c r="AA93" s="435"/>
      <c r="AB93" s="435"/>
      <c r="AC93" s="436"/>
      <c r="AD93" s="530"/>
      <c r="AE93" s="531"/>
      <c r="AF93" s="531"/>
      <c r="AG93" s="531"/>
      <c r="AH93" s="531"/>
      <c r="AI93" s="532"/>
      <c r="AU93" s="132"/>
      <c r="AV93" s="132"/>
      <c r="AW93" s="28"/>
    </row>
    <row r="94" spans="3:49" s="1" customFormat="1" ht="10.9" customHeight="1" x14ac:dyDescent="0.15">
      <c r="C94" s="412"/>
      <c r="D94" s="170"/>
      <c r="E94" s="143"/>
      <c r="F94" s="143"/>
      <c r="G94" s="138"/>
      <c r="H94" s="143"/>
      <c r="I94" s="420"/>
      <c r="J94" s="209"/>
      <c r="K94" s="421"/>
      <c r="L94" s="539"/>
      <c r="M94" s="540"/>
      <c r="N94" s="540"/>
      <c r="O94" s="540"/>
      <c r="P94" s="540"/>
      <c r="Q94" s="541"/>
      <c r="R94" s="539"/>
      <c r="S94" s="540"/>
      <c r="T94" s="540"/>
      <c r="U94" s="540"/>
      <c r="V94" s="540"/>
      <c r="W94" s="541"/>
      <c r="X94" s="437"/>
      <c r="Y94" s="438"/>
      <c r="Z94" s="438"/>
      <c r="AA94" s="438"/>
      <c r="AB94" s="438"/>
      <c r="AC94" s="439"/>
      <c r="AD94" s="530"/>
      <c r="AE94" s="531"/>
      <c r="AF94" s="531"/>
      <c r="AG94" s="531"/>
      <c r="AH94" s="531"/>
      <c r="AI94" s="532"/>
      <c r="AU94" s="132"/>
      <c r="AV94" s="132"/>
      <c r="AW94" s="28"/>
    </row>
    <row r="95" spans="3:49" s="1" customFormat="1" ht="10.9" customHeight="1" x14ac:dyDescent="0.15">
      <c r="C95" s="411">
        <v>8</v>
      </c>
      <c r="D95" s="140" t="s">
        <v>2</v>
      </c>
      <c r="E95" s="142">
        <v>23</v>
      </c>
      <c r="F95" s="142" t="s">
        <v>1</v>
      </c>
      <c r="G95" s="137" t="s">
        <v>8</v>
      </c>
      <c r="H95" s="142"/>
      <c r="I95" s="417">
        <f>支給額計算書!I319</f>
        <v>0</v>
      </c>
      <c r="J95" s="418"/>
      <c r="K95" s="419"/>
      <c r="L95" s="536"/>
      <c r="M95" s="537"/>
      <c r="N95" s="537"/>
      <c r="O95" s="537"/>
      <c r="P95" s="537"/>
      <c r="Q95" s="538"/>
      <c r="R95" s="536"/>
      <c r="S95" s="537"/>
      <c r="T95" s="537"/>
      <c r="U95" s="537"/>
      <c r="V95" s="537"/>
      <c r="W95" s="538"/>
      <c r="X95" s="434">
        <f t="shared" ref="X95" si="40">IF(L95=0,0,IF(I95="○",R95/L95,0))</f>
        <v>0</v>
      </c>
      <c r="Y95" s="435"/>
      <c r="Z95" s="435"/>
      <c r="AA95" s="435"/>
      <c r="AB95" s="435"/>
      <c r="AC95" s="436"/>
      <c r="AD95" s="168">
        <f t="shared" ref="AD95" si="41">IF(I95="○",2*X95,0)</f>
        <v>0</v>
      </c>
      <c r="AE95" s="169"/>
      <c r="AF95" s="169"/>
      <c r="AG95" s="169"/>
      <c r="AH95" s="169"/>
      <c r="AI95" s="409"/>
      <c r="AU95" s="134"/>
      <c r="AV95" s="132"/>
      <c r="AW95" s="28"/>
    </row>
    <row r="96" spans="3:49" s="1" customFormat="1" ht="10.9" customHeight="1" x14ac:dyDescent="0.15">
      <c r="C96" s="411"/>
      <c r="D96" s="140"/>
      <c r="E96" s="142"/>
      <c r="F96" s="142"/>
      <c r="G96" s="137"/>
      <c r="H96" s="142"/>
      <c r="I96" s="417"/>
      <c r="J96" s="418"/>
      <c r="K96" s="419"/>
      <c r="L96" s="536"/>
      <c r="M96" s="537"/>
      <c r="N96" s="537"/>
      <c r="O96" s="537"/>
      <c r="P96" s="537"/>
      <c r="Q96" s="538"/>
      <c r="R96" s="536"/>
      <c r="S96" s="537"/>
      <c r="T96" s="537"/>
      <c r="U96" s="537"/>
      <c r="V96" s="537"/>
      <c r="W96" s="538"/>
      <c r="X96" s="434"/>
      <c r="Y96" s="435"/>
      <c r="Z96" s="435"/>
      <c r="AA96" s="435"/>
      <c r="AB96" s="435"/>
      <c r="AC96" s="436"/>
      <c r="AD96" s="530"/>
      <c r="AE96" s="531"/>
      <c r="AF96" s="531"/>
      <c r="AG96" s="531"/>
      <c r="AH96" s="531"/>
      <c r="AI96" s="532"/>
      <c r="AU96" s="134"/>
      <c r="AV96" s="132"/>
      <c r="AW96" s="28"/>
    </row>
    <row r="97" spans="3:49" s="1" customFormat="1" ht="10.9" customHeight="1" x14ac:dyDescent="0.15">
      <c r="C97" s="411"/>
      <c r="D97" s="140"/>
      <c r="E97" s="142"/>
      <c r="F97" s="142"/>
      <c r="G97" s="137"/>
      <c r="H97" s="142"/>
      <c r="I97" s="417"/>
      <c r="J97" s="418"/>
      <c r="K97" s="419"/>
      <c r="L97" s="536"/>
      <c r="M97" s="537"/>
      <c r="N97" s="537"/>
      <c r="O97" s="537"/>
      <c r="P97" s="537"/>
      <c r="Q97" s="538"/>
      <c r="R97" s="536"/>
      <c r="S97" s="537"/>
      <c r="T97" s="537"/>
      <c r="U97" s="537"/>
      <c r="V97" s="537"/>
      <c r="W97" s="538"/>
      <c r="X97" s="434"/>
      <c r="Y97" s="435"/>
      <c r="Z97" s="435"/>
      <c r="AA97" s="435"/>
      <c r="AB97" s="435"/>
      <c r="AC97" s="436"/>
      <c r="AD97" s="530"/>
      <c r="AE97" s="531"/>
      <c r="AF97" s="531"/>
      <c r="AG97" s="531"/>
      <c r="AH97" s="531"/>
      <c r="AI97" s="532"/>
      <c r="AU97" s="134"/>
      <c r="AV97" s="132"/>
      <c r="AW97" s="28"/>
    </row>
    <row r="98" spans="3:49" s="1" customFormat="1" ht="10.9" customHeight="1" x14ac:dyDescent="0.15">
      <c r="C98" s="412"/>
      <c r="D98" s="170"/>
      <c r="E98" s="143"/>
      <c r="F98" s="143"/>
      <c r="G98" s="138"/>
      <c r="H98" s="143"/>
      <c r="I98" s="420"/>
      <c r="J98" s="209"/>
      <c r="K98" s="421"/>
      <c r="L98" s="539"/>
      <c r="M98" s="540"/>
      <c r="N98" s="540"/>
      <c r="O98" s="540"/>
      <c r="P98" s="540"/>
      <c r="Q98" s="541"/>
      <c r="R98" s="539"/>
      <c r="S98" s="540"/>
      <c r="T98" s="540"/>
      <c r="U98" s="540"/>
      <c r="V98" s="540"/>
      <c r="W98" s="541"/>
      <c r="X98" s="437"/>
      <c r="Y98" s="438"/>
      <c r="Z98" s="438"/>
      <c r="AA98" s="438"/>
      <c r="AB98" s="438"/>
      <c r="AC98" s="439"/>
      <c r="AD98" s="530"/>
      <c r="AE98" s="531"/>
      <c r="AF98" s="531"/>
      <c r="AG98" s="531"/>
      <c r="AH98" s="531"/>
      <c r="AI98" s="532"/>
      <c r="AU98" s="134"/>
      <c r="AV98" s="132"/>
      <c r="AW98" s="28"/>
    </row>
    <row r="99" spans="3:49" s="1" customFormat="1" ht="10.9" customHeight="1" x14ac:dyDescent="0.15">
      <c r="C99" s="411">
        <v>8</v>
      </c>
      <c r="D99" s="413" t="s">
        <v>2</v>
      </c>
      <c r="E99" s="142">
        <v>24</v>
      </c>
      <c r="F99" s="141" t="s">
        <v>1</v>
      </c>
      <c r="G99" s="414" t="s">
        <v>7</v>
      </c>
      <c r="H99" s="141"/>
      <c r="I99" s="417">
        <f>支給額計算書!I323</f>
        <v>0</v>
      </c>
      <c r="J99" s="418"/>
      <c r="K99" s="419"/>
      <c r="L99" s="536"/>
      <c r="M99" s="537"/>
      <c r="N99" s="537"/>
      <c r="O99" s="537"/>
      <c r="P99" s="537"/>
      <c r="Q99" s="538"/>
      <c r="R99" s="533"/>
      <c r="S99" s="534"/>
      <c r="T99" s="534"/>
      <c r="U99" s="534"/>
      <c r="V99" s="534"/>
      <c r="W99" s="535"/>
      <c r="X99" s="434">
        <f t="shared" ref="X99" si="42">IF(L99=0,0,IF(I99="○",R99/L99,0))</f>
        <v>0</v>
      </c>
      <c r="Y99" s="435"/>
      <c r="Z99" s="435"/>
      <c r="AA99" s="435"/>
      <c r="AB99" s="435"/>
      <c r="AC99" s="436"/>
      <c r="AD99" s="168">
        <f t="shared" ref="AD99" si="43">IF(I99="○",2*X99,0)</f>
        <v>0</v>
      </c>
      <c r="AE99" s="169"/>
      <c r="AF99" s="169"/>
      <c r="AG99" s="169"/>
      <c r="AH99" s="169"/>
      <c r="AI99" s="409"/>
      <c r="AU99" s="134"/>
      <c r="AV99" s="132"/>
      <c r="AW99" s="28"/>
    </row>
    <row r="100" spans="3:49" s="1" customFormat="1" ht="10.9" customHeight="1" x14ac:dyDescent="0.15">
      <c r="C100" s="411"/>
      <c r="D100" s="140"/>
      <c r="E100" s="142"/>
      <c r="F100" s="142"/>
      <c r="G100" s="137"/>
      <c r="H100" s="142"/>
      <c r="I100" s="417"/>
      <c r="J100" s="418"/>
      <c r="K100" s="419"/>
      <c r="L100" s="536"/>
      <c r="M100" s="537"/>
      <c r="N100" s="537"/>
      <c r="O100" s="537"/>
      <c r="P100" s="537"/>
      <c r="Q100" s="538"/>
      <c r="R100" s="536"/>
      <c r="S100" s="537"/>
      <c r="T100" s="537"/>
      <c r="U100" s="537"/>
      <c r="V100" s="537"/>
      <c r="W100" s="538"/>
      <c r="X100" s="434"/>
      <c r="Y100" s="435"/>
      <c r="Z100" s="435"/>
      <c r="AA100" s="435"/>
      <c r="AB100" s="435"/>
      <c r="AC100" s="436"/>
      <c r="AD100" s="530"/>
      <c r="AE100" s="531"/>
      <c r="AF100" s="531"/>
      <c r="AG100" s="531"/>
      <c r="AH100" s="531"/>
      <c r="AI100" s="532"/>
      <c r="AU100" s="134"/>
      <c r="AV100" s="132"/>
      <c r="AW100" s="28"/>
    </row>
    <row r="101" spans="3:49" s="1" customFormat="1" ht="10.9" customHeight="1" x14ac:dyDescent="0.15">
      <c r="C101" s="411"/>
      <c r="D101" s="140"/>
      <c r="E101" s="142"/>
      <c r="F101" s="142"/>
      <c r="G101" s="137"/>
      <c r="H101" s="142"/>
      <c r="I101" s="417"/>
      <c r="J101" s="418"/>
      <c r="K101" s="419"/>
      <c r="L101" s="536"/>
      <c r="M101" s="537"/>
      <c r="N101" s="537"/>
      <c r="O101" s="537"/>
      <c r="P101" s="537"/>
      <c r="Q101" s="538"/>
      <c r="R101" s="536"/>
      <c r="S101" s="537"/>
      <c r="T101" s="537"/>
      <c r="U101" s="537"/>
      <c r="V101" s="537"/>
      <c r="W101" s="538"/>
      <c r="X101" s="434"/>
      <c r="Y101" s="435"/>
      <c r="Z101" s="435"/>
      <c r="AA101" s="435"/>
      <c r="AB101" s="435"/>
      <c r="AC101" s="436"/>
      <c r="AD101" s="530"/>
      <c r="AE101" s="531"/>
      <c r="AF101" s="531"/>
      <c r="AG101" s="531"/>
      <c r="AH101" s="531"/>
      <c r="AI101" s="532"/>
      <c r="AU101" s="134"/>
      <c r="AV101" s="132"/>
      <c r="AW101" s="28"/>
    </row>
    <row r="102" spans="3:49" s="1" customFormat="1" ht="10.9" customHeight="1" x14ac:dyDescent="0.15">
      <c r="C102" s="412"/>
      <c r="D102" s="170"/>
      <c r="E102" s="143"/>
      <c r="F102" s="143"/>
      <c r="G102" s="138"/>
      <c r="H102" s="143"/>
      <c r="I102" s="420"/>
      <c r="J102" s="209"/>
      <c r="K102" s="421"/>
      <c r="L102" s="539"/>
      <c r="M102" s="540"/>
      <c r="N102" s="540"/>
      <c r="O102" s="540"/>
      <c r="P102" s="540"/>
      <c r="Q102" s="541"/>
      <c r="R102" s="539"/>
      <c r="S102" s="540"/>
      <c r="T102" s="540"/>
      <c r="U102" s="540"/>
      <c r="V102" s="540"/>
      <c r="W102" s="541"/>
      <c r="X102" s="437"/>
      <c r="Y102" s="438"/>
      <c r="Z102" s="438"/>
      <c r="AA102" s="438"/>
      <c r="AB102" s="438"/>
      <c r="AC102" s="439"/>
      <c r="AD102" s="530"/>
      <c r="AE102" s="531"/>
      <c r="AF102" s="531"/>
      <c r="AG102" s="531"/>
      <c r="AH102" s="531"/>
      <c r="AI102" s="532"/>
      <c r="AU102" s="134"/>
      <c r="AV102" s="132"/>
      <c r="AW102" s="28"/>
    </row>
    <row r="103" spans="3:49" s="1" customFormat="1" ht="10.9" customHeight="1" x14ac:dyDescent="0.15">
      <c r="C103" s="411">
        <v>8</v>
      </c>
      <c r="D103" s="413" t="s">
        <v>2</v>
      </c>
      <c r="E103" s="142">
        <v>25</v>
      </c>
      <c r="F103" s="141" t="s">
        <v>1</v>
      </c>
      <c r="G103" s="414" t="s">
        <v>6</v>
      </c>
      <c r="H103" s="141"/>
      <c r="I103" s="417">
        <f>支給額計算書!I327</f>
        <v>0</v>
      </c>
      <c r="J103" s="418"/>
      <c r="K103" s="419"/>
      <c r="L103" s="536"/>
      <c r="M103" s="537"/>
      <c r="N103" s="537"/>
      <c r="O103" s="537"/>
      <c r="P103" s="537"/>
      <c r="Q103" s="538"/>
      <c r="R103" s="533"/>
      <c r="S103" s="534"/>
      <c r="T103" s="534"/>
      <c r="U103" s="534"/>
      <c r="V103" s="534"/>
      <c r="W103" s="535"/>
      <c r="X103" s="434">
        <f t="shared" ref="X103" si="44">IF(L103=0,0,IF(I103="○",R103/L103,0))</f>
        <v>0</v>
      </c>
      <c r="Y103" s="435"/>
      <c r="Z103" s="435"/>
      <c r="AA103" s="435"/>
      <c r="AB103" s="435"/>
      <c r="AC103" s="436"/>
      <c r="AD103" s="168">
        <f t="shared" ref="AD103" si="45">IF(I103="○",2*X103,0)</f>
        <v>0</v>
      </c>
      <c r="AE103" s="169"/>
      <c r="AF103" s="169"/>
      <c r="AG103" s="169"/>
      <c r="AH103" s="169"/>
      <c r="AI103" s="409"/>
      <c r="AU103" s="134"/>
      <c r="AV103" s="132"/>
      <c r="AW103" s="28"/>
    </row>
    <row r="104" spans="3:49" s="1" customFormat="1" ht="10.9" customHeight="1" x14ac:dyDescent="0.15">
      <c r="C104" s="411"/>
      <c r="D104" s="140"/>
      <c r="E104" s="142"/>
      <c r="F104" s="142"/>
      <c r="G104" s="137"/>
      <c r="H104" s="142"/>
      <c r="I104" s="417"/>
      <c r="J104" s="418"/>
      <c r="K104" s="419"/>
      <c r="L104" s="536"/>
      <c r="M104" s="537"/>
      <c r="N104" s="537"/>
      <c r="O104" s="537"/>
      <c r="P104" s="537"/>
      <c r="Q104" s="538"/>
      <c r="R104" s="536"/>
      <c r="S104" s="537"/>
      <c r="T104" s="537"/>
      <c r="U104" s="537"/>
      <c r="V104" s="537"/>
      <c r="W104" s="538"/>
      <c r="X104" s="434"/>
      <c r="Y104" s="435"/>
      <c r="Z104" s="435"/>
      <c r="AA104" s="435"/>
      <c r="AB104" s="435"/>
      <c r="AC104" s="436"/>
      <c r="AD104" s="530"/>
      <c r="AE104" s="531"/>
      <c r="AF104" s="531"/>
      <c r="AG104" s="531"/>
      <c r="AH104" s="531"/>
      <c r="AI104" s="532"/>
      <c r="AU104" s="134"/>
      <c r="AV104" s="132"/>
      <c r="AW104" s="28"/>
    </row>
    <row r="105" spans="3:49" s="1" customFormat="1" ht="10.9" customHeight="1" x14ac:dyDescent="0.15">
      <c r="C105" s="411"/>
      <c r="D105" s="140"/>
      <c r="E105" s="142"/>
      <c r="F105" s="142"/>
      <c r="G105" s="137"/>
      <c r="H105" s="142"/>
      <c r="I105" s="417"/>
      <c r="J105" s="418"/>
      <c r="K105" s="419"/>
      <c r="L105" s="536"/>
      <c r="M105" s="537"/>
      <c r="N105" s="537"/>
      <c r="O105" s="537"/>
      <c r="P105" s="537"/>
      <c r="Q105" s="538"/>
      <c r="R105" s="536"/>
      <c r="S105" s="537"/>
      <c r="T105" s="537"/>
      <c r="U105" s="537"/>
      <c r="V105" s="537"/>
      <c r="W105" s="538"/>
      <c r="X105" s="434"/>
      <c r="Y105" s="435"/>
      <c r="Z105" s="435"/>
      <c r="AA105" s="435"/>
      <c r="AB105" s="435"/>
      <c r="AC105" s="436"/>
      <c r="AD105" s="530"/>
      <c r="AE105" s="531"/>
      <c r="AF105" s="531"/>
      <c r="AG105" s="531"/>
      <c r="AH105" s="531"/>
      <c r="AI105" s="532"/>
      <c r="AU105" s="134"/>
      <c r="AV105" s="132"/>
      <c r="AW105" s="28"/>
    </row>
    <row r="106" spans="3:49" s="1" customFormat="1" ht="10.9" customHeight="1" x14ac:dyDescent="0.15">
      <c r="C106" s="412"/>
      <c r="D106" s="170"/>
      <c r="E106" s="143"/>
      <c r="F106" s="143"/>
      <c r="G106" s="138"/>
      <c r="H106" s="143"/>
      <c r="I106" s="420"/>
      <c r="J106" s="209"/>
      <c r="K106" s="421"/>
      <c r="L106" s="539"/>
      <c r="M106" s="540"/>
      <c r="N106" s="540"/>
      <c r="O106" s="540"/>
      <c r="P106" s="540"/>
      <c r="Q106" s="541"/>
      <c r="R106" s="539"/>
      <c r="S106" s="540"/>
      <c r="T106" s="540"/>
      <c r="U106" s="540"/>
      <c r="V106" s="540"/>
      <c r="W106" s="541"/>
      <c r="X106" s="437"/>
      <c r="Y106" s="438"/>
      <c r="Z106" s="438"/>
      <c r="AA106" s="438"/>
      <c r="AB106" s="438"/>
      <c r="AC106" s="439"/>
      <c r="AD106" s="530"/>
      <c r="AE106" s="531"/>
      <c r="AF106" s="531"/>
      <c r="AG106" s="531"/>
      <c r="AH106" s="531"/>
      <c r="AI106" s="532"/>
      <c r="AU106" s="134"/>
      <c r="AV106" s="132"/>
      <c r="AW106" s="28"/>
    </row>
    <row r="107" spans="3:49" s="1" customFormat="1" ht="10.9" customHeight="1" x14ac:dyDescent="0.15">
      <c r="C107" s="411">
        <v>8</v>
      </c>
      <c r="D107" s="413" t="s">
        <v>2</v>
      </c>
      <c r="E107" s="142">
        <v>26</v>
      </c>
      <c r="F107" s="141" t="s">
        <v>1</v>
      </c>
      <c r="G107" s="414" t="s">
        <v>5</v>
      </c>
      <c r="H107" s="141"/>
      <c r="I107" s="417">
        <f>支給額計算書!I331</f>
        <v>0</v>
      </c>
      <c r="J107" s="418"/>
      <c r="K107" s="419"/>
      <c r="L107" s="536"/>
      <c r="M107" s="537"/>
      <c r="N107" s="537"/>
      <c r="O107" s="537"/>
      <c r="P107" s="537"/>
      <c r="Q107" s="538"/>
      <c r="R107" s="533"/>
      <c r="S107" s="534"/>
      <c r="T107" s="534"/>
      <c r="U107" s="534"/>
      <c r="V107" s="534"/>
      <c r="W107" s="535"/>
      <c r="X107" s="434">
        <f t="shared" ref="X107" si="46">IF(L107=0,0,IF(I107="○",R107/L107,0))</f>
        <v>0</v>
      </c>
      <c r="Y107" s="435"/>
      <c r="Z107" s="435"/>
      <c r="AA107" s="435"/>
      <c r="AB107" s="435"/>
      <c r="AC107" s="436"/>
      <c r="AD107" s="168">
        <f t="shared" ref="AD107" si="47">IF(I107="○",2*X107,0)</f>
        <v>0</v>
      </c>
      <c r="AE107" s="169"/>
      <c r="AF107" s="169"/>
      <c r="AG107" s="169"/>
      <c r="AH107" s="169"/>
      <c r="AI107" s="409"/>
      <c r="AU107" s="134"/>
      <c r="AV107" s="132"/>
      <c r="AW107" s="28"/>
    </row>
    <row r="108" spans="3:49" s="1" customFormat="1" ht="10.9" customHeight="1" x14ac:dyDescent="0.15">
      <c r="C108" s="411"/>
      <c r="D108" s="140"/>
      <c r="E108" s="142"/>
      <c r="F108" s="142"/>
      <c r="G108" s="137"/>
      <c r="H108" s="142"/>
      <c r="I108" s="417"/>
      <c r="J108" s="418"/>
      <c r="K108" s="419"/>
      <c r="L108" s="536"/>
      <c r="M108" s="537"/>
      <c r="N108" s="537"/>
      <c r="O108" s="537"/>
      <c r="P108" s="537"/>
      <c r="Q108" s="538"/>
      <c r="R108" s="536"/>
      <c r="S108" s="537"/>
      <c r="T108" s="537"/>
      <c r="U108" s="537"/>
      <c r="V108" s="537"/>
      <c r="W108" s="538"/>
      <c r="X108" s="434"/>
      <c r="Y108" s="435"/>
      <c r="Z108" s="435"/>
      <c r="AA108" s="435"/>
      <c r="AB108" s="435"/>
      <c r="AC108" s="436"/>
      <c r="AD108" s="530"/>
      <c r="AE108" s="531"/>
      <c r="AF108" s="531"/>
      <c r="AG108" s="531"/>
      <c r="AH108" s="531"/>
      <c r="AI108" s="532"/>
      <c r="AU108" s="134"/>
      <c r="AV108" s="132"/>
      <c r="AW108" s="28"/>
    </row>
    <row r="109" spans="3:49" s="1" customFormat="1" ht="10.9" customHeight="1" x14ac:dyDescent="0.15">
      <c r="C109" s="411"/>
      <c r="D109" s="140"/>
      <c r="E109" s="142"/>
      <c r="F109" s="142"/>
      <c r="G109" s="137"/>
      <c r="H109" s="142"/>
      <c r="I109" s="417"/>
      <c r="J109" s="418"/>
      <c r="K109" s="419"/>
      <c r="L109" s="536"/>
      <c r="M109" s="537"/>
      <c r="N109" s="537"/>
      <c r="O109" s="537"/>
      <c r="P109" s="537"/>
      <c r="Q109" s="538"/>
      <c r="R109" s="536"/>
      <c r="S109" s="537"/>
      <c r="T109" s="537"/>
      <c r="U109" s="537"/>
      <c r="V109" s="537"/>
      <c r="W109" s="538"/>
      <c r="X109" s="434"/>
      <c r="Y109" s="435"/>
      <c r="Z109" s="435"/>
      <c r="AA109" s="435"/>
      <c r="AB109" s="435"/>
      <c r="AC109" s="436"/>
      <c r="AD109" s="530"/>
      <c r="AE109" s="531"/>
      <c r="AF109" s="531"/>
      <c r="AG109" s="531"/>
      <c r="AH109" s="531"/>
      <c r="AI109" s="532"/>
      <c r="AU109" s="134"/>
      <c r="AV109" s="132"/>
      <c r="AW109" s="28"/>
    </row>
    <row r="110" spans="3:49" s="1" customFormat="1" ht="10.9" customHeight="1" x14ac:dyDescent="0.15">
      <c r="C110" s="412"/>
      <c r="D110" s="170"/>
      <c r="E110" s="143"/>
      <c r="F110" s="143"/>
      <c r="G110" s="138"/>
      <c r="H110" s="143"/>
      <c r="I110" s="420"/>
      <c r="J110" s="209"/>
      <c r="K110" s="421"/>
      <c r="L110" s="539"/>
      <c r="M110" s="540"/>
      <c r="N110" s="540"/>
      <c r="O110" s="540"/>
      <c r="P110" s="540"/>
      <c r="Q110" s="541"/>
      <c r="R110" s="539"/>
      <c r="S110" s="540"/>
      <c r="T110" s="540"/>
      <c r="U110" s="540"/>
      <c r="V110" s="540"/>
      <c r="W110" s="541"/>
      <c r="X110" s="437"/>
      <c r="Y110" s="438"/>
      <c r="Z110" s="438"/>
      <c r="AA110" s="438"/>
      <c r="AB110" s="438"/>
      <c r="AC110" s="439"/>
      <c r="AD110" s="530"/>
      <c r="AE110" s="531"/>
      <c r="AF110" s="531"/>
      <c r="AG110" s="531"/>
      <c r="AH110" s="531"/>
      <c r="AI110" s="532"/>
      <c r="AU110" s="134"/>
      <c r="AV110" s="132"/>
      <c r="AW110" s="28"/>
    </row>
    <row r="111" spans="3:49" s="1" customFormat="1" ht="10.9" customHeight="1" x14ac:dyDescent="0.15">
      <c r="C111" s="411">
        <v>8</v>
      </c>
      <c r="D111" s="413" t="s">
        <v>2</v>
      </c>
      <c r="E111" s="142">
        <v>27</v>
      </c>
      <c r="F111" s="141" t="s">
        <v>1</v>
      </c>
      <c r="G111" s="414" t="s">
        <v>4</v>
      </c>
      <c r="H111" s="141"/>
      <c r="I111" s="417">
        <f>支給額計算書!I335</f>
        <v>0</v>
      </c>
      <c r="J111" s="418"/>
      <c r="K111" s="419"/>
      <c r="L111" s="536"/>
      <c r="M111" s="537"/>
      <c r="N111" s="537"/>
      <c r="O111" s="537"/>
      <c r="P111" s="537"/>
      <c r="Q111" s="538"/>
      <c r="R111" s="533"/>
      <c r="S111" s="534"/>
      <c r="T111" s="534"/>
      <c r="U111" s="534"/>
      <c r="V111" s="534"/>
      <c r="W111" s="535"/>
      <c r="X111" s="434">
        <f t="shared" ref="X111" si="48">IF(L111=0,0,IF(I111="○",R111/L111,0))</f>
        <v>0</v>
      </c>
      <c r="Y111" s="435"/>
      <c r="Z111" s="435"/>
      <c r="AA111" s="435"/>
      <c r="AB111" s="435"/>
      <c r="AC111" s="436"/>
      <c r="AD111" s="168">
        <f t="shared" ref="AD111" si="49">IF(I111="○",2*X111,0)</f>
        <v>0</v>
      </c>
      <c r="AE111" s="169"/>
      <c r="AF111" s="169"/>
      <c r="AG111" s="169"/>
      <c r="AH111" s="169"/>
      <c r="AI111" s="409"/>
      <c r="AU111" s="134"/>
      <c r="AV111" s="132"/>
      <c r="AW111" s="28"/>
    </row>
    <row r="112" spans="3:49" s="1" customFormat="1" ht="10.9" customHeight="1" x14ac:dyDescent="0.15">
      <c r="C112" s="411"/>
      <c r="D112" s="140"/>
      <c r="E112" s="142"/>
      <c r="F112" s="142"/>
      <c r="G112" s="137"/>
      <c r="H112" s="142"/>
      <c r="I112" s="417"/>
      <c r="J112" s="418"/>
      <c r="K112" s="419"/>
      <c r="L112" s="536"/>
      <c r="M112" s="537"/>
      <c r="N112" s="537"/>
      <c r="O112" s="537"/>
      <c r="P112" s="537"/>
      <c r="Q112" s="538"/>
      <c r="R112" s="536"/>
      <c r="S112" s="537"/>
      <c r="T112" s="537"/>
      <c r="U112" s="537"/>
      <c r="V112" s="537"/>
      <c r="W112" s="538"/>
      <c r="X112" s="434"/>
      <c r="Y112" s="435"/>
      <c r="Z112" s="435"/>
      <c r="AA112" s="435"/>
      <c r="AB112" s="435"/>
      <c r="AC112" s="436"/>
      <c r="AD112" s="530"/>
      <c r="AE112" s="531"/>
      <c r="AF112" s="531"/>
      <c r="AG112" s="531"/>
      <c r="AH112" s="531"/>
      <c r="AI112" s="532"/>
      <c r="AU112" s="134"/>
      <c r="AV112" s="132"/>
      <c r="AW112" s="28"/>
    </row>
    <row r="113" spans="3:49" s="1" customFormat="1" ht="10.9" customHeight="1" x14ac:dyDescent="0.15">
      <c r="C113" s="411"/>
      <c r="D113" s="140"/>
      <c r="E113" s="142"/>
      <c r="F113" s="142"/>
      <c r="G113" s="137"/>
      <c r="H113" s="142"/>
      <c r="I113" s="417"/>
      <c r="J113" s="418"/>
      <c r="K113" s="419"/>
      <c r="L113" s="536"/>
      <c r="M113" s="537"/>
      <c r="N113" s="537"/>
      <c r="O113" s="537"/>
      <c r="P113" s="537"/>
      <c r="Q113" s="538"/>
      <c r="R113" s="536"/>
      <c r="S113" s="537"/>
      <c r="T113" s="537"/>
      <c r="U113" s="537"/>
      <c r="V113" s="537"/>
      <c r="W113" s="538"/>
      <c r="X113" s="434"/>
      <c r="Y113" s="435"/>
      <c r="Z113" s="435"/>
      <c r="AA113" s="435"/>
      <c r="AB113" s="435"/>
      <c r="AC113" s="436"/>
      <c r="AD113" s="530"/>
      <c r="AE113" s="531"/>
      <c r="AF113" s="531"/>
      <c r="AG113" s="531"/>
      <c r="AH113" s="531"/>
      <c r="AI113" s="532"/>
      <c r="AU113" s="134"/>
      <c r="AV113" s="132"/>
      <c r="AW113" s="28"/>
    </row>
    <row r="114" spans="3:49" s="1" customFormat="1" ht="10.9" customHeight="1" x14ac:dyDescent="0.15">
      <c r="C114" s="412"/>
      <c r="D114" s="170"/>
      <c r="E114" s="143"/>
      <c r="F114" s="143"/>
      <c r="G114" s="138"/>
      <c r="H114" s="143"/>
      <c r="I114" s="420"/>
      <c r="J114" s="209"/>
      <c r="K114" s="421"/>
      <c r="L114" s="539"/>
      <c r="M114" s="540"/>
      <c r="N114" s="540"/>
      <c r="O114" s="540"/>
      <c r="P114" s="540"/>
      <c r="Q114" s="541"/>
      <c r="R114" s="539"/>
      <c r="S114" s="540"/>
      <c r="T114" s="540"/>
      <c r="U114" s="540"/>
      <c r="V114" s="540"/>
      <c r="W114" s="541"/>
      <c r="X114" s="437"/>
      <c r="Y114" s="438"/>
      <c r="Z114" s="438"/>
      <c r="AA114" s="438"/>
      <c r="AB114" s="438"/>
      <c r="AC114" s="439"/>
      <c r="AD114" s="530"/>
      <c r="AE114" s="531"/>
      <c r="AF114" s="531"/>
      <c r="AG114" s="531"/>
      <c r="AH114" s="531"/>
      <c r="AI114" s="532"/>
      <c r="AU114" s="134"/>
      <c r="AV114" s="132"/>
      <c r="AW114" s="28"/>
    </row>
    <row r="115" spans="3:49" s="1" customFormat="1" ht="10.9" customHeight="1" x14ac:dyDescent="0.15">
      <c r="C115" s="411">
        <v>8</v>
      </c>
      <c r="D115" s="413" t="s">
        <v>2</v>
      </c>
      <c r="E115" s="142">
        <v>28</v>
      </c>
      <c r="F115" s="141" t="s">
        <v>1</v>
      </c>
      <c r="G115" s="414" t="s">
        <v>3</v>
      </c>
      <c r="H115" s="141"/>
      <c r="I115" s="417">
        <f>支給額計算書!I339</f>
        <v>0</v>
      </c>
      <c r="J115" s="418"/>
      <c r="K115" s="419"/>
      <c r="L115" s="536"/>
      <c r="M115" s="537"/>
      <c r="N115" s="537"/>
      <c r="O115" s="537"/>
      <c r="P115" s="537"/>
      <c r="Q115" s="538"/>
      <c r="R115" s="533"/>
      <c r="S115" s="534"/>
      <c r="T115" s="534"/>
      <c r="U115" s="534"/>
      <c r="V115" s="534"/>
      <c r="W115" s="535"/>
      <c r="X115" s="434">
        <f t="shared" ref="X115" si="50">IF(L115=0,0,IF(I115="○",R115/L115,0))</f>
        <v>0</v>
      </c>
      <c r="Y115" s="435"/>
      <c r="Z115" s="435"/>
      <c r="AA115" s="435"/>
      <c r="AB115" s="435"/>
      <c r="AC115" s="436"/>
      <c r="AD115" s="168">
        <f t="shared" ref="AD115" si="51">IF(I115="○",2*X115,0)</f>
        <v>0</v>
      </c>
      <c r="AE115" s="169"/>
      <c r="AF115" s="169"/>
      <c r="AG115" s="169"/>
      <c r="AH115" s="169"/>
      <c r="AI115" s="409"/>
      <c r="AU115" s="134"/>
      <c r="AV115" s="132"/>
      <c r="AW115" s="28"/>
    </row>
    <row r="116" spans="3:49" s="1" customFormat="1" ht="10.5" customHeight="1" x14ac:dyDescent="0.15">
      <c r="C116" s="411"/>
      <c r="D116" s="140"/>
      <c r="E116" s="142"/>
      <c r="F116" s="142"/>
      <c r="G116" s="137"/>
      <c r="H116" s="142"/>
      <c r="I116" s="417"/>
      <c r="J116" s="418"/>
      <c r="K116" s="419"/>
      <c r="L116" s="536"/>
      <c r="M116" s="537"/>
      <c r="N116" s="537"/>
      <c r="O116" s="537"/>
      <c r="P116" s="537"/>
      <c r="Q116" s="538"/>
      <c r="R116" s="536"/>
      <c r="S116" s="537"/>
      <c r="T116" s="537"/>
      <c r="U116" s="537"/>
      <c r="V116" s="537"/>
      <c r="W116" s="538"/>
      <c r="X116" s="434"/>
      <c r="Y116" s="435"/>
      <c r="Z116" s="435"/>
      <c r="AA116" s="435"/>
      <c r="AB116" s="435"/>
      <c r="AC116" s="436"/>
      <c r="AD116" s="530"/>
      <c r="AE116" s="531"/>
      <c r="AF116" s="531"/>
      <c r="AG116" s="531"/>
      <c r="AH116" s="531"/>
      <c r="AI116" s="532"/>
      <c r="AU116" s="134"/>
      <c r="AV116" s="132"/>
      <c r="AW116" s="28"/>
    </row>
    <row r="117" spans="3:49" s="1" customFormat="1" ht="10.9" customHeight="1" x14ac:dyDescent="0.15">
      <c r="C117" s="411"/>
      <c r="D117" s="140"/>
      <c r="E117" s="142"/>
      <c r="F117" s="142"/>
      <c r="G117" s="137"/>
      <c r="H117" s="142"/>
      <c r="I117" s="417"/>
      <c r="J117" s="418"/>
      <c r="K117" s="419"/>
      <c r="L117" s="536"/>
      <c r="M117" s="537"/>
      <c r="N117" s="537"/>
      <c r="O117" s="537"/>
      <c r="P117" s="537"/>
      <c r="Q117" s="538"/>
      <c r="R117" s="536"/>
      <c r="S117" s="537"/>
      <c r="T117" s="537"/>
      <c r="U117" s="537"/>
      <c r="V117" s="537"/>
      <c r="W117" s="538"/>
      <c r="X117" s="434"/>
      <c r="Y117" s="435"/>
      <c r="Z117" s="435"/>
      <c r="AA117" s="435"/>
      <c r="AB117" s="435"/>
      <c r="AC117" s="436"/>
      <c r="AD117" s="530"/>
      <c r="AE117" s="531"/>
      <c r="AF117" s="531"/>
      <c r="AG117" s="531"/>
      <c r="AH117" s="531"/>
      <c r="AI117" s="532"/>
      <c r="AU117" s="134"/>
      <c r="AV117" s="132"/>
      <c r="AW117" s="28"/>
    </row>
    <row r="118" spans="3:49" s="1" customFormat="1" ht="10.9" customHeight="1" x14ac:dyDescent="0.15">
      <c r="C118" s="412"/>
      <c r="D118" s="170"/>
      <c r="E118" s="143"/>
      <c r="F118" s="143"/>
      <c r="G118" s="138"/>
      <c r="H118" s="143"/>
      <c r="I118" s="420"/>
      <c r="J118" s="209"/>
      <c r="K118" s="421"/>
      <c r="L118" s="539"/>
      <c r="M118" s="540"/>
      <c r="N118" s="540"/>
      <c r="O118" s="540"/>
      <c r="P118" s="540"/>
      <c r="Q118" s="541"/>
      <c r="R118" s="539"/>
      <c r="S118" s="540"/>
      <c r="T118" s="540"/>
      <c r="U118" s="540"/>
      <c r="V118" s="540"/>
      <c r="W118" s="541"/>
      <c r="X118" s="437"/>
      <c r="Y118" s="438"/>
      <c r="Z118" s="438"/>
      <c r="AA118" s="438"/>
      <c r="AB118" s="438"/>
      <c r="AC118" s="439"/>
      <c r="AD118" s="530"/>
      <c r="AE118" s="531"/>
      <c r="AF118" s="531"/>
      <c r="AG118" s="531"/>
      <c r="AH118" s="531"/>
      <c r="AI118" s="532"/>
      <c r="AU118" s="134"/>
      <c r="AV118" s="132"/>
      <c r="AW118" s="28"/>
    </row>
    <row r="119" spans="3:49" s="1" customFormat="1" ht="10.9" customHeight="1" x14ac:dyDescent="0.15">
      <c r="C119" s="411">
        <v>8</v>
      </c>
      <c r="D119" s="413" t="s">
        <v>2</v>
      </c>
      <c r="E119" s="142">
        <v>29</v>
      </c>
      <c r="F119" s="141" t="s">
        <v>1</v>
      </c>
      <c r="G119" s="414" t="s">
        <v>0</v>
      </c>
      <c r="H119" s="141"/>
      <c r="I119" s="417">
        <f>支給額計算書!I343</f>
        <v>0</v>
      </c>
      <c r="J119" s="418"/>
      <c r="K119" s="419"/>
      <c r="L119" s="536"/>
      <c r="M119" s="537"/>
      <c r="N119" s="537"/>
      <c r="O119" s="537"/>
      <c r="P119" s="537"/>
      <c r="Q119" s="538"/>
      <c r="R119" s="533"/>
      <c r="S119" s="534"/>
      <c r="T119" s="534"/>
      <c r="U119" s="534"/>
      <c r="V119" s="534"/>
      <c r="W119" s="535"/>
      <c r="X119" s="434">
        <f t="shared" ref="X119" si="52">IF(L119=0,0,IF(I119="○",R119/L119,0))</f>
        <v>0</v>
      </c>
      <c r="Y119" s="435"/>
      <c r="Z119" s="435"/>
      <c r="AA119" s="435"/>
      <c r="AB119" s="435"/>
      <c r="AC119" s="436"/>
      <c r="AD119" s="168">
        <f t="shared" ref="AD119" si="53">IF(I119="○",2*X119,0)</f>
        <v>0</v>
      </c>
      <c r="AE119" s="169"/>
      <c r="AF119" s="169"/>
      <c r="AG119" s="169"/>
      <c r="AH119" s="169"/>
      <c r="AI119" s="409"/>
      <c r="AU119" s="134"/>
      <c r="AV119" s="132"/>
      <c r="AW119" s="28"/>
    </row>
    <row r="120" spans="3:49" s="1" customFormat="1" ht="10.9" customHeight="1" x14ac:dyDescent="0.15">
      <c r="C120" s="411"/>
      <c r="D120" s="140"/>
      <c r="E120" s="142"/>
      <c r="F120" s="142"/>
      <c r="G120" s="137"/>
      <c r="H120" s="142"/>
      <c r="I120" s="417"/>
      <c r="J120" s="418"/>
      <c r="K120" s="419"/>
      <c r="L120" s="536"/>
      <c r="M120" s="537"/>
      <c r="N120" s="537"/>
      <c r="O120" s="537"/>
      <c r="P120" s="537"/>
      <c r="Q120" s="538"/>
      <c r="R120" s="536"/>
      <c r="S120" s="537"/>
      <c r="T120" s="537"/>
      <c r="U120" s="537"/>
      <c r="V120" s="537"/>
      <c r="W120" s="538"/>
      <c r="X120" s="434"/>
      <c r="Y120" s="435"/>
      <c r="Z120" s="435"/>
      <c r="AA120" s="435"/>
      <c r="AB120" s="435"/>
      <c r="AC120" s="436"/>
      <c r="AD120" s="530"/>
      <c r="AE120" s="531"/>
      <c r="AF120" s="531"/>
      <c r="AG120" s="531"/>
      <c r="AH120" s="531"/>
      <c r="AI120" s="532"/>
      <c r="AU120" s="134"/>
      <c r="AV120" s="132"/>
      <c r="AW120" s="28"/>
    </row>
    <row r="121" spans="3:49" s="1" customFormat="1" ht="10.9" customHeight="1" x14ac:dyDescent="0.15">
      <c r="C121" s="411"/>
      <c r="D121" s="140"/>
      <c r="E121" s="142"/>
      <c r="F121" s="142"/>
      <c r="G121" s="137"/>
      <c r="H121" s="142"/>
      <c r="I121" s="417"/>
      <c r="J121" s="418"/>
      <c r="K121" s="419"/>
      <c r="L121" s="536"/>
      <c r="M121" s="537"/>
      <c r="N121" s="537"/>
      <c r="O121" s="537"/>
      <c r="P121" s="537"/>
      <c r="Q121" s="538"/>
      <c r="R121" s="536"/>
      <c r="S121" s="537"/>
      <c r="T121" s="537"/>
      <c r="U121" s="537"/>
      <c r="V121" s="537"/>
      <c r="W121" s="538"/>
      <c r="X121" s="434"/>
      <c r="Y121" s="435"/>
      <c r="Z121" s="435"/>
      <c r="AA121" s="435"/>
      <c r="AB121" s="435"/>
      <c r="AC121" s="436"/>
      <c r="AD121" s="530"/>
      <c r="AE121" s="531"/>
      <c r="AF121" s="531"/>
      <c r="AG121" s="531"/>
      <c r="AH121" s="531"/>
      <c r="AI121" s="532"/>
      <c r="AU121" s="134"/>
      <c r="AV121" s="132"/>
      <c r="AW121" s="28"/>
    </row>
    <row r="122" spans="3:49" s="1" customFormat="1" ht="10.9" customHeight="1" x14ac:dyDescent="0.15">
      <c r="C122" s="412"/>
      <c r="D122" s="170"/>
      <c r="E122" s="143"/>
      <c r="F122" s="143"/>
      <c r="G122" s="138"/>
      <c r="H122" s="143"/>
      <c r="I122" s="420"/>
      <c r="J122" s="209"/>
      <c r="K122" s="421"/>
      <c r="L122" s="539"/>
      <c r="M122" s="540"/>
      <c r="N122" s="540"/>
      <c r="O122" s="540"/>
      <c r="P122" s="540"/>
      <c r="Q122" s="541"/>
      <c r="R122" s="539"/>
      <c r="S122" s="540"/>
      <c r="T122" s="540"/>
      <c r="U122" s="540"/>
      <c r="V122" s="540"/>
      <c r="W122" s="541"/>
      <c r="X122" s="437"/>
      <c r="Y122" s="438"/>
      <c r="Z122" s="438"/>
      <c r="AA122" s="438"/>
      <c r="AB122" s="438"/>
      <c r="AC122" s="439"/>
      <c r="AD122" s="530"/>
      <c r="AE122" s="531"/>
      <c r="AF122" s="531"/>
      <c r="AG122" s="531"/>
      <c r="AH122" s="531"/>
      <c r="AI122" s="532"/>
      <c r="AU122" s="134"/>
      <c r="AV122" s="132"/>
      <c r="AW122" s="28"/>
    </row>
    <row r="123" spans="3:49" s="1" customFormat="1" ht="10.9" customHeight="1" x14ac:dyDescent="0.15">
      <c r="C123" s="411">
        <v>8</v>
      </c>
      <c r="D123" s="413" t="s">
        <v>2</v>
      </c>
      <c r="E123" s="142">
        <v>30</v>
      </c>
      <c r="F123" s="141" t="s">
        <v>1</v>
      </c>
      <c r="G123" s="414" t="s">
        <v>8</v>
      </c>
      <c r="H123" s="141"/>
      <c r="I123" s="417">
        <f>支給額計算書!I347</f>
        <v>0</v>
      </c>
      <c r="J123" s="418"/>
      <c r="K123" s="419"/>
      <c r="L123" s="533"/>
      <c r="M123" s="534"/>
      <c r="N123" s="534"/>
      <c r="O123" s="534"/>
      <c r="P123" s="534"/>
      <c r="Q123" s="535"/>
      <c r="R123" s="533"/>
      <c r="S123" s="534"/>
      <c r="T123" s="534"/>
      <c r="U123" s="534"/>
      <c r="V123" s="534"/>
      <c r="W123" s="535"/>
      <c r="X123" s="434">
        <f t="shared" ref="X123" si="54">IF(L123=0,0,IF(I123="○",R123/L123,0))</f>
        <v>0</v>
      </c>
      <c r="Y123" s="435"/>
      <c r="Z123" s="435"/>
      <c r="AA123" s="435"/>
      <c r="AB123" s="435"/>
      <c r="AC123" s="436"/>
      <c r="AD123" s="168">
        <f t="shared" ref="AD123" si="55">IF(I123="○",2*X123,0)</f>
        <v>0</v>
      </c>
      <c r="AE123" s="169"/>
      <c r="AF123" s="169"/>
      <c r="AG123" s="169"/>
      <c r="AH123" s="169"/>
      <c r="AI123" s="409"/>
      <c r="AU123" s="134"/>
      <c r="AV123" s="132"/>
      <c r="AW123" s="28"/>
    </row>
    <row r="124" spans="3:49" s="1" customFormat="1" ht="10.9" customHeight="1" x14ac:dyDescent="0.15">
      <c r="C124" s="411"/>
      <c r="D124" s="140"/>
      <c r="E124" s="142"/>
      <c r="F124" s="142"/>
      <c r="G124" s="137"/>
      <c r="H124" s="142"/>
      <c r="I124" s="417"/>
      <c r="J124" s="418"/>
      <c r="K124" s="419"/>
      <c r="L124" s="536"/>
      <c r="M124" s="537"/>
      <c r="N124" s="537"/>
      <c r="O124" s="537"/>
      <c r="P124" s="537"/>
      <c r="Q124" s="538"/>
      <c r="R124" s="536"/>
      <c r="S124" s="537"/>
      <c r="T124" s="537"/>
      <c r="U124" s="537"/>
      <c r="V124" s="537"/>
      <c r="W124" s="538"/>
      <c r="X124" s="434"/>
      <c r="Y124" s="435"/>
      <c r="Z124" s="435"/>
      <c r="AA124" s="435"/>
      <c r="AB124" s="435"/>
      <c r="AC124" s="436"/>
      <c r="AD124" s="530"/>
      <c r="AE124" s="531"/>
      <c r="AF124" s="531"/>
      <c r="AG124" s="531"/>
      <c r="AH124" s="531"/>
      <c r="AI124" s="532"/>
      <c r="AU124" s="134"/>
      <c r="AV124" s="132"/>
      <c r="AW124" s="28"/>
    </row>
    <row r="125" spans="3:49" s="1" customFormat="1" ht="10.9" customHeight="1" x14ac:dyDescent="0.15">
      <c r="C125" s="411"/>
      <c r="D125" s="140"/>
      <c r="E125" s="142"/>
      <c r="F125" s="142"/>
      <c r="G125" s="137"/>
      <c r="H125" s="142"/>
      <c r="I125" s="417"/>
      <c r="J125" s="418"/>
      <c r="K125" s="419"/>
      <c r="L125" s="536"/>
      <c r="M125" s="537"/>
      <c r="N125" s="537"/>
      <c r="O125" s="537"/>
      <c r="P125" s="537"/>
      <c r="Q125" s="538"/>
      <c r="R125" s="536"/>
      <c r="S125" s="537"/>
      <c r="T125" s="537"/>
      <c r="U125" s="537"/>
      <c r="V125" s="537"/>
      <c r="W125" s="538"/>
      <c r="X125" s="434"/>
      <c r="Y125" s="435"/>
      <c r="Z125" s="435"/>
      <c r="AA125" s="435"/>
      <c r="AB125" s="435"/>
      <c r="AC125" s="436"/>
      <c r="AD125" s="530"/>
      <c r="AE125" s="531"/>
      <c r="AF125" s="531"/>
      <c r="AG125" s="531"/>
      <c r="AH125" s="531"/>
      <c r="AI125" s="532"/>
      <c r="AU125" s="134"/>
      <c r="AV125" s="132"/>
      <c r="AW125" s="28"/>
    </row>
    <row r="126" spans="3:49" s="1" customFormat="1" ht="10.5" customHeight="1" x14ac:dyDescent="0.15">
      <c r="C126" s="412"/>
      <c r="D126" s="170"/>
      <c r="E126" s="143"/>
      <c r="F126" s="143"/>
      <c r="G126" s="138"/>
      <c r="H126" s="143"/>
      <c r="I126" s="420"/>
      <c r="J126" s="209"/>
      <c r="K126" s="421"/>
      <c r="L126" s="539"/>
      <c r="M126" s="540"/>
      <c r="N126" s="540"/>
      <c r="O126" s="540"/>
      <c r="P126" s="540"/>
      <c r="Q126" s="541"/>
      <c r="R126" s="539"/>
      <c r="S126" s="540"/>
      <c r="T126" s="540"/>
      <c r="U126" s="540"/>
      <c r="V126" s="540"/>
      <c r="W126" s="541"/>
      <c r="X126" s="437"/>
      <c r="Y126" s="438"/>
      <c r="Z126" s="438"/>
      <c r="AA126" s="438"/>
      <c r="AB126" s="438"/>
      <c r="AC126" s="439"/>
      <c r="AD126" s="530"/>
      <c r="AE126" s="531"/>
      <c r="AF126" s="531"/>
      <c r="AG126" s="531"/>
      <c r="AH126" s="531"/>
      <c r="AI126" s="532"/>
      <c r="AU126" s="134"/>
      <c r="AV126" s="132"/>
      <c r="AW126" s="28"/>
    </row>
    <row r="127" spans="3:49" s="1" customFormat="1" ht="10.5" customHeight="1" x14ac:dyDescent="0.15">
      <c r="C127" s="410">
        <v>8</v>
      </c>
      <c r="D127" s="413" t="s">
        <v>2</v>
      </c>
      <c r="E127" s="141">
        <v>31</v>
      </c>
      <c r="F127" s="141" t="s">
        <v>1</v>
      </c>
      <c r="G127" s="414" t="s">
        <v>7</v>
      </c>
      <c r="H127" s="141"/>
      <c r="I127" s="415">
        <f>支給額計算書!I351</f>
        <v>0</v>
      </c>
      <c r="J127" s="208"/>
      <c r="K127" s="416"/>
      <c r="L127" s="533"/>
      <c r="M127" s="534"/>
      <c r="N127" s="534"/>
      <c r="O127" s="534"/>
      <c r="P127" s="534"/>
      <c r="Q127" s="535"/>
      <c r="R127" s="533"/>
      <c r="S127" s="534"/>
      <c r="T127" s="534"/>
      <c r="U127" s="534"/>
      <c r="V127" s="534"/>
      <c r="W127" s="535"/>
      <c r="X127" s="431">
        <f t="shared" ref="X127" si="56">IF(L127=0,0,IF(I127="○",R127/L127,0))</f>
        <v>0</v>
      </c>
      <c r="Y127" s="432"/>
      <c r="Z127" s="432"/>
      <c r="AA127" s="432"/>
      <c r="AB127" s="432"/>
      <c r="AC127" s="433"/>
      <c r="AD127" s="530">
        <f t="shared" ref="AD127" si="57">IF(I127="○",2*X127,0)</f>
        <v>0</v>
      </c>
      <c r="AE127" s="531"/>
      <c r="AF127" s="531"/>
      <c r="AG127" s="531"/>
      <c r="AH127" s="531"/>
      <c r="AI127" s="532"/>
      <c r="AU127" s="132"/>
      <c r="AV127" s="132"/>
      <c r="AW127" s="28"/>
    </row>
    <row r="128" spans="3:49" s="1" customFormat="1" ht="10.9" customHeight="1" x14ac:dyDescent="0.15">
      <c r="C128" s="411"/>
      <c r="D128" s="140"/>
      <c r="E128" s="142"/>
      <c r="F128" s="142"/>
      <c r="G128" s="137"/>
      <c r="H128" s="142"/>
      <c r="I128" s="417"/>
      <c r="J128" s="418"/>
      <c r="K128" s="419"/>
      <c r="L128" s="536"/>
      <c r="M128" s="537"/>
      <c r="N128" s="537"/>
      <c r="O128" s="537"/>
      <c r="P128" s="537"/>
      <c r="Q128" s="538"/>
      <c r="R128" s="536"/>
      <c r="S128" s="537"/>
      <c r="T128" s="537"/>
      <c r="U128" s="537"/>
      <c r="V128" s="537"/>
      <c r="W128" s="538"/>
      <c r="X128" s="434"/>
      <c r="Y128" s="435"/>
      <c r="Z128" s="435"/>
      <c r="AA128" s="435"/>
      <c r="AB128" s="435"/>
      <c r="AC128" s="436"/>
      <c r="AD128" s="530"/>
      <c r="AE128" s="531"/>
      <c r="AF128" s="531"/>
      <c r="AG128" s="531"/>
      <c r="AH128" s="531"/>
      <c r="AI128" s="532"/>
      <c r="AU128" s="132"/>
      <c r="AV128" s="132"/>
      <c r="AW128" s="28"/>
    </row>
    <row r="129" spans="3:49" s="1" customFormat="1" ht="10.5" customHeight="1" x14ac:dyDescent="0.15">
      <c r="C129" s="411"/>
      <c r="D129" s="140"/>
      <c r="E129" s="142"/>
      <c r="F129" s="142"/>
      <c r="G129" s="137"/>
      <c r="H129" s="142"/>
      <c r="I129" s="417"/>
      <c r="J129" s="418"/>
      <c r="K129" s="419"/>
      <c r="L129" s="536"/>
      <c r="M129" s="537"/>
      <c r="N129" s="537"/>
      <c r="O129" s="537"/>
      <c r="P129" s="537"/>
      <c r="Q129" s="538"/>
      <c r="R129" s="536"/>
      <c r="S129" s="537"/>
      <c r="T129" s="537"/>
      <c r="U129" s="537"/>
      <c r="V129" s="537"/>
      <c r="W129" s="538"/>
      <c r="X129" s="434"/>
      <c r="Y129" s="435"/>
      <c r="Z129" s="435"/>
      <c r="AA129" s="435"/>
      <c r="AB129" s="435"/>
      <c r="AC129" s="436"/>
      <c r="AD129" s="530"/>
      <c r="AE129" s="531"/>
      <c r="AF129" s="531"/>
      <c r="AG129" s="531"/>
      <c r="AH129" s="531"/>
      <c r="AI129" s="532"/>
      <c r="AU129" s="132"/>
      <c r="AV129" s="132"/>
      <c r="AW129" s="28"/>
    </row>
    <row r="130" spans="3:49" s="1" customFormat="1" ht="10.5" customHeight="1" x14ac:dyDescent="0.15">
      <c r="C130" s="412"/>
      <c r="D130" s="170"/>
      <c r="E130" s="143"/>
      <c r="F130" s="143"/>
      <c r="G130" s="138"/>
      <c r="H130" s="143"/>
      <c r="I130" s="420"/>
      <c r="J130" s="209"/>
      <c r="K130" s="421"/>
      <c r="L130" s="539"/>
      <c r="M130" s="540"/>
      <c r="N130" s="540"/>
      <c r="O130" s="540"/>
      <c r="P130" s="540"/>
      <c r="Q130" s="541"/>
      <c r="R130" s="539"/>
      <c r="S130" s="540"/>
      <c r="T130" s="540"/>
      <c r="U130" s="540"/>
      <c r="V130" s="540"/>
      <c r="W130" s="541"/>
      <c r="X130" s="437"/>
      <c r="Y130" s="438"/>
      <c r="Z130" s="438"/>
      <c r="AA130" s="438"/>
      <c r="AB130" s="438"/>
      <c r="AC130" s="439"/>
      <c r="AD130" s="530"/>
      <c r="AE130" s="531"/>
      <c r="AF130" s="531"/>
      <c r="AG130" s="531"/>
      <c r="AH130" s="531"/>
      <c r="AI130" s="532"/>
      <c r="AU130" s="132"/>
      <c r="AV130" s="132"/>
      <c r="AW130" s="28"/>
    </row>
    <row r="131" spans="3:49" s="1" customFormat="1" ht="10.5" customHeight="1" x14ac:dyDescent="0.15">
      <c r="C131" s="411">
        <v>9</v>
      </c>
      <c r="D131" s="140" t="s">
        <v>2</v>
      </c>
      <c r="E131" s="142">
        <v>1</v>
      </c>
      <c r="F131" s="142" t="s">
        <v>1</v>
      </c>
      <c r="G131" s="414" t="s">
        <v>6</v>
      </c>
      <c r="H131" s="491"/>
      <c r="I131" s="417">
        <f>支給額計算書!I355</f>
        <v>0</v>
      </c>
      <c r="J131" s="418"/>
      <c r="K131" s="419"/>
      <c r="L131" s="536"/>
      <c r="M131" s="537"/>
      <c r="N131" s="537"/>
      <c r="O131" s="537"/>
      <c r="P131" s="537"/>
      <c r="Q131" s="538"/>
      <c r="R131" s="536"/>
      <c r="S131" s="537"/>
      <c r="T131" s="537"/>
      <c r="U131" s="537"/>
      <c r="V131" s="537"/>
      <c r="W131" s="538"/>
      <c r="X131" s="434">
        <f t="shared" ref="X131" si="58">IF(L131=0,0,IF(I131="○",R131/L131,0))</f>
        <v>0</v>
      </c>
      <c r="Y131" s="435"/>
      <c r="Z131" s="435"/>
      <c r="AA131" s="435"/>
      <c r="AB131" s="435"/>
      <c r="AC131" s="436"/>
      <c r="AD131" s="168">
        <f t="shared" ref="AD131" si="59">IF(I131="○",2*X131,0)</f>
        <v>0</v>
      </c>
      <c r="AE131" s="169"/>
      <c r="AF131" s="169"/>
      <c r="AG131" s="169"/>
      <c r="AH131" s="169"/>
      <c r="AI131" s="409"/>
      <c r="AN131" s="86"/>
      <c r="AO131" s="86"/>
      <c r="AU131" s="28"/>
      <c r="AV131" s="28"/>
      <c r="AW131" s="28"/>
    </row>
    <row r="132" spans="3:49" ht="10.5" customHeight="1" x14ac:dyDescent="0.15">
      <c r="C132" s="411"/>
      <c r="D132" s="140"/>
      <c r="E132" s="142"/>
      <c r="F132" s="142"/>
      <c r="G132" s="137"/>
      <c r="H132" s="492"/>
      <c r="I132" s="417"/>
      <c r="J132" s="418"/>
      <c r="K132" s="419"/>
      <c r="L132" s="536"/>
      <c r="M132" s="537"/>
      <c r="N132" s="537"/>
      <c r="O132" s="537"/>
      <c r="P132" s="537"/>
      <c r="Q132" s="538"/>
      <c r="R132" s="536"/>
      <c r="S132" s="537"/>
      <c r="T132" s="537"/>
      <c r="U132" s="537"/>
      <c r="V132" s="537"/>
      <c r="W132" s="538"/>
      <c r="X132" s="434"/>
      <c r="Y132" s="435"/>
      <c r="Z132" s="435"/>
      <c r="AA132" s="435"/>
      <c r="AB132" s="435"/>
      <c r="AC132" s="436"/>
      <c r="AD132" s="530"/>
      <c r="AE132" s="531"/>
      <c r="AF132" s="531"/>
      <c r="AG132" s="531"/>
      <c r="AH132" s="531"/>
      <c r="AI132" s="532"/>
    </row>
    <row r="133" spans="3:49" ht="10.5" customHeight="1" x14ac:dyDescent="0.15">
      <c r="C133" s="411"/>
      <c r="D133" s="140"/>
      <c r="E133" s="142"/>
      <c r="F133" s="142"/>
      <c r="G133" s="137"/>
      <c r="H133" s="492"/>
      <c r="I133" s="417"/>
      <c r="J133" s="418"/>
      <c r="K133" s="419"/>
      <c r="L133" s="536"/>
      <c r="M133" s="537"/>
      <c r="N133" s="537"/>
      <c r="O133" s="537"/>
      <c r="P133" s="537"/>
      <c r="Q133" s="538"/>
      <c r="R133" s="536"/>
      <c r="S133" s="537"/>
      <c r="T133" s="537"/>
      <c r="U133" s="537"/>
      <c r="V133" s="537"/>
      <c r="W133" s="538"/>
      <c r="X133" s="434"/>
      <c r="Y133" s="435"/>
      <c r="Z133" s="435"/>
      <c r="AA133" s="435"/>
      <c r="AB133" s="435"/>
      <c r="AC133" s="436"/>
      <c r="AD133" s="530"/>
      <c r="AE133" s="531"/>
      <c r="AF133" s="531"/>
      <c r="AG133" s="531"/>
      <c r="AH133" s="531"/>
      <c r="AI133" s="532"/>
    </row>
    <row r="134" spans="3:49" ht="10.5" customHeight="1" x14ac:dyDescent="0.15">
      <c r="C134" s="412"/>
      <c r="D134" s="170"/>
      <c r="E134" s="143"/>
      <c r="F134" s="143"/>
      <c r="G134" s="138"/>
      <c r="H134" s="493"/>
      <c r="I134" s="420"/>
      <c r="J134" s="209"/>
      <c r="K134" s="421"/>
      <c r="L134" s="539"/>
      <c r="M134" s="540"/>
      <c r="N134" s="540"/>
      <c r="O134" s="540"/>
      <c r="P134" s="540"/>
      <c r="Q134" s="541"/>
      <c r="R134" s="539"/>
      <c r="S134" s="540"/>
      <c r="T134" s="540"/>
      <c r="U134" s="540"/>
      <c r="V134" s="540"/>
      <c r="W134" s="541"/>
      <c r="X134" s="437"/>
      <c r="Y134" s="438"/>
      <c r="Z134" s="438"/>
      <c r="AA134" s="438"/>
      <c r="AB134" s="438"/>
      <c r="AC134" s="439"/>
      <c r="AD134" s="530"/>
      <c r="AE134" s="531"/>
      <c r="AF134" s="531"/>
      <c r="AG134" s="531"/>
      <c r="AH134" s="531"/>
      <c r="AI134" s="532"/>
    </row>
    <row r="135" spans="3:49" ht="10.5" customHeight="1" x14ac:dyDescent="0.15">
      <c r="C135" s="411">
        <v>9</v>
      </c>
      <c r="D135" s="413" t="s">
        <v>2</v>
      </c>
      <c r="E135" s="142">
        <v>2</v>
      </c>
      <c r="F135" s="141" t="s">
        <v>1</v>
      </c>
      <c r="G135" s="414" t="s">
        <v>5</v>
      </c>
      <c r="H135" s="491"/>
      <c r="I135" s="417">
        <f>支給額計算書!I359</f>
        <v>0</v>
      </c>
      <c r="J135" s="418"/>
      <c r="K135" s="419"/>
      <c r="L135" s="533"/>
      <c r="M135" s="534"/>
      <c r="N135" s="534"/>
      <c r="O135" s="534"/>
      <c r="P135" s="534"/>
      <c r="Q135" s="535"/>
      <c r="R135" s="533"/>
      <c r="S135" s="534"/>
      <c r="T135" s="534"/>
      <c r="U135" s="534"/>
      <c r="V135" s="534"/>
      <c r="W135" s="535"/>
      <c r="X135" s="434">
        <f t="shared" ref="X135" si="60">IF(L135=0,0,IF(I135="○",R135/L135,0))</f>
        <v>0</v>
      </c>
      <c r="Y135" s="435"/>
      <c r="Z135" s="435"/>
      <c r="AA135" s="435"/>
      <c r="AB135" s="435"/>
      <c r="AC135" s="436"/>
      <c r="AD135" s="168">
        <f t="shared" ref="AD135" si="61">IF(I135="○",2*X135,0)</f>
        <v>0</v>
      </c>
      <c r="AE135" s="169"/>
      <c r="AF135" s="169"/>
      <c r="AG135" s="169"/>
      <c r="AH135" s="169"/>
      <c r="AI135" s="409"/>
    </row>
    <row r="136" spans="3:49" ht="10.5" customHeight="1" x14ac:dyDescent="0.15">
      <c r="C136" s="411"/>
      <c r="D136" s="140"/>
      <c r="E136" s="142"/>
      <c r="F136" s="142"/>
      <c r="G136" s="137"/>
      <c r="H136" s="492"/>
      <c r="I136" s="417"/>
      <c r="J136" s="418"/>
      <c r="K136" s="419"/>
      <c r="L136" s="536"/>
      <c r="M136" s="537"/>
      <c r="N136" s="537"/>
      <c r="O136" s="537"/>
      <c r="P136" s="537"/>
      <c r="Q136" s="538"/>
      <c r="R136" s="536"/>
      <c r="S136" s="537"/>
      <c r="T136" s="537"/>
      <c r="U136" s="537"/>
      <c r="V136" s="537"/>
      <c r="W136" s="538"/>
      <c r="X136" s="434"/>
      <c r="Y136" s="435"/>
      <c r="Z136" s="435"/>
      <c r="AA136" s="435"/>
      <c r="AB136" s="435"/>
      <c r="AC136" s="436"/>
      <c r="AD136" s="530"/>
      <c r="AE136" s="531"/>
      <c r="AF136" s="531"/>
      <c r="AG136" s="531"/>
      <c r="AH136" s="531"/>
      <c r="AI136" s="532"/>
    </row>
    <row r="137" spans="3:49" ht="10.5" customHeight="1" x14ac:dyDescent="0.15">
      <c r="C137" s="411"/>
      <c r="D137" s="140"/>
      <c r="E137" s="142"/>
      <c r="F137" s="142"/>
      <c r="G137" s="137"/>
      <c r="H137" s="492"/>
      <c r="I137" s="417"/>
      <c r="J137" s="418"/>
      <c r="K137" s="419"/>
      <c r="L137" s="536"/>
      <c r="M137" s="537"/>
      <c r="N137" s="537"/>
      <c r="O137" s="537"/>
      <c r="P137" s="537"/>
      <c r="Q137" s="538"/>
      <c r="R137" s="536"/>
      <c r="S137" s="537"/>
      <c r="T137" s="537"/>
      <c r="U137" s="537"/>
      <c r="V137" s="537"/>
      <c r="W137" s="538"/>
      <c r="X137" s="434"/>
      <c r="Y137" s="435"/>
      <c r="Z137" s="435"/>
      <c r="AA137" s="435"/>
      <c r="AB137" s="435"/>
      <c r="AC137" s="436"/>
      <c r="AD137" s="530"/>
      <c r="AE137" s="531"/>
      <c r="AF137" s="531"/>
      <c r="AG137" s="531"/>
      <c r="AH137" s="531"/>
      <c r="AI137" s="532"/>
    </row>
    <row r="138" spans="3:49" ht="10.5" customHeight="1" x14ac:dyDescent="0.15">
      <c r="C138" s="412"/>
      <c r="D138" s="170"/>
      <c r="E138" s="143"/>
      <c r="F138" s="143"/>
      <c r="G138" s="138"/>
      <c r="H138" s="493"/>
      <c r="I138" s="420"/>
      <c r="J138" s="209"/>
      <c r="K138" s="421"/>
      <c r="L138" s="539"/>
      <c r="M138" s="540"/>
      <c r="N138" s="540"/>
      <c r="O138" s="540"/>
      <c r="P138" s="540"/>
      <c r="Q138" s="541"/>
      <c r="R138" s="539"/>
      <c r="S138" s="540"/>
      <c r="T138" s="540"/>
      <c r="U138" s="540"/>
      <c r="V138" s="540"/>
      <c r="W138" s="541"/>
      <c r="X138" s="437"/>
      <c r="Y138" s="438"/>
      <c r="Z138" s="438"/>
      <c r="AA138" s="438"/>
      <c r="AB138" s="438"/>
      <c r="AC138" s="439"/>
      <c r="AD138" s="530"/>
      <c r="AE138" s="531"/>
      <c r="AF138" s="531"/>
      <c r="AG138" s="531"/>
      <c r="AH138" s="531"/>
      <c r="AI138" s="532"/>
    </row>
    <row r="139" spans="3:49" ht="10.5" customHeight="1" x14ac:dyDescent="0.15">
      <c r="C139" s="411">
        <v>9</v>
      </c>
      <c r="D139" s="413" t="s">
        <v>2</v>
      </c>
      <c r="E139" s="142">
        <v>3</v>
      </c>
      <c r="F139" s="141" t="s">
        <v>1</v>
      </c>
      <c r="G139" s="414" t="s">
        <v>4</v>
      </c>
      <c r="H139" s="491"/>
      <c r="I139" s="415">
        <f>支給額計算書!I363</f>
        <v>0</v>
      </c>
      <c r="J139" s="208"/>
      <c r="K139" s="416"/>
      <c r="L139" s="533"/>
      <c r="M139" s="534"/>
      <c r="N139" s="534"/>
      <c r="O139" s="534"/>
      <c r="P139" s="534"/>
      <c r="Q139" s="535"/>
      <c r="R139" s="533"/>
      <c r="S139" s="534"/>
      <c r="T139" s="534"/>
      <c r="U139" s="534"/>
      <c r="V139" s="534"/>
      <c r="W139" s="535"/>
      <c r="X139" s="431">
        <f t="shared" ref="X139" si="62">IF(L139=0,0,IF(I139="○",R139/L139,0))</f>
        <v>0</v>
      </c>
      <c r="Y139" s="432"/>
      <c r="Z139" s="432"/>
      <c r="AA139" s="432"/>
      <c r="AB139" s="432"/>
      <c r="AC139" s="433"/>
      <c r="AD139" s="168">
        <f t="shared" ref="AD139" si="63">IF(I139="○",2*X139,0)</f>
        <v>0</v>
      </c>
      <c r="AE139" s="169"/>
      <c r="AF139" s="169"/>
      <c r="AG139" s="169"/>
      <c r="AH139" s="169"/>
      <c r="AI139" s="409"/>
    </row>
    <row r="140" spans="3:49" ht="10.5" customHeight="1" x14ac:dyDescent="0.15">
      <c r="C140" s="411"/>
      <c r="D140" s="140"/>
      <c r="E140" s="142"/>
      <c r="F140" s="142"/>
      <c r="G140" s="137"/>
      <c r="H140" s="492"/>
      <c r="I140" s="417"/>
      <c r="J140" s="418"/>
      <c r="K140" s="419"/>
      <c r="L140" s="536"/>
      <c r="M140" s="537"/>
      <c r="N140" s="537"/>
      <c r="O140" s="537"/>
      <c r="P140" s="537"/>
      <c r="Q140" s="538"/>
      <c r="R140" s="536"/>
      <c r="S140" s="537"/>
      <c r="T140" s="537"/>
      <c r="U140" s="537"/>
      <c r="V140" s="537"/>
      <c r="W140" s="538"/>
      <c r="X140" s="434"/>
      <c r="Y140" s="435"/>
      <c r="Z140" s="435"/>
      <c r="AA140" s="435"/>
      <c r="AB140" s="435"/>
      <c r="AC140" s="436"/>
      <c r="AD140" s="530"/>
      <c r="AE140" s="531"/>
      <c r="AF140" s="531"/>
      <c r="AG140" s="531"/>
      <c r="AH140" s="531"/>
      <c r="AI140" s="532"/>
    </row>
    <row r="141" spans="3:49" ht="10.5" customHeight="1" x14ac:dyDescent="0.15">
      <c r="C141" s="411"/>
      <c r="D141" s="140"/>
      <c r="E141" s="142"/>
      <c r="F141" s="142"/>
      <c r="G141" s="137"/>
      <c r="H141" s="492"/>
      <c r="I141" s="417"/>
      <c r="J141" s="418"/>
      <c r="K141" s="419"/>
      <c r="L141" s="536"/>
      <c r="M141" s="537"/>
      <c r="N141" s="537"/>
      <c r="O141" s="537"/>
      <c r="P141" s="537"/>
      <c r="Q141" s="538"/>
      <c r="R141" s="536"/>
      <c r="S141" s="537"/>
      <c r="T141" s="537"/>
      <c r="U141" s="537"/>
      <c r="V141" s="537"/>
      <c r="W141" s="538"/>
      <c r="X141" s="434"/>
      <c r="Y141" s="435"/>
      <c r="Z141" s="435"/>
      <c r="AA141" s="435"/>
      <c r="AB141" s="435"/>
      <c r="AC141" s="436"/>
      <c r="AD141" s="530"/>
      <c r="AE141" s="531"/>
      <c r="AF141" s="531"/>
      <c r="AG141" s="531"/>
      <c r="AH141" s="531"/>
      <c r="AI141" s="532"/>
    </row>
    <row r="142" spans="3:49" ht="10.5" customHeight="1" x14ac:dyDescent="0.15">
      <c r="C142" s="412"/>
      <c r="D142" s="170"/>
      <c r="E142" s="143"/>
      <c r="F142" s="143"/>
      <c r="G142" s="138"/>
      <c r="H142" s="493"/>
      <c r="I142" s="420"/>
      <c r="J142" s="209"/>
      <c r="K142" s="421"/>
      <c r="L142" s="539"/>
      <c r="M142" s="540"/>
      <c r="N142" s="540"/>
      <c r="O142" s="540"/>
      <c r="P142" s="540"/>
      <c r="Q142" s="541"/>
      <c r="R142" s="539"/>
      <c r="S142" s="540"/>
      <c r="T142" s="540"/>
      <c r="U142" s="540"/>
      <c r="V142" s="540"/>
      <c r="W142" s="541"/>
      <c r="X142" s="437"/>
      <c r="Y142" s="438"/>
      <c r="Z142" s="438"/>
      <c r="AA142" s="438"/>
      <c r="AB142" s="438"/>
      <c r="AC142" s="439"/>
      <c r="AD142" s="530"/>
      <c r="AE142" s="531"/>
      <c r="AF142" s="531"/>
      <c r="AG142" s="531"/>
      <c r="AH142" s="531"/>
      <c r="AI142" s="532"/>
    </row>
    <row r="143" spans="3:49" ht="10.5" customHeight="1" x14ac:dyDescent="0.15">
      <c r="C143" s="411">
        <v>9</v>
      </c>
      <c r="D143" s="140" t="s">
        <v>2</v>
      </c>
      <c r="E143" s="142">
        <v>4</v>
      </c>
      <c r="F143" s="142" t="s">
        <v>1</v>
      </c>
      <c r="G143" s="414" t="s">
        <v>3</v>
      </c>
      <c r="H143" s="491"/>
      <c r="I143" s="417">
        <f>支給額計算書!I367</f>
        <v>0</v>
      </c>
      <c r="J143" s="418"/>
      <c r="K143" s="419"/>
      <c r="L143" s="536"/>
      <c r="M143" s="537"/>
      <c r="N143" s="537"/>
      <c r="O143" s="537"/>
      <c r="P143" s="537"/>
      <c r="Q143" s="538"/>
      <c r="R143" s="536"/>
      <c r="S143" s="537"/>
      <c r="T143" s="537"/>
      <c r="U143" s="537"/>
      <c r="V143" s="537"/>
      <c r="W143" s="538"/>
      <c r="X143" s="434">
        <f t="shared" ref="X143" si="64">IF(L143=0,0,IF(I143="○",R143/L143,0))</f>
        <v>0</v>
      </c>
      <c r="Y143" s="435"/>
      <c r="Z143" s="435"/>
      <c r="AA143" s="435"/>
      <c r="AB143" s="435"/>
      <c r="AC143" s="436"/>
      <c r="AD143" s="168">
        <f t="shared" ref="AD143" si="65">IF(I143="○",2*X143,0)</f>
        <v>0</v>
      </c>
      <c r="AE143" s="169"/>
      <c r="AF143" s="169"/>
      <c r="AG143" s="169"/>
      <c r="AH143" s="169"/>
      <c r="AI143" s="409"/>
    </row>
    <row r="144" spans="3:49" ht="10.5" customHeight="1" x14ac:dyDescent="0.15">
      <c r="C144" s="411"/>
      <c r="D144" s="140"/>
      <c r="E144" s="142"/>
      <c r="F144" s="142"/>
      <c r="G144" s="137"/>
      <c r="H144" s="492"/>
      <c r="I144" s="417"/>
      <c r="J144" s="418"/>
      <c r="K144" s="419"/>
      <c r="L144" s="536"/>
      <c r="M144" s="537"/>
      <c r="N144" s="537"/>
      <c r="O144" s="537"/>
      <c r="P144" s="537"/>
      <c r="Q144" s="538"/>
      <c r="R144" s="536"/>
      <c r="S144" s="537"/>
      <c r="T144" s="537"/>
      <c r="U144" s="537"/>
      <c r="V144" s="537"/>
      <c r="W144" s="538"/>
      <c r="X144" s="434"/>
      <c r="Y144" s="435"/>
      <c r="Z144" s="435"/>
      <c r="AA144" s="435"/>
      <c r="AB144" s="435"/>
      <c r="AC144" s="436"/>
      <c r="AD144" s="530"/>
      <c r="AE144" s="531"/>
      <c r="AF144" s="531"/>
      <c r="AG144" s="531"/>
      <c r="AH144" s="531"/>
      <c r="AI144" s="532"/>
    </row>
    <row r="145" spans="3:35" ht="10.5" customHeight="1" x14ac:dyDescent="0.15">
      <c r="C145" s="411"/>
      <c r="D145" s="140"/>
      <c r="E145" s="142"/>
      <c r="F145" s="142"/>
      <c r="G145" s="137"/>
      <c r="H145" s="492"/>
      <c r="I145" s="417"/>
      <c r="J145" s="418"/>
      <c r="K145" s="419"/>
      <c r="L145" s="536"/>
      <c r="M145" s="537"/>
      <c r="N145" s="537"/>
      <c r="O145" s="537"/>
      <c r="P145" s="537"/>
      <c r="Q145" s="538"/>
      <c r="R145" s="536"/>
      <c r="S145" s="537"/>
      <c r="T145" s="537"/>
      <c r="U145" s="537"/>
      <c r="V145" s="537"/>
      <c r="W145" s="538"/>
      <c r="X145" s="434"/>
      <c r="Y145" s="435"/>
      <c r="Z145" s="435"/>
      <c r="AA145" s="435"/>
      <c r="AB145" s="435"/>
      <c r="AC145" s="436"/>
      <c r="AD145" s="530"/>
      <c r="AE145" s="531"/>
      <c r="AF145" s="531"/>
      <c r="AG145" s="531"/>
      <c r="AH145" s="531"/>
      <c r="AI145" s="532"/>
    </row>
    <row r="146" spans="3:35" ht="10.5" customHeight="1" x14ac:dyDescent="0.15">
      <c r="C146" s="412"/>
      <c r="D146" s="170"/>
      <c r="E146" s="143"/>
      <c r="F146" s="143"/>
      <c r="G146" s="138"/>
      <c r="H146" s="493"/>
      <c r="I146" s="420"/>
      <c r="J146" s="209"/>
      <c r="K146" s="421"/>
      <c r="L146" s="539"/>
      <c r="M146" s="540"/>
      <c r="N146" s="540"/>
      <c r="O146" s="540"/>
      <c r="P146" s="540"/>
      <c r="Q146" s="541"/>
      <c r="R146" s="539"/>
      <c r="S146" s="540"/>
      <c r="T146" s="540"/>
      <c r="U146" s="540"/>
      <c r="V146" s="540"/>
      <c r="W146" s="541"/>
      <c r="X146" s="437"/>
      <c r="Y146" s="438"/>
      <c r="Z146" s="438"/>
      <c r="AA146" s="438"/>
      <c r="AB146" s="438"/>
      <c r="AC146" s="439"/>
      <c r="AD146" s="530"/>
      <c r="AE146" s="531"/>
      <c r="AF146" s="531"/>
      <c r="AG146" s="531"/>
      <c r="AH146" s="531"/>
      <c r="AI146" s="532"/>
    </row>
    <row r="147" spans="3:35" ht="10.5" customHeight="1" x14ac:dyDescent="0.15">
      <c r="C147" s="411">
        <v>9</v>
      </c>
      <c r="D147" s="413" t="s">
        <v>2</v>
      </c>
      <c r="E147" s="142">
        <v>5</v>
      </c>
      <c r="F147" s="141" t="s">
        <v>1</v>
      </c>
      <c r="G147" s="414" t="s">
        <v>0</v>
      </c>
      <c r="H147" s="491"/>
      <c r="I147" s="417">
        <f>支給額計算書!I371</f>
        <v>0</v>
      </c>
      <c r="J147" s="418"/>
      <c r="K147" s="419"/>
      <c r="L147" s="536"/>
      <c r="M147" s="537"/>
      <c r="N147" s="537"/>
      <c r="O147" s="537"/>
      <c r="P147" s="537"/>
      <c r="Q147" s="538"/>
      <c r="R147" s="533"/>
      <c r="S147" s="534"/>
      <c r="T147" s="534"/>
      <c r="U147" s="534"/>
      <c r="V147" s="534"/>
      <c r="W147" s="535"/>
      <c r="X147" s="434">
        <f t="shared" ref="X147" si="66">IF(L147=0,0,IF(I147="○",R147/L147,0))</f>
        <v>0</v>
      </c>
      <c r="Y147" s="435"/>
      <c r="Z147" s="435"/>
      <c r="AA147" s="435"/>
      <c r="AB147" s="435"/>
      <c r="AC147" s="436"/>
      <c r="AD147" s="168">
        <f t="shared" ref="AD147" si="67">IF(I147="○",2*X147,0)</f>
        <v>0</v>
      </c>
      <c r="AE147" s="169"/>
      <c r="AF147" s="169"/>
      <c r="AG147" s="169"/>
      <c r="AH147" s="169"/>
      <c r="AI147" s="409"/>
    </row>
    <row r="148" spans="3:35" ht="10.5" customHeight="1" x14ac:dyDescent="0.15">
      <c r="C148" s="411"/>
      <c r="D148" s="140"/>
      <c r="E148" s="142"/>
      <c r="F148" s="142"/>
      <c r="G148" s="137"/>
      <c r="H148" s="492"/>
      <c r="I148" s="417"/>
      <c r="J148" s="418"/>
      <c r="K148" s="419"/>
      <c r="L148" s="536"/>
      <c r="M148" s="537"/>
      <c r="N148" s="537"/>
      <c r="O148" s="537"/>
      <c r="P148" s="537"/>
      <c r="Q148" s="538"/>
      <c r="R148" s="536"/>
      <c r="S148" s="537"/>
      <c r="T148" s="537"/>
      <c r="U148" s="537"/>
      <c r="V148" s="537"/>
      <c r="W148" s="538"/>
      <c r="X148" s="434"/>
      <c r="Y148" s="435"/>
      <c r="Z148" s="435"/>
      <c r="AA148" s="435"/>
      <c r="AB148" s="435"/>
      <c r="AC148" s="436"/>
      <c r="AD148" s="530"/>
      <c r="AE148" s="531"/>
      <c r="AF148" s="531"/>
      <c r="AG148" s="531"/>
      <c r="AH148" s="531"/>
      <c r="AI148" s="532"/>
    </row>
    <row r="149" spans="3:35" ht="10.5" customHeight="1" x14ac:dyDescent="0.15">
      <c r="C149" s="411"/>
      <c r="D149" s="140"/>
      <c r="E149" s="142"/>
      <c r="F149" s="142"/>
      <c r="G149" s="137"/>
      <c r="H149" s="492"/>
      <c r="I149" s="417"/>
      <c r="J149" s="418"/>
      <c r="K149" s="419"/>
      <c r="L149" s="536"/>
      <c r="M149" s="537"/>
      <c r="N149" s="537"/>
      <c r="O149" s="537"/>
      <c r="P149" s="537"/>
      <c r="Q149" s="538"/>
      <c r="R149" s="536"/>
      <c r="S149" s="537"/>
      <c r="T149" s="537"/>
      <c r="U149" s="537"/>
      <c r="V149" s="537"/>
      <c r="W149" s="538"/>
      <c r="X149" s="434"/>
      <c r="Y149" s="435"/>
      <c r="Z149" s="435"/>
      <c r="AA149" s="435"/>
      <c r="AB149" s="435"/>
      <c r="AC149" s="436"/>
      <c r="AD149" s="530"/>
      <c r="AE149" s="531"/>
      <c r="AF149" s="531"/>
      <c r="AG149" s="531"/>
      <c r="AH149" s="531"/>
      <c r="AI149" s="532"/>
    </row>
    <row r="150" spans="3:35" ht="10.5" customHeight="1" x14ac:dyDescent="0.15">
      <c r="C150" s="412"/>
      <c r="D150" s="170"/>
      <c r="E150" s="143"/>
      <c r="F150" s="143"/>
      <c r="G150" s="138"/>
      <c r="H150" s="493"/>
      <c r="I150" s="420"/>
      <c r="J150" s="209"/>
      <c r="K150" s="421"/>
      <c r="L150" s="539"/>
      <c r="M150" s="540"/>
      <c r="N150" s="540"/>
      <c r="O150" s="540"/>
      <c r="P150" s="540"/>
      <c r="Q150" s="541"/>
      <c r="R150" s="539"/>
      <c r="S150" s="540"/>
      <c r="T150" s="540"/>
      <c r="U150" s="540"/>
      <c r="V150" s="540"/>
      <c r="W150" s="541"/>
      <c r="X150" s="437"/>
      <c r="Y150" s="438"/>
      <c r="Z150" s="438"/>
      <c r="AA150" s="438"/>
      <c r="AB150" s="438"/>
      <c r="AC150" s="439"/>
      <c r="AD150" s="530"/>
      <c r="AE150" s="531"/>
      <c r="AF150" s="531"/>
      <c r="AG150" s="531"/>
      <c r="AH150" s="531"/>
      <c r="AI150" s="532"/>
    </row>
    <row r="151" spans="3:35" ht="10.5" customHeight="1" x14ac:dyDescent="0.15">
      <c r="C151" s="411">
        <v>9</v>
      </c>
      <c r="D151" s="413" t="s">
        <v>2</v>
      </c>
      <c r="E151" s="142">
        <v>6</v>
      </c>
      <c r="F151" s="141" t="s">
        <v>1</v>
      </c>
      <c r="G151" s="414" t="s">
        <v>8</v>
      </c>
      <c r="H151" s="491"/>
      <c r="I151" s="417">
        <f>支給額計算書!I375</f>
        <v>0</v>
      </c>
      <c r="J151" s="418"/>
      <c r="K151" s="419"/>
      <c r="L151" s="536"/>
      <c r="M151" s="537"/>
      <c r="N151" s="537"/>
      <c r="O151" s="537"/>
      <c r="P151" s="537"/>
      <c r="Q151" s="538"/>
      <c r="R151" s="533"/>
      <c r="S151" s="534"/>
      <c r="T151" s="534"/>
      <c r="U151" s="534"/>
      <c r="V151" s="534"/>
      <c r="W151" s="535"/>
      <c r="X151" s="434">
        <f t="shared" ref="X151" si="68">IF(L151=0,0,IF(I151="○",R151/L151,0))</f>
        <v>0</v>
      </c>
      <c r="Y151" s="435"/>
      <c r="Z151" s="435"/>
      <c r="AA151" s="435"/>
      <c r="AB151" s="435"/>
      <c r="AC151" s="436"/>
      <c r="AD151" s="168">
        <f t="shared" ref="AD151" si="69">IF(I151="○",2*X151,0)</f>
        <v>0</v>
      </c>
      <c r="AE151" s="169"/>
      <c r="AF151" s="169"/>
      <c r="AG151" s="169"/>
      <c r="AH151" s="169"/>
      <c r="AI151" s="409"/>
    </row>
    <row r="152" spans="3:35" ht="10.5" customHeight="1" x14ac:dyDescent="0.15">
      <c r="C152" s="411"/>
      <c r="D152" s="140"/>
      <c r="E152" s="142"/>
      <c r="F152" s="142"/>
      <c r="G152" s="137"/>
      <c r="H152" s="492"/>
      <c r="I152" s="417"/>
      <c r="J152" s="418"/>
      <c r="K152" s="419"/>
      <c r="L152" s="536"/>
      <c r="M152" s="537"/>
      <c r="N152" s="537"/>
      <c r="O152" s="537"/>
      <c r="P152" s="537"/>
      <c r="Q152" s="538"/>
      <c r="R152" s="536"/>
      <c r="S152" s="537"/>
      <c r="T152" s="537"/>
      <c r="U152" s="537"/>
      <c r="V152" s="537"/>
      <c r="W152" s="538"/>
      <c r="X152" s="434"/>
      <c r="Y152" s="435"/>
      <c r="Z152" s="435"/>
      <c r="AA152" s="435"/>
      <c r="AB152" s="435"/>
      <c r="AC152" s="436"/>
      <c r="AD152" s="530"/>
      <c r="AE152" s="531"/>
      <c r="AF152" s="531"/>
      <c r="AG152" s="531"/>
      <c r="AH152" s="531"/>
      <c r="AI152" s="532"/>
    </row>
    <row r="153" spans="3:35" ht="10.5" customHeight="1" x14ac:dyDescent="0.15">
      <c r="C153" s="411"/>
      <c r="D153" s="140"/>
      <c r="E153" s="142"/>
      <c r="F153" s="142"/>
      <c r="G153" s="137"/>
      <c r="H153" s="492"/>
      <c r="I153" s="417"/>
      <c r="J153" s="418"/>
      <c r="K153" s="419"/>
      <c r="L153" s="536"/>
      <c r="M153" s="537"/>
      <c r="N153" s="537"/>
      <c r="O153" s="537"/>
      <c r="P153" s="537"/>
      <c r="Q153" s="538"/>
      <c r="R153" s="536"/>
      <c r="S153" s="537"/>
      <c r="T153" s="537"/>
      <c r="U153" s="537"/>
      <c r="V153" s="537"/>
      <c r="W153" s="538"/>
      <c r="X153" s="434"/>
      <c r="Y153" s="435"/>
      <c r="Z153" s="435"/>
      <c r="AA153" s="435"/>
      <c r="AB153" s="435"/>
      <c r="AC153" s="436"/>
      <c r="AD153" s="530"/>
      <c r="AE153" s="531"/>
      <c r="AF153" s="531"/>
      <c r="AG153" s="531"/>
      <c r="AH153" s="531"/>
      <c r="AI153" s="532"/>
    </row>
    <row r="154" spans="3:35" ht="10.5" customHeight="1" x14ac:dyDescent="0.15">
      <c r="C154" s="412"/>
      <c r="D154" s="170"/>
      <c r="E154" s="143"/>
      <c r="F154" s="143"/>
      <c r="G154" s="138"/>
      <c r="H154" s="493"/>
      <c r="I154" s="420"/>
      <c r="J154" s="209"/>
      <c r="K154" s="421"/>
      <c r="L154" s="539"/>
      <c r="M154" s="540"/>
      <c r="N154" s="540"/>
      <c r="O154" s="540"/>
      <c r="P154" s="540"/>
      <c r="Q154" s="541"/>
      <c r="R154" s="539"/>
      <c r="S154" s="540"/>
      <c r="T154" s="540"/>
      <c r="U154" s="540"/>
      <c r="V154" s="540"/>
      <c r="W154" s="541"/>
      <c r="X154" s="437"/>
      <c r="Y154" s="438"/>
      <c r="Z154" s="438"/>
      <c r="AA154" s="438"/>
      <c r="AB154" s="438"/>
      <c r="AC154" s="439"/>
      <c r="AD154" s="530"/>
      <c r="AE154" s="531"/>
      <c r="AF154" s="531"/>
      <c r="AG154" s="531"/>
      <c r="AH154" s="531"/>
      <c r="AI154" s="532"/>
    </row>
    <row r="155" spans="3:35" ht="10.5" customHeight="1" x14ac:dyDescent="0.15">
      <c r="C155" s="411">
        <v>9</v>
      </c>
      <c r="D155" s="413" t="s">
        <v>2</v>
      </c>
      <c r="E155" s="142">
        <v>7</v>
      </c>
      <c r="F155" s="141" t="s">
        <v>1</v>
      </c>
      <c r="G155" s="414" t="s">
        <v>7</v>
      </c>
      <c r="H155" s="491"/>
      <c r="I155" s="417">
        <f>支給額計算書!I379</f>
        <v>0</v>
      </c>
      <c r="J155" s="418"/>
      <c r="K155" s="419"/>
      <c r="L155" s="536"/>
      <c r="M155" s="537"/>
      <c r="N155" s="537"/>
      <c r="O155" s="537"/>
      <c r="P155" s="537"/>
      <c r="Q155" s="538"/>
      <c r="R155" s="533"/>
      <c r="S155" s="534"/>
      <c r="T155" s="534"/>
      <c r="U155" s="534"/>
      <c r="V155" s="534"/>
      <c r="W155" s="535"/>
      <c r="X155" s="434">
        <f t="shared" ref="X155" si="70">IF(L155=0,0,IF(I155="○",R155/L155,0))</f>
        <v>0</v>
      </c>
      <c r="Y155" s="435"/>
      <c r="Z155" s="435"/>
      <c r="AA155" s="435"/>
      <c r="AB155" s="435"/>
      <c r="AC155" s="436"/>
      <c r="AD155" s="168">
        <f t="shared" ref="AD155" si="71">IF(I155="○",2*X155,0)</f>
        <v>0</v>
      </c>
      <c r="AE155" s="169"/>
      <c r="AF155" s="169"/>
      <c r="AG155" s="169"/>
      <c r="AH155" s="169"/>
      <c r="AI155" s="409"/>
    </row>
    <row r="156" spans="3:35" ht="10.5" customHeight="1" x14ac:dyDescent="0.15">
      <c r="C156" s="411"/>
      <c r="D156" s="140"/>
      <c r="E156" s="142"/>
      <c r="F156" s="142"/>
      <c r="G156" s="137"/>
      <c r="H156" s="492"/>
      <c r="I156" s="417"/>
      <c r="J156" s="418"/>
      <c r="K156" s="419"/>
      <c r="L156" s="536"/>
      <c r="M156" s="537"/>
      <c r="N156" s="537"/>
      <c r="O156" s="537"/>
      <c r="P156" s="537"/>
      <c r="Q156" s="538"/>
      <c r="R156" s="536"/>
      <c r="S156" s="537"/>
      <c r="T156" s="537"/>
      <c r="U156" s="537"/>
      <c r="V156" s="537"/>
      <c r="W156" s="538"/>
      <c r="X156" s="434"/>
      <c r="Y156" s="435"/>
      <c r="Z156" s="435"/>
      <c r="AA156" s="435"/>
      <c r="AB156" s="435"/>
      <c r="AC156" s="436"/>
      <c r="AD156" s="530"/>
      <c r="AE156" s="531"/>
      <c r="AF156" s="531"/>
      <c r="AG156" s="531"/>
      <c r="AH156" s="531"/>
      <c r="AI156" s="532"/>
    </row>
    <row r="157" spans="3:35" ht="10.5" customHeight="1" x14ac:dyDescent="0.15">
      <c r="C157" s="411"/>
      <c r="D157" s="140"/>
      <c r="E157" s="142"/>
      <c r="F157" s="142"/>
      <c r="G157" s="137"/>
      <c r="H157" s="492"/>
      <c r="I157" s="417"/>
      <c r="J157" s="418"/>
      <c r="K157" s="419"/>
      <c r="L157" s="536"/>
      <c r="M157" s="537"/>
      <c r="N157" s="537"/>
      <c r="O157" s="537"/>
      <c r="P157" s="537"/>
      <c r="Q157" s="538"/>
      <c r="R157" s="536"/>
      <c r="S157" s="537"/>
      <c r="T157" s="537"/>
      <c r="U157" s="537"/>
      <c r="V157" s="537"/>
      <c r="W157" s="538"/>
      <c r="X157" s="434"/>
      <c r="Y157" s="435"/>
      <c r="Z157" s="435"/>
      <c r="AA157" s="435"/>
      <c r="AB157" s="435"/>
      <c r="AC157" s="436"/>
      <c r="AD157" s="530"/>
      <c r="AE157" s="531"/>
      <c r="AF157" s="531"/>
      <c r="AG157" s="531"/>
      <c r="AH157" s="531"/>
      <c r="AI157" s="532"/>
    </row>
    <row r="158" spans="3:35" ht="10.5" customHeight="1" x14ac:dyDescent="0.15">
      <c r="C158" s="412"/>
      <c r="D158" s="170"/>
      <c r="E158" s="143"/>
      <c r="F158" s="143"/>
      <c r="G158" s="138"/>
      <c r="H158" s="493"/>
      <c r="I158" s="420"/>
      <c r="J158" s="209"/>
      <c r="K158" s="421"/>
      <c r="L158" s="539"/>
      <c r="M158" s="540"/>
      <c r="N158" s="540"/>
      <c r="O158" s="540"/>
      <c r="P158" s="540"/>
      <c r="Q158" s="541"/>
      <c r="R158" s="539"/>
      <c r="S158" s="540"/>
      <c r="T158" s="540"/>
      <c r="U158" s="540"/>
      <c r="V158" s="540"/>
      <c r="W158" s="541"/>
      <c r="X158" s="437"/>
      <c r="Y158" s="438"/>
      <c r="Z158" s="438"/>
      <c r="AA158" s="438"/>
      <c r="AB158" s="438"/>
      <c r="AC158" s="439"/>
      <c r="AD158" s="530"/>
      <c r="AE158" s="531"/>
      <c r="AF158" s="531"/>
      <c r="AG158" s="531"/>
      <c r="AH158" s="531"/>
      <c r="AI158" s="532"/>
    </row>
    <row r="159" spans="3:35" ht="10.5" customHeight="1" x14ac:dyDescent="0.15">
      <c r="C159" s="411">
        <v>9</v>
      </c>
      <c r="D159" s="413" t="s">
        <v>2</v>
      </c>
      <c r="E159" s="142">
        <v>8</v>
      </c>
      <c r="F159" s="141" t="s">
        <v>1</v>
      </c>
      <c r="G159" s="414" t="s">
        <v>6</v>
      </c>
      <c r="H159" s="491"/>
      <c r="I159" s="417">
        <f>支給額計算書!I383</f>
        <v>0</v>
      </c>
      <c r="J159" s="418"/>
      <c r="K159" s="419"/>
      <c r="L159" s="536"/>
      <c r="M159" s="537"/>
      <c r="N159" s="537"/>
      <c r="O159" s="537"/>
      <c r="P159" s="537"/>
      <c r="Q159" s="538"/>
      <c r="R159" s="533"/>
      <c r="S159" s="534"/>
      <c r="T159" s="534"/>
      <c r="U159" s="534"/>
      <c r="V159" s="534"/>
      <c r="W159" s="535"/>
      <c r="X159" s="434">
        <f t="shared" ref="X159" si="72">IF(L159=0,0,IF(I159="○",R159/L159,0))</f>
        <v>0</v>
      </c>
      <c r="Y159" s="435"/>
      <c r="Z159" s="435"/>
      <c r="AA159" s="435"/>
      <c r="AB159" s="435"/>
      <c r="AC159" s="436"/>
      <c r="AD159" s="168">
        <f t="shared" ref="AD159" si="73">IF(I159="○",2*X159,0)</f>
        <v>0</v>
      </c>
      <c r="AE159" s="169"/>
      <c r="AF159" s="169"/>
      <c r="AG159" s="169"/>
      <c r="AH159" s="169"/>
      <c r="AI159" s="409"/>
    </row>
    <row r="160" spans="3:35" ht="10.5" customHeight="1" x14ac:dyDescent="0.15">
      <c r="C160" s="411"/>
      <c r="D160" s="140"/>
      <c r="E160" s="142"/>
      <c r="F160" s="142"/>
      <c r="G160" s="137"/>
      <c r="H160" s="492"/>
      <c r="I160" s="417"/>
      <c r="J160" s="418"/>
      <c r="K160" s="419"/>
      <c r="L160" s="536"/>
      <c r="M160" s="537"/>
      <c r="N160" s="537"/>
      <c r="O160" s="537"/>
      <c r="P160" s="537"/>
      <c r="Q160" s="538"/>
      <c r="R160" s="536"/>
      <c r="S160" s="537"/>
      <c r="T160" s="537"/>
      <c r="U160" s="537"/>
      <c r="V160" s="537"/>
      <c r="W160" s="538"/>
      <c r="X160" s="434"/>
      <c r="Y160" s="435"/>
      <c r="Z160" s="435"/>
      <c r="AA160" s="435"/>
      <c r="AB160" s="435"/>
      <c r="AC160" s="436"/>
      <c r="AD160" s="530"/>
      <c r="AE160" s="531"/>
      <c r="AF160" s="531"/>
      <c r="AG160" s="531"/>
      <c r="AH160" s="531"/>
      <c r="AI160" s="532"/>
    </row>
    <row r="161" spans="3:35" ht="10.5" customHeight="1" x14ac:dyDescent="0.15">
      <c r="C161" s="411"/>
      <c r="D161" s="140"/>
      <c r="E161" s="142"/>
      <c r="F161" s="142"/>
      <c r="G161" s="137"/>
      <c r="H161" s="492"/>
      <c r="I161" s="417"/>
      <c r="J161" s="418"/>
      <c r="K161" s="419"/>
      <c r="L161" s="536"/>
      <c r="M161" s="537"/>
      <c r="N161" s="537"/>
      <c r="O161" s="537"/>
      <c r="P161" s="537"/>
      <c r="Q161" s="538"/>
      <c r="R161" s="536"/>
      <c r="S161" s="537"/>
      <c r="T161" s="537"/>
      <c r="U161" s="537"/>
      <c r="V161" s="537"/>
      <c r="W161" s="538"/>
      <c r="X161" s="434"/>
      <c r="Y161" s="435"/>
      <c r="Z161" s="435"/>
      <c r="AA161" s="435"/>
      <c r="AB161" s="435"/>
      <c r="AC161" s="436"/>
      <c r="AD161" s="530"/>
      <c r="AE161" s="531"/>
      <c r="AF161" s="531"/>
      <c r="AG161" s="531"/>
      <c r="AH161" s="531"/>
      <c r="AI161" s="532"/>
    </row>
    <row r="162" spans="3:35" ht="10.5" customHeight="1" x14ac:dyDescent="0.15">
      <c r="C162" s="412"/>
      <c r="D162" s="170"/>
      <c r="E162" s="143"/>
      <c r="F162" s="143"/>
      <c r="G162" s="138"/>
      <c r="H162" s="493"/>
      <c r="I162" s="420"/>
      <c r="J162" s="209"/>
      <c r="K162" s="421"/>
      <c r="L162" s="539"/>
      <c r="M162" s="540"/>
      <c r="N162" s="540"/>
      <c r="O162" s="540"/>
      <c r="P162" s="540"/>
      <c r="Q162" s="541"/>
      <c r="R162" s="539"/>
      <c r="S162" s="540"/>
      <c r="T162" s="540"/>
      <c r="U162" s="540"/>
      <c r="V162" s="540"/>
      <c r="W162" s="541"/>
      <c r="X162" s="437"/>
      <c r="Y162" s="438"/>
      <c r="Z162" s="438"/>
      <c r="AA162" s="438"/>
      <c r="AB162" s="438"/>
      <c r="AC162" s="439"/>
      <c r="AD162" s="530"/>
      <c r="AE162" s="531"/>
      <c r="AF162" s="531"/>
      <c r="AG162" s="531"/>
      <c r="AH162" s="531"/>
      <c r="AI162" s="532"/>
    </row>
    <row r="163" spans="3:35" ht="10.5" customHeight="1" x14ac:dyDescent="0.15">
      <c r="C163" s="411">
        <v>9</v>
      </c>
      <c r="D163" s="413" t="s">
        <v>2</v>
      </c>
      <c r="E163" s="142">
        <v>9</v>
      </c>
      <c r="F163" s="141" t="s">
        <v>1</v>
      </c>
      <c r="G163" s="414" t="s">
        <v>5</v>
      </c>
      <c r="H163" s="491"/>
      <c r="I163" s="417">
        <f>支給額計算書!I387</f>
        <v>0</v>
      </c>
      <c r="J163" s="418"/>
      <c r="K163" s="419"/>
      <c r="L163" s="536"/>
      <c r="M163" s="537"/>
      <c r="N163" s="537"/>
      <c r="O163" s="537"/>
      <c r="P163" s="537"/>
      <c r="Q163" s="538"/>
      <c r="R163" s="533"/>
      <c r="S163" s="534"/>
      <c r="T163" s="534"/>
      <c r="U163" s="534"/>
      <c r="V163" s="534"/>
      <c r="W163" s="535"/>
      <c r="X163" s="434">
        <f t="shared" ref="X163" si="74">IF(L163=0,0,IF(I163="○",R163/L163,0))</f>
        <v>0</v>
      </c>
      <c r="Y163" s="435"/>
      <c r="Z163" s="435"/>
      <c r="AA163" s="435"/>
      <c r="AB163" s="435"/>
      <c r="AC163" s="436"/>
      <c r="AD163" s="168">
        <f t="shared" ref="AD163" si="75">IF(I163="○",2*X163,0)</f>
        <v>0</v>
      </c>
      <c r="AE163" s="169"/>
      <c r="AF163" s="169"/>
      <c r="AG163" s="169"/>
      <c r="AH163" s="169"/>
      <c r="AI163" s="409"/>
    </row>
    <row r="164" spans="3:35" ht="10.5" customHeight="1" x14ac:dyDescent="0.15">
      <c r="C164" s="411"/>
      <c r="D164" s="140"/>
      <c r="E164" s="142"/>
      <c r="F164" s="142"/>
      <c r="G164" s="137"/>
      <c r="H164" s="492"/>
      <c r="I164" s="417"/>
      <c r="J164" s="418"/>
      <c r="K164" s="419"/>
      <c r="L164" s="536"/>
      <c r="M164" s="537"/>
      <c r="N164" s="537"/>
      <c r="O164" s="537"/>
      <c r="P164" s="537"/>
      <c r="Q164" s="538"/>
      <c r="R164" s="536"/>
      <c r="S164" s="537"/>
      <c r="T164" s="537"/>
      <c r="U164" s="537"/>
      <c r="V164" s="537"/>
      <c r="W164" s="538"/>
      <c r="X164" s="434"/>
      <c r="Y164" s="435"/>
      <c r="Z164" s="435"/>
      <c r="AA164" s="435"/>
      <c r="AB164" s="435"/>
      <c r="AC164" s="436"/>
      <c r="AD164" s="530"/>
      <c r="AE164" s="531"/>
      <c r="AF164" s="531"/>
      <c r="AG164" s="531"/>
      <c r="AH164" s="531"/>
      <c r="AI164" s="532"/>
    </row>
    <row r="165" spans="3:35" ht="10.5" customHeight="1" x14ac:dyDescent="0.15">
      <c r="C165" s="411"/>
      <c r="D165" s="140"/>
      <c r="E165" s="142"/>
      <c r="F165" s="142"/>
      <c r="G165" s="137"/>
      <c r="H165" s="492"/>
      <c r="I165" s="417"/>
      <c r="J165" s="418"/>
      <c r="K165" s="419"/>
      <c r="L165" s="536"/>
      <c r="M165" s="537"/>
      <c r="N165" s="537"/>
      <c r="O165" s="537"/>
      <c r="P165" s="537"/>
      <c r="Q165" s="538"/>
      <c r="R165" s="536"/>
      <c r="S165" s="537"/>
      <c r="T165" s="537"/>
      <c r="U165" s="537"/>
      <c r="V165" s="537"/>
      <c r="W165" s="538"/>
      <c r="X165" s="434"/>
      <c r="Y165" s="435"/>
      <c r="Z165" s="435"/>
      <c r="AA165" s="435"/>
      <c r="AB165" s="435"/>
      <c r="AC165" s="436"/>
      <c r="AD165" s="530"/>
      <c r="AE165" s="531"/>
      <c r="AF165" s="531"/>
      <c r="AG165" s="531"/>
      <c r="AH165" s="531"/>
      <c r="AI165" s="532"/>
    </row>
    <row r="166" spans="3:35" ht="10.5" customHeight="1" x14ac:dyDescent="0.15">
      <c r="C166" s="412"/>
      <c r="D166" s="170"/>
      <c r="E166" s="143"/>
      <c r="F166" s="143"/>
      <c r="G166" s="138"/>
      <c r="H166" s="493"/>
      <c r="I166" s="420"/>
      <c r="J166" s="209"/>
      <c r="K166" s="421"/>
      <c r="L166" s="539"/>
      <c r="M166" s="540"/>
      <c r="N166" s="540"/>
      <c r="O166" s="540"/>
      <c r="P166" s="540"/>
      <c r="Q166" s="541"/>
      <c r="R166" s="539"/>
      <c r="S166" s="540"/>
      <c r="T166" s="540"/>
      <c r="U166" s="540"/>
      <c r="V166" s="540"/>
      <c r="W166" s="541"/>
      <c r="X166" s="437"/>
      <c r="Y166" s="438"/>
      <c r="Z166" s="438"/>
      <c r="AA166" s="438"/>
      <c r="AB166" s="438"/>
      <c r="AC166" s="439"/>
      <c r="AD166" s="530"/>
      <c r="AE166" s="531"/>
      <c r="AF166" s="531"/>
      <c r="AG166" s="531"/>
      <c r="AH166" s="531"/>
      <c r="AI166" s="532"/>
    </row>
    <row r="167" spans="3:35" ht="10.5" customHeight="1" x14ac:dyDescent="0.15">
      <c r="C167" s="411">
        <v>9</v>
      </c>
      <c r="D167" s="413" t="s">
        <v>2</v>
      </c>
      <c r="E167" s="142">
        <v>10</v>
      </c>
      <c r="F167" s="141" t="s">
        <v>1</v>
      </c>
      <c r="G167" s="414" t="s">
        <v>4</v>
      </c>
      <c r="H167" s="491"/>
      <c r="I167" s="417">
        <f>支給額計算書!I391</f>
        <v>0</v>
      </c>
      <c r="J167" s="418"/>
      <c r="K167" s="419"/>
      <c r="L167" s="536"/>
      <c r="M167" s="537"/>
      <c r="N167" s="537"/>
      <c r="O167" s="537"/>
      <c r="P167" s="537"/>
      <c r="Q167" s="538"/>
      <c r="R167" s="533"/>
      <c r="S167" s="534"/>
      <c r="T167" s="534"/>
      <c r="U167" s="534"/>
      <c r="V167" s="534"/>
      <c r="W167" s="535"/>
      <c r="X167" s="434">
        <f t="shared" ref="X167" si="76">IF(L167=0,0,IF(I167="○",R167/L167,0))</f>
        <v>0</v>
      </c>
      <c r="Y167" s="435"/>
      <c r="Z167" s="435"/>
      <c r="AA167" s="435"/>
      <c r="AB167" s="435"/>
      <c r="AC167" s="436"/>
      <c r="AD167" s="168">
        <f t="shared" ref="AD167" si="77">IF(I167="○",2*X167,0)</f>
        <v>0</v>
      </c>
      <c r="AE167" s="169"/>
      <c r="AF167" s="169"/>
      <c r="AG167" s="169"/>
      <c r="AH167" s="169"/>
      <c r="AI167" s="409"/>
    </row>
    <row r="168" spans="3:35" ht="10.5" customHeight="1" x14ac:dyDescent="0.15">
      <c r="C168" s="411"/>
      <c r="D168" s="140"/>
      <c r="E168" s="142"/>
      <c r="F168" s="142"/>
      <c r="G168" s="137"/>
      <c r="H168" s="492"/>
      <c r="I168" s="417"/>
      <c r="J168" s="418"/>
      <c r="K168" s="419"/>
      <c r="L168" s="536"/>
      <c r="M168" s="537"/>
      <c r="N168" s="537"/>
      <c r="O168" s="537"/>
      <c r="P168" s="537"/>
      <c r="Q168" s="538"/>
      <c r="R168" s="536"/>
      <c r="S168" s="537"/>
      <c r="T168" s="537"/>
      <c r="U168" s="537"/>
      <c r="V168" s="537"/>
      <c r="W168" s="538"/>
      <c r="X168" s="434"/>
      <c r="Y168" s="435"/>
      <c r="Z168" s="435"/>
      <c r="AA168" s="435"/>
      <c r="AB168" s="435"/>
      <c r="AC168" s="436"/>
      <c r="AD168" s="530"/>
      <c r="AE168" s="531"/>
      <c r="AF168" s="531"/>
      <c r="AG168" s="531"/>
      <c r="AH168" s="531"/>
      <c r="AI168" s="532"/>
    </row>
    <row r="169" spans="3:35" ht="10.5" customHeight="1" x14ac:dyDescent="0.15">
      <c r="C169" s="411"/>
      <c r="D169" s="140"/>
      <c r="E169" s="142"/>
      <c r="F169" s="142"/>
      <c r="G169" s="137"/>
      <c r="H169" s="492"/>
      <c r="I169" s="417"/>
      <c r="J169" s="418"/>
      <c r="K169" s="419"/>
      <c r="L169" s="536"/>
      <c r="M169" s="537"/>
      <c r="N169" s="537"/>
      <c r="O169" s="537"/>
      <c r="P169" s="537"/>
      <c r="Q169" s="538"/>
      <c r="R169" s="536"/>
      <c r="S169" s="537"/>
      <c r="T169" s="537"/>
      <c r="U169" s="537"/>
      <c r="V169" s="537"/>
      <c r="W169" s="538"/>
      <c r="X169" s="434"/>
      <c r="Y169" s="435"/>
      <c r="Z169" s="435"/>
      <c r="AA169" s="435"/>
      <c r="AB169" s="435"/>
      <c r="AC169" s="436"/>
      <c r="AD169" s="530"/>
      <c r="AE169" s="531"/>
      <c r="AF169" s="531"/>
      <c r="AG169" s="531"/>
      <c r="AH169" s="531"/>
      <c r="AI169" s="532"/>
    </row>
    <row r="170" spans="3:35" ht="10.5" customHeight="1" x14ac:dyDescent="0.15">
      <c r="C170" s="412"/>
      <c r="D170" s="170"/>
      <c r="E170" s="143"/>
      <c r="F170" s="143"/>
      <c r="G170" s="138"/>
      <c r="H170" s="493"/>
      <c r="I170" s="420"/>
      <c r="J170" s="209"/>
      <c r="K170" s="421"/>
      <c r="L170" s="539"/>
      <c r="M170" s="540"/>
      <c r="N170" s="540"/>
      <c r="O170" s="540"/>
      <c r="P170" s="540"/>
      <c r="Q170" s="541"/>
      <c r="R170" s="539"/>
      <c r="S170" s="540"/>
      <c r="T170" s="540"/>
      <c r="U170" s="540"/>
      <c r="V170" s="540"/>
      <c r="W170" s="541"/>
      <c r="X170" s="437"/>
      <c r="Y170" s="438"/>
      <c r="Z170" s="438"/>
      <c r="AA170" s="438"/>
      <c r="AB170" s="438"/>
      <c r="AC170" s="439"/>
      <c r="AD170" s="530"/>
      <c r="AE170" s="531"/>
      <c r="AF170" s="531"/>
      <c r="AG170" s="531"/>
      <c r="AH170" s="531"/>
      <c r="AI170" s="532"/>
    </row>
    <row r="171" spans="3:35" ht="10.5" customHeight="1" x14ac:dyDescent="0.15">
      <c r="C171" s="411">
        <v>9</v>
      </c>
      <c r="D171" s="413" t="s">
        <v>2</v>
      </c>
      <c r="E171" s="142">
        <v>11</v>
      </c>
      <c r="F171" s="141" t="s">
        <v>1</v>
      </c>
      <c r="G171" s="414" t="s">
        <v>3</v>
      </c>
      <c r="H171" s="491"/>
      <c r="I171" s="417">
        <f>支給額計算書!I395</f>
        <v>0</v>
      </c>
      <c r="J171" s="418"/>
      <c r="K171" s="419"/>
      <c r="L171" s="533"/>
      <c r="M171" s="534"/>
      <c r="N171" s="534"/>
      <c r="O171" s="534"/>
      <c r="P171" s="534"/>
      <c r="Q171" s="535"/>
      <c r="R171" s="533"/>
      <c r="S171" s="534"/>
      <c r="T171" s="534"/>
      <c r="U171" s="534"/>
      <c r="V171" s="534"/>
      <c r="W171" s="535"/>
      <c r="X171" s="434">
        <f t="shared" ref="X171" si="78">IF(L171=0,0,IF(I171="○",R171/L171,0))</f>
        <v>0</v>
      </c>
      <c r="Y171" s="435"/>
      <c r="Z171" s="435"/>
      <c r="AA171" s="435"/>
      <c r="AB171" s="435"/>
      <c r="AC171" s="436"/>
      <c r="AD171" s="168">
        <f t="shared" ref="AD171" si="79">IF(I171="○",2*X171,0)</f>
        <v>0</v>
      </c>
      <c r="AE171" s="169"/>
      <c r="AF171" s="169"/>
      <c r="AG171" s="169"/>
      <c r="AH171" s="169"/>
      <c r="AI171" s="409"/>
    </row>
    <row r="172" spans="3:35" ht="10.5" customHeight="1" x14ac:dyDescent="0.15">
      <c r="C172" s="411"/>
      <c r="D172" s="140"/>
      <c r="E172" s="142"/>
      <c r="F172" s="142"/>
      <c r="G172" s="137"/>
      <c r="H172" s="492"/>
      <c r="I172" s="417"/>
      <c r="J172" s="418"/>
      <c r="K172" s="419"/>
      <c r="L172" s="536"/>
      <c r="M172" s="537"/>
      <c r="N172" s="537"/>
      <c r="O172" s="537"/>
      <c r="P172" s="537"/>
      <c r="Q172" s="538"/>
      <c r="R172" s="536"/>
      <c r="S172" s="537"/>
      <c r="T172" s="537"/>
      <c r="U172" s="537"/>
      <c r="V172" s="537"/>
      <c r="W172" s="538"/>
      <c r="X172" s="434"/>
      <c r="Y172" s="435"/>
      <c r="Z172" s="435"/>
      <c r="AA172" s="435"/>
      <c r="AB172" s="435"/>
      <c r="AC172" s="436"/>
      <c r="AD172" s="530"/>
      <c r="AE172" s="531"/>
      <c r="AF172" s="531"/>
      <c r="AG172" s="531"/>
      <c r="AH172" s="531"/>
      <c r="AI172" s="532"/>
    </row>
    <row r="173" spans="3:35" ht="10.5" customHeight="1" x14ac:dyDescent="0.15">
      <c r="C173" s="411"/>
      <c r="D173" s="140"/>
      <c r="E173" s="142"/>
      <c r="F173" s="142"/>
      <c r="G173" s="137"/>
      <c r="H173" s="492"/>
      <c r="I173" s="417"/>
      <c r="J173" s="418"/>
      <c r="K173" s="419"/>
      <c r="L173" s="536"/>
      <c r="M173" s="537"/>
      <c r="N173" s="537"/>
      <c r="O173" s="537"/>
      <c r="P173" s="537"/>
      <c r="Q173" s="538"/>
      <c r="R173" s="536"/>
      <c r="S173" s="537"/>
      <c r="T173" s="537"/>
      <c r="U173" s="537"/>
      <c r="V173" s="537"/>
      <c r="W173" s="538"/>
      <c r="X173" s="434"/>
      <c r="Y173" s="435"/>
      <c r="Z173" s="435"/>
      <c r="AA173" s="435"/>
      <c r="AB173" s="435"/>
      <c r="AC173" s="436"/>
      <c r="AD173" s="530"/>
      <c r="AE173" s="531"/>
      <c r="AF173" s="531"/>
      <c r="AG173" s="531"/>
      <c r="AH173" s="531"/>
      <c r="AI173" s="532"/>
    </row>
    <row r="174" spans="3:35" ht="10.5" customHeight="1" x14ac:dyDescent="0.15">
      <c r="C174" s="412"/>
      <c r="D174" s="170"/>
      <c r="E174" s="143"/>
      <c r="F174" s="143"/>
      <c r="G174" s="138"/>
      <c r="H174" s="493"/>
      <c r="I174" s="420"/>
      <c r="J174" s="209"/>
      <c r="K174" s="421"/>
      <c r="L174" s="539"/>
      <c r="M174" s="540"/>
      <c r="N174" s="540"/>
      <c r="O174" s="540"/>
      <c r="P174" s="540"/>
      <c r="Q174" s="541"/>
      <c r="R174" s="539"/>
      <c r="S174" s="540"/>
      <c r="T174" s="540"/>
      <c r="U174" s="540"/>
      <c r="V174" s="540"/>
      <c r="W174" s="541"/>
      <c r="X174" s="437"/>
      <c r="Y174" s="438"/>
      <c r="Z174" s="438"/>
      <c r="AA174" s="438"/>
      <c r="AB174" s="438"/>
      <c r="AC174" s="439"/>
      <c r="AD174" s="530"/>
      <c r="AE174" s="531"/>
      <c r="AF174" s="531"/>
      <c r="AG174" s="531"/>
      <c r="AH174" s="531"/>
      <c r="AI174" s="532"/>
    </row>
    <row r="175" spans="3:35" ht="10.5" customHeight="1" x14ac:dyDescent="0.15">
      <c r="C175" s="410">
        <v>9</v>
      </c>
      <c r="D175" s="140" t="s">
        <v>2</v>
      </c>
      <c r="E175" s="141">
        <v>12</v>
      </c>
      <c r="F175" s="142" t="s">
        <v>1</v>
      </c>
      <c r="G175" s="414" t="s">
        <v>0</v>
      </c>
      <c r="H175" s="491"/>
      <c r="I175" s="415">
        <f>支給額計算書!I399</f>
        <v>0</v>
      </c>
      <c r="J175" s="208"/>
      <c r="K175" s="416"/>
      <c r="L175" s="536"/>
      <c r="M175" s="537"/>
      <c r="N175" s="537"/>
      <c r="O175" s="537"/>
      <c r="P175" s="537"/>
      <c r="Q175" s="538"/>
      <c r="R175" s="536"/>
      <c r="S175" s="537"/>
      <c r="T175" s="537"/>
      <c r="U175" s="537"/>
      <c r="V175" s="537"/>
      <c r="W175" s="538"/>
      <c r="X175" s="434">
        <f t="shared" ref="X175" si="80">IF(L175=0,0,IF(I175="○",R175/L175,0))</f>
        <v>0</v>
      </c>
      <c r="Y175" s="435"/>
      <c r="Z175" s="435"/>
      <c r="AA175" s="435"/>
      <c r="AB175" s="435"/>
      <c r="AC175" s="436"/>
      <c r="AD175" s="168">
        <f t="shared" ref="AD175" si="81">IF(I175="○",2*X175,0)</f>
        <v>0</v>
      </c>
      <c r="AE175" s="169"/>
      <c r="AF175" s="169"/>
      <c r="AG175" s="169"/>
      <c r="AH175" s="169"/>
      <c r="AI175" s="409"/>
    </row>
    <row r="176" spans="3:35" ht="10.5" customHeight="1" x14ac:dyDescent="0.15">
      <c r="C176" s="411"/>
      <c r="D176" s="140"/>
      <c r="E176" s="142"/>
      <c r="F176" s="142"/>
      <c r="G176" s="137"/>
      <c r="H176" s="492"/>
      <c r="I176" s="417"/>
      <c r="J176" s="418"/>
      <c r="K176" s="419"/>
      <c r="L176" s="536"/>
      <c r="M176" s="537"/>
      <c r="N176" s="537"/>
      <c r="O176" s="537"/>
      <c r="P176" s="537"/>
      <c r="Q176" s="538"/>
      <c r="R176" s="536"/>
      <c r="S176" s="537"/>
      <c r="T176" s="537"/>
      <c r="U176" s="537"/>
      <c r="V176" s="537"/>
      <c r="W176" s="538"/>
      <c r="X176" s="434"/>
      <c r="Y176" s="435"/>
      <c r="Z176" s="435"/>
      <c r="AA176" s="435"/>
      <c r="AB176" s="435"/>
      <c r="AC176" s="436"/>
      <c r="AD176" s="530"/>
      <c r="AE176" s="531"/>
      <c r="AF176" s="531"/>
      <c r="AG176" s="531"/>
      <c r="AH176" s="531"/>
      <c r="AI176" s="532"/>
    </row>
    <row r="177" spans="3:35" ht="10.5" customHeight="1" x14ac:dyDescent="0.15">
      <c r="C177" s="411"/>
      <c r="D177" s="140"/>
      <c r="E177" s="142"/>
      <c r="F177" s="142"/>
      <c r="G177" s="137"/>
      <c r="H177" s="492"/>
      <c r="I177" s="417"/>
      <c r="J177" s="418"/>
      <c r="K177" s="419"/>
      <c r="L177" s="536"/>
      <c r="M177" s="537"/>
      <c r="N177" s="537"/>
      <c r="O177" s="537"/>
      <c r="P177" s="537"/>
      <c r="Q177" s="538"/>
      <c r="R177" s="536"/>
      <c r="S177" s="537"/>
      <c r="T177" s="537"/>
      <c r="U177" s="537"/>
      <c r="V177" s="537"/>
      <c r="W177" s="538"/>
      <c r="X177" s="434"/>
      <c r="Y177" s="435"/>
      <c r="Z177" s="435"/>
      <c r="AA177" s="435"/>
      <c r="AB177" s="435"/>
      <c r="AC177" s="436"/>
      <c r="AD177" s="530"/>
      <c r="AE177" s="531"/>
      <c r="AF177" s="531"/>
      <c r="AG177" s="531"/>
      <c r="AH177" s="531"/>
      <c r="AI177" s="532"/>
    </row>
    <row r="178" spans="3:35" ht="10.5" customHeight="1" thickBot="1" x14ac:dyDescent="0.2">
      <c r="C178" s="494"/>
      <c r="D178" s="495"/>
      <c r="E178" s="496"/>
      <c r="F178" s="496"/>
      <c r="G178" s="497"/>
      <c r="H178" s="498"/>
      <c r="I178" s="499"/>
      <c r="J178" s="500"/>
      <c r="K178" s="501"/>
      <c r="L178" s="560"/>
      <c r="M178" s="561"/>
      <c r="N178" s="561"/>
      <c r="O178" s="561"/>
      <c r="P178" s="561"/>
      <c r="Q178" s="562"/>
      <c r="R178" s="560"/>
      <c r="S178" s="561"/>
      <c r="T178" s="561"/>
      <c r="U178" s="561"/>
      <c r="V178" s="561"/>
      <c r="W178" s="562"/>
      <c r="X178" s="505"/>
      <c r="Y178" s="506"/>
      <c r="Z178" s="506"/>
      <c r="AA178" s="506"/>
      <c r="AB178" s="506"/>
      <c r="AC178" s="507"/>
      <c r="AD178" s="563"/>
      <c r="AE178" s="564"/>
      <c r="AF178" s="564"/>
      <c r="AG178" s="564"/>
      <c r="AH178" s="564"/>
      <c r="AI178" s="565"/>
    </row>
    <row r="179" spans="3:35" ht="10.5" customHeight="1" x14ac:dyDescent="0.15"/>
    <row r="180" spans="3:35" ht="10.5" customHeight="1" x14ac:dyDescent="0.15"/>
    <row r="181" spans="3:35" ht="10.5" customHeight="1" x14ac:dyDescent="0.15"/>
    <row r="182" spans="3:35" ht="10.5" customHeight="1" x14ac:dyDescent="0.15"/>
    <row r="183" spans="3:35" ht="10.5" customHeight="1" x14ac:dyDescent="0.15"/>
    <row r="184" spans="3:35" ht="10.5" customHeight="1" x14ac:dyDescent="0.15"/>
    <row r="185" spans="3:35" ht="10.5" customHeight="1" x14ac:dyDescent="0.15"/>
    <row r="186" spans="3:35" ht="10.5" customHeight="1" x14ac:dyDescent="0.15"/>
    <row r="187" spans="3:35" ht="10.5" customHeight="1" x14ac:dyDescent="0.15"/>
    <row r="188" spans="3:35" ht="10.5" customHeight="1" x14ac:dyDescent="0.15"/>
    <row r="189" spans="3:35" ht="10.5" customHeight="1" x14ac:dyDescent="0.15"/>
    <row r="190" spans="3:35" ht="10.5" customHeight="1" x14ac:dyDescent="0.15"/>
    <row r="191" spans="3:35" ht="10.5" customHeight="1" x14ac:dyDescent="0.15"/>
    <row r="192" spans="3:35"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sheetData>
  <sheetProtection algorithmName="SHA-512" hashValue="pehTDtqNXb5hk+92k+XtN5d5dsyoiGaIXHV2qzZ/RfuRpiLt/vTGxa3C8WnDXtbuiSv5RM2Vq89G8YHp30HYOg==" saltValue="Q2QMtPhv8dA3lb7KNQ4XAQ==" spinCount="100000" sheet="1" objects="1" scenarios="1"/>
  <mergeCells count="493">
    <mergeCell ref="AD175:AI178"/>
    <mergeCell ref="L171:Q174"/>
    <mergeCell ref="R171:W174"/>
    <mergeCell ref="X171:AC174"/>
    <mergeCell ref="AD171:AI174"/>
    <mergeCell ref="C175:C178"/>
    <mergeCell ref="D175:D178"/>
    <mergeCell ref="E175:E178"/>
    <mergeCell ref="F175:F178"/>
    <mergeCell ref="G175:H178"/>
    <mergeCell ref="I175:K178"/>
    <mergeCell ref="C171:C174"/>
    <mergeCell ref="D171:D174"/>
    <mergeCell ref="E171:E174"/>
    <mergeCell ref="F171:F174"/>
    <mergeCell ref="G171:H174"/>
    <mergeCell ref="I171:K174"/>
    <mergeCell ref="L175:Q178"/>
    <mergeCell ref="R175:W178"/>
    <mergeCell ref="X175:AC178"/>
    <mergeCell ref="AD163:AI166"/>
    <mergeCell ref="C167:C170"/>
    <mergeCell ref="D167:D170"/>
    <mergeCell ref="E167:E170"/>
    <mergeCell ref="F167:F170"/>
    <mergeCell ref="G167:H170"/>
    <mergeCell ref="I167:K170"/>
    <mergeCell ref="L167:Q170"/>
    <mergeCell ref="R167:W170"/>
    <mergeCell ref="X167:AC170"/>
    <mergeCell ref="AD167:AI170"/>
    <mergeCell ref="C163:C166"/>
    <mergeCell ref="D163:D166"/>
    <mergeCell ref="E163:E166"/>
    <mergeCell ref="F163:F166"/>
    <mergeCell ref="G163:H166"/>
    <mergeCell ref="I163:K166"/>
    <mergeCell ref="L163:Q166"/>
    <mergeCell ref="R163:W166"/>
    <mergeCell ref="X163:AC166"/>
    <mergeCell ref="AD155:AI158"/>
    <mergeCell ref="C159:C162"/>
    <mergeCell ref="D159:D162"/>
    <mergeCell ref="E159:E162"/>
    <mergeCell ref="F159:F162"/>
    <mergeCell ref="G159:H162"/>
    <mergeCell ref="I159:K162"/>
    <mergeCell ref="L159:Q162"/>
    <mergeCell ref="R159:W162"/>
    <mergeCell ref="X159:AC162"/>
    <mergeCell ref="AD159:AI162"/>
    <mergeCell ref="C155:C158"/>
    <mergeCell ref="D155:D158"/>
    <mergeCell ref="E155:E158"/>
    <mergeCell ref="F155:F158"/>
    <mergeCell ref="G155:H158"/>
    <mergeCell ref="I155:K158"/>
    <mergeCell ref="L155:Q158"/>
    <mergeCell ref="R155:W158"/>
    <mergeCell ref="X155:AC158"/>
    <mergeCell ref="AD147:AI150"/>
    <mergeCell ref="C151:C154"/>
    <mergeCell ref="D151:D154"/>
    <mergeCell ref="E151:E154"/>
    <mergeCell ref="F151:F154"/>
    <mergeCell ref="G151:H154"/>
    <mergeCell ref="I151:K154"/>
    <mergeCell ref="L151:Q154"/>
    <mergeCell ref="R151:W154"/>
    <mergeCell ref="X151:AC154"/>
    <mergeCell ref="AD151:AI154"/>
    <mergeCell ref="C147:C150"/>
    <mergeCell ref="D147:D150"/>
    <mergeCell ref="E147:E150"/>
    <mergeCell ref="F147:F150"/>
    <mergeCell ref="G147:H150"/>
    <mergeCell ref="I147:K150"/>
    <mergeCell ref="L147:Q150"/>
    <mergeCell ref="R147:W150"/>
    <mergeCell ref="X147:AC150"/>
    <mergeCell ref="AD139:AI142"/>
    <mergeCell ref="C143:C146"/>
    <mergeCell ref="D143:D146"/>
    <mergeCell ref="E143:E146"/>
    <mergeCell ref="F143:F146"/>
    <mergeCell ref="G143:H146"/>
    <mergeCell ref="I143:K146"/>
    <mergeCell ref="L143:Q146"/>
    <mergeCell ref="R143:W146"/>
    <mergeCell ref="X143:AC146"/>
    <mergeCell ref="AD143:AI146"/>
    <mergeCell ref="C139:C142"/>
    <mergeCell ref="D139:D142"/>
    <mergeCell ref="E139:E142"/>
    <mergeCell ref="F139:F142"/>
    <mergeCell ref="G139:H142"/>
    <mergeCell ref="I139:K142"/>
    <mergeCell ref="L139:Q142"/>
    <mergeCell ref="R139:W142"/>
    <mergeCell ref="X139:AC142"/>
    <mergeCell ref="L131:Q134"/>
    <mergeCell ref="R131:W134"/>
    <mergeCell ref="X131:AC134"/>
    <mergeCell ref="AD131:AI134"/>
    <mergeCell ref="C135:C138"/>
    <mergeCell ref="D135:D138"/>
    <mergeCell ref="E135:E138"/>
    <mergeCell ref="F135:F138"/>
    <mergeCell ref="G135:H138"/>
    <mergeCell ref="I135:K138"/>
    <mergeCell ref="C131:C134"/>
    <mergeCell ref="D131:D134"/>
    <mergeCell ref="E131:E134"/>
    <mergeCell ref="F131:F134"/>
    <mergeCell ref="G131:H134"/>
    <mergeCell ref="I131:K134"/>
    <mergeCell ref="L135:Q138"/>
    <mergeCell ref="R135:W138"/>
    <mergeCell ref="X135:AC138"/>
    <mergeCell ref="AD135:AI138"/>
    <mergeCell ref="L127:Q130"/>
    <mergeCell ref="R127:W130"/>
    <mergeCell ref="X127:AC130"/>
    <mergeCell ref="AD127:AI130"/>
    <mergeCell ref="AU127:AU130"/>
    <mergeCell ref="AV127:AV130"/>
    <mergeCell ref="C127:C130"/>
    <mergeCell ref="D127:D130"/>
    <mergeCell ref="E127:E130"/>
    <mergeCell ref="F127:F130"/>
    <mergeCell ref="G127:H130"/>
    <mergeCell ref="I127:K130"/>
    <mergeCell ref="L123:Q126"/>
    <mergeCell ref="R123:W126"/>
    <mergeCell ref="X123:AC126"/>
    <mergeCell ref="AD123:AI126"/>
    <mergeCell ref="AU123:AU126"/>
    <mergeCell ref="AV123:AV126"/>
    <mergeCell ref="C123:C126"/>
    <mergeCell ref="D123:D126"/>
    <mergeCell ref="E123:E126"/>
    <mergeCell ref="F123:F126"/>
    <mergeCell ref="G123:H126"/>
    <mergeCell ref="I123:K126"/>
    <mergeCell ref="L119:Q122"/>
    <mergeCell ref="R119:W122"/>
    <mergeCell ref="X119:AC122"/>
    <mergeCell ref="AD119:AI122"/>
    <mergeCell ref="AU119:AU122"/>
    <mergeCell ref="AV119:AV122"/>
    <mergeCell ref="C119:C122"/>
    <mergeCell ref="D119:D122"/>
    <mergeCell ref="E119:E122"/>
    <mergeCell ref="F119:F122"/>
    <mergeCell ref="G119:H122"/>
    <mergeCell ref="I119:K122"/>
    <mergeCell ref="L115:Q118"/>
    <mergeCell ref="R115:W118"/>
    <mergeCell ref="X115:AC118"/>
    <mergeCell ref="AD115:AI118"/>
    <mergeCell ref="AU115:AU118"/>
    <mergeCell ref="AV115:AV118"/>
    <mergeCell ref="C115:C118"/>
    <mergeCell ref="D115:D118"/>
    <mergeCell ref="E115:E118"/>
    <mergeCell ref="F115:F118"/>
    <mergeCell ref="G115:H118"/>
    <mergeCell ref="I115:K118"/>
    <mergeCell ref="L111:Q114"/>
    <mergeCell ref="R111:W114"/>
    <mergeCell ref="X111:AC114"/>
    <mergeCell ref="AD111:AI114"/>
    <mergeCell ref="AU111:AU114"/>
    <mergeCell ref="AV111:AV114"/>
    <mergeCell ref="C111:C114"/>
    <mergeCell ref="D111:D114"/>
    <mergeCell ref="E111:E114"/>
    <mergeCell ref="F111:F114"/>
    <mergeCell ref="G111:H114"/>
    <mergeCell ref="I111:K114"/>
    <mergeCell ref="L107:Q110"/>
    <mergeCell ref="R107:W110"/>
    <mergeCell ref="X107:AC110"/>
    <mergeCell ref="AD107:AI110"/>
    <mergeCell ref="AU107:AU110"/>
    <mergeCell ref="AV107:AV110"/>
    <mergeCell ref="C107:C110"/>
    <mergeCell ref="D107:D110"/>
    <mergeCell ref="E107:E110"/>
    <mergeCell ref="F107:F110"/>
    <mergeCell ref="G107:H110"/>
    <mergeCell ref="I107:K110"/>
    <mergeCell ref="L103:Q106"/>
    <mergeCell ref="R103:W106"/>
    <mergeCell ref="X103:AC106"/>
    <mergeCell ref="AD103:AI106"/>
    <mergeCell ref="AU103:AU106"/>
    <mergeCell ref="AV103:AV106"/>
    <mergeCell ref="C103:C106"/>
    <mergeCell ref="D103:D106"/>
    <mergeCell ref="E103:E106"/>
    <mergeCell ref="F103:F106"/>
    <mergeCell ref="G103:H106"/>
    <mergeCell ref="I103:K106"/>
    <mergeCell ref="L99:Q102"/>
    <mergeCell ref="R99:W102"/>
    <mergeCell ref="X99:AC102"/>
    <mergeCell ref="AD99:AI102"/>
    <mergeCell ref="AU99:AU102"/>
    <mergeCell ref="AV99:AV102"/>
    <mergeCell ref="C99:C102"/>
    <mergeCell ref="D99:D102"/>
    <mergeCell ref="E99:E102"/>
    <mergeCell ref="F99:F102"/>
    <mergeCell ref="G99:H102"/>
    <mergeCell ref="I99:K102"/>
    <mergeCell ref="L95:Q98"/>
    <mergeCell ref="R95:W98"/>
    <mergeCell ref="X95:AC98"/>
    <mergeCell ref="AD95:AI98"/>
    <mergeCell ref="AU95:AU98"/>
    <mergeCell ref="AV95:AV98"/>
    <mergeCell ref="C95:C98"/>
    <mergeCell ref="D95:D98"/>
    <mergeCell ref="E95:E98"/>
    <mergeCell ref="F95:F98"/>
    <mergeCell ref="G95:H98"/>
    <mergeCell ref="I95:K98"/>
    <mergeCell ref="L91:Q94"/>
    <mergeCell ref="R91:W94"/>
    <mergeCell ref="X91:AC94"/>
    <mergeCell ref="AD91:AI94"/>
    <mergeCell ref="AU91:AU94"/>
    <mergeCell ref="AV91:AV94"/>
    <mergeCell ref="C91:C94"/>
    <mergeCell ref="D91:D94"/>
    <mergeCell ref="E91:E94"/>
    <mergeCell ref="F91:F94"/>
    <mergeCell ref="G91:H94"/>
    <mergeCell ref="I91:K94"/>
    <mergeCell ref="L87:Q90"/>
    <mergeCell ref="R87:W90"/>
    <mergeCell ref="X87:AC90"/>
    <mergeCell ref="AD87:AI90"/>
    <mergeCell ref="AU87:AU90"/>
    <mergeCell ref="AV87:AV90"/>
    <mergeCell ref="C87:C90"/>
    <mergeCell ref="D87:D90"/>
    <mergeCell ref="E87:E90"/>
    <mergeCell ref="F87:F90"/>
    <mergeCell ref="G87:H90"/>
    <mergeCell ref="I87:K90"/>
    <mergeCell ref="L83:Q86"/>
    <mergeCell ref="R83:W86"/>
    <mergeCell ref="X83:AC86"/>
    <mergeCell ref="AD83:AI86"/>
    <mergeCell ref="AU83:AU86"/>
    <mergeCell ref="AV83:AV86"/>
    <mergeCell ref="C83:C86"/>
    <mergeCell ref="D83:D86"/>
    <mergeCell ref="E83:E86"/>
    <mergeCell ref="F83:F86"/>
    <mergeCell ref="G83:H86"/>
    <mergeCell ref="I83:K86"/>
    <mergeCell ref="L79:Q82"/>
    <mergeCell ref="R79:W82"/>
    <mergeCell ref="X79:AC82"/>
    <mergeCell ref="AD79:AI82"/>
    <mergeCell ref="AU79:AU82"/>
    <mergeCell ref="AV79:AV82"/>
    <mergeCell ref="C79:C82"/>
    <mergeCell ref="D79:D82"/>
    <mergeCell ref="E79:E82"/>
    <mergeCell ref="F79:F82"/>
    <mergeCell ref="G79:H82"/>
    <mergeCell ref="I79:K82"/>
    <mergeCell ref="L75:Q78"/>
    <mergeCell ref="R75:W78"/>
    <mergeCell ref="X75:AC78"/>
    <mergeCell ref="AD75:AI78"/>
    <mergeCell ref="AU75:AU78"/>
    <mergeCell ref="AV75:AV78"/>
    <mergeCell ref="C75:C78"/>
    <mergeCell ref="D75:D78"/>
    <mergeCell ref="E75:E78"/>
    <mergeCell ref="F75:F78"/>
    <mergeCell ref="G75:H78"/>
    <mergeCell ref="I75:K78"/>
    <mergeCell ref="L71:Q74"/>
    <mergeCell ref="R71:W74"/>
    <mergeCell ref="X71:AC74"/>
    <mergeCell ref="AD71:AI74"/>
    <mergeCell ref="AU71:AU74"/>
    <mergeCell ref="AV71:AV74"/>
    <mergeCell ref="C71:C74"/>
    <mergeCell ref="D71:D74"/>
    <mergeCell ref="E71:E74"/>
    <mergeCell ref="F71:F74"/>
    <mergeCell ref="G71:H74"/>
    <mergeCell ref="I71:K74"/>
    <mergeCell ref="L67:Q70"/>
    <mergeCell ref="R67:W70"/>
    <mergeCell ref="X67:AC70"/>
    <mergeCell ref="AD67:AI70"/>
    <mergeCell ref="AU67:AU70"/>
    <mergeCell ref="AV67:AV70"/>
    <mergeCell ref="C67:C70"/>
    <mergeCell ref="D67:D70"/>
    <mergeCell ref="E67:E70"/>
    <mergeCell ref="F67:F70"/>
    <mergeCell ref="G67:H70"/>
    <mergeCell ref="I67:K70"/>
    <mergeCell ref="L63:Q66"/>
    <mergeCell ref="R63:W66"/>
    <mergeCell ref="X63:AC66"/>
    <mergeCell ref="AD63:AI66"/>
    <mergeCell ref="AU63:AU66"/>
    <mergeCell ref="AV63:AV66"/>
    <mergeCell ref="C63:C66"/>
    <mergeCell ref="D63:D66"/>
    <mergeCell ref="E63:E66"/>
    <mergeCell ref="F63:F66"/>
    <mergeCell ref="G63:H66"/>
    <mergeCell ref="I63:K66"/>
    <mergeCell ref="L59:Q62"/>
    <mergeCell ref="R59:W62"/>
    <mergeCell ref="X59:AC62"/>
    <mergeCell ref="AD59:AI62"/>
    <mergeCell ref="AU59:AU62"/>
    <mergeCell ref="AV59:AV62"/>
    <mergeCell ref="C59:C62"/>
    <mergeCell ref="D59:D62"/>
    <mergeCell ref="E59:E62"/>
    <mergeCell ref="F59:F62"/>
    <mergeCell ref="G59:H62"/>
    <mergeCell ref="I59:K62"/>
    <mergeCell ref="L55:Q58"/>
    <mergeCell ref="R55:W58"/>
    <mergeCell ref="X55:AC58"/>
    <mergeCell ref="AD55:AI58"/>
    <mergeCell ref="AU55:AU58"/>
    <mergeCell ref="AV55:AV58"/>
    <mergeCell ref="C55:C58"/>
    <mergeCell ref="D55:D58"/>
    <mergeCell ref="E55:E58"/>
    <mergeCell ref="F55:F58"/>
    <mergeCell ref="G55:H58"/>
    <mergeCell ref="I55:K58"/>
    <mergeCell ref="L51:Q54"/>
    <mergeCell ref="R51:W54"/>
    <mergeCell ref="X51:AC54"/>
    <mergeCell ref="AD51:AI54"/>
    <mergeCell ref="AU51:AU54"/>
    <mergeCell ref="AV51:AV54"/>
    <mergeCell ref="C51:C54"/>
    <mergeCell ref="D51:D54"/>
    <mergeCell ref="E51:E54"/>
    <mergeCell ref="F51:F54"/>
    <mergeCell ref="G51:H54"/>
    <mergeCell ref="I51:K54"/>
    <mergeCell ref="L47:Q50"/>
    <mergeCell ref="R47:W50"/>
    <mergeCell ref="X47:AC50"/>
    <mergeCell ref="AD47:AI50"/>
    <mergeCell ref="AU47:AU50"/>
    <mergeCell ref="AV47:AV50"/>
    <mergeCell ref="C47:C50"/>
    <mergeCell ref="D47:D50"/>
    <mergeCell ref="E47:E50"/>
    <mergeCell ref="F47:F50"/>
    <mergeCell ref="G47:H50"/>
    <mergeCell ref="I47:K50"/>
    <mergeCell ref="L43:Q46"/>
    <mergeCell ref="R43:W46"/>
    <mergeCell ref="X43:AC46"/>
    <mergeCell ref="AD43:AI46"/>
    <mergeCell ref="AU43:AU46"/>
    <mergeCell ref="AV43:AV46"/>
    <mergeCell ref="C43:C46"/>
    <mergeCell ref="D43:D46"/>
    <mergeCell ref="E43:E46"/>
    <mergeCell ref="F43:F46"/>
    <mergeCell ref="G43:H46"/>
    <mergeCell ref="I43:K46"/>
    <mergeCell ref="L39:Q42"/>
    <mergeCell ref="R39:W42"/>
    <mergeCell ref="X39:AC42"/>
    <mergeCell ref="AD39:AI42"/>
    <mergeCell ref="AU39:AU42"/>
    <mergeCell ref="AV39:AV42"/>
    <mergeCell ref="C39:C42"/>
    <mergeCell ref="D39:D42"/>
    <mergeCell ref="E39:E42"/>
    <mergeCell ref="F39:F42"/>
    <mergeCell ref="G39:H42"/>
    <mergeCell ref="I39:K42"/>
    <mergeCell ref="L35:Q38"/>
    <mergeCell ref="R35:W38"/>
    <mergeCell ref="X35:AC38"/>
    <mergeCell ref="AD35:AI38"/>
    <mergeCell ref="AU35:AU38"/>
    <mergeCell ref="AV35:AV38"/>
    <mergeCell ref="C35:C38"/>
    <mergeCell ref="D35:D38"/>
    <mergeCell ref="E35:E38"/>
    <mergeCell ref="F35:F38"/>
    <mergeCell ref="G35:H38"/>
    <mergeCell ref="I35:K38"/>
    <mergeCell ref="L31:Q34"/>
    <mergeCell ref="R31:W34"/>
    <mergeCell ref="X31:AC34"/>
    <mergeCell ref="AD31:AI34"/>
    <mergeCell ref="AU31:AU34"/>
    <mergeCell ref="AV31:AV34"/>
    <mergeCell ref="C31:C34"/>
    <mergeCell ref="D31:D34"/>
    <mergeCell ref="E31:E34"/>
    <mergeCell ref="F31:F34"/>
    <mergeCell ref="G31:H34"/>
    <mergeCell ref="I31:K34"/>
    <mergeCell ref="L27:Q30"/>
    <mergeCell ref="R27:W30"/>
    <mergeCell ref="X27:AC30"/>
    <mergeCell ref="AD27:AI30"/>
    <mergeCell ref="AU27:AU30"/>
    <mergeCell ref="AV27:AV30"/>
    <mergeCell ref="C27:C30"/>
    <mergeCell ref="D27:D30"/>
    <mergeCell ref="E27:E30"/>
    <mergeCell ref="F27:F30"/>
    <mergeCell ref="G27:H30"/>
    <mergeCell ref="I27:K30"/>
    <mergeCell ref="L23:Q26"/>
    <mergeCell ref="R23:W26"/>
    <mergeCell ref="X23:AC26"/>
    <mergeCell ref="AD23:AI26"/>
    <mergeCell ref="AU23:AU26"/>
    <mergeCell ref="AV23:AV26"/>
    <mergeCell ref="C23:C26"/>
    <mergeCell ref="D23:D26"/>
    <mergeCell ref="E23:E26"/>
    <mergeCell ref="F23:F26"/>
    <mergeCell ref="G23:H26"/>
    <mergeCell ref="I23:K26"/>
    <mergeCell ref="L19:Q22"/>
    <mergeCell ref="R19:W22"/>
    <mergeCell ref="X19:AC22"/>
    <mergeCell ref="AD19:AI22"/>
    <mergeCell ref="AU19:AU22"/>
    <mergeCell ref="AV19:AV22"/>
    <mergeCell ref="C19:C22"/>
    <mergeCell ref="D19:D22"/>
    <mergeCell ref="E19:E22"/>
    <mergeCell ref="F19:F22"/>
    <mergeCell ref="G19:H22"/>
    <mergeCell ref="I19:K22"/>
    <mergeCell ref="L15:Q18"/>
    <mergeCell ref="R15:W18"/>
    <mergeCell ref="X15:AC18"/>
    <mergeCell ref="AD15:AI18"/>
    <mergeCell ref="AU15:AU18"/>
    <mergeCell ref="AV15:AV18"/>
    <mergeCell ref="C15:C18"/>
    <mergeCell ref="D15:D18"/>
    <mergeCell ref="E15:E18"/>
    <mergeCell ref="F15:F18"/>
    <mergeCell ref="G15:H18"/>
    <mergeCell ref="I15:K18"/>
    <mergeCell ref="L11:Q14"/>
    <mergeCell ref="R11:W14"/>
    <mergeCell ref="X11:AC14"/>
    <mergeCell ref="AD11:AI14"/>
    <mergeCell ref="AU11:AU14"/>
    <mergeCell ref="AV11:AV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58 L95:Q130">
    <cfRule type="expression" dxfId="284" priority="18">
      <formula>IF(I11="定",TRUE)</formula>
    </cfRule>
    <cfRule type="expression" dxfId="283" priority="19">
      <formula>IF(I11="×",TRUE)</formula>
    </cfRule>
  </conditionalFormatting>
  <conditionalFormatting sqref="R11:W58 R95:W130">
    <cfRule type="expression" dxfId="282" priority="16">
      <formula>IF(I11="定",TRUE)</formula>
    </cfRule>
    <cfRule type="expression" dxfId="281" priority="17">
      <formula>IF(I11="×",TRUE)</formula>
    </cfRule>
  </conditionalFormatting>
  <conditionalFormatting sqref="C4">
    <cfRule type="expression" dxfId="280" priority="14">
      <formula>IF(XFD4="定",TRUE)</formula>
    </cfRule>
    <cfRule type="expression" dxfId="279" priority="15">
      <formula>IF(XFD4="×",TRUE)</formula>
    </cfRule>
  </conditionalFormatting>
  <conditionalFormatting sqref="L59:Q94">
    <cfRule type="expression" dxfId="278" priority="12">
      <formula>IF(I59="定",TRUE)</formula>
    </cfRule>
    <cfRule type="expression" dxfId="277" priority="13">
      <formula>IF(I59="×",TRUE)</formula>
    </cfRule>
  </conditionalFormatting>
  <conditionalFormatting sqref="R59:W94">
    <cfRule type="expression" dxfId="276" priority="10">
      <formula>IF(I59="定",TRUE)</formula>
    </cfRule>
    <cfRule type="expression" dxfId="275" priority="11">
      <formula>IF(I59="×",TRUE)</formula>
    </cfRule>
  </conditionalFormatting>
  <conditionalFormatting sqref="L143:Q178">
    <cfRule type="expression" dxfId="274" priority="7">
      <formula>IF(I143="定",TRUE)</formula>
    </cfRule>
    <cfRule type="expression" dxfId="273" priority="8">
      <formula>IF(I143="×",TRUE)</formula>
    </cfRule>
  </conditionalFormatting>
  <conditionalFormatting sqref="R143:W178">
    <cfRule type="expression" dxfId="272" priority="5">
      <formula>IF(I143="定",TRUE)</formula>
    </cfRule>
    <cfRule type="expression" dxfId="271" priority="6">
      <formula>IF(I143="×",TRUE)</formula>
    </cfRule>
  </conditionalFormatting>
  <conditionalFormatting sqref="L131:Q142">
    <cfRule type="expression" dxfId="270" priority="3">
      <formula>IF(I131="定",TRUE)</formula>
    </cfRule>
    <cfRule type="expression" dxfId="269" priority="4">
      <formula>IF(I131="×",TRUE)</formula>
    </cfRule>
  </conditionalFormatting>
  <conditionalFormatting sqref="R131:W142">
    <cfRule type="expression" dxfId="268" priority="1">
      <formula>IF(I131="定",TRUE)</formula>
    </cfRule>
    <cfRule type="expression" dxfId="267" priority="2">
      <formula>IF(I131="×",TRUE)</formula>
    </cfRule>
  </conditionalFormatting>
  <dataValidations count="2">
    <dataValidation type="whole" operator="greaterThanOrEqual" allowBlank="1" showInputMessage="1" showErrorMessage="1" sqref="L11:Q178" xr:uid="{E06D128B-A522-4689-81BE-89675CD8871C}">
      <formula1>R11</formula1>
    </dataValidation>
    <dataValidation type="whole" operator="lessThanOrEqual" allowBlank="1" showInputMessage="1" showErrorMessage="1" sqref="R11:W178" xr:uid="{82418EEA-B2D1-4870-986C-B5E041D903F9}">
      <formula1>L11</formula1>
    </dataValidation>
  </dataValidations>
  <pageMargins left="0.7" right="0.7" top="0.75" bottom="0.75" header="0.3" footer="0.3"/>
  <pageSetup paperSize="9" scale="37" orientation="portrait" r:id="rId1"/>
  <rowBreaks count="1" manualBreakCount="1">
    <brk id="1" max="43" man="1"/>
  </rowBreaks>
  <extLst>
    <ext xmlns:x14="http://schemas.microsoft.com/office/spreadsheetml/2009/9/main" uri="{78C0D931-6437-407d-A8EE-F0AAD7539E65}">
      <x14:conditionalFormattings>
        <x14:conditionalFormatting xmlns:xm="http://schemas.microsoft.com/office/excel/2006/main">
          <x14:cfRule type="expression" priority="9" id="{951525CC-C8AD-4857-B3E0-D1202412A6CD}">
            <xm:f>IF(支給額計算書!$C$12="☑",TRUE)</xm:f>
            <x14:dxf>
              <font>
                <color theme="0" tint="-0.14996795556505021"/>
              </font>
              <fill>
                <patternFill>
                  <bgColor theme="0" tint="-0.14996795556505021"/>
                </patternFill>
              </fill>
            </x14:dxf>
          </x14:cfRule>
          <xm:sqref>C11:AI70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支給額計算書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支給額計算書!Print_Area</vt:lpstr>
      <vt:lpstr>'記載例(計算書)'!Print_Titles</vt:lpstr>
      <vt:lpstr>支給額計算書!Print_Titles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坂本　陽飛</cp:lastModifiedBy>
  <cp:lastPrinted>2021-08-27T00:21:59Z</cp:lastPrinted>
  <dcterms:modified xsi:type="dcterms:W3CDTF">2021-09-10T10:03:07Z</dcterms:modified>
</cp:coreProperties>
</file>