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商工労働観光部（本庁）\産業労働総務課\コロナ支援本部\06_協力金（第14期）\04 要項（大規模）\HP掲載用\"/>
    </mc:Choice>
  </mc:AlternateContent>
  <xr:revisionPtr revIDLastSave="0" documentId="13_ncr:1_{D31BDF31-558F-4807-8BC3-2CDC2948F3EC}" xr6:coauthVersionLast="36" xr6:coauthVersionMax="36" xr10:uidLastSave="{00000000-0000-0000-0000-000000000000}"/>
  <bookViews>
    <workbookView xWindow="0" yWindow="0" windowWidth="20490" windowHeight="7455" xr2:uid="{CA4910FC-1F90-430F-A318-69E2CE966CAE}"/>
  </bookViews>
  <sheets>
    <sheet name="記載例" sheetId="2" r:id="rId1"/>
    <sheet name="支給額計算書" sheetId="1" r:id="rId2"/>
  </sheets>
  <definedNames>
    <definedName name="_xlnm.Print_Area" localSheetId="0">記載例!$A$2:$AS$409</definedName>
    <definedName name="_xlnm.Print_Area" localSheetId="1">支給額計算書!$A$2:$AS$409</definedName>
    <definedName name="_xlnm.Print_Titles" localSheetId="0">記載例!$5:$9</definedName>
    <definedName name="_xlnm.Print_Titles" localSheetId="1">支給額計算書!$5:$9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398" i="1" l="1"/>
  <c r="BA394" i="1" s="1"/>
  <c r="BA390" i="1" s="1"/>
  <c r="BA386" i="1" s="1"/>
  <c r="BA382" i="1" s="1"/>
  <c r="BA378" i="1" s="1"/>
  <c r="BA374" i="1" s="1"/>
  <c r="BA370" i="1" s="1"/>
  <c r="BA366" i="1" s="1"/>
  <c r="BA362" i="1" s="1"/>
  <c r="BA358" i="1" s="1"/>
  <c r="BA354" i="1" s="1"/>
  <c r="BA350" i="1" s="1"/>
  <c r="BA398" i="2" l="1"/>
  <c r="R398" i="2" s="1"/>
  <c r="L398" i="2"/>
  <c r="L394" i="2"/>
  <c r="L390" i="2"/>
  <c r="L386" i="2"/>
  <c r="L382" i="2"/>
  <c r="L378" i="2"/>
  <c r="L374" i="2"/>
  <c r="L370" i="2"/>
  <c r="L366" i="2"/>
  <c r="L362" i="2"/>
  <c r="L358" i="2"/>
  <c r="L354" i="2"/>
  <c r="BA298" i="2"/>
  <c r="AD398" i="1"/>
  <c r="L398" i="1"/>
  <c r="AD394" i="1"/>
  <c r="L394" i="1"/>
  <c r="AD390" i="1"/>
  <c r="L390" i="1"/>
  <c r="AD386" i="1"/>
  <c r="L386" i="1"/>
  <c r="L382" i="1"/>
  <c r="AD378" i="1"/>
  <c r="L378" i="1"/>
  <c r="AD374" i="1"/>
  <c r="L374" i="1"/>
  <c r="AD370" i="1"/>
  <c r="L370" i="1"/>
  <c r="AD366" i="1"/>
  <c r="L366" i="1"/>
  <c r="AD362" i="1"/>
  <c r="L362" i="1"/>
  <c r="AD358" i="1"/>
  <c r="L358" i="1"/>
  <c r="AD354" i="1"/>
  <c r="L354" i="1"/>
  <c r="BA298" i="1"/>
  <c r="BB398" i="2" l="1"/>
  <c r="BA394" i="2"/>
  <c r="R394" i="2"/>
  <c r="BB394" i="1"/>
  <c r="BB398" i="1"/>
  <c r="BB390" i="1"/>
  <c r="R386" i="1"/>
  <c r="R390" i="1"/>
  <c r="R394" i="1"/>
  <c r="R398" i="1"/>
  <c r="BA390" i="2" l="1"/>
  <c r="BB394" i="2"/>
  <c r="BB386" i="1"/>
  <c r="R390" i="2" l="1"/>
  <c r="BB390" i="2"/>
  <c r="BA386" i="2"/>
  <c r="BB382" i="1"/>
  <c r="R382" i="1"/>
  <c r="AD382" i="1" s="1"/>
  <c r="R386" i="2" l="1"/>
  <c r="BA382" i="2"/>
  <c r="BB386" i="2"/>
  <c r="BB378" i="1"/>
  <c r="R378" i="1"/>
  <c r="R382" i="2" l="1"/>
  <c r="BB382" i="2"/>
  <c r="BA378" i="2"/>
  <c r="BB374" i="1"/>
  <c r="R374" i="1"/>
  <c r="R378" i="2" l="1"/>
  <c r="BA374" i="2"/>
  <c r="BB378" i="2"/>
  <c r="BB370" i="1"/>
  <c r="R370" i="1"/>
  <c r="R374" i="2" l="1"/>
  <c r="BA370" i="2"/>
  <c r="BB374" i="2"/>
  <c r="BB366" i="1"/>
  <c r="R366" i="1"/>
  <c r="R370" i="2" l="1"/>
  <c r="BA366" i="2"/>
  <c r="BB370" i="2"/>
  <c r="BB362" i="1"/>
  <c r="R362" i="1"/>
  <c r="R366" i="2" l="1"/>
  <c r="BA362" i="2"/>
  <c r="BB366" i="2"/>
  <c r="BB358" i="1"/>
  <c r="R358" i="1"/>
  <c r="R362" i="2" l="1"/>
  <c r="BB362" i="2"/>
  <c r="BA358" i="2"/>
  <c r="BB354" i="1"/>
  <c r="R354" i="1"/>
  <c r="R358" i="2" l="1"/>
  <c r="BA354" i="2"/>
  <c r="BB358" i="2"/>
  <c r="L314" i="2"/>
  <c r="L310" i="2"/>
  <c r="L306" i="2"/>
  <c r="L298" i="2"/>
  <c r="L294" i="2"/>
  <c r="L290" i="2"/>
  <c r="L286" i="2"/>
  <c r="L282" i="2"/>
  <c r="L278" i="2"/>
  <c r="BA346" i="1"/>
  <c r="BA342" i="1" s="1"/>
  <c r="BA338" i="1" s="1"/>
  <c r="BA334" i="1" s="1"/>
  <c r="BA330" i="1" s="1"/>
  <c r="BA326" i="1" s="1"/>
  <c r="BA322" i="1" s="1"/>
  <c r="BA318" i="1" s="1"/>
  <c r="BA314" i="1" s="1"/>
  <c r="AD314" i="1"/>
  <c r="L314" i="1"/>
  <c r="AD310" i="1"/>
  <c r="L310" i="1"/>
  <c r="L306" i="1"/>
  <c r="AD298" i="1"/>
  <c r="L298" i="1"/>
  <c r="AD294" i="1"/>
  <c r="L294" i="1"/>
  <c r="AD290" i="1"/>
  <c r="L290" i="1"/>
  <c r="L286" i="1"/>
  <c r="AD282" i="1"/>
  <c r="L282" i="1"/>
  <c r="AD278" i="1"/>
  <c r="L278" i="1"/>
  <c r="R354" i="2" l="1"/>
  <c r="BB354" i="2"/>
  <c r="BA350" i="2"/>
  <c r="BA346" i="2" s="1"/>
  <c r="BA342" i="2" s="1"/>
  <c r="BA338" i="2" s="1"/>
  <c r="BA334" i="2" s="1"/>
  <c r="BA330" i="2" s="1"/>
  <c r="BA326" i="2" s="1"/>
  <c r="BA322" i="2" s="1"/>
  <c r="BA318" i="2" s="1"/>
  <c r="BA314" i="2" s="1"/>
  <c r="BA310" i="2"/>
  <c r="BB314" i="2"/>
  <c r="R310" i="2"/>
  <c r="R314" i="2"/>
  <c r="BA310" i="1"/>
  <c r="BB314" i="1"/>
  <c r="R310" i="1"/>
  <c r="R314" i="1"/>
  <c r="BB350" i="2"/>
  <c r="L350" i="2"/>
  <c r="BB346" i="2"/>
  <c r="L346" i="2"/>
  <c r="L342" i="2"/>
  <c r="L338" i="2"/>
  <c r="L334" i="2"/>
  <c r="L330" i="2"/>
  <c r="L326" i="2"/>
  <c r="L322" i="2"/>
  <c r="L318" i="2"/>
  <c r="L274" i="2"/>
  <c r="L270" i="2"/>
  <c r="L266" i="2"/>
  <c r="L262" i="2"/>
  <c r="L258" i="2"/>
  <c r="L254" i="2"/>
  <c r="L250" i="2"/>
  <c r="L246" i="2"/>
  <c r="L242" i="2"/>
  <c r="L238" i="2"/>
  <c r="L234" i="2"/>
  <c r="L230" i="2"/>
  <c r="BB198" i="2"/>
  <c r="AY198" i="2"/>
  <c r="AY193" i="2"/>
  <c r="AJ193" i="2" s="1"/>
  <c r="AV193" i="2"/>
  <c r="AN193" i="2"/>
  <c r="BB179" i="2"/>
  <c r="AY179" i="2"/>
  <c r="AY174" i="2"/>
  <c r="AL184" i="2" s="1"/>
  <c r="AV174" i="2"/>
  <c r="AJ174" i="2"/>
  <c r="AN174" i="2" s="1"/>
  <c r="BB161" i="2"/>
  <c r="AY161" i="2"/>
  <c r="AY156" i="2"/>
  <c r="AJ156" i="2" s="1"/>
  <c r="AV156" i="2"/>
  <c r="AN156" i="2"/>
  <c r="BB143" i="2"/>
  <c r="AY143" i="2"/>
  <c r="AY138" i="2"/>
  <c r="AL148" i="2" s="1"/>
  <c r="AV138" i="2"/>
  <c r="AJ138" i="2"/>
  <c r="AN138" i="2" s="1"/>
  <c r="BB124" i="2"/>
  <c r="AY124" i="2"/>
  <c r="AY119" i="2"/>
  <c r="AJ119" i="2" s="1"/>
  <c r="AV119" i="2"/>
  <c r="AN119" i="2"/>
  <c r="BB106" i="2"/>
  <c r="AY106" i="2"/>
  <c r="AY101" i="2"/>
  <c r="AL111" i="2" s="1"/>
  <c r="AV101" i="2"/>
  <c r="AJ101" i="2"/>
  <c r="AN101" i="2" s="1"/>
  <c r="BB88" i="2"/>
  <c r="AY88" i="2"/>
  <c r="AY83" i="2"/>
  <c r="AJ83" i="2" s="1"/>
  <c r="AV83" i="2"/>
  <c r="AN83" i="2"/>
  <c r="BB69" i="2"/>
  <c r="AY69" i="2"/>
  <c r="AY64" i="2"/>
  <c r="AL74" i="2" s="1"/>
  <c r="AV64" i="2"/>
  <c r="AJ64" i="2"/>
  <c r="AN64" i="2" s="1"/>
  <c r="AY51" i="2"/>
  <c r="AV51" i="2" s="1"/>
  <c r="AY46" i="2"/>
  <c r="AV46" i="2"/>
  <c r="AJ46" i="2"/>
  <c r="AN46" i="2" s="1"/>
  <c r="AY33" i="2"/>
  <c r="AV33" i="2" s="1"/>
  <c r="AY28" i="2"/>
  <c r="AV28" i="2"/>
  <c r="AJ28" i="2"/>
  <c r="AN28" i="2" s="1"/>
  <c r="AV69" i="2" l="1"/>
  <c r="AV74" i="2" s="1"/>
  <c r="AJ69" i="2" s="1"/>
  <c r="AN69" i="2" s="1"/>
  <c r="AV143" i="2"/>
  <c r="AV179" i="2"/>
  <c r="AV88" i="2"/>
  <c r="AV106" i="2"/>
  <c r="AV148" i="2"/>
  <c r="AV161" i="2"/>
  <c r="AV56" i="2"/>
  <c r="AL56" i="2" s="1"/>
  <c r="AV111" i="2"/>
  <c r="AV129" i="2"/>
  <c r="AJ124" i="2" s="1"/>
  <c r="AV124" i="2"/>
  <c r="AV184" i="2"/>
  <c r="AJ179" i="2" s="1"/>
  <c r="AN179" i="2" s="1"/>
  <c r="AV198" i="2"/>
  <c r="AV203" i="2" s="1"/>
  <c r="BB310" i="2"/>
  <c r="BA306" i="2"/>
  <c r="BA306" i="1"/>
  <c r="BB310" i="1"/>
  <c r="AJ106" i="2"/>
  <c r="AN106" i="2" s="1"/>
  <c r="AJ143" i="2"/>
  <c r="AN143" i="2" s="1"/>
  <c r="AL93" i="2"/>
  <c r="AL166" i="2"/>
  <c r="AV38" i="2"/>
  <c r="AL38" i="2" s="1"/>
  <c r="AV93" i="2"/>
  <c r="AL129" i="2"/>
  <c r="AV166" i="2"/>
  <c r="AL203" i="2"/>
  <c r="R342" i="2"/>
  <c r="R346" i="2"/>
  <c r="R350" i="2"/>
  <c r="AA398" i="2" l="1"/>
  <c r="AD398" i="2" s="1"/>
  <c r="AA394" i="2"/>
  <c r="AD394" i="2" s="1"/>
  <c r="AA370" i="2"/>
  <c r="AD370" i="2" s="1"/>
  <c r="AA366" i="2"/>
  <c r="AD366" i="2" s="1"/>
  <c r="AA390" i="2"/>
  <c r="AD390" i="2" s="1"/>
  <c r="AA386" i="2"/>
  <c r="AD386" i="2" s="1"/>
  <c r="AA378" i="2"/>
  <c r="AD378" i="2" s="1"/>
  <c r="AA362" i="2"/>
  <c r="AD362" i="2" s="1"/>
  <c r="AA354" i="2"/>
  <c r="AD354" i="2" s="1"/>
  <c r="AA382" i="2"/>
  <c r="AD382" i="2" s="1"/>
  <c r="AA374" i="2"/>
  <c r="AD374" i="2" s="1"/>
  <c r="AA358" i="2"/>
  <c r="AD358" i="2" s="1"/>
  <c r="AN124" i="2"/>
  <c r="AJ51" i="2"/>
  <c r="AN51" i="2" s="1"/>
  <c r="AJ198" i="2"/>
  <c r="AN198" i="2" s="1"/>
  <c r="AA314" i="2"/>
  <c r="AD314" i="2" s="1"/>
  <c r="AA310" i="2"/>
  <c r="AD310" i="2" s="1"/>
  <c r="AA282" i="2"/>
  <c r="AA278" i="2"/>
  <c r="AA306" i="2"/>
  <c r="AA298" i="2"/>
  <c r="AA294" i="2"/>
  <c r="AA290" i="2"/>
  <c r="AA286" i="2"/>
  <c r="BB306" i="2"/>
  <c r="R306" i="2"/>
  <c r="AD306" i="2" s="1"/>
  <c r="BB306" i="1"/>
  <c r="R306" i="1"/>
  <c r="AD306" i="1" s="1"/>
  <c r="BB342" i="2"/>
  <c r="AA346" i="2"/>
  <c r="AD346" i="2" s="1"/>
  <c r="AA338" i="2"/>
  <c r="AA330" i="2"/>
  <c r="AA322" i="2"/>
  <c r="AA234" i="2"/>
  <c r="AA242" i="2"/>
  <c r="AA250" i="2"/>
  <c r="AA258" i="2"/>
  <c r="AA266" i="2"/>
  <c r="AA274" i="2"/>
  <c r="AA350" i="2"/>
  <c r="AD350" i="2" s="1"/>
  <c r="AA342" i="2"/>
  <c r="AD342" i="2" s="1"/>
  <c r="AA334" i="2"/>
  <c r="AA326" i="2"/>
  <c r="AA318" i="2"/>
  <c r="AA230" i="2"/>
  <c r="AA238" i="2"/>
  <c r="AA246" i="2"/>
  <c r="AA254" i="2"/>
  <c r="AA262" i="2"/>
  <c r="AA270" i="2"/>
  <c r="AJ33" i="2"/>
  <c r="AN33" i="2" s="1"/>
  <c r="AJ161" i="2"/>
  <c r="AN161" i="2" s="1"/>
  <c r="AJ88" i="2"/>
  <c r="AN88" i="2" s="1"/>
  <c r="BB298" i="2" l="1"/>
  <c r="BA294" i="2"/>
  <c r="R298" i="2"/>
  <c r="AD298" i="2" s="1"/>
  <c r="BA294" i="1"/>
  <c r="BB298" i="1"/>
  <c r="R298" i="1"/>
  <c r="BB338" i="2"/>
  <c r="R338" i="2"/>
  <c r="AD338" i="2" s="1"/>
  <c r="BA290" i="2" l="1"/>
  <c r="BA286" i="2" s="1"/>
  <c r="BB294" i="2"/>
  <c r="R294" i="2"/>
  <c r="AD294" i="2" s="1"/>
  <c r="BA290" i="1"/>
  <c r="BA286" i="1" s="1"/>
  <c r="BB294" i="1"/>
  <c r="R294" i="1"/>
  <c r="BB334" i="2"/>
  <c r="R334" i="2"/>
  <c r="AD334" i="2" s="1"/>
  <c r="BB290" i="2" l="1"/>
  <c r="R290" i="2"/>
  <c r="AD290" i="2" s="1"/>
  <c r="BB290" i="1"/>
  <c r="R290" i="1"/>
  <c r="BB330" i="2"/>
  <c r="R330" i="2"/>
  <c r="AD330" i="2" s="1"/>
  <c r="BA282" i="2" l="1"/>
  <c r="BB286" i="2"/>
  <c r="R286" i="2"/>
  <c r="AD286" i="2" s="1"/>
  <c r="BA282" i="1"/>
  <c r="BB286" i="1"/>
  <c r="R286" i="1"/>
  <c r="AD286" i="1" s="1"/>
  <c r="BB326" i="2"/>
  <c r="R326" i="2"/>
  <c r="AD326" i="2" s="1"/>
  <c r="BB282" i="2" l="1"/>
  <c r="BA278" i="2"/>
  <c r="R282" i="2"/>
  <c r="AD282" i="2" s="1"/>
  <c r="BA278" i="1"/>
  <c r="BB282" i="1"/>
  <c r="R282" i="1"/>
  <c r="BB322" i="2"/>
  <c r="R322" i="2"/>
  <c r="AD322" i="2" s="1"/>
  <c r="BA274" i="2" l="1"/>
  <c r="BB278" i="2"/>
  <c r="R278" i="2"/>
  <c r="AD278" i="2" s="1"/>
  <c r="BA274" i="1"/>
  <c r="BB278" i="1"/>
  <c r="R278" i="1"/>
  <c r="BB318" i="2"/>
  <c r="R318" i="2"/>
  <c r="AD318" i="2" s="1"/>
  <c r="AB402" i="2" s="1"/>
  <c r="BA270" i="2" l="1"/>
  <c r="R274" i="2"/>
  <c r="AD274" i="2" s="1"/>
  <c r="BB274" i="2"/>
  <c r="BA266" i="2" l="1"/>
  <c r="R270" i="2"/>
  <c r="AD270" i="2" s="1"/>
  <c r="BB270" i="2"/>
  <c r="BA262" i="2" l="1"/>
  <c r="R266" i="2"/>
  <c r="AD266" i="2" s="1"/>
  <c r="BB266" i="2"/>
  <c r="BA258" i="2" l="1"/>
  <c r="R262" i="2"/>
  <c r="AD262" i="2" s="1"/>
  <c r="BB262" i="2"/>
  <c r="BA254" i="2" l="1"/>
  <c r="R258" i="2"/>
  <c r="AD258" i="2" s="1"/>
  <c r="BB258" i="2"/>
  <c r="BA250" i="2" l="1"/>
  <c r="R254" i="2"/>
  <c r="AD254" i="2" s="1"/>
  <c r="BB254" i="2"/>
  <c r="BA246" i="2" l="1"/>
  <c r="R250" i="2"/>
  <c r="AD250" i="2" s="1"/>
  <c r="BB250" i="2"/>
  <c r="BA242" i="2" l="1"/>
  <c r="R246" i="2"/>
  <c r="AD246" i="2" s="1"/>
  <c r="BB246" i="2"/>
  <c r="BA238" i="2" l="1"/>
  <c r="R242" i="2"/>
  <c r="AD242" i="2" s="1"/>
  <c r="BB242" i="2"/>
  <c r="BA234" i="2" l="1"/>
  <c r="R238" i="2"/>
  <c r="AD238" i="2" s="1"/>
  <c r="BB238" i="2"/>
  <c r="BA230" i="2" l="1"/>
  <c r="R234" i="2"/>
  <c r="AD234" i="2" s="1"/>
  <c r="BB234" i="2"/>
  <c r="R230" i="2" l="1"/>
  <c r="AD230" i="2" s="1"/>
  <c r="AB302" i="2" s="1"/>
  <c r="AB406" i="2" s="1"/>
  <c r="BB230" i="2"/>
  <c r="AD234" i="1" l="1"/>
  <c r="AD238" i="1"/>
  <c r="AD242" i="1"/>
  <c r="AD246" i="1"/>
  <c r="AD250" i="1"/>
  <c r="AD254" i="1"/>
  <c r="AD258" i="1"/>
  <c r="AD262" i="1"/>
  <c r="AD266" i="1"/>
  <c r="AD274" i="1"/>
  <c r="AD318" i="1"/>
  <c r="AD322" i="1"/>
  <c r="AD326" i="1"/>
  <c r="AD330" i="1"/>
  <c r="AD334" i="1"/>
  <c r="AD338" i="1"/>
  <c r="AD342" i="1"/>
  <c r="AD346" i="1"/>
  <c r="AD350" i="1"/>
  <c r="L334" i="1"/>
  <c r="L330" i="1"/>
  <c r="L326" i="1"/>
  <c r="L322" i="1"/>
  <c r="AB402" i="1" l="1"/>
  <c r="BB334" i="1"/>
  <c r="R334" i="1"/>
  <c r="R330" i="1" l="1"/>
  <c r="BA270" i="1"/>
  <c r="BA266" i="1" s="1"/>
  <c r="BA262" i="1" s="1"/>
  <c r="BA258" i="1" s="1"/>
  <c r="BA254" i="1" s="1"/>
  <c r="BA250" i="1" s="1"/>
  <c r="BA246" i="1" s="1"/>
  <c r="BA242" i="1" s="1"/>
  <c r="BA238" i="1" s="1"/>
  <c r="BA234" i="1" s="1"/>
  <c r="BB330" i="1"/>
  <c r="R326" i="1"/>
  <c r="BB326" i="1" l="1"/>
  <c r="BB322" i="1"/>
  <c r="R322" i="1"/>
  <c r="L350" i="1" l="1"/>
  <c r="L346" i="1"/>
  <c r="L342" i="1"/>
  <c r="L338" i="1"/>
  <c r="L318" i="1"/>
  <c r="L274" i="1"/>
  <c r="L270" i="1"/>
  <c r="L266" i="1"/>
  <c r="L262" i="1"/>
  <c r="L258" i="1"/>
  <c r="L254" i="1"/>
  <c r="L250" i="1"/>
  <c r="L246" i="1"/>
  <c r="L242" i="1"/>
  <c r="L238" i="1"/>
  <c r="L234" i="1"/>
  <c r="L230" i="1"/>
  <c r="BB198" i="1"/>
  <c r="AY198" i="1"/>
  <c r="AY193" i="1"/>
  <c r="AJ193" i="1" s="1"/>
  <c r="AN193" i="1" s="1"/>
  <c r="AV193" i="1"/>
  <c r="BB179" i="1"/>
  <c r="AY179" i="1"/>
  <c r="AY174" i="1"/>
  <c r="AJ174" i="1" s="1"/>
  <c r="AN174" i="1" s="1"/>
  <c r="AV174" i="1"/>
  <c r="BB161" i="1"/>
  <c r="AY161" i="1"/>
  <c r="AY156" i="1"/>
  <c r="AL166" i="1" s="1"/>
  <c r="AV156" i="1"/>
  <c r="AJ156" i="1"/>
  <c r="AN156" i="1" s="1"/>
  <c r="BB143" i="1"/>
  <c r="AY143" i="1"/>
  <c r="AY138" i="1"/>
  <c r="AJ138" i="1" s="1"/>
  <c r="AN138" i="1" s="1"/>
  <c r="AV138" i="1"/>
  <c r="BB124" i="1"/>
  <c r="AY124" i="1"/>
  <c r="AY119" i="1"/>
  <c r="AV119" i="1"/>
  <c r="AJ119" i="1"/>
  <c r="AN119" i="1" s="1"/>
  <c r="BB106" i="1"/>
  <c r="AY106" i="1"/>
  <c r="AY101" i="1"/>
  <c r="AJ101" i="1" s="1"/>
  <c r="AN101" i="1" s="1"/>
  <c r="AV101" i="1"/>
  <c r="BB88" i="1"/>
  <c r="AY88" i="1"/>
  <c r="AY83" i="1"/>
  <c r="AL93" i="1" s="1"/>
  <c r="AV83" i="1"/>
  <c r="AJ83" i="1"/>
  <c r="AN83" i="1" s="1"/>
  <c r="BB69" i="1"/>
  <c r="AY69" i="1"/>
  <c r="AY64" i="1"/>
  <c r="AJ64" i="1" s="1"/>
  <c r="AV64" i="1"/>
  <c r="AN64" i="1"/>
  <c r="AY51" i="1"/>
  <c r="AV51" i="1" s="1"/>
  <c r="AY46" i="1"/>
  <c r="AV46" i="1"/>
  <c r="AY33" i="1"/>
  <c r="AV33" i="1" s="1"/>
  <c r="AY28" i="1"/>
  <c r="AV28" i="1"/>
  <c r="AV56" i="1" l="1"/>
  <c r="AV88" i="1"/>
  <c r="AV93" i="1" s="1"/>
  <c r="AJ88" i="1" s="1"/>
  <c r="AN88" i="1" s="1"/>
  <c r="AV124" i="1"/>
  <c r="AV38" i="1"/>
  <c r="AJ33" i="1" s="1"/>
  <c r="AV129" i="1"/>
  <c r="AJ124" i="1" s="1"/>
  <c r="AN124" i="1" s="1"/>
  <c r="AL129" i="1"/>
  <c r="AV143" i="1"/>
  <c r="AV148" i="1" s="1"/>
  <c r="AJ143" i="1" s="1"/>
  <c r="AN143" i="1" s="1"/>
  <c r="AV198" i="1"/>
  <c r="AV106" i="1"/>
  <c r="AV111" i="1" s="1"/>
  <c r="AV161" i="1"/>
  <c r="AV166" i="1" s="1"/>
  <c r="AJ161" i="1" s="1"/>
  <c r="AN161" i="1" s="1"/>
  <c r="AV179" i="1"/>
  <c r="AV184" i="1" s="1"/>
  <c r="BB350" i="1"/>
  <c r="R350" i="1"/>
  <c r="AJ51" i="1"/>
  <c r="AN51" i="1" s="1"/>
  <c r="R346" i="1"/>
  <c r="AV69" i="1"/>
  <c r="AV74" i="1" s="1"/>
  <c r="AJ28" i="1"/>
  <c r="AN28" i="1" s="1"/>
  <c r="AL56" i="1"/>
  <c r="AJ46" i="1"/>
  <c r="AN46" i="1" s="1"/>
  <c r="AL74" i="1"/>
  <c r="AL111" i="1"/>
  <c r="AL148" i="1"/>
  <c r="AL184" i="1"/>
  <c r="AL38" i="1" l="1"/>
  <c r="AA338" i="1" s="1"/>
  <c r="AJ179" i="1"/>
  <c r="AN179" i="1" s="1"/>
  <c r="AN33" i="1"/>
  <c r="AV203" i="1"/>
  <c r="BB346" i="1"/>
  <c r="R342" i="1"/>
  <c r="AJ69" i="1"/>
  <c r="AN69" i="1" s="1"/>
  <c r="AJ106" i="1"/>
  <c r="AN106" i="1" s="1"/>
  <c r="AA270" i="1" l="1"/>
  <c r="AA250" i="1"/>
  <c r="AA238" i="1"/>
  <c r="AA342" i="1"/>
  <c r="AA322" i="1"/>
  <c r="AA254" i="1"/>
  <c r="AA326" i="1"/>
  <c r="AA234" i="1"/>
  <c r="AA266" i="1"/>
  <c r="AA390" i="1"/>
  <c r="AA382" i="1"/>
  <c r="AA374" i="1"/>
  <c r="AA366" i="1"/>
  <c r="AA358" i="1"/>
  <c r="AA398" i="1"/>
  <c r="AA394" i="1"/>
  <c r="AA386" i="1"/>
  <c r="AA378" i="1"/>
  <c r="AA370" i="1"/>
  <c r="AA362" i="1"/>
  <c r="AA354" i="1"/>
  <c r="AA230" i="1"/>
  <c r="AA246" i="1"/>
  <c r="AA262" i="1"/>
  <c r="AA318" i="1"/>
  <c r="AA334" i="1"/>
  <c r="AA350" i="1"/>
  <c r="AA242" i="1"/>
  <c r="AA258" i="1"/>
  <c r="AA274" i="1"/>
  <c r="AA330" i="1"/>
  <c r="AA346" i="1"/>
  <c r="AA310" i="1"/>
  <c r="AA298" i="1"/>
  <c r="AA290" i="1"/>
  <c r="AA282" i="1"/>
  <c r="AA314" i="1"/>
  <c r="AA306" i="1"/>
  <c r="AA294" i="1"/>
  <c r="AA286" i="1"/>
  <c r="AA278" i="1"/>
  <c r="AJ198" i="1"/>
  <c r="AN198" i="1" s="1"/>
  <c r="AL203" i="1"/>
  <c r="BB342" i="1"/>
  <c r="R338" i="1"/>
  <c r="BB338" i="1" l="1"/>
  <c r="R318" i="1"/>
  <c r="R274" i="1" l="1"/>
  <c r="BB318" i="1"/>
  <c r="BB274" i="1" l="1"/>
  <c r="R270" i="1"/>
  <c r="AD270" i="1" s="1"/>
  <c r="BB270" i="1" l="1"/>
  <c r="R266" i="1"/>
  <c r="BB266" i="1" l="1"/>
  <c r="R262" i="1"/>
  <c r="BB262" i="1" l="1"/>
  <c r="R258" i="1"/>
  <c r="BB258" i="1" l="1"/>
  <c r="R254" i="1"/>
  <c r="BB254" i="1" l="1"/>
  <c r="R250" i="1"/>
  <c r="BB250" i="1" l="1"/>
  <c r="R246" i="1"/>
  <c r="BB246" i="1" l="1"/>
  <c r="R242" i="1"/>
  <c r="BB242" i="1" l="1"/>
  <c r="R238" i="1"/>
  <c r="BB238" i="1" l="1"/>
  <c r="R234" i="1"/>
  <c r="BB234" i="1" l="1"/>
  <c r="BA230" i="1"/>
  <c r="BB230" i="1" l="1"/>
  <c r="R230" i="1"/>
  <c r="AD230" i="1" l="1"/>
  <c r="AB302" i="1" s="1"/>
  <c r="AB406" i="1" s="1"/>
</calcChain>
</file>

<file path=xl/sharedStrings.xml><?xml version="1.0" encoding="utf-8"?>
<sst xmlns="http://schemas.openxmlformats.org/spreadsheetml/2006/main" count="1491" uniqueCount="123">
  <si>
    <t>㎡</t>
    <phoneticPr fontId="3"/>
  </si>
  <si>
    <t>・通常時及び時短要請期間中の営業時間を記入してください。</t>
    <rPh sb="1" eb="3">
      <t>ツウジョウ</t>
    </rPh>
    <rPh sb="3" eb="4">
      <t>ジ</t>
    </rPh>
    <rPh sb="4" eb="5">
      <t>オヨ</t>
    </rPh>
    <rPh sb="6" eb="8">
      <t>ジタン</t>
    </rPh>
    <rPh sb="8" eb="10">
      <t>ヨウセイ</t>
    </rPh>
    <rPh sb="10" eb="13">
      <t>キカンチュウ</t>
    </rPh>
    <rPh sb="14" eb="16">
      <t>エイギョウ</t>
    </rPh>
    <rPh sb="16" eb="18">
      <t>ジカン</t>
    </rPh>
    <rPh sb="19" eb="21">
      <t>キニュウ</t>
    </rPh>
    <phoneticPr fontId="3"/>
  </si>
  <si>
    <r>
      <t>・期間中に営業時間のパターンが複数ある場合は、</t>
    </r>
    <r>
      <rPr>
        <u/>
        <sz val="16"/>
        <rFont val="ＭＳ ゴシック"/>
        <family val="3"/>
        <charset val="128"/>
      </rPr>
      <t>パターンごとに</t>
    </r>
    <r>
      <rPr>
        <sz val="16"/>
        <rFont val="ＭＳ ゴシック"/>
        <family val="3"/>
        <charset val="128"/>
      </rPr>
      <t>記入してください。</t>
    </r>
    <rPh sb="1" eb="4">
      <t>キカンチュウ</t>
    </rPh>
    <rPh sb="5" eb="7">
      <t>エイギョウ</t>
    </rPh>
    <rPh sb="7" eb="9">
      <t>ジカン</t>
    </rPh>
    <rPh sb="15" eb="17">
      <t>フクスウ</t>
    </rPh>
    <rPh sb="19" eb="21">
      <t>バアイ</t>
    </rPh>
    <rPh sb="30" eb="32">
      <t>キニュウ</t>
    </rPh>
    <phoneticPr fontId="3"/>
  </si>
  <si>
    <r>
      <t>・時短要請期間中に休業した場合は、</t>
    </r>
    <r>
      <rPr>
        <u/>
        <sz val="16"/>
        <rFont val="ＭＳ ゴシック"/>
        <family val="3"/>
        <charset val="128"/>
      </rPr>
      <t>通常時の営業時間のみ</t>
    </r>
    <r>
      <rPr>
        <sz val="16"/>
        <rFont val="ＭＳ ゴシック"/>
        <family val="3"/>
        <charset val="128"/>
      </rPr>
      <t>記入してください。</t>
    </r>
    <rPh sb="1" eb="3">
      <t>ジタン</t>
    </rPh>
    <rPh sb="3" eb="5">
      <t>ヨウセイ</t>
    </rPh>
    <rPh sb="5" eb="8">
      <t>キカンチュウ</t>
    </rPh>
    <rPh sb="9" eb="11">
      <t>キュウギョウ</t>
    </rPh>
    <rPh sb="13" eb="15">
      <t>バアイ</t>
    </rPh>
    <rPh sb="17" eb="19">
      <t>ツウジョウ</t>
    </rPh>
    <rPh sb="19" eb="20">
      <t>ジ</t>
    </rPh>
    <rPh sb="21" eb="23">
      <t>エイギョウ</t>
    </rPh>
    <rPh sb="23" eb="25">
      <t>ジカン</t>
    </rPh>
    <rPh sb="27" eb="29">
      <t>キニュウ</t>
    </rPh>
    <phoneticPr fontId="3"/>
  </si>
  <si>
    <t>・複数店舗を運営している場合で、店舗ごとに営業時間が異なる場合は、最も早く営業を開始する店舗の開店時間と、
　最も遅く営業を終了する店舗の閉店時間を記入してください。</t>
    <rPh sb="1" eb="3">
      <t>フクスウ</t>
    </rPh>
    <rPh sb="3" eb="5">
      <t>テンポ</t>
    </rPh>
    <rPh sb="6" eb="8">
      <t>ウンエイ</t>
    </rPh>
    <rPh sb="12" eb="14">
      <t>バアイ</t>
    </rPh>
    <rPh sb="16" eb="18">
      <t>テンポ</t>
    </rPh>
    <rPh sb="21" eb="25">
      <t>エイギョウジカン</t>
    </rPh>
    <rPh sb="26" eb="27">
      <t>コト</t>
    </rPh>
    <rPh sb="29" eb="31">
      <t>バアイ</t>
    </rPh>
    <rPh sb="33" eb="34">
      <t>モット</t>
    </rPh>
    <rPh sb="35" eb="36">
      <t>ハヤ</t>
    </rPh>
    <rPh sb="37" eb="39">
      <t>エイギョウ</t>
    </rPh>
    <rPh sb="40" eb="42">
      <t>カイシ</t>
    </rPh>
    <rPh sb="44" eb="46">
      <t>テンポ</t>
    </rPh>
    <rPh sb="47" eb="49">
      <t>カイテン</t>
    </rPh>
    <rPh sb="49" eb="51">
      <t>ジカン</t>
    </rPh>
    <phoneticPr fontId="3"/>
  </si>
  <si>
    <t>パターン1</t>
    <phoneticPr fontId="3"/>
  </si>
  <si>
    <t>＜計算用分数換算＞※入力しないでください</t>
    <rPh sb="1" eb="4">
      <t>ケイサンヨウ</t>
    </rPh>
    <rPh sb="10" eb="12">
      <t>ニュウリョク</t>
    </rPh>
    <phoneticPr fontId="3"/>
  </si>
  <si>
    <t>[通常時]　</t>
    <rPh sb="1" eb="3">
      <t>ツウジョウ</t>
    </rPh>
    <rPh sb="3" eb="4">
      <t>ジ</t>
    </rPh>
    <phoneticPr fontId="3"/>
  </si>
  <si>
    <t>[通常時の営業時間数]　</t>
    <rPh sb="1" eb="3">
      <t>ツウジョウ</t>
    </rPh>
    <rPh sb="3" eb="4">
      <t>ジ</t>
    </rPh>
    <rPh sb="5" eb="7">
      <t>エイギョウ</t>
    </rPh>
    <rPh sb="7" eb="10">
      <t>ジカンスウ</t>
    </rPh>
    <phoneticPr fontId="3"/>
  </si>
  <si>
    <t>営業終了時間</t>
    <rPh sb="0" eb="2">
      <t>エイギョウ</t>
    </rPh>
    <rPh sb="2" eb="4">
      <t>シュウリョウ</t>
    </rPh>
    <rPh sb="4" eb="6">
      <t>ジカン</t>
    </rPh>
    <phoneticPr fontId="3"/>
  </si>
  <si>
    <t>営業時間</t>
    <rPh sb="0" eb="2">
      <t>エイギョウ</t>
    </rPh>
    <rPh sb="2" eb="4">
      <t>ジカン</t>
    </rPh>
    <phoneticPr fontId="3"/>
  </si>
  <si>
    <t>営業時間
（*1）</t>
    <rPh sb="0" eb="2">
      <t>エイギョウ</t>
    </rPh>
    <rPh sb="2" eb="4">
      <t>ジカン</t>
    </rPh>
    <phoneticPr fontId="3"/>
  </si>
  <si>
    <t>開始</t>
    <rPh sb="0" eb="2">
      <t>カイシ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</si>
  <si>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</si>
  <si>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</si>
  <si>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～</t>
    <phoneticPr fontId="3"/>
  </si>
  <si>
    <t>終了</t>
    <rPh sb="0" eb="2">
      <t>シュウリョウ</t>
    </rPh>
    <phoneticPr fontId="3"/>
  </si>
  <si>
    <t>営業時間数
Ｘⅰ</t>
    <rPh sb="0" eb="2">
      <t>エイギョウ</t>
    </rPh>
    <rPh sb="2" eb="4">
      <t>ジカン</t>
    </rPh>
    <rPh sb="4" eb="5">
      <t>カズ</t>
    </rPh>
    <phoneticPr fontId="3"/>
  </si>
  <si>
    <t>時間</t>
    <rPh sb="0" eb="1">
      <t>ジ</t>
    </rPh>
    <rPh sb="1" eb="2">
      <t>アイダ</t>
    </rPh>
    <phoneticPr fontId="3"/>
  </si>
  <si>
    <t>①</t>
    <phoneticPr fontId="3"/>
  </si>
  <si>
    <t>Ａ</t>
    <phoneticPr fontId="3"/>
  </si>
  <si>
    <t>※自動入力</t>
    <rPh sb="1" eb="3">
      <t>ジドウ</t>
    </rPh>
    <rPh sb="3" eb="5">
      <t>ニュウリョク</t>
    </rPh>
    <phoneticPr fontId="3"/>
  </si>
  <si>
    <t>計算上の</t>
    <rPh sb="0" eb="3">
      <t>ケイサンジョウ</t>
    </rPh>
    <phoneticPr fontId="3"/>
  </si>
  <si>
    <t>実際の</t>
    <phoneticPr fontId="3"/>
  </si>
  <si>
    <t>20時又は</t>
    <phoneticPr fontId="3"/>
  </si>
  <si>
    <t>[終了時間の短縮]　</t>
    <rPh sb="1" eb="3">
      <t>シュウリョウ</t>
    </rPh>
    <rPh sb="3" eb="5">
      <t>ジカン</t>
    </rPh>
    <rPh sb="6" eb="8">
      <t>タンシュク</t>
    </rPh>
    <phoneticPr fontId="3"/>
  </si>
  <si>
    <t>終了時間</t>
    <phoneticPr fontId="3"/>
  </si>
  <si>
    <t>終了時間</t>
    <rPh sb="0" eb="2">
      <t>シュウリョウ</t>
    </rPh>
    <rPh sb="2" eb="4">
      <t>ジカン</t>
    </rPh>
    <phoneticPr fontId="3"/>
  </si>
  <si>
    <t>21時まで</t>
    <rPh sb="2" eb="3">
      <t>ジ</t>
    </rPh>
    <phoneticPr fontId="3"/>
  </si>
  <si>
    <t>短縮時間
Ｙⅰ（*2）</t>
    <rPh sb="0" eb="2">
      <t>タンシュク</t>
    </rPh>
    <rPh sb="2" eb="4">
      <t>ジカン</t>
    </rPh>
    <phoneticPr fontId="3"/>
  </si>
  <si>
    <t>②</t>
    <phoneticPr fontId="3"/>
  </si>
  <si>
    <t>②'</t>
    <phoneticPr fontId="3"/>
  </si>
  <si>
    <t>②"</t>
    <phoneticPr fontId="3"/>
  </si>
  <si>
    <t>※②'と②"いずれか大きい方</t>
    <rPh sb="10" eb="11">
      <t>オオ</t>
    </rPh>
    <rPh sb="13" eb="14">
      <t>ホウ</t>
    </rPh>
    <phoneticPr fontId="3"/>
  </si>
  <si>
    <t>※20時又は21時を超える場合は</t>
    <rPh sb="3" eb="4">
      <t>ジ</t>
    </rPh>
    <rPh sb="4" eb="5">
      <t>マタ</t>
    </rPh>
    <rPh sb="8" eb="9">
      <t>ジ</t>
    </rPh>
    <rPh sb="10" eb="11">
      <t>コ</t>
    </rPh>
    <rPh sb="13" eb="15">
      <t>バアイ</t>
    </rPh>
    <phoneticPr fontId="3"/>
  </si>
  <si>
    <t>[時短比率]　</t>
    <rPh sb="1" eb="3">
      <t>ジタン</t>
    </rPh>
    <rPh sb="3" eb="5">
      <t>ヒリツ</t>
    </rPh>
    <phoneticPr fontId="3"/>
  </si>
  <si>
    <t>短縮時間</t>
    <rPh sb="0" eb="2">
      <t>タンシュク</t>
    </rPh>
    <rPh sb="2" eb="4">
      <t>ジカン</t>
    </rPh>
    <phoneticPr fontId="3"/>
  </si>
  <si>
    <t>　短縮時間なし</t>
    <rPh sb="1" eb="3">
      <t>タンシュク</t>
    </rPh>
    <rPh sb="3" eb="5">
      <t>ジカン</t>
    </rPh>
    <phoneticPr fontId="3"/>
  </si>
  <si>
    <t>時短比率
Ｚⅰ＝Ｙⅰ/Ｘⅰ</t>
    <rPh sb="0" eb="2">
      <t>ジタン</t>
    </rPh>
    <rPh sb="2" eb="4">
      <t>ヒリツ</t>
    </rPh>
    <phoneticPr fontId="3"/>
  </si>
  <si>
    <t>Ｂ</t>
    <phoneticPr fontId="3"/>
  </si>
  <si>
    <t>①－②</t>
    <phoneticPr fontId="3"/>
  </si>
  <si>
    <t>※少数点第４位切上</t>
    <rPh sb="1" eb="3">
      <t>ショウスウ</t>
    </rPh>
    <rPh sb="3" eb="4">
      <t>テン</t>
    </rPh>
    <rPh sb="4" eb="5">
      <t>ダイ</t>
    </rPh>
    <rPh sb="6" eb="7">
      <t>イ</t>
    </rPh>
    <rPh sb="7" eb="8">
      <t>キ</t>
    </rPh>
    <rPh sb="8" eb="9">
      <t>ア</t>
    </rPh>
    <phoneticPr fontId="3"/>
  </si>
  <si>
    <t>パターン2</t>
    <phoneticPr fontId="3"/>
  </si>
  <si>
    <t>※対象期間内の営業時間のパターンがひとつしかない場合は記入不要です。</t>
    <rPh sb="1" eb="3">
      <t>タイショウ</t>
    </rPh>
    <rPh sb="3" eb="5">
      <t>キカン</t>
    </rPh>
    <rPh sb="5" eb="6">
      <t>ナイ</t>
    </rPh>
    <rPh sb="7" eb="9">
      <t>エイギョウ</t>
    </rPh>
    <rPh sb="9" eb="11">
      <t>ジカン</t>
    </rPh>
    <rPh sb="24" eb="26">
      <t>バアイ</t>
    </rPh>
    <rPh sb="27" eb="29">
      <t>キニュウ</t>
    </rPh>
    <rPh sb="29" eb="31">
      <t>フヨウ</t>
    </rPh>
    <phoneticPr fontId="3"/>
  </si>
  <si>
    <t>営業時間数
Ｘⅱ</t>
    <rPh sb="0" eb="2">
      <t>エイギョウ</t>
    </rPh>
    <rPh sb="2" eb="4">
      <t>ジカン</t>
    </rPh>
    <rPh sb="4" eb="5">
      <t>カズ</t>
    </rPh>
    <phoneticPr fontId="3"/>
  </si>
  <si>
    <t>短縮時間
Ｙⅱ（*2）</t>
    <rPh sb="0" eb="2">
      <t>タンシュク</t>
    </rPh>
    <rPh sb="2" eb="4">
      <t>ジカン</t>
    </rPh>
    <phoneticPr fontId="3"/>
  </si>
  <si>
    <t>時短比率
Ｚⅱ＝Ｙⅱ/Ｘⅱ</t>
    <rPh sb="0" eb="2">
      <t>ジタン</t>
    </rPh>
    <rPh sb="2" eb="4">
      <t>ヒリツ</t>
    </rPh>
    <phoneticPr fontId="3"/>
  </si>
  <si>
    <t>パターン3</t>
    <phoneticPr fontId="3"/>
  </si>
  <si>
    <t>※対象期間内の営業時間のパターンがない場合は記入不要です。</t>
    <rPh sb="1" eb="3">
      <t>タイショウ</t>
    </rPh>
    <rPh sb="3" eb="5">
      <t>キカン</t>
    </rPh>
    <rPh sb="5" eb="6">
      <t>ナイ</t>
    </rPh>
    <rPh sb="7" eb="9">
      <t>エイギョウ</t>
    </rPh>
    <rPh sb="9" eb="11">
      <t>ジカン</t>
    </rPh>
    <rPh sb="19" eb="21">
      <t>バアイ</t>
    </rPh>
    <rPh sb="22" eb="24">
      <t>キニュウ</t>
    </rPh>
    <rPh sb="24" eb="26">
      <t>フヨウ</t>
    </rPh>
    <phoneticPr fontId="3"/>
  </si>
  <si>
    <t>21時まで</t>
    <phoneticPr fontId="3"/>
  </si>
  <si>
    <t>パターン4</t>
    <phoneticPr fontId="3"/>
  </si>
  <si>
    <t>営業時間
（*2）</t>
    <rPh sb="0" eb="2">
      <t>エイギョウ</t>
    </rPh>
    <rPh sb="2" eb="4">
      <t>ジカン</t>
    </rPh>
    <phoneticPr fontId="3"/>
  </si>
  <si>
    <t>短縮時間
Ｙⅱ（*3）</t>
    <rPh sb="0" eb="2">
      <t>タンシュク</t>
    </rPh>
    <rPh sb="2" eb="4">
      <t>ジカン</t>
    </rPh>
    <phoneticPr fontId="3"/>
  </si>
  <si>
    <t>パターン5</t>
    <phoneticPr fontId="3"/>
  </si>
  <si>
    <t>パターン6</t>
    <phoneticPr fontId="3"/>
  </si>
  <si>
    <t>パターン7</t>
    <phoneticPr fontId="3"/>
  </si>
  <si>
    <t>パターン8</t>
    <phoneticPr fontId="3"/>
  </si>
  <si>
    <t>パターン9</t>
    <phoneticPr fontId="3"/>
  </si>
  <si>
    <t>パターン10</t>
    <phoneticPr fontId="3"/>
  </si>
  <si>
    <t>※パターン4～パターン10の入力欄は非表示にしています。パターンが足りない場合は、「再表示」させてください。</t>
    <rPh sb="14" eb="17">
      <t>ニュウリョクラン</t>
    </rPh>
    <rPh sb="18" eb="21">
      <t>ヒヒョウジ</t>
    </rPh>
    <rPh sb="33" eb="34">
      <t>タ</t>
    </rPh>
    <rPh sb="37" eb="39">
      <t>バアイ</t>
    </rPh>
    <rPh sb="42" eb="43">
      <t>サイ</t>
    </rPh>
    <rPh sb="43" eb="45">
      <t>ヒョウジ</t>
    </rPh>
    <phoneticPr fontId="3"/>
  </si>
  <si>
    <t>〔計算変数入力項目〕</t>
    <rPh sb="1" eb="3">
      <t>ケイサン</t>
    </rPh>
    <rPh sb="3" eb="5">
      <t>ヘンスウ</t>
    </rPh>
    <rPh sb="5" eb="7">
      <t>ニュウリョク</t>
    </rPh>
    <rPh sb="7" eb="9">
      <t>コウモク</t>
    </rPh>
    <phoneticPr fontId="3"/>
  </si>
  <si>
    <t>対象店舗面積</t>
    <rPh sb="0" eb="2">
      <t>タイショウ</t>
    </rPh>
    <rPh sb="2" eb="4">
      <t>テンポ</t>
    </rPh>
    <rPh sb="4" eb="6">
      <t>メンセキ</t>
    </rPh>
    <phoneticPr fontId="3"/>
  </si>
  <si>
    <t>※要請の対象とならない生活必需物資、生活必需サービスを扱う店舗については、支給要項を参照してください。</t>
    <rPh sb="1" eb="3">
      <t>ヨウセイ</t>
    </rPh>
    <rPh sb="4" eb="6">
      <t>タイショウ</t>
    </rPh>
    <rPh sb="11" eb="17">
      <t>セイカツヒツジュブッシ</t>
    </rPh>
    <rPh sb="18" eb="22">
      <t>セイカツヒツジュ</t>
    </rPh>
    <rPh sb="27" eb="28">
      <t>アツカ</t>
    </rPh>
    <rPh sb="29" eb="31">
      <t>テンポ</t>
    </rPh>
    <rPh sb="37" eb="41">
      <t>シキュウヨウコウ</t>
    </rPh>
    <rPh sb="42" eb="44">
      <t>サンショウ</t>
    </rPh>
    <phoneticPr fontId="3"/>
  </si>
  <si>
    <t>＜協力金額＞</t>
    <rPh sb="1" eb="3">
      <t>キョウリョク</t>
    </rPh>
    <rPh sb="3" eb="5">
      <t>キンガク</t>
    </rPh>
    <phoneticPr fontId="3"/>
  </si>
  <si>
    <t>・</t>
    <phoneticPr fontId="3"/>
  </si>
  <si>
    <t>下表の太枠部分に必要事項を記入してください。</t>
    <rPh sb="0" eb="2">
      <t>カヒョウ</t>
    </rPh>
    <rPh sb="3" eb="5">
      <t>フトワク</t>
    </rPh>
    <rPh sb="5" eb="7">
      <t>ブブン</t>
    </rPh>
    <rPh sb="8" eb="10">
      <t>ヒツヨウ</t>
    </rPh>
    <rPh sb="10" eb="12">
      <t>ジコウ</t>
    </rPh>
    <rPh sb="13" eb="15">
      <t>キニュウ</t>
    </rPh>
    <phoneticPr fontId="3"/>
  </si>
  <si>
    <t>※入力しないでください</t>
    <rPh sb="1" eb="3">
      <t>ニュウリョク</t>
    </rPh>
    <phoneticPr fontId="3"/>
  </si>
  <si>
    <t>月日</t>
    <rPh sb="0" eb="2">
      <t>ツキヒ</t>
    </rPh>
    <phoneticPr fontId="3"/>
  </si>
  <si>
    <t>時短状況</t>
    <rPh sb="0" eb="2">
      <t>ジタン</t>
    </rPh>
    <rPh sb="2" eb="4">
      <t>ジョウキョウ</t>
    </rPh>
    <phoneticPr fontId="3"/>
  </si>
  <si>
    <r>
      <t xml:space="preserve">一日あたり
支給額
</t>
    </r>
    <r>
      <rPr>
        <sz val="14"/>
        <rFont val="ＭＳ ゴシック"/>
        <family val="3"/>
        <charset val="128"/>
      </rPr>
      <t>(γ＝α×β)</t>
    </r>
    <rPh sb="0" eb="2">
      <t>イチニチ</t>
    </rPh>
    <rPh sb="6" eb="9">
      <t>シキュウガク</t>
    </rPh>
    <phoneticPr fontId="3"/>
  </si>
  <si>
    <t>継続性
ﾁｪｯｸ</t>
    <rPh sb="0" eb="3">
      <t>ケイゾクセイ</t>
    </rPh>
    <phoneticPr fontId="3"/>
  </si>
  <si>
    <t>計算対象ﾁｪｯｸ</t>
    <rPh sb="0" eb="2">
      <t>ケイサン</t>
    </rPh>
    <rPh sb="2" eb="4">
      <t>タイショウ</t>
    </rPh>
    <phoneticPr fontId="3"/>
  </si>
  <si>
    <t>パターン</t>
    <phoneticPr fontId="3"/>
  </si>
  <si>
    <t>時短
比率
（β）</t>
    <rPh sb="0" eb="2">
      <t>ジタン</t>
    </rPh>
    <rPh sb="3" eb="5">
      <t>ヒリツ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</si>
  <si>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</si>
  <si>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</si>
  <si>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</si>
  <si>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</si>
  <si>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</si>
  <si>
    <t>木</t>
  </si>
  <si>
    <t>金</t>
  </si>
  <si>
    <t>土</t>
  </si>
  <si>
    <t>日</t>
  </si>
  <si>
    <t>月</t>
  </si>
  <si>
    <t>火</t>
  </si>
  <si>
    <t>万円</t>
    <rPh sb="0" eb="2">
      <t>マンエン</t>
    </rPh>
    <phoneticPr fontId="3"/>
  </si>
  <si>
    <t>　通常時及び時短要請期間中の営業時間等</t>
    <rPh sb="1" eb="3">
      <t>ツウジョウ</t>
    </rPh>
    <rPh sb="3" eb="4">
      <t>ジ</t>
    </rPh>
    <rPh sb="4" eb="5">
      <t>オヨ</t>
    </rPh>
    <rPh sb="6" eb="8">
      <t>ジタン</t>
    </rPh>
    <rPh sb="8" eb="10">
      <t>ヨウセイ</t>
    </rPh>
    <rPh sb="10" eb="13">
      <t>キカンチュウ</t>
    </rPh>
    <rPh sb="14" eb="16">
      <t>エイギョウ</t>
    </rPh>
    <rPh sb="16" eb="18">
      <t>ジカン</t>
    </rPh>
    <rPh sb="18" eb="19">
      <t>トウ</t>
    </rPh>
    <phoneticPr fontId="3"/>
  </si>
  <si>
    <t>　協力金額</t>
    <rPh sb="1" eb="3">
      <t>キョウリョク</t>
    </rPh>
    <rPh sb="3" eb="5">
      <t>キンガク</t>
    </rPh>
    <phoneticPr fontId="3"/>
  </si>
  <si>
    <t>支給額計算書</t>
    <rPh sb="0" eb="3">
      <t>シキュウガク</t>
    </rPh>
    <rPh sb="3" eb="6">
      <t>ケイサンショ</t>
    </rPh>
    <phoneticPr fontId="3"/>
  </si>
  <si>
    <t>特定大規模施設（映画館）内のテナント事業者</t>
    <rPh sb="0" eb="2">
      <t>トクテイ</t>
    </rPh>
    <rPh sb="2" eb="5">
      <t>ダイキボ</t>
    </rPh>
    <rPh sb="5" eb="7">
      <t>シセツ</t>
    </rPh>
    <rPh sb="8" eb="11">
      <t>エイガカン</t>
    </rPh>
    <rPh sb="12" eb="13">
      <t>ナイ</t>
    </rPh>
    <rPh sb="18" eb="21">
      <t>ジギョウシャ</t>
    </rPh>
    <phoneticPr fontId="3"/>
  </si>
  <si>
    <t>日によって営業時間が異なる場合は、時短状況欄にパターン番号を記入してください。</t>
    <rPh sb="0" eb="1">
      <t>ヒ</t>
    </rPh>
    <rPh sb="5" eb="9">
      <t>エイギョウジカン</t>
    </rPh>
    <rPh sb="10" eb="11">
      <t>コト</t>
    </rPh>
    <rPh sb="13" eb="15">
      <t>バアイ</t>
    </rPh>
    <rPh sb="17" eb="19">
      <t>ジタン</t>
    </rPh>
    <rPh sb="19" eb="21">
      <t>ジョウキョウ</t>
    </rPh>
    <rPh sb="21" eb="22">
      <t>ラン</t>
    </rPh>
    <rPh sb="27" eb="29">
      <t>バンゴウ</t>
    </rPh>
    <rPh sb="30" eb="32">
      <t>キニュウ</t>
    </rPh>
    <phoneticPr fontId="3"/>
  </si>
  <si>
    <t>※複数店舗を申請される場合は、全ての店舗のテナントリスト番号と店舗名を記載してください。</t>
    <rPh sb="1" eb="3">
      <t>フクスウ</t>
    </rPh>
    <rPh sb="3" eb="5">
      <t>テンポ</t>
    </rPh>
    <rPh sb="6" eb="8">
      <t>シンセイ</t>
    </rPh>
    <rPh sb="11" eb="13">
      <t>バアイ</t>
    </rPh>
    <rPh sb="15" eb="16">
      <t>スベ</t>
    </rPh>
    <rPh sb="18" eb="20">
      <t>テンポ</t>
    </rPh>
    <rPh sb="28" eb="30">
      <t>バンゴウ</t>
    </rPh>
    <rPh sb="31" eb="33">
      <t>テンポ</t>
    </rPh>
    <rPh sb="33" eb="34">
      <t>メイ</t>
    </rPh>
    <rPh sb="35" eb="37">
      <t>キサイ</t>
    </rPh>
    <phoneticPr fontId="3"/>
  </si>
  <si>
    <t>大規模施設の名称</t>
    <rPh sb="0" eb="3">
      <t>ダイキボ</t>
    </rPh>
    <rPh sb="3" eb="5">
      <t>シセツ</t>
    </rPh>
    <rPh sb="6" eb="8">
      <t>メイショウ</t>
    </rPh>
    <phoneticPr fontId="3"/>
  </si>
  <si>
    <r>
      <t>ﾃﾅﾝﾄﾘｽﾄ番号</t>
    </r>
    <r>
      <rPr>
        <b/>
        <sz val="20"/>
        <rFont val="ＭＳ ゴシック"/>
        <family val="3"/>
        <charset val="128"/>
      </rPr>
      <t>※</t>
    </r>
    <phoneticPr fontId="3"/>
  </si>
  <si>
    <r>
      <rPr>
        <b/>
        <sz val="26"/>
        <rFont val="ＭＳ ゴシック"/>
        <family val="3"/>
        <charset val="128"/>
      </rPr>
      <t>申請者名</t>
    </r>
    <r>
      <rPr>
        <b/>
        <sz val="28"/>
        <rFont val="ＭＳ ゴシック"/>
        <family val="3"/>
        <charset val="128"/>
      </rPr>
      <t xml:space="preserve">
</t>
    </r>
    <r>
      <rPr>
        <sz val="16"/>
        <rFont val="ＭＳ ゴシック"/>
        <family val="3"/>
        <charset val="128"/>
      </rPr>
      <t>法人名又は個人事業主氏名</t>
    </r>
    <rPh sb="0" eb="3">
      <t>シンセイシャ</t>
    </rPh>
    <rPh sb="3" eb="4">
      <t>メイ</t>
    </rPh>
    <rPh sb="5" eb="7">
      <t>ホウジン</t>
    </rPh>
    <rPh sb="7" eb="8">
      <t>メイ</t>
    </rPh>
    <rPh sb="8" eb="9">
      <t>マタ</t>
    </rPh>
    <rPh sb="10" eb="12">
      <t>コジン</t>
    </rPh>
    <rPh sb="12" eb="15">
      <t>ジギョウヌシ</t>
    </rPh>
    <rPh sb="15" eb="17">
      <t>シメイ</t>
    </rPh>
    <phoneticPr fontId="3"/>
  </si>
  <si>
    <r>
      <rPr>
        <b/>
        <sz val="26"/>
        <rFont val="ＭＳ ゴシック"/>
        <family val="3"/>
        <charset val="128"/>
      </rPr>
      <t>店舗名</t>
    </r>
    <r>
      <rPr>
        <b/>
        <sz val="24"/>
        <rFont val="ＭＳ ゴシック"/>
        <family val="3"/>
        <charset val="128"/>
      </rPr>
      <t>※</t>
    </r>
    <phoneticPr fontId="3"/>
  </si>
  <si>
    <t>基礎額
（α）</t>
    <rPh sb="0" eb="3">
      <t>キソガク</t>
    </rPh>
    <phoneticPr fontId="3"/>
  </si>
  <si>
    <r>
      <t>※</t>
    </r>
    <r>
      <rPr>
        <sz val="16"/>
        <rFont val="ＭＳ ゴシック"/>
        <family val="3"/>
        <charset val="128"/>
      </rPr>
      <t>21時</t>
    </r>
    <r>
      <rPr>
        <sz val="16"/>
        <rFont val="ＭＳ ゴシック"/>
        <family val="2"/>
        <charset val="128"/>
      </rPr>
      <t>を超える場合は</t>
    </r>
    <rPh sb="3" eb="4">
      <t>ジ</t>
    </rPh>
    <rPh sb="5" eb="6">
      <t>コ</t>
    </rPh>
    <rPh sb="8" eb="10">
      <t>バアイ</t>
    </rPh>
    <phoneticPr fontId="3"/>
  </si>
  <si>
    <t>対象となる店舗面積の合計を記入してください。
施設内で複数の店舗を出店している場合は、合計面積を記載してください。
期間中の日単位で店舗面積が異なる場合は、下表の面積欄に直接入力してください。</t>
    <rPh sb="0" eb="2">
      <t>タイショウ</t>
    </rPh>
    <rPh sb="5" eb="7">
      <t>テンポ</t>
    </rPh>
    <rPh sb="7" eb="9">
      <t>メンセキ</t>
    </rPh>
    <rPh sb="10" eb="12">
      <t>ゴウケイ</t>
    </rPh>
    <rPh sb="13" eb="15">
      <t>キニュウ</t>
    </rPh>
    <rPh sb="58" eb="60">
      <t>キカン</t>
    </rPh>
    <rPh sb="60" eb="61">
      <t>ナカ</t>
    </rPh>
    <rPh sb="62" eb="63">
      <t>ヒ</t>
    </rPh>
    <rPh sb="63" eb="65">
      <t>タンイ</t>
    </rPh>
    <rPh sb="66" eb="68">
      <t>テンポ</t>
    </rPh>
    <rPh sb="68" eb="70">
      <t>メンセキ</t>
    </rPh>
    <rPh sb="71" eb="72">
      <t>コト</t>
    </rPh>
    <rPh sb="74" eb="76">
      <t>バアイ</t>
    </rPh>
    <rPh sb="78" eb="80">
      <t>カヒョウ</t>
    </rPh>
    <rPh sb="81" eb="84">
      <t>メンセキラン</t>
    </rPh>
    <rPh sb="85" eb="87">
      <t>チョクセツ</t>
    </rPh>
    <rPh sb="87" eb="89">
      <t>ニュウリョク</t>
    </rPh>
    <phoneticPr fontId="3"/>
  </si>
  <si>
    <r>
      <t>算定対象
店舗</t>
    </r>
    <r>
      <rPr>
        <sz val="16"/>
        <rFont val="ＭＳ ゴシック"/>
        <family val="3"/>
        <charset val="128"/>
      </rPr>
      <t>面積</t>
    </r>
    <rPh sb="0" eb="2">
      <t>サンテイ</t>
    </rPh>
    <rPh sb="2" eb="4">
      <t>タイショウ</t>
    </rPh>
    <rPh sb="5" eb="7">
      <t>テンポ</t>
    </rPh>
    <rPh sb="7" eb="9">
      <t>メンセキ</t>
    </rPh>
    <phoneticPr fontId="3"/>
  </si>
  <si>
    <t xml:space="preserve">※　24時間表記で記入してください。
※　特措法に基づく要請分(21時までの時短)が協力金の対象のため、
　21時以前に営業を終了した場合でも、通常の営業終了時間から21時
　までに短縮した時間となります。
※　24時間営業の場合は「5時00分～29時00分」と記入してください。
</t>
    <rPh sb="21" eb="24">
      <t>トクソホウ</t>
    </rPh>
    <rPh sb="25" eb="26">
      <t>モト</t>
    </rPh>
    <rPh sb="108" eb="110">
      <t>ジカン</t>
    </rPh>
    <rPh sb="110" eb="112">
      <t>エイギョウ</t>
    </rPh>
    <rPh sb="113" eb="115">
      <t>バアイ</t>
    </rPh>
    <rPh sb="118" eb="119">
      <t>ジ</t>
    </rPh>
    <rPh sb="121" eb="122">
      <t>フン</t>
    </rPh>
    <rPh sb="125" eb="126">
      <t>ジ</t>
    </rPh>
    <rPh sb="128" eb="129">
      <t>フン</t>
    </rPh>
    <rPh sb="131" eb="133">
      <t>キニュウ</t>
    </rPh>
    <phoneticPr fontId="3"/>
  </si>
  <si>
    <t>「対応」欄には、時短要請に応じた日に「○」を、通常時の定休日及び不定休による店休日には</t>
    <rPh sb="1" eb="3">
      <t>タイオウ</t>
    </rPh>
    <rPh sb="4" eb="5">
      <t>ラン</t>
    </rPh>
    <rPh sb="8" eb="10">
      <t>ジタン</t>
    </rPh>
    <rPh sb="10" eb="12">
      <t>ヨウセイ</t>
    </rPh>
    <rPh sb="13" eb="14">
      <t>オウ</t>
    </rPh>
    <rPh sb="16" eb="17">
      <t>ヒ</t>
    </rPh>
    <phoneticPr fontId="3"/>
  </si>
  <si>
    <t>「定」を、要請に応じなかった日に「×」を記入してください。</t>
    <rPh sb="5" eb="7">
      <t>ヨウセイ</t>
    </rPh>
    <rPh sb="8" eb="9">
      <t>オウ</t>
    </rPh>
    <phoneticPr fontId="3"/>
  </si>
  <si>
    <t>要請の対象とならない日（通常の営業終了時間が20時以前の場合など）がある場合は「－」を</t>
    <rPh sb="0" eb="2">
      <t>ヨウセイ</t>
    </rPh>
    <rPh sb="3" eb="5">
      <t>タイショウ</t>
    </rPh>
    <rPh sb="10" eb="11">
      <t>ヒ</t>
    </rPh>
    <rPh sb="12" eb="14">
      <t>ツウジョウ</t>
    </rPh>
    <rPh sb="15" eb="21">
      <t>エイギョウシュウリョウジカン</t>
    </rPh>
    <rPh sb="24" eb="25">
      <t>ジ</t>
    </rPh>
    <rPh sb="25" eb="27">
      <t>イゼン</t>
    </rPh>
    <rPh sb="28" eb="30">
      <t>バアイ</t>
    </rPh>
    <phoneticPr fontId="3"/>
  </si>
  <si>
    <t>記入してください。</t>
    <phoneticPr fontId="3"/>
  </si>
  <si>
    <t>合　　計</t>
    <rPh sb="0" eb="1">
      <t>ゴウ</t>
    </rPh>
    <rPh sb="3" eb="4">
      <t>ケイ</t>
    </rPh>
    <phoneticPr fontId="3"/>
  </si>
  <si>
    <t>（様式Ｄ）</t>
    <rPh sb="1" eb="3">
      <t>ヨウシキ</t>
    </rPh>
    <phoneticPr fontId="3"/>
  </si>
  <si>
    <t>[時短要請期間中]　</t>
    <rPh sb="1" eb="3">
      <t>ジタン</t>
    </rPh>
    <rPh sb="3" eb="5">
      <t>ヨウセイ</t>
    </rPh>
    <rPh sb="5" eb="7">
      <t>キカン</t>
    </rPh>
    <rPh sb="7" eb="8">
      <t>チュウ</t>
    </rPh>
    <phoneticPr fontId="3"/>
  </si>
  <si>
    <t>シネマ〇〇　京都</t>
    <rPh sb="6" eb="8">
      <t>キョウト</t>
    </rPh>
    <phoneticPr fontId="3"/>
  </si>
  <si>
    <t>株式会社△△</t>
    <phoneticPr fontId="3"/>
  </si>
  <si>
    <t>キャラクターショップ○○</t>
    <phoneticPr fontId="3"/>
  </si>
  <si>
    <t>○</t>
  </si>
  <si>
    <t>日</t>
    <phoneticPr fontId="3"/>
  </si>
  <si>
    <t>対応</t>
    <rPh sb="0" eb="2">
      <t>タイオウ</t>
    </rPh>
    <phoneticPr fontId="3"/>
  </si>
  <si>
    <t>施設の所在地（いずれかを選択してください）</t>
    <rPh sb="0" eb="2">
      <t>シセツ</t>
    </rPh>
    <rPh sb="3" eb="6">
      <t>ショザイチ</t>
    </rPh>
    <rPh sb="12" eb="14">
      <t>センタク</t>
    </rPh>
    <phoneticPr fontId="3"/>
  </si>
  <si>
    <t>□</t>
  </si>
  <si>
    <t>京都市</t>
    <rPh sb="0" eb="3">
      <t>キョウトシ</t>
    </rPh>
    <phoneticPr fontId="3"/>
  </si>
  <si>
    <t>宇治市、城陽市、向日市、長岡京市、八幡市、京田辺市、木津川市</t>
    <rPh sb="0" eb="3">
      <t>ウジシ</t>
    </rPh>
    <rPh sb="4" eb="7">
      <t>ジョウヨウシ</t>
    </rPh>
    <rPh sb="8" eb="11">
      <t>ムコウシ</t>
    </rPh>
    <rPh sb="12" eb="16">
      <t>ナガオカキョウシ</t>
    </rPh>
    <rPh sb="17" eb="20">
      <t>ヤハタシ</t>
    </rPh>
    <rPh sb="21" eb="25">
      <t>キョウタナベシ</t>
    </rPh>
    <rPh sb="26" eb="30">
      <t>キヅガワシ</t>
    </rPh>
    <phoneticPr fontId="3"/>
  </si>
  <si>
    <t>☑</t>
  </si>
  <si>
    <t>その他の市町村</t>
    <rPh sb="2" eb="3">
      <t>タ</t>
    </rPh>
    <rPh sb="4" eb="7">
      <t>シチョウソン</t>
    </rPh>
    <phoneticPr fontId="3"/>
  </si>
  <si>
    <t>日</t>
    <phoneticPr fontId="3"/>
  </si>
  <si>
    <t>小計（8/2～8/19）</t>
    <rPh sb="0" eb="2">
      <t>ショウケイ</t>
    </rPh>
    <phoneticPr fontId="3"/>
  </si>
  <si>
    <t>小計（8/20～9/12）</t>
    <rPh sb="0" eb="2">
      <t>ショウケイ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</si>
</sst>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0;\-00;00"/>
    <numFmt numFmtId="177" formatCode="#,##0.000;[Red]\-#,##0.000;0.000"/>
    <numFmt numFmtId="178" formatCode="General;;0"/>
    <numFmt numFmtId="179" formatCode="General&quot;㎡&quot;"/>
    <numFmt numFmtId="180" formatCode="General&quot;万&quot;&quot;円&quot;"/>
    <numFmt numFmtId="181" formatCode="0.0&quot;万&quot;&quot;円&quot;"/>
    <numFmt numFmtId="182" formatCode="#,##0.0;[Red]\-#,##0.0"/>
    <numFmt numFmtId="183" formatCode="0.000;;"/>
  </numFmts>
  <fonts count="47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6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name val="ＭＳ ゴシック"/>
      <family val="3"/>
      <charset val="128"/>
    </font>
    <font>
      <b/>
      <sz val="28"/>
      <name val="HGS創英角ｺﾞｼｯｸUB"/>
      <family val="3"/>
      <charset val="128"/>
    </font>
    <font>
      <b/>
      <sz val="20"/>
      <name val="HGS創英角ｺﾞｼｯｸUB"/>
      <family val="3"/>
      <charset val="128"/>
    </font>
    <font>
      <b/>
      <sz val="16"/>
      <name val="ＭＳ ゴシック"/>
      <family val="3"/>
      <charset val="128"/>
    </font>
    <font>
      <b/>
      <sz val="18"/>
      <name val="HGS創英角ｺﾞｼｯｸUB"/>
      <family val="3"/>
      <charset val="128"/>
    </font>
    <font>
      <sz val="24"/>
      <name val="ＭＳ ゴシック"/>
      <family val="2"/>
      <charset val="128"/>
    </font>
    <font>
      <sz val="14"/>
      <name val="ＭＳ ゴシック"/>
      <family val="2"/>
      <charset val="128"/>
    </font>
    <font>
      <sz val="14"/>
      <name val="ＭＳ ゴシック"/>
      <family val="3"/>
      <charset val="128"/>
    </font>
    <font>
      <sz val="24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HGS創英角ｺﾞｼｯｸUB"/>
      <family val="3"/>
      <charset val="128"/>
    </font>
    <font>
      <sz val="18"/>
      <name val="ＭＳ ゴシック"/>
      <family val="2"/>
      <charset val="128"/>
    </font>
    <font>
      <u/>
      <sz val="16"/>
      <name val="ＭＳ ゴシック"/>
      <family val="2"/>
      <charset val="128"/>
    </font>
    <font>
      <sz val="16"/>
      <name val="HGS創英角ｺﾞｼｯｸUB"/>
      <family val="3"/>
      <charset val="128"/>
    </font>
    <font>
      <b/>
      <sz val="22"/>
      <name val="ＭＳ ゴシック"/>
      <family val="3"/>
      <charset val="128"/>
    </font>
    <font>
      <sz val="16"/>
      <color theme="0" tint="-0.34998626667073579"/>
      <name val="ＭＳ ゴシック"/>
      <family val="2"/>
      <charset val="128"/>
    </font>
    <font>
      <b/>
      <sz val="18"/>
      <color theme="0" tint="-0.34998626667073579"/>
      <name val="HGS創英角ｺﾞｼｯｸUB"/>
      <family val="3"/>
      <charset val="128"/>
    </font>
    <font>
      <sz val="18"/>
      <color theme="0" tint="-0.34998626667073579"/>
      <name val="HGS創英角ｺﾞｼｯｸUB"/>
      <family val="3"/>
      <charset val="128"/>
    </font>
    <font>
      <sz val="16"/>
      <color theme="0" tint="-0.34998626667073579"/>
      <name val="ＭＳ ゴシック"/>
      <family val="3"/>
      <charset val="128"/>
    </font>
    <font>
      <sz val="18"/>
      <color theme="0" tint="-0.34998626667073579"/>
      <name val="ＭＳ ゴシック"/>
      <family val="2"/>
      <charset val="128"/>
    </font>
    <font>
      <sz val="18"/>
      <color theme="0" tint="-0.34998626667073579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26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0"/>
      <name val="ＭＳ Ｐゴシック"/>
      <family val="3"/>
      <charset val="128"/>
    </font>
    <font>
      <u/>
      <sz val="18"/>
      <name val="ＭＳ ゴシック"/>
      <family val="2"/>
      <charset val="128"/>
    </font>
    <font>
      <sz val="28"/>
      <name val="ＭＳ ゴシック"/>
      <family val="3"/>
      <charset val="128"/>
    </font>
    <font>
      <b/>
      <sz val="20"/>
      <color theme="4" tint="-0.249977111117893"/>
      <name val="ＭＳ Ｐゴシック"/>
      <family val="3"/>
      <charset val="128"/>
    </font>
    <font>
      <b/>
      <sz val="20"/>
      <color theme="4" tint="-0.249977111117893"/>
      <name val="ＭＳ ゴシック"/>
      <family val="3"/>
      <charset val="128"/>
    </font>
    <font>
      <b/>
      <sz val="24"/>
      <color theme="4" tint="-0.249977111117893"/>
      <name val="ＭＳ ゴシック"/>
      <family val="3"/>
      <charset val="128"/>
    </font>
    <font>
      <b/>
      <sz val="16"/>
      <color theme="4" tint="-0.249977111117893"/>
      <name val="ＭＳ ゴシック"/>
      <family val="3"/>
      <charset val="128"/>
    </font>
    <font>
      <sz val="28"/>
      <name val="ＭＳ Ｐゴシック"/>
      <family val="3"/>
      <charset val="128"/>
    </font>
    <font>
      <sz val="36"/>
      <name val="ＭＳ Ｐゴシック"/>
      <family val="3"/>
      <charset val="128"/>
    </font>
    <font>
      <sz val="36"/>
      <name val="ＭＳ ゴシック"/>
      <family val="3"/>
      <charset val="128"/>
    </font>
    <font>
      <b/>
      <sz val="28"/>
      <name val="ＭＳ Ｐゴシック"/>
      <family val="3"/>
      <charset val="128"/>
    </font>
    <font>
      <sz val="16"/>
      <color rgb="FFFF0000"/>
      <name val="ＭＳ ゴシック"/>
      <family val="2"/>
      <charset val="128"/>
    </font>
    <font>
      <sz val="36"/>
      <color theme="4" tint="-0.249977111117893"/>
      <name val="ＭＳ ゴシック"/>
      <family val="3"/>
      <charset val="128"/>
    </font>
    <font>
      <sz val="16"/>
      <color theme="4"/>
      <name val="ＭＳ 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8CBAD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rgb="FFFF0000"/>
      </right>
      <top/>
      <bottom style="double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6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 shrinkToFit="1"/>
      <protection hidden="1"/>
    </xf>
    <xf numFmtId="0" fontId="21" fillId="0" borderId="0" xfId="0" applyFont="1" applyBorder="1" applyProtection="1">
      <alignment vertical="center"/>
      <protection hidden="1"/>
    </xf>
    <xf numFmtId="0" fontId="21" fillId="0" borderId="0" xfId="0" applyFont="1" applyFill="1" applyBorder="1" applyProtection="1">
      <alignment vertical="center"/>
      <protection hidden="1"/>
    </xf>
    <xf numFmtId="0" fontId="6" fillId="2" borderId="0" xfId="0" applyFont="1" applyFill="1" applyProtection="1">
      <alignment vertical="center"/>
      <protection hidden="1"/>
    </xf>
    <xf numFmtId="0" fontId="8" fillId="2" borderId="0" xfId="0" applyFont="1" applyFill="1" applyProtection="1">
      <alignment vertical="center"/>
      <protection hidden="1"/>
    </xf>
    <xf numFmtId="0" fontId="8" fillId="2" borderId="0" xfId="0" applyFont="1" applyFill="1" applyAlignment="1" applyProtection="1">
      <alignment vertical="center" shrinkToFit="1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16" fillId="0" borderId="0" xfId="0" applyFont="1" applyProtection="1">
      <alignment vertical="center"/>
      <protection hidden="1"/>
    </xf>
    <xf numFmtId="0" fontId="16" fillId="0" borderId="0" xfId="0" applyFont="1" applyAlignment="1" applyProtection="1">
      <alignment vertical="center" shrinkToFi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23" fillId="0" borderId="0" xfId="0" applyFont="1" applyFill="1" applyBorder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 shrinkToFit="1"/>
      <protection hidden="1"/>
    </xf>
    <xf numFmtId="0" fontId="22" fillId="0" borderId="0" xfId="0" applyFont="1" applyBorder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15" fillId="0" borderId="0" xfId="0" applyFont="1" applyBorder="1" applyAlignment="1" applyProtection="1">
      <alignment horizontal="left" vertical="center"/>
      <protection hidden="1"/>
    </xf>
    <xf numFmtId="0" fontId="2" fillId="0" borderId="14" xfId="0" applyFont="1" applyBorder="1" applyAlignment="1" applyProtection="1">
      <alignment vertical="center" wrapText="1" shrinkToFit="1"/>
      <protection hidden="1"/>
    </xf>
    <xf numFmtId="0" fontId="8" fillId="0" borderId="14" xfId="0" applyFont="1" applyBorder="1" applyProtection="1">
      <alignment vertical="center"/>
      <protection hidden="1"/>
    </xf>
    <xf numFmtId="0" fontId="11" fillId="0" borderId="14" xfId="0" applyFont="1" applyBorder="1" applyProtection="1">
      <alignment vertical="center"/>
      <protection hidden="1"/>
    </xf>
    <xf numFmtId="0" fontId="2" fillId="0" borderId="14" xfId="0" applyFont="1" applyBorder="1" applyProtection="1">
      <alignment vertical="center"/>
      <protection hidden="1"/>
    </xf>
    <xf numFmtId="0" fontId="2" fillId="0" borderId="15" xfId="0" applyFont="1" applyBorder="1" applyProtection="1">
      <alignment vertical="center"/>
      <protection hidden="1"/>
    </xf>
    <xf numFmtId="0" fontId="16" fillId="0" borderId="0" xfId="0" applyFont="1" applyBorder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Protection="1">
      <alignment vertical="center"/>
      <protection hidden="1"/>
    </xf>
    <xf numFmtId="0" fontId="2" fillId="0" borderId="3" xfId="0" applyFont="1" applyBorder="1" applyAlignment="1" applyProtection="1">
      <alignment vertical="center" wrapText="1" shrinkToFit="1"/>
      <protection hidden="1"/>
    </xf>
    <xf numFmtId="0" fontId="2" fillId="0" borderId="0" xfId="0" applyFont="1" applyBorder="1" applyAlignment="1" applyProtection="1">
      <alignment vertical="center" wrapText="1" shrinkToFit="1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Protection="1">
      <alignment vertical="center"/>
      <protection hidden="1"/>
    </xf>
    <xf numFmtId="0" fontId="11" fillId="0" borderId="0" xfId="0" applyFont="1" applyFill="1" applyBorder="1" applyProtection="1">
      <alignment vertical="center"/>
      <protection hidden="1"/>
    </xf>
    <xf numFmtId="0" fontId="25" fillId="4" borderId="0" xfId="0" applyFont="1" applyFill="1" applyBorder="1" applyProtection="1">
      <alignment vertical="center"/>
      <protection hidden="1"/>
    </xf>
    <xf numFmtId="0" fontId="17" fillId="4" borderId="15" xfId="0" applyFont="1" applyFill="1" applyBorder="1" applyProtection="1">
      <alignment vertical="center"/>
      <protection hidden="1"/>
    </xf>
    <xf numFmtId="0" fontId="16" fillId="4" borderId="0" xfId="0" applyFont="1" applyFill="1" applyBorder="1" applyAlignment="1" applyProtection="1">
      <alignment vertical="center"/>
      <protection hidden="1"/>
    </xf>
    <xf numFmtId="0" fontId="17" fillId="4" borderId="0" xfId="0" applyFont="1" applyFill="1" applyBorder="1" applyProtection="1">
      <alignment vertical="center"/>
      <protection hidden="1"/>
    </xf>
    <xf numFmtId="0" fontId="16" fillId="0" borderId="0" xfId="0" applyFont="1" applyFill="1" applyBorder="1" applyProtection="1">
      <alignment vertical="center"/>
      <protection hidden="1"/>
    </xf>
    <xf numFmtId="0" fontId="17" fillId="0" borderId="0" xfId="0" applyFont="1" applyFill="1" applyBorder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 wrapText="1" shrinkToFit="1"/>
      <protection hidden="1"/>
    </xf>
    <xf numFmtId="0" fontId="2" fillId="0" borderId="0" xfId="0" applyFont="1" applyFill="1" applyBorder="1" applyProtection="1">
      <alignment vertical="center"/>
      <protection hidden="1"/>
    </xf>
    <xf numFmtId="0" fontId="17" fillId="4" borderId="0" xfId="0" applyFont="1" applyFill="1" applyProtection="1">
      <alignment vertic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2" fillId="0" borderId="15" xfId="0" applyFont="1" applyBorder="1" applyAlignment="1" applyProtection="1">
      <alignment vertical="center" wrapText="1" shrinkToFit="1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10" xfId="0" applyFont="1" applyBorder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top" wrapText="1" shrinkToFit="1"/>
      <protection hidden="1"/>
    </xf>
    <xf numFmtId="0" fontId="11" fillId="0" borderId="0" xfId="0" applyFont="1" applyBorder="1" applyProtection="1">
      <alignment vertical="center"/>
      <protection hidden="1"/>
    </xf>
    <xf numFmtId="0" fontId="10" fillId="0" borderId="0" xfId="0" applyFont="1" applyBorder="1" applyAlignment="1" applyProtection="1">
      <alignment vertical="top"/>
      <protection hidden="1"/>
    </xf>
    <xf numFmtId="0" fontId="2" fillId="0" borderId="22" xfId="0" applyFont="1" applyBorder="1" applyAlignment="1" applyProtection="1">
      <alignment vertical="center" wrapText="1" shrinkToFit="1"/>
      <protection hidden="1"/>
    </xf>
    <xf numFmtId="0" fontId="2" fillId="0" borderId="23" xfId="0" applyFont="1" applyBorder="1" applyAlignment="1" applyProtection="1">
      <alignment vertical="center" wrapText="1" shrinkToFit="1"/>
      <protection hidden="1"/>
    </xf>
    <xf numFmtId="0" fontId="2" fillId="0" borderId="23" xfId="0" applyFont="1" applyBorder="1" applyAlignment="1" applyProtection="1">
      <alignment vertical="center"/>
      <protection hidden="1"/>
    </xf>
    <xf numFmtId="0" fontId="2" fillId="0" borderId="23" xfId="0" applyFont="1" applyBorder="1" applyProtection="1">
      <alignment vertical="center"/>
      <protection hidden="1"/>
    </xf>
    <xf numFmtId="0" fontId="10" fillId="0" borderId="23" xfId="0" applyFont="1" applyBorder="1" applyAlignment="1" applyProtection="1">
      <alignment vertical="top"/>
      <protection hidden="1"/>
    </xf>
    <xf numFmtId="0" fontId="8" fillId="0" borderId="23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top"/>
      <protection hidden="1"/>
    </xf>
    <xf numFmtId="0" fontId="15" fillId="5" borderId="0" xfId="0" applyFont="1" applyFill="1" applyBorder="1" applyAlignment="1" applyProtection="1">
      <alignment horizontal="left" vertical="center"/>
      <protection hidden="1"/>
    </xf>
    <xf numFmtId="0" fontId="16" fillId="0" borderId="15" xfId="0" applyFont="1" applyBorder="1" applyProtection="1">
      <alignment vertical="center"/>
      <protection hidden="1"/>
    </xf>
    <xf numFmtId="0" fontId="4" fillId="0" borderId="10" xfId="0" applyFont="1" applyFill="1" applyBorder="1" applyAlignment="1" applyProtection="1">
      <alignment vertical="top" wrapText="1"/>
      <protection hidden="1"/>
    </xf>
    <xf numFmtId="0" fontId="13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2" fillId="0" borderId="0" xfId="0" applyFont="1" applyBorder="1" applyAlignment="1" applyProtection="1">
      <alignment horizontal="center" vertical="center" textRotation="255"/>
      <protection hidden="1"/>
    </xf>
    <xf numFmtId="177" fontId="9" fillId="0" borderId="0" xfId="1" applyNumberFormat="1" applyFont="1" applyFill="1" applyBorder="1" applyAlignment="1" applyProtection="1">
      <alignment horizontal="center" vertical="center"/>
      <protection hidden="1"/>
    </xf>
    <xf numFmtId="38" fontId="12" fillId="0" borderId="0" xfId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0" fontId="17" fillId="0" borderId="0" xfId="0" applyFont="1" applyProtection="1">
      <alignment vertical="center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26" fillId="0" borderId="0" xfId="0" applyFont="1" applyBorder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7" fillId="0" borderId="0" xfId="0" applyFont="1" applyFill="1" applyBorder="1" applyAlignment="1" applyProtection="1">
      <alignment vertical="center" shrinkToFit="1"/>
      <protection hidden="1"/>
    </xf>
    <xf numFmtId="0" fontId="2" fillId="0" borderId="0" xfId="0" applyFont="1" applyAlignment="1" applyProtection="1">
      <alignment horizontal="left" vertical="center" shrinkToFit="1"/>
      <protection hidden="1"/>
    </xf>
    <xf numFmtId="0" fontId="23" fillId="0" borderId="0" xfId="0" applyFont="1" applyBorder="1" applyProtection="1">
      <alignment vertical="center"/>
      <protection hidden="1"/>
    </xf>
    <xf numFmtId="0" fontId="4" fillId="0" borderId="0" xfId="0" applyFont="1" applyAlignment="1" applyProtection="1">
      <alignment vertical="top"/>
      <protection hidden="1"/>
    </xf>
    <xf numFmtId="0" fontId="16" fillId="0" borderId="24" xfId="0" applyFont="1" applyFill="1" applyBorder="1" applyProtection="1">
      <alignment vertical="center"/>
      <protection hidden="1"/>
    </xf>
    <xf numFmtId="0" fontId="16" fillId="0" borderId="1" xfId="0" applyFont="1" applyFill="1" applyBorder="1" applyProtection="1">
      <alignment vertical="center"/>
      <protection hidden="1"/>
    </xf>
    <xf numFmtId="0" fontId="16" fillId="0" borderId="0" xfId="0" applyFont="1" applyFill="1" applyProtection="1">
      <alignment vertical="center"/>
      <protection hidden="1"/>
    </xf>
    <xf numFmtId="0" fontId="2" fillId="0" borderId="0" xfId="0" applyFont="1" applyFill="1" applyAlignment="1" applyProtection="1">
      <alignment horizontal="left" vertical="center" shrinkToFit="1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5" fillId="0" borderId="0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34" fillId="0" borderId="0" xfId="0" applyFont="1" applyProtection="1">
      <alignment vertical="center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40" fillId="0" borderId="0" xfId="0" applyFont="1" applyBorder="1" applyAlignment="1" applyProtection="1">
      <alignment horizontal="center" vertical="center" shrinkToFit="1"/>
      <protection hidden="1"/>
    </xf>
    <xf numFmtId="0" fontId="27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4" fillId="6" borderId="3" xfId="0" applyFont="1" applyFill="1" applyBorder="1" applyAlignment="1" applyProtection="1">
      <alignment horizontal="center" vertical="center"/>
      <protection hidden="1"/>
    </xf>
    <xf numFmtId="0" fontId="4" fillId="6" borderId="0" xfId="0" applyFont="1" applyFill="1" applyBorder="1" applyAlignment="1" applyProtection="1">
      <alignment horizontal="center" vertical="center"/>
      <protection hidden="1"/>
    </xf>
    <xf numFmtId="0" fontId="4" fillId="6" borderId="1" xfId="0" applyFont="1" applyFill="1" applyBorder="1" applyAlignment="1" applyProtection="1">
      <alignment horizontal="center" vertical="center"/>
      <protection hidden="1"/>
    </xf>
    <xf numFmtId="0" fontId="2" fillId="6" borderId="2" xfId="0" applyFont="1" applyFill="1" applyBorder="1" applyAlignment="1" applyProtection="1">
      <alignment horizontal="center" vertical="center"/>
      <protection hidden="1"/>
    </xf>
    <xf numFmtId="0" fontId="4" fillId="6" borderId="5" xfId="0" applyFont="1" applyFill="1" applyBorder="1" applyAlignment="1" applyProtection="1">
      <alignment horizontal="center" vertical="center"/>
      <protection hidden="1"/>
    </xf>
    <xf numFmtId="0" fontId="4" fillId="6" borderId="8" xfId="0" applyFont="1" applyFill="1" applyBorder="1" applyAlignment="1" applyProtection="1">
      <alignment horizontal="center" vertical="center"/>
      <protection hidden="1"/>
    </xf>
    <xf numFmtId="0" fontId="39" fillId="3" borderId="37" xfId="0" applyFont="1" applyFill="1" applyBorder="1" applyAlignment="1" applyProtection="1">
      <alignment horizontal="center" vertical="center"/>
      <protection locked="0"/>
    </xf>
    <xf numFmtId="0" fontId="39" fillId="3" borderId="3" xfId="0" applyFont="1" applyFill="1" applyBorder="1" applyAlignment="1" applyProtection="1">
      <alignment horizontal="center" vertical="center"/>
      <protection locked="0"/>
    </xf>
    <xf numFmtId="0" fontId="39" fillId="3" borderId="38" xfId="0" applyFont="1" applyFill="1" applyBorder="1" applyAlignment="1" applyProtection="1">
      <alignment horizontal="center" vertical="center"/>
      <protection locked="0"/>
    </xf>
    <xf numFmtId="0" fontId="39" fillId="3" borderId="28" xfId="0" applyFont="1" applyFill="1" applyBorder="1" applyAlignment="1" applyProtection="1">
      <alignment horizontal="center" vertical="center"/>
      <protection locked="0"/>
    </xf>
    <xf numFmtId="0" fontId="39" fillId="3" borderId="0" xfId="0" applyFont="1" applyFill="1" applyBorder="1" applyAlignment="1" applyProtection="1">
      <alignment horizontal="center" vertical="center"/>
      <protection locked="0"/>
    </xf>
    <xf numFmtId="0" fontId="39" fillId="3" borderId="29" xfId="0" applyFont="1" applyFill="1" applyBorder="1" applyAlignment="1" applyProtection="1">
      <alignment horizontal="center" vertical="center"/>
      <protection locked="0"/>
    </xf>
    <xf numFmtId="0" fontId="39" fillId="3" borderId="30" xfId="0" applyFont="1" applyFill="1" applyBorder="1" applyAlignment="1" applyProtection="1">
      <alignment horizontal="center" vertical="center"/>
      <protection locked="0"/>
    </xf>
    <xf numFmtId="0" fontId="39" fillId="3" borderId="1" xfId="0" applyFont="1" applyFill="1" applyBorder="1" applyAlignment="1" applyProtection="1">
      <alignment horizontal="center" vertical="center"/>
      <protection locked="0"/>
    </xf>
    <xf numFmtId="0" fontId="39" fillId="3" borderId="31" xfId="0" applyFont="1" applyFill="1" applyBorder="1" applyAlignment="1" applyProtection="1">
      <alignment horizontal="center" vertical="center"/>
      <protection locked="0"/>
    </xf>
    <xf numFmtId="179" fontId="2" fillId="3" borderId="37" xfId="0" applyNumberFormat="1" applyFont="1" applyFill="1" applyBorder="1" applyAlignment="1" applyProtection="1">
      <alignment horizontal="center" vertical="center"/>
      <protection locked="0"/>
    </xf>
    <xf numFmtId="179" fontId="2" fillId="3" borderId="3" xfId="0" applyNumberFormat="1" applyFont="1" applyFill="1" applyBorder="1" applyAlignment="1" applyProtection="1">
      <alignment horizontal="center" vertical="center"/>
      <protection locked="0"/>
    </xf>
    <xf numFmtId="179" fontId="2" fillId="3" borderId="38" xfId="0" applyNumberFormat="1" applyFont="1" applyFill="1" applyBorder="1" applyAlignment="1" applyProtection="1">
      <alignment horizontal="center" vertical="center"/>
      <protection locked="0"/>
    </xf>
    <xf numFmtId="179" fontId="2" fillId="3" borderId="28" xfId="0" applyNumberFormat="1" applyFont="1" applyFill="1" applyBorder="1" applyAlignment="1" applyProtection="1">
      <alignment horizontal="center" vertical="center"/>
      <protection locked="0"/>
    </xf>
    <xf numFmtId="179" fontId="2" fillId="3" borderId="0" xfId="0" applyNumberFormat="1" applyFont="1" applyFill="1" applyBorder="1" applyAlignment="1" applyProtection="1">
      <alignment horizontal="center" vertical="center"/>
      <protection locked="0"/>
    </xf>
    <xf numFmtId="179" fontId="2" fillId="3" borderId="29" xfId="0" applyNumberFormat="1" applyFont="1" applyFill="1" applyBorder="1" applyAlignment="1" applyProtection="1">
      <alignment horizontal="center" vertical="center"/>
      <protection locked="0"/>
    </xf>
    <xf numFmtId="179" fontId="2" fillId="3" borderId="30" xfId="0" applyNumberFormat="1" applyFont="1" applyFill="1" applyBorder="1" applyAlignment="1" applyProtection="1">
      <alignment horizontal="center" vertical="center"/>
      <protection locked="0"/>
    </xf>
    <xf numFmtId="179" fontId="2" fillId="3" borderId="1" xfId="0" applyNumberFormat="1" applyFont="1" applyFill="1" applyBorder="1" applyAlignment="1" applyProtection="1">
      <alignment horizontal="center" vertical="center"/>
      <protection locked="0"/>
    </xf>
    <xf numFmtId="179" fontId="2" fillId="3" borderId="31" xfId="0" applyNumberFormat="1" applyFont="1" applyFill="1" applyBorder="1" applyAlignment="1" applyProtection="1">
      <alignment horizontal="center" vertical="center"/>
      <protection locked="0"/>
    </xf>
    <xf numFmtId="180" fontId="2" fillId="0" borderId="35" xfId="0" applyNumberFormat="1" applyFont="1" applyBorder="1" applyAlignment="1" applyProtection="1">
      <alignment horizontal="right" vertical="center"/>
      <protection hidden="1"/>
    </xf>
    <xf numFmtId="180" fontId="2" fillId="0" borderId="12" xfId="0" applyNumberFormat="1" applyFont="1" applyBorder="1" applyAlignment="1" applyProtection="1">
      <alignment horizontal="right" vertical="center"/>
      <protection hidden="1"/>
    </xf>
    <xf numFmtId="180" fontId="2" fillId="0" borderId="36" xfId="0" applyNumberFormat="1" applyFont="1" applyBorder="1" applyAlignment="1" applyProtection="1">
      <alignment horizontal="right" vertical="center"/>
      <protection hidden="1"/>
    </xf>
    <xf numFmtId="0" fontId="39" fillId="3" borderId="6" xfId="0" applyFont="1" applyFill="1" applyBorder="1" applyAlignment="1" applyProtection="1">
      <alignment horizontal="center" vertical="center"/>
      <protection locked="0"/>
    </xf>
    <xf numFmtId="0" fontId="39" fillId="3" borderId="9" xfId="0" applyFont="1" applyFill="1" applyBorder="1" applyAlignment="1" applyProtection="1">
      <alignment horizontal="center" vertical="center"/>
      <protection locked="0"/>
    </xf>
    <xf numFmtId="183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29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31" xfId="0" applyNumberFormat="1" applyFont="1" applyFill="1" applyBorder="1" applyAlignment="1" applyProtection="1">
      <alignment horizontal="center" vertical="center" wrapText="1"/>
      <protection hidden="1"/>
    </xf>
    <xf numFmtId="181" fontId="2" fillId="0" borderId="35" xfId="0" applyNumberFormat="1" applyFont="1" applyBorder="1" applyAlignment="1" applyProtection="1">
      <alignment horizontal="right" vertical="center"/>
      <protection hidden="1"/>
    </xf>
    <xf numFmtId="181" fontId="2" fillId="0" borderId="12" xfId="0" applyNumberFormat="1" applyFont="1" applyBorder="1" applyAlignment="1" applyProtection="1">
      <alignment horizontal="right" vertical="center"/>
      <protection hidden="1"/>
    </xf>
    <xf numFmtId="181" fontId="2" fillId="0" borderId="13" xfId="0" applyNumberFormat="1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2" fillId="6" borderId="3" xfId="0" applyFont="1" applyFill="1" applyBorder="1" applyAlignment="1" applyProtection="1">
      <alignment horizontal="center" vertical="center" shrinkToFit="1"/>
      <protection hidden="1"/>
    </xf>
    <xf numFmtId="0" fontId="4" fillId="6" borderId="0" xfId="0" applyFont="1" applyFill="1" applyBorder="1" applyAlignment="1" applyProtection="1">
      <alignment horizontal="center" vertical="center" shrinkToFit="1"/>
      <protection hidden="1"/>
    </xf>
    <xf numFmtId="0" fontId="4" fillId="6" borderId="1" xfId="0" applyFont="1" applyFill="1" applyBorder="1" applyAlignment="1" applyProtection="1">
      <alignment horizontal="center" vertical="center" shrinkToFit="1"/>
      <protection hidden="1"/>
    </xf>
    <xf numFmtId="0" fontId="46" fillId="0" borderId="0" xfId="0" applyFont="1" applyBorder="1" applyAlignment="1" applyProtection="1">
      <alignment horizontal="center" vertical="center"/>
      <protection hidden="1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right" vertical="center" shrinkToFit="1"/>
      <protection hidden="1"/>
    </xf>
    <xf numFmtId="0" fontId="30" fillId="0" borderId="51" xfId="0" applyFont="1" applyBorder="1" applyAlignment="1" applyProtection="1">
      <alignment horizontal="center" vertical="center" wrapText="1" shrinkToFit="1"/>
      <protection hidden="1"/>
    </xf>
    <xf numFmtId="0" fontId="30" fillId="0" borderId="52" xfId="0" applyFont="1" applyBorder="1" applyAlignment="1" applyProtection="1">
      <alignment horizontal="center" vertical="center" wrapText="1" shrinkToFit="1"/>
      <protection hidden="1"/>
    </xf>
    <xf numFmtId="0" fontId="30" fillId="0" borderId="54" xfId="0" applyFont="1" applyBorder="1" applyAlignment="1" applyProtection="1">
      <alignment horizontal="center" vertical="center" wrapText="1" shrinkToFit="1"/>
      <protection hidden="1"/>
    </xf>
    <xf numFmtId="0" fontId="30" fillId="0" borderId="7" xfId="0" applyFont="1" applyBorder="1" applyAlignment="1" applyProtection="1">
      <alignment horizontal="center" vertical="center" wrapText="1" shrinkToFit="1"/>
      <protection hidden="1"/>
    </xf>
    <xf numFmtId="0" fontId="31" fillId="0" borderId="52" xfId="0" applyFont="1" applyFill="1" applyBorder="1" applyAlignment="1" applyProtection="1">
      <alignment horizontal="center" vertical="center" wrapText="1" shrinkToFit="1"/>
      <protection hidden="1"/>
    </xf>
    <xf numFmtId="0" fontId="31" fillId="0" borderId="7" xfId="0" applyFont="1" applyFill="1" applyBorder="1" applyAlignment="1" applyProtection="1">
      <alignment horizontal="center" vertical="center" wrapText="1" shrinkToFit="1"/>
      <protection hidden="1"/>
    </xf>
    <xf numFmtId="0" fontId="27" fillId="0" borderId="52" xfId="0" applyFont="1" applyFill="1" applyBorder="1" applyAlignment="1" applyProtection="1">
      <alignment horizontal="center" vertical="center" wrapText="1" shrinkToFit="1"/>
      <protection hidden="1"/>
    </xf>
    <xf numFmtId="0" fontId="27" fillId="0" borderId="7" xfId="0" applyFont="1" applyFill="1" applyBorder="1" applyAlignment="1" applyProtection="1">
      <alignment horizontal="center" vertical="center" wrapText="1" shrinkToFit="1"/>
      <protection hidden="1"/>
    </xf>
    <xf numFmtId="0" fontId="27" fillId="0" borderId="53" xfId="0" applyFont="1" applyFill="1" applyBorder="1" applyAlignment="1" applyProtection="1">
      <alignment horizontal="center" vertical="center" wrapText="1" shrinkToFit="1"/>
      <protection hidden="1"/>
    </xf>
    <xf numFmtId="0" fontId="27" fillId="0" borderId="55" xfId="0" applyFont="1" applyFill="1" applyBorder="1" applyAlignment="1" applyProtection="1">
      <alignment horizontal="center" vertical="center" wrapText="1" shrinkToFit="1"/>
      <protection hidden="1"/>
    </xf>
    <xf numFmtId="0" fontId="15" fillId="0" borderId="2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0" fontId="36" fillId="7" borderId="54" xfId="0" applyFont="1" applyFill="1" applyBorder="1" applyAlignment="1" applyProtection="1">
      <alignment horizontal="center" vertical="center" wrapText="1" shrinkToFit="1"/>
      <protection locked="0"/>
    </xf>
    <xf numFmtId="0" fontId="36" fillId="7" borderId="7" xfId="0" applyFont="1" applyFill="1" applyBorder="1" applyAlignment="1" applyProtection="1">
      <alignment horizontal="center" vertical="center" wrapText="1" shrinkToFit="1"/>
      <protection locked="0"/>
    </xf>
    <xf numFmtId="0" fontId="36" fillId="7" borderId="58" xfId="0" applyFont="1" applyFill="1" applyBorder="1" applyAlignment="1" applyProtection="1">
      <alignment horizontal="center" vertical="center" wrapText="1" shrinkToFit="1"/>
      <protection locked="0"/>
    </xf>
    <xf numFmtId="0" fontId="36" fillId="7" borderId="56" xfId="0" applyFont="1" applyFill="1" applyBorder="1" applyAlignment="1" applyProtection="1">
      <alignment horizontal="center" vertical="center" wrapText="1" shrinkToFit="1"/>
      <protection locked="0"/>
    </xf>
    <xf numFmtId="0" fontId="37" fillId="7" borderId="7" xfId="0" applyFont="1" applyFill="1" applyBorder="1" applyAlignment="1" applyProtection="1">
      <alignment horizontal="center" vertical="center" shrinkToFit="1"/>
      <protection locked="0"/>
    </xf>
    <xf numFmtId="0" fontId="37" fillId="7" borderId="56" xfId="0" applyFont="1" applyFill="1" applyBorder="1" applyAlignment="1" applyProtection="1">
      <alignment horizontal="center" vertical="center" shrinkToFit="1"/>
      <protection locked="0"/>
    </xf>
    <xf numFmtId="0" fontId="41" fillId="0" borderId="51" xfId="0" applyFont="1" applyBorder="1" applyAlignment="1" applyProtection="1">
      <alignment horizontal="center" vertical="center" shrinkToFit="1"/>
      <protection hidden="1"/>
    </xf>
    <xf numFmtId="0" fontId="41" fillId="0" borderId="52" xfId="0" applyFont="1" applyBorder="1" applyAlignment="1" applyProtection="1">
      <alignment horizontal="center" vertical="center" shrinkToFit="1"/>
      <protection hidden="1"/>
    </xf>
    <xf numFmtId="0" fontId="41" fillId="0" borderId="53" xfId="0" applyFont="1" applyBorder="1" applyAlignment="1" applyProtection="1">
      <alignment horizontal="center" vertical="center" shrinkToFit="1"/>
      <protection hidden="1"/>
    </xf>
    <xf numFmtId="0" fontId="45" fillId="3" borderId="54" xfId="0" applyFont="1" applyFill="1" applyBorder="1" applyAlignment="1" applyProtection="1">
      <alignment horizontal="center" vertical="center" shrinkToFit="1"/>
      <protection locked="0" hidden="1"/>
    </xf>
    <xf numFmtId="0" fontId="45" fillId="3" borderId="7" xfId="0" applyFont="1" applyFill="1" applyBorder="1" applyAlignment="1" applyProtection="1">
      <alignment horizontal="center" vertical="center" shrinkToFit="1"/>
      <protection locked="0" hidden="1"/>
    </xf>
    <xf numFmtId="0" fontId="43" fillId="0" borderId="7" xfId="0" applyFont="1" applyBorder="1" applyAlignment="1" applyProtection="1">
      <alignment horizontal="left" vertical="center" shrinkToFit="1"/>
      <protection hidden="1"/>
    </xf>
    <xf numFmtId="0" fontId="43" fillId="0" borderId="55" xfId="0" applyFont="1" applyBorder="1" applyAlignment="1" applyProtection="1">
      <alignment horizontal="left" vertical="center" shrinkToFit="1"/>
      <protection hidden="1"/>
    </xf>
    <xf numFmtId="0" fontId="42" fillId="3" borderId="54" xfId="0" applyFont="1" applyFill="1" applyBorder="1" applyAlignment="1" applyProtection="1">
      <alignment horizontal="center" vertical="center" shrinkToFit="1"/>
      <protection locked="0" hidden="1"/>
    </xf>
    <xf numFmtId="0" fontId="42" fillId="3" borderId="7" xfId="0" applyFont="1" applyFill="1" applyBorder="1" applyAlignment="1" applyProtection="1">
      <alignment horizontal="center" vertical="center" shrinkToFit="1"/>
      <protection locked="0" hidden="1"/>
    </xf>
    <xf numFmtId="0" fontId="37" fillId="7" borderId="55" xfId="0" applyFont="1" applyFill="1" applyBorder="1" applyAlignment="1" applyProtection="1">
      <alignment horizontal="center" vertical="center" shrinkToFit="1"/>
      <protection locked="0"/>
    </xf>
    <xf numFmtId="0" fontId="37" fillId="7" borderId="57" xfId="0" applyFont="1" applyFill="1" applyBorder="1" applyAlignment="1" applyProtection="1">
      <alignment horizontal="center" vertical="center" shrinkToFit="1"/>
      <protection locked="0"/>
    </xf>
    <xf numFmtId="0" fontId="29" fillId="0" borderId="26" xfId="0" applyFont="1" applyBorder="1" applyAlignment="1" applyProtection="1">
      <alignment horizontal="right" vertical="center" shrinkToFit="1"/>
      <protection hidden="1"/>
    </xf>
    <xf numFmtId="0" fontId="42" fillId="3" borderId="59" xfId="0" applyFont="1" applyFill="1" applyBorder="1" applyAlignment="1" applyProtection="1">
      <alignment horizontal="center" vertical="center" shrinkToFit="1"/>
      <protection locked="0" hidden="1"/>
    </xf>
    <xf numFmtId="0" fontId="42" fillId="3" borderId="60" xfId="0" applyFont="1" applyFill="1" applyBorder="1" applyAlignment="1" applyProtection="1">
      <alignment horizontal="center" vertical="center" shrinkToFit="1"/>
      <protection locked="0" hidden="1"/>
    </xf>
    <xf numFmtId="0" fontId="43" fillId="0" borderId="60" xfId="0" applyFont="1" applyBorder="1" applyAlignment="1" applyProtection="1">
      <alignment horizontal="left" vertical="center" shrinkToFit="1"/>
      <protection hidden="1"/>
    </xf>
    <xf numFmtId="0" fontId="43" fillId="0" borderId="61" xfId="0" applyFont="1" applyBorder="1" applyAlignment="1" applyProtection="1">
      <alignment horizontal="left" vertical="center" shrinkToFit="1"/>
      <protection hidden="1"/>
    </xf>
    <xf numFmtId="176" fontId="38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38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 wrapText="1" shrinkToFit="1"/>
      <protection hidden="1"/>
    </xf>
    <xf numFmtId="0" fontId="2" fillId="0" borderId="3" xfId="0" applyFont="1" applyBorder="1" applyAlignment="1" applyProtection="1">
      <alignment horizontal="center" vertical="center" wrapText="1" shrinkToFit="1"/>
      <protection hidden="1"/>
    </xf>
    <xf numFmtId="0" fontId="2" fillId="0" borderId="4" xfId="0" applyFont="1" applyBorder="1" applyAlignment="1" applyProtection="1">
      <alignment horizontal="center" vertical="center" wrapText="1" shrinkToFit="1"/>
      <protection hidden="1"/>
    </xf>
    <xf numFmtId="0" fontId="2" fillId="0" borderId="8" xfId="0" applyFont="1" applyBorder="1" applyAlignment="1" applyProtection="1">
      <alignment horizontal="center" vertical="center" wrapText="1" shrinkToFit="1"/>
      <protection hidden="1"/>
    </xf>
    <xf numFmtId="0" fontId="2" fillId="0" borderId="1" xfId="0" applyFont="1" applyBorder="1" applyAlignment="1" applyProtection="1">
      <alignment horizontal="center" vertical="center" wrapText="1" shrinkToFit="1"/>
      <protection hidden="1"/>
    </xf>
    <xf numFmtId="0" fontId="2" fillId="0" borderId="9" xfId="0" applyFont="1" applyBorder="1" applyAlignment="1" applyProtection="1">
      <alignment horizontal="center" vertical="center" wrapText="1" shrinkToFit="1"/>
      <protection hidden="1"/>
    </xf>
    <xf numFmtId="0" fontId="2" fillId="0" borderId="7" xfId="0" applyFont="1" applyFill="1" applyBorder="1" applyAlignment="1" applyProtection="1">
      <alignment horizontal="center" vertical="center" textRotation="255"/>
      <protection hidden="1"/>
    </xf>
    <xf numFmtId="176" fontId="38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38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2" fillId="0" borderId="9" xfId="0" applyFont="1" applyFill="1" applyBorder="1" applyAlignment="1" applyProtection="1">
      <alignment horizontal="center" vertical="center"/>
      <protection hidden="1"/>
    </xf>
    <xf numFmtId="0" fontId="2" fillId="0" borderId="2" xfId="0" applyFont="1" applyFill="1" applyBorder="1" applyAlignment="1" applyProtection="1">
      <alignment horizontal="center" vertical="center" wrapText="1" shrinkToFit="1"/>
      <protection hidden="1"/>
    </xf>
    <xf numFmtId="0" fontId="2" fillId="0" borderId="3" xfId="0" applyFont="1" applyFill="1" applyBorder="1" applyAlignment="1" applyProtection="1">
      <alignment horizontal="center" vertical="center" shrinkToFit="1"/>
      <protection hidden="1"/>
    </xf>
    <xf numFmtId="0" fontId="2" fillId="0" borderId="4" xfId="0" applyFont="1" applyFill="1" applyBorder="1" applyAlignment="1" applyProtection="1">
      <alignment horizontal="center" vertical="center" shrinkToFit="1"/>
      <protection hidden="1"/>
    </xf>
    <xf numFmtId="0" fontId="2" fillId="0" borderId="8" xfId="0" applyFont="1" applyFill="1" applyBorder="1" applyAlignment="1" applyProtection="1">
      <alignment horizontal="center" vertical="center" shrinkToFit="1"/>
      <protection hidden="1"/>
    </xf>
    <xf numFmtId="0" fontId="2" fillId="0" borderId="1" xfId="0" applyFont="1" applyFill="1" applyBorder="1" applyAlignment="1" applyProtection="1">
      <alignment horizontal="center" vertical="center" shrinkToFit="1"/>
      <protection hidden="1"/>
    </xf>
    <xf numFmtId="0" fontId="2" fillId="0" borderId="9" xfId="0" applyFont="1" applyFill="1" applyBorder="1" applyAlignment="1" applyProtection="1">
      <alignment horizontal="center" vertical="center" shrinkToFit="1"/>
      <protection hidden="1"/>
    </xf>
    <xf numFmtId="176" fontId="9" fillId="0" borderId="3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2" fillId="0" borderId="8" xfId="0" applyFont="1" applyFill="1" applyBorder="1" applyAlignment="1" applyProtection="1">
      <alignment horizontal="center" vertical="center"/>
      <protection hidden="1"/>
    </xf>
    <xf numFmtId="0" fontId="2" fillId="0" borderId="3" xfId="0" applyFont="1" applyFill="1" applyBorder="1" applyAlignment="1" applyProtection="1">
      <alignment horizontal="center" vertical="center" textRotation="255"/>
      <protection hidden="1"/>
    </xf>
    <xf numFmtId="0" fontId="2" fillId="0" borderId="1" xfId="0" applyFont="1" applyFill="1" applyBorder="1" applyAlignment="1" applyProtection="1">
      <alignment horizontal="center" vertical="center" textRotation="255"/>
      <protection hidden="1"/>
    </xf>
    <xf numFmtId="0" fontId="4" fillId="0" borderId="16" xfId="0" applyFont="1" applyFill="1" applyBorder="1" applyAlignment="1" applyProtection="1">
      <alignment horizontal="left" vertical="top" wrapText="1"/>
      <protection hidden="1"/>
    </xf>
    <xf numFmtId="0" fontId="4" fillId="0" borderId="10" xfId="0" applyFont="1" applyFill="1" applyBorder="1" applyAlignment="1" applyProtection="1">
      <alignment horizontal="left" vertical="top" wrapText="1"/>
      <protection hidden="1"/>
    </xf>
    <xf numFmtId="0" fontId="4" fillId="0" borderId="17" xfId="0" applyFont="1" applyFill="1" applyBorder="1" applyAlignment="1" applyProtection="1">
      <alignment horizontal="left" vertical="top" wrapText="1"/>
      <protection hidden="1"/>
    </xf>
    <xf numFmtId="0" fontId="4" fillId="0" borderId="18" xfId="0" applyFont="1" applyFill="1" applyBorder="1" applyAlignment="1" applyProtection="1">
      <alignment horizontal="left" vertical="top" wrapText="1"/>
      <protection hidden="1"/>
    </xf>
    <xf numFmtId="0" fontId="4" fillId="0" borderId="0" xfId="0" applyFont="1" applyFill="1" applyBorder="1" applyAlignment="1" applyProtection="1">
      <alignment horizontal="left" vertical="top" wrapText="1"/>
      <protection hidden="1"/>
    </xf>
    <xf numFmtId="0" fontId="4" fillId="0" borderId="19" xfId="0" applyFont="1" applyFill="1" applyBorder="1" applyAlignment="1" applyProtection="1">
      <alignment horizontal="left" vertical="top" wrapText="1"/>
      <protection hidden="1"/>
    </xf>
    <xf numFmtId="0" fontId="4" fillId="0" borderId="20" xfId="0" applyFont="1" applyFill="1" applyBorder="1" applyAlignment="1" applyProtection="1">
      <alignment horizontal="left" vertical="top" wrapText="1"/>
      <protection hidden="1"/>
    </xf>
    <xf numFmtId="0" fontId="4" fillId="0" borderId="11" xfId="0" applyFont="1" applyFill="1" applyBorder="1" applyAlignment="1" applyProtection="1">
      <alignment horizontal="left" vertical="top" wrapText="1"/>
      <protection hidden="1"/>
    </xf>
    <xf numFmtId="0" fontId="4" fillId="0" borderId="21" xfId="0" applyFont="1" applyFill="1" applyBorder="1" applyAlignment="1" applyProtection="1">
      <alignment horizontal="left" vertical="top" wrapText="1"/>
      <protection hidden="1"/>
    </xf>
    <xf numFmtId="0" fontId="2" fillId="0" borderId="3" xfId="0" applyFont="1" applyFill="1" applyBorder="1" applyAlignment="1" applyProtection="1">
      <alignment horizontal="center" vertical="center" wrapText="1" shrinkToFit="1"/>
      <protection hidden="1"/>
    </xf>
    <xf numFmtId="0" fontId="2" fillId="0" borderId="4" xfId="0" applyFont="1" applyFill="1" applyBorder="1" applyAlignment="1" applyProtection="1">
      <alignment horizontal="center" vertical="center" wrapText="1" shrinkToFit="1"/>
      <protection hidden="1"/>
    </xf>
    <xf numFmtId="0" fontId="2" fillId="0" borderId="8" xfId="0" applyFont="1" applyFill="1" applyBorder="1" applyAlignment="1" applyProtection="1">
      <alignment horizontal="center" vertical="center" wrapText="1" shrinkToFit="1"/>
      <protection hidden="1"/>
    </xf>
    <xf numFmtId="0" fontId="2" fillId="0" borderId="1" xfId="0" applyFont="1" applyFill="1" applyBorder="1" applyAlignment="1" applyProtection="1">
      <alignment horizontal="center" vertical="center" wrapText="1" shrinkToFit="1"/>
      <protection hidden="1"/>
    </xf>
    <xf numFmtId="0" fontId="2" fillId="0" borderId="9" xfId="0" applyFont="1" applyFill="1" applyBorder="1" applyAlignment="1" applyProtection="1">
      <alignment horizontal="center" vertical="center" wrapText="1" shrinkToFit="1"/>
      <protection hidden="1"/>
    </xf>
    <xf numFmtId="177" fontId="9" fillId="0" borderId="2" xfId="1" applyNumberFormat="1" applyFont="1" applyFill="1" applyBorder="1" applyAlignment="1" applyProtection="1">
      <alignment horizontal="center" vertical="center"/>
      <protection hidden="1"/>
    </xf>
    <xf numFmtId="177" fontId="9" fillId="0" borderId="3" xfId="1" applyNumberFormat="1" applyFont="1" applyFill="1" applyBorder="1" applyAlignment="1" applyProtection="1">
      <alignment horizontal="center" vertical="center"/>
      <protection hidden="1"/>
    </xf>
    <xf numFmtId="177" fontId="9" fillId="0" borderId="4" xfId="1" applyNumberFormat="1" applyFont="1" applyFill="1" applyBorder="1" applyAlignment="1" applyProtection="1">
      <alignment horizontal="center" vertical="center"/>
      <protection hidden="1"/>
    </xf>
    <xf numFmtId="177" fontId="9" fillId="0" borderId="8" xfId="1" applyNumberFormat="1" applyFont="1" applyFill="1" applyBorder="1" applyAlignment="1" applyProtection="1">
      <alignment horizontal="center" vertical="center"/>
      <protection hidden="1"/>
    </xf>
    <xf numFmtId="177" fontId="9" fillId="0" borderId="1" xfId="1" applyNumberFormat="1" applyFont="1" applyFill="1" applyBorder="1" applyAlignment="1" applyProtection="1">
      <alignment horizontal="center" vertical="center"/>
      <protection hidden="1"/>
    </xf>
    <xf numFmtId="177" fontId="9" fillId="0" borderId="9" xfId="1" applyNumberFormat="1" applyFont="1" applyFill="1" applyBorder="1" applyAlignment="1" applyProtection="1">
      <alignment horizontal="center" vertical="center"/>
      <protection hidden="1"/>
    </xf>
    <xf numFmtId="178" fontId="17" fillId="0" borderId="0" xfId="1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176" fontId="9" fillId="0" borderId="2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8" xfId="0" applyNumberFormat="1" applyFont="1" applyFill="1" applyBorder="1" applyAlignment="1" applyProtection="1">
      <alignment horizontal="center" vertical="center" shrinkToFit="1"/>
      <protection hidden="1"/>
    </xf>
    <xf numFmtId="176" fontId="9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9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9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9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23" xfId="0" applyFont="1" applyBorder="1" applyAlignment="1" applyProtection="1">
      <alignment horizontal="center" vertical="center" shrinkToFit="1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31" xfId="0" applyFont="1" applyBorder="1" applyAlignment="1" applyProtection="1">
      <alignment horizontal="center" vertical="center" wrapText="1"/>
      <protection hidden="1"/>
    </xf>
    <xf numFmtId="0" fontId="2" fillId="0" borderId="35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2" fillId="0" borderId="36" xfId="0" applyFont="1" applyBorder="1" applyAlignment="1" applyProtection="1">
      <alignment horizontal="center" vertical="center" wrapText="1"/>
      <protection hidden="1"/>
    </xf>
    <xf numFmtId="0" fontId="2" fillId="0" borderId="32" xfId="0" applyFont="1" applyBorder="1" applyAlignment="1" applyProtection="1">
      <alignment horizontal="center" vertical="center" wrapText="1"/>
      <protection hidden="1"/>
    </xf>
    <xf numFmtId="0" fontId="2" fillId="0" borderId="33" xfId="0" applyFont="1" applyBorder="1" applyAlignment="1" applyProtection="1">
      <alignment horizontal="center" vertical="center" wrapText="1"/>
      <protection hidden="1"/>
    </xf>
    <xf numFmtId="0" fontId="2" fillId="0" borderId="34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left" vertical="center" wrapText="1"/>
      <protection hidden="1"/>
    </xf>
    <xf numFmtId="182" fontId="38" fillId="3" borderId="2" xfId="1" applyNumberFormat="1" applyFont="1" applyFill="1" applyBorder="1" applyAlignment="1" applyProtection="1">
      <alignment horizontal="center" vertical="center"/>
      <protection locked="0"/>
    </xf>
    <xf numFmtId="182" fontId="38" fillId="3" borderId="3" xfId="1" applyNumberFormat="1" applyFont="1" applyFill="1" applyBorder="1" applyAlignment="1" applyProtection="1">
      <alignment horizontal="center" vertical="center"/>
      <protection locked="0"/>
    </xf>
    <xf numFmtId="182" fontId="38" fillId="3" borderId="8" xfId="1" applyNumberFormat="1" applyFont="1" applyFill="1" applyBorder="1" applyAlignment="1" applyProtection="1">
      <alignment horizontal="center" vertical="center"/>
      <protection locked="0"/>
    </xf>
    <xf numFmtId="182" fontId="38" fillId="3" borderId="1" xfId="1" applyNumberFormat="1" applyFont="1" applyFill="1" applyBorder="1" applyAlignment="1" applyProtection="1">
      <alignment horizontal="center" vertical="center"/>
      <protection locked="0"/>
    </xf>
    <xf numFmtId="38" fontId="12" fillId="0" borderId="3" xfId="1" applyFont="1" applyFill="1" applyBorder="1" applyAlignment="1" applyProtection="1">
      <alignment horizontal="center" vertical="center" shrinkToFit="1"/>
      <protection hidden="1"/>
    </xf>
    <xf numFmtId="38" fontId="12" fillId="0" borderId="1" xfId="1" applyFont="1" applyFill="1" applyBorder="1" applyAlignment="1" applyProtection="1">
      <alignment horizontal="center" vertical="center" shrinkToFit="1"/>
      <protection hidden="1"/>
    </xf>
    <xf numFmtId="0" fontId="2" fillId="0" borderId="7" xfId="0" applyFont="1" applyBorder="1" applyAlignment="1" applyProtection="1">
      <alignment horizontal="center" vertical="center" textRotation="255" wrapText="1"/>
      <protection hidden="1"/>
    </xf>
    <xf numFmtId="0" fontId="2" fillId="0" borderId="7" xfId="0" applyFont="1" applyBorder="1" applyAlignment="1" applyProtection="1">
      <alignment horizontal="center" vertical="center" textRotation="255"/>
      <protection hidden="1"/>
    </xf>
    <xf numFmtId="38" fontId="15" fillId="0" borderId="2" xfId="1" applyFont="1" applyFill="1" applyBorder="1" applyAlignment="1" applyProtection="1">
      <alignment horizontal="center" vertical="center" shrinkToFit="1"/>
      <protection hidden="1"/>
    </xf>
    <xf numFmtId="38" fontId="15" fillId="0" borderId="3" xfId="1" applyFont="1" applyFill="1" applyBorder="1" applyAlignment="1" applyProtection="1">
      <alignment horizontal="center" vertical="center" shrinkToFit="1"/>
      <protection hidden="1"/>
    </xf>
    <xf numFmtId="38" fontId="15" fillId="0" borderId="8" xfId="1" applyFont="1" applyFill="1" applyBorder="1" applyAlignment="1" applyProtection="1">
      <alignment horizontal="center" vertical="center" shrinkToFit="1"/>
      <protection hidden="1"/>
    </xf>
    <xf numFmtId="38" fontId="15" fillId="0" borderId="1" xfId="1" applyFont="1" applyFill="1" applyBorder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 vertical="center" shrinkToFit="1"/>
      <protection hidden="1"/>
    </xf>
    <xf numFmtId="0" fontId="2" fillId="0" borderId="3" xfId="0" applyFont="1" applyBorder="1" applyAlignment="1" applyProtection="1">
      <alignment horizontal="center" vertical="center" shrinkToFit="1"/>
      <protection hidden="1"/>
    </xf>
    <xf numFmtId="0" fontId="2" fillId="0" borderId="4" xfId="0" applyFont="1" applyBorder="1" applyAlignment="1" applyProtection="1">
      <alignment horizontal="center" vertical="center" shrinkToFit="1"/>
      <protection hidden="1"/>
    </xf>
    <xf numFmtId="0" fontId="2" fillId="0" borderId="28" xfId="0" applyFont="1" applyBorder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30" xfId="0" applyFont="1" applyBorder="1" applyAlignment="1" applyProtection="1">
      <alignment horizontal="center" vertical="center" shrinkToFit="1"/>
      <protection hidden="1"/>
    </xf>
    <xf numFmtId="0" fontId="2" fillId="0" borderId="1" xfId="0" applyFont="1" applyBorder="1" applyAlignment="1" applyProtection="1">
      <alignment horizontal="center" vertical="center" shrinkToFit="1"/>
      <protection hidden="1"/>
    </xf>
    <xf numFmtId="0" fontId="2" fillId="0" borderId="9" xfId="0" applyFont="1" applyBorder="1" applyAlignment="1" applyProtection="1">
      <alignment horizontal="center" vertical="center" shrinkToFit="1"/>
      <protection hidden="1"/>
    </xf>
    <xf numFmtId="0" fontId="2" fillId="0" borderId="38" xfId="0" applyFont="1" applyBorder="1" applyAlignment="1" applyProtection="1">
      <alignment horizontal="center" vertical="center" shrinkToFit="1"/>
      <protection hidden="1"/>
    </xf>
    <xf numFmtId="0" fontId="2" fillId="0" borderId="5" xfId="0" applyFont="1" applyBorder="1" applyAlignment="1" applyProtection="1">
      <alignment horizontal="center" vertical="center" shrinkToFit="1"/>
      <protection hidden="1"/>
    </xf>
    <xf numFmtId="0" fontId="2" fillId="0" borderId="29" xfId="0" applyFont="1" applyBorder="1" applyAlignment="1" applyProtection="1">
      <alignment horizontal="center" vertical="center" shrinkToFit="1"/>
      <protection hidden="1"/>
    </xf>
    <xf numFmtId="0" fontId="2" fillId="0" borderId="8" xfId="0" applyFont="1" applyBorder="1" applyAlignment="1" applyProtection="1">
      <alignment horizontal="center" vertical="center" shrinkToFit="1"/>
      <protection hidden="1"/>
    </xf>
    <xf numFmtId="0" fontId="2" fillId="0" borderId="31" xfId="0" applyFont="1" applyBorder="1" applyAlignment="1" applyProtection="1">
      <alignment horizontal="center" vertical="center" shrinkToFit="1"/>
      <protection hidden="1"/>
    </xf>
    <xf numFmtId="0" fontId="35" fillId="5" borderId="2" xfId="0" applyFont="1" applyFill="1" applyBorder="1" applyAlignment="1" applyProtection="1">
      <alignment horizontal="center" vertical="center"/>
      <protection hidden="1"/>
    </xf>
    <xf numFmtId="0" fontId="35" fillId="5" borderId="3" xfId="0" applyFont="1" applyFill="1" applyBorder="1" applyAlignment="1" applyProtection="1">
      <alignment horizontal="center" vertical="center"/>
      <protection hidden="1"/>
    </xf>
    <xf numFmtId="0" fontId="35" fillId="5" borderId="39" xfId="0" applyFont="1" applyFill="1" applyBorder="1" applyAlignment="1" applyProtection="1">
      <alignment horizontal="center" vertical="center"/>
      <protection hidden="1"/>
    </xf>
    <xf numFmtId="0" fontId="35" fillId="5" borderId="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Border="1" applyAlignment="1" applyProtection="1">
      <alignment horizontal="center" vertical="center"/>
      <protection hidden="1"/>
    </xf>
    <xf numFmtId="0" fontId="35" fillId="5" borderId="43" xfId="0" applyFont="1" applyFill="1" applyBorder="1" applyAlignment="1" applyProtection="1">
      <alignment horizontal="center" vertical="center"/>
      <protection hidden="1"/>
    </xf>
    <xf numFmtId="0" fontId="35" fillId="5" borderId="45" xfId="0" applyFont="1" applyFill="1" applyBorder="1" applyAlignment="1" applyProtection="1">
      <alignment horizontal="center" vertical="center"/>
      <protection hidden="1"/>
    </xf>
    <xf numFmtId="0" fontId="35" fillId="5" borderId="46" xfId="0" applyFont="1" applyFill="1" applyBorder="1" applyAlignment="1" applyProtection="1">
      <alignment horizontal="center" vertical="center"/>
      <protection hidden="1"/>
    </xf>
    <xf numFmtId="0" fontId="35" fillId="5" borderId="47" xfId="0" applyFont="1" applyFill="1" applyBorder="1" applyAlignment="1" applyProtection="1">
      <alignment horizontal="center" vertical="center"/>
      <protection hidden="1"/>
    </xf>
    <xf numFmtId="182" fontId="20" fillId="5" borderId="40" xfId="1" applyNumberFormat="1" applyFont="1" applyFill="1" applyBorder="1" applyAlignment="1" applyProtection="1">
      <alignment horizontal="right" vertical="center"/>
      <protection hidden="1"/>
    </xf>
    <xf numFmtId="182" fontId="20" fillId="5" borderId="41" xfId="1" applyNumberFormat="1" applyFont="1" applyFill="1" applyBorder="1" applyAlignment="1" applyProtection="1">
      <alignment horizontal="right" vertical="center"/>
      <protection hidden="1"/>
    </xf>
    <xf numFmtId="182" fontId="20" fillId="5" borderId="44" xfId="1" applyNumberFormat="1" applyFont="1" applyFill="1" applyBorder="1" applyAlignment="1" applyProtection="1">
      <alignment horizontal="right" vertical="center"/>
      <protection hidden="1"/>
    </xf>
    <xf numFmtId="182" fontId="20" fillId="5" borderId="0" xfId="1" applyNumberFormat="1" applyFont="1" applyFill="1" applyBorder="1" applyAlignment="1" applyProtection="1">
      <alignment horizontal="right" vertical="center"/>
      <protection hidden="1"/>
    </xf>
    <xf numFmtId="182" fontId="20" fillId="5" borderId="48" xfId="1" applyNumberFormat="1" applyFont="1" applyFill="1" applyBorder="1" applyAlignment="1" applyProtection="1">
      <alignment horizontal="right" vertical="center"/>
      <protection hidden="1"/>
    </xf>
    <xf numFmtId="182" fontId="20" fillId="5" borderId="49" xfId="1" applyNumberFormat="1" applyFont="1" applyFill="1" applyBorder="1" applyAlignment="1" applyProtection="1">
      <alignment horizontal="right" vertical="center"/>
      <protection hidden="1"/>
    </xf>
    <xf numFmtId="38" fontId="2" fillId="5" borderId="41" xfId="1" applyFont="1" applyFill="1" applyBorder="1" applyAlignment="1" applyProtection="1">
      <alignment horizontal="center" vertical="center"/>
      <protection hidden="1"/>
    </xf>
    <xf numFmtId="38" fontId="2" fillId="5" borderId="42" xfId="1" applyFont="1" applyFill="1" applyBorder="1" applyAlignment="1" applyProtection="1">
      <alignment horizontal="center" vertical="center"/>
      <protection hidden="1"/>
    </xf>
    <xf numFmtId="38" fontId="2" fillId="5" borderId="0" xfId="1" applyFont="1" applyFill="1" applyBorder="1" applyAlignment="1" applyProtection="1">
      <alignment horizontal="center" vertical="center"/>
      <protection hidden="1"/>
    </xf>
    <xf numFmtId="38" fontId="2" fillId="5" borderId="43" xfId="1" applyFont="1" applyFill="1" applyBorder="1" applyAlignment="1" applyProtection="1">
      <alignment horizontal="center" vertical="center"/>
      <protection hidden="1"/>
    </xf>
    <xf numFmtId="38" fontId="2" fillId="5" borderId="49" xfId="1" applyFont="1" applyFill="1" applyBorder="1" applyAlignment="1" applyProtection="1">
      <alignment horizontal="center" vertical="center"/>
      <protection hidden="1"/>
    </xf>
    <xf numFmtId="38" fontId="2" fillId="5" borderId="50" xfId="1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" fillId="6" borderId="38" xfId="0" applyFont="1" applyFill="1" applyBorder="1" applyAlignment="1" applyProtection="1">
      <alignment horizontal="center" vertical="center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2" fillId="6" borderId="29" xfId="0" applyFont="1" applyFill="1" applyBorder="1" applyAlignment="1" applyProtection="1">
      <alignment horizontal="center" vertical="center"/>
      <protection hidden="1"/>
    </xf>
    <xf numFmtId="0" fontId="2" fillId="6" borderId="8" xfId="0" applyFont="1" applyFill="1" applyBorder="1" applyAlignment="1" applyProtection="1">
      <alignment horizontal="center" vertical="center"/>
      <protection hidden="1"/>
    </xf>
    <xf numFmtId="0" fontId="2" fillId="6" borderId="31" xfId="0" applyFont="1" applyFill="1" applyBorder="1" applyAlignment="1" applyProtection="1">
      <alignment horizontal="center" vertical="center"/>
      <protection hidden="1"/>
    </xf>
    <xf numFmtId="0" fontId="35" fillId="0" borderId="2" xfId="0" applyFont="1" applyFill="1" applyBorder="1" applyAlignment="1" applyProtection="1">
      <alignment horizontal="center" vertical="center"/>
      <protection hidden="1"/>
    </xf>
    <xf numFmtId="0" fontId="35" fillId="0" borderId="3" xfId="0" applyFont="1" applyFill="1" applyBorder="1" applyAlignment="1" applyProtection="1">
      <alignment horizontal="center" vertical="center"/>
      <protection hidden="1"/>
    </xf>
    <xf numFmtId="0" fontId="35" fillId="0" borderId="5" xfId="0" applyFont="1" applyFill="1" applyBorder="1" applyAlignment="1" applyProtection="1">
      <alignment horizontal="center" vertical="center"/>
      <protection hidden="1"/>
    </xf>
    <xf numFmtId="0" fontId="35" fillId="0" borderId="0" xfId="0" applyFont="1" applyFill="1" applyBorder="1" applyAlignment="1" applyProtection="1">
      <alignment horizontal="center" vertical="center"/>
      <protection hidden="1"/>
    </xf>
    <xf numFmtId="0" fontId="35" fillId="0" borderId="8" xfId="0" applyFont="1" applyFill="1" applyBorder="1" applyAlignment="1" applyProtection="1">
      <alignment horizontal="center" vertical="center"/>
      <protection hidden="1"/>
    </xf>
    <xf numFmtId="0" fontId="35" fillId="0" borderId="1" xfId="0" applyFont="1" applyFill="1" applyBorder="1" applyAlignment="1" applyProtection="1">
      <alignment horizontal="center" vertical="center"/>
      <protection hidden="1"/>
    </xf>
    <xf numFmtId="182" fontId="20" fillId="0" borderId="5" xfId="1" applyNumberFormat="1" applyFont="1" applyFill="1" applyBorder="1" applyAlignment="1" applyProtection="1">
      <alignment horizontal="right" vertical="center"/>
      <protection hidden="1"/>
    </xf>
    <xf numFmtId="182" fontId="20" fillId="0" borderId="0" xfId="1" applyNumberFormat="1" applyFont="1" applyFill="1" applyBorder="1" applyAlignment="1" applyProtection="1">
      <alignment horizontal="right" vertical="center"/>
      <protection hidden="1"/>
    </xf>
    <xf numFmtId="182" fontId="20" fillId="0" borderId="8" xfId="1" applyNumberFormat="1" applyFont="1" applyFill="1" applyBorder="1" applyAlignment="1" applyProtection="1">
      <alignment horizontal="right" vertical="center"/>
      <protection hidden="1"/>
    </xf>
    <xf numFmtId="182" fontId="20" fillId="0" borderId="1" xfId="1" applyNumberFormat="1" applyFont="1" applyFill="1" applyBorder="1" applyAlignment="1" applyProtection="1">
      <alignment horizontal="right" vertical="center"/>
      <protection hidden="1"/>
    </xf>
    <xf numFmtId="38" fontId="2" fillId="0" borderId="0" xfId="1" applyFont="1" applyFill="1" applyBorder="1" applyAlignment="1" applyProtection="1">
      <alignment horizontal="center" vertical="center"/>
      <protection hidden="1"/>
    </xf>
    <xf numFmtId="38" fontId="2" fillId="0" borderId="6" xfId="1" applyFont="1" applyFill="1" applyBorder="1" applyAlignment="1" applyProtection="1">
      <alignment horizontal="center" vertical="center"/>
      <protection hidden="1"/>
    </xf>
    <xf numFmtId="38" fontId="2" fillId="0" borderId="1" xfId="1" applyFont="1" applyFill="1" applyBorder="1" applyAlignment="1" applyProtection="1">
      <alignment horizontal="center" vertical="center"/>
      <protection hidden="1"/>
    </xf>
    <xf numFmtId="38" fontId="2" fillId="0" borderId="9" xfId="1" applyFont="1" applyFill="1" applyBorder="1" applyAlignment="1" applyProtection="1">
      <alignment horizontal="center" vertical="center"/>
      <protection hidden="1"/>
    </xf>
    <xf numFmtId="0" fontId="2" fillId="3" borderId="37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38" fontId="15" fillId="0" borderId="4" xfId="1" applyFont="1" applyFill="1" applyBorder="1" applyAlignment="1" applyProtection="1">
      <alignment horizontal="center" vertical="center" shrinkToFit="1"/>
      <protection hidden="1"/>
    </xf>
    <xf numFmtId="38" fontId="15" fillId="0" borderId="9" xfId="1" applyFont="1" applyFill="1" applyBorder="1" applyAlignment="1" applyProtection="1">
      <alignment horizontal="center" vertical="center" shrinkToFit="1"/>
      <protection hidden="1"/>
    </xf>
    <xf numFmtId="182" fontId="9" fillId="3" borderId="2" xfId="1" applyNumberFormat="1" applyFont="1" applyFill="1" applyBorder="1" applyAlignment="1" applyProtection="1">
      <alignment horizontal="center" vertical="center"/>
      <protection locked="0"/>
    </xf>
    <xf numFmtId="182" fontId="9" fillId="3" borderId="3" xfId="1" applyNumberFormat="1" applyFont="1" applyFill="1" applyBorder="1" applyAlignment="1" applyProtection="1">
      <alignment horizontal="center" vertical="center"/>
      <protection locked="0"/>
    </xf>
    <xf numFmtId="182" fontId="9" fillId="3" borderId="8" xfId="1" applyNumberFormat="1" applyFont="1" applyFill="1" applyBorder="1" applyAlignment="1" applyProtection="1">
      <alignment horizontal="center" vertical="center"/>
      <protection locked="0"/>
    </xf>
    <xf numFmtId="182" fontId="9" fillId="3" borderId="1" xfId="1" applyNumberFormat="1" applyFont="1" applyFill="1" applyBorder="1" applyAlignment="1" applyProtection="1">
      <alignment horizontal="center" vertical="center"/>
      <protection locked="0"/>
    </xf>
    <xf numFmtId="38" fontId="12" fillId="0" borderId="4" xfId="1" applyFont="1" applyFill="1" applyBorder="1" applyAlignment="1" applyProtection="1">
      <alignment horizontal="center" vertical="center" shrinkToFit="1"/>
      <protection hidden="1"/>
    </xf>
    <xf numFmtId="38" fontId="12" fillId="0" borderId="9" xfId="1" applyFont="1" applyFill="1" applyBorder="1" applyAlignment="1" applyProtection="1">
      <alignment horizontal="center" vertical="center" shrinkToFit="1"/>
      <protection hidden="1"/>
    </xf>
    <xf numFmtId="0" fontId="33" fillId="7" borderId="54" xfId="0" applyFont="1" applyFill="1" applyBorder="1" applyAlignment="1" applyProtection="1">
      <alignment horizontal="center" vertical="center" wrapText="1" shrinkToFit="1"/>
      <protection locked="0"/>
    </xf>
    <xf numFmtId="0" fontId="33" fillId="7" borderId="7" xfId="0" applyFont="1" applyFill="1" applyBorder="1" applyAlignment="1" applyProtection="1">
      <alignment horizontal="center" vertical="center" wrapText="1" shrinkToFit="1"/>
      <protection locked="0"/>
    </xf>
    <xf numFmtId="0" fontId="33" fillId="7" borderId="58" xfId="0" applyFont="1" applyFill="1" applyBorder="1" applyAlignment="1" applyProtection="1">
      <alignment horizontal="center" vertical="center" wrapText="1" shrinkToFit="1"/>
      <protection locked="0"/>
    </xf>
    <xf numFmtId="0" fontId="33" fillId="7" borderId="56" xfId="0" applyFont="1" applyFill="1" applyBorder="1" applyAlignment="1" applyProtection="1">
      <alignment horizontal="center" vertical="center" wrapText="1" shrinkToFit="1"/>
      <protection locked="0"/>
    </xf>
    <xf numFmtId="0" fontId="28" fillId="7" borderId="7" xfId="0" applyFont="1" applyFill="1" applyBorder="1" applyAlignment="1" applyProtection="1">
      <alignment horizontal="center" vertical="center" shrinkToFit="1"/>
      <protection locked="0"/>
    </xf>
    <xf numFmtId="0" fontId="28" fillId="7" borderId="56" xfId="0" applyFont="1" applyFill="1" applyBorder="1" applyAlignment="1" applyProtection="1">
      <alignment horizontal="center" vertical="center" shrinkToFit="1"/>
      <protection locked="0"/>
    </xf>
    <xf numFmtId="0" fontId="28" fillId="7" borderId="55" xfId="0" applyFont="1" applyFill="1" applyBorder="1" applyAlignment="1" applyProtection="1">
      <alignment horizontal="center" vertical="center" shrinkToFit="1"/>
      <protection locked="0"/>
    </xf>
    <xf numFmtId="0" fontId="28" fillId="7" borderId="57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 wrapText="1"/>
      <protection hidden="1"/>
    </xf>
    <xf numFmtId="0" fontId="4" fillId="0" borderId="8" xfId="0" applyFont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</cellXfs>
  <cellStyles count="2">
    <cellStyle name="桁区切り" xfId="1" builtinId="6"/>
    <cellStyle name="標準" xfId="0" builtinId="0"/>
  </cellStyles>
  <dxfs count="7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83344</xdr:colOff>
      <xdr:row>30</xdr:row>
      <xdr:rowOff>57150</xdr:rowOff>
    </xdr:from>
    <xdr:to>
      <xdr:col>22</xdr:col>
      <xdr:colOff>202407</xdr:colOff>
      <xdr:row>31</xdr:row>
      <xdr:rowOff>188799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6D0ABEAF-D925-438F-A25A-744351B07790}"/>
            </a:ext>
          </a:extLst>
        </xdr:cNvPr>
        <xdr:cNvSpPr/>
      </xdr:nvSpPr>
      <xdr:spPr>
        <a:xfrm>
          <a:off x="5769769" y="79248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48</xdr:row>
      <xdr:rowOff>57150</xdr:rowOff>
    </xdr:from>
    <xdr:to>
      <xdr:col>22</xdr:col>
      <xdr:colOff>202407</xdr:colOff>
      <xdr:row>49</xdr:row>
      <xdr:rowOff>188799</xdr:rowOff>
    </xdr:to>
    <xdr:sp macro="" textlink="">
      <xdr:nvSpPr>
        <xdr:cNvPr id="3" name="下矢印 1">
          <a:extLst>
            <a:ext uri="{FF2B5EF4-FFF2-40B4-BE49-F238E27FC236}">
              <a16:creationId xmlns:a16="http://schemas.microsoft.com/office/drawing/2014/main" id="{EAAB251A-0785-4357-9A8E-9A7854FC2199}"/>
            </a:ext>
          </a:extLst>
        </xdr:cNvPr>
        <xdr:cNvSpPr/>
      </xdr:nvSpPr>
      <xdr:spPr>
        <a:xfrm>
          <a:off x="5769769" y="1418272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66</xdr:row>
      <xdr:rowOff>57150</xdr:rowOff>
    </xdr:from>
    <xdr:to>
      <xdr:col>22</xdr:col>
      <xdr:colOff>202407</xdr:colOff>
      <xdr:row>67</xdr:row>
      <xdr:rowOff>188799</xdr:rowOff>
    </xdr:to>
    <xdr:sp macro="" textlink="">
      <xdr:nvSpPr>
        <xdr:cNvPr id="4" name="下矢印 1">
          <a:extLst>
            <a:ext uri="{FF2B5EF4-FFF2-40B4-BE49-F238E27FC236}">
              <a16:creationId xmlns:a16="http://schemas.microsoft.com/office/drawing/2014/main" id="{3AF8268F-D63F-4032-9C60-D8237796D3CA}"/>
            </a:ext>
          </a:extLst>
        </xdr:cNvPr>
        <xdr:cNvSpPr/>
      </xdr:nvSpPr>
      <xdr:spPr>
        <a:xfrm>
          <a:off x="5769769" y="1999297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161925</xdr:colOff>
      <xdr:row>1</xdr:row>
      <xdr:rowOff>114300</xdr:rowOff>
    </xdr:from>
    <xdr:to>
      <xdr:col>43</xdr:col>
      <xdr:colOff>121228</xdr:colOff>
      <xdr:row>3</xdr:row>
      <xdr:rowOff>252845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7C1F3A-85DA-4A92-8133-2B4E75539304}"/>
            </a:ext>
          </a:extLst>
        </xdr:cNvPr>
        <xdr:cNvSpPr txBox="1"/>
      </xdr:nvSpPr>
      <xdr:spPr>
        <a:xfrm>
          <a:off x="9801225" y="485775"/>
          <a:ext cx="1892878" cy="101484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 b="1">
              <a:solidFill>
                <a:srgbClr val="FF0000"/>
              </a:solidFill>
            </a:rPr>
            <a:t>記載例</a:t>
          </a:r>
          <a:endParaRPr kumimoji="1" lang="en-US" altLang="ja-JP" sz="4400" b="1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61590</xdr:colOff>
      <xdr:row>15</xdr:row>
      <xdr:rowOff>52953</xdr:rowOff>
    </xdr:from>
    <xdr:to>
      <xdr:col>44</xdr:col>
      <xdr:colOff>51858</xdr:colOff>
      <xdr:row>19</xdr:row>
      <xdr:rowOff>25038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A55CB541-BC9F-4652-8B22-55EDC4761C7F}"/>
            </a:ext>
          </a:extLst>
        </xdr:cNvPr>
        <xdr:cNvSpPr/>
      </xdr:nvSpPr>
      <xdr:spPr>
        <a:xfrm>
          <a:off x="6296135" y="3360726"/>
          <a:ext cx="5705268" cy="941903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入力が必要な欄はすべて朱色で表示されて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います。またそれ以外の欄は入力できません。</a:t>
          </a:r>
        </a:p>
      </xdr:txBody>
    </xdr:sp>
    <xdr:clientData/>
  </xdr:twoCellAnchor>
  <xdr:twoCellAnchor>
    <xdr:from>
      <xdr:col>24</xdr:col>
      <xdr:colOff>225872</xdr:colOff>
      <xdr:row>15</xdr:row>
      <xdr:rowOff>207373</xdr:rowOff>
    </xdr:from>
    <xdr:to>
      <xdr:col>28</xdr:col>
      <xdr:colOff>10669</xdr:colOff>
      <xdr:row>18</xdr:row>
      <xdr:rowOff>179788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1B5270E8-4C10-463F-8794-6D4E8EC7EA94}"/>
            </a:ext>
          </a:extLst>
        </xdr:cNvPr>
        <xdr:cNvSpPr/>
      </xdr:nvSpPr>
      <xdr:spPr>
        <a:xfrm>
          <a:off x="6720190" y="3515146"/>
          <a:ext cx="823888" cy="578551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/>
        </a:p>
      </xdr:txBody>
    </xdr:sp>
    <xdr:clientData/>
  </xdr:twoCellAnchor>
  <xdr:twoCellAnchor>
    <xdr:from>
      <xdr:col>6</xdr:col>
      <xdr:colOff>1</xdr:colOff>
      <xdr:row>7</xdr:row>
      <xdr:rowOff>155865</xdr:rowOff>
    </xdr:from>
    <xdr:to>
      <xdr:col>22</xdr:col>
      <xdr:colOff>220311</xdr:colOff>
      <xdr:row>10</xdr:row>
      <xdr:rowOff>103910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57B24930-142A-4B40-8952-9B2888022270}"/>
            </a:ext>
          </a:extLst>
        </xdr:cNvPr>
        <xdr:cNvSpPr/>
      </xdr:nvSpPr>
      <xdr:spPr>
        <a:xfrm>
          <a:off x="1818410" y="2770910"/>
          <a:ext cx="4376674" cy="987136"/>
        </a:xfrm>
        <a:prstGeom prst="wedgeRectCallout">
          <a:avLst>
            <a:gd name="adj1" fmla="val 20219"/>
            <a:gd name="adj2" fmla="val -7291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入居する大規模施設運営事業者に、大規模施設ＩＤ、テナント申請用認証番号と合わせて確認してください。</a:t>
          </a:r>
        </a:p>
      </xdr:txBody>
    </xdr:sp>
    <xdr:clientData/>
  </xdr:twoCellAnchor>
  <xdr:twoCellAnchor>
    <xdr:from>
      <xdr:col>3</xdr:col>
      <xdr:colOff>225137</xdr:colOff>
      <xdr:row>238</xdr:row>
      <xdr:rowOff>34637</xdr:rowOff>
    </xdr:from>
    <xdr:to>
      <xdr:col>14</xdr:col>
      <xdr:colOff>251113</xdr:colOff>
      <xdr:row>249</xdr:row>
      <xdr:rowOff>7427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28A3DF0B-DEBC-4140-916A-1975B0506B16}"/>
            </a:ext>
          </a:extLst>
        </xdr:cNvPr>
        <xdr:cNvSpPr/>
      </xdr:nvSpPr>
      <xdr:spPr>
        <a:xfrm>
          <a:off x="1160319" y="35398364"/>
          <a:ext cx="2987385" cy="1496790"/>
        </a:xfrm>
        <a:prstGeom prst="wedgeRectCallout">
          <a:avLst>
            <a:gd name="adj1" fmla="val 1123"/>
            <a:gd name="adj2" fmla="val -105548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▼を押すと「〇」「定」「</a:t>
          </a:r>
          <a:r>
            <a:rPr kumimoji="1" lang="en-US" altLang="ja-JP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」「－」の選択肢が表示されますので、要請に応じた状況を選択してください。</a:t>
          </a:r>
        </a:p>
      </xdr:txBody>
    </xdr:sp>
    <xdr:clientData/>
  </xdr:twoCellAnchor>
  <xdr:twoCellAnchor>
    <xdr:from>
      <xdr:col>16</xdr:col>
      <xdr:colOff>68036</xdr:colOff>
      <xdr:row>239</xdr:row>
      <xdr:rowOff>136072</xdr:rowOff>
    </xdr:from>
    <xdr:to>
      <xdr:col>33</xdr:col>
      <xdr:colOff>55664</xdr:colOff>
      <xdr:row>249</xdr:row>
      <xdr:rowOff>128654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3FAEBC5C-89C8-4C04-9A21-655DFA7207E3}"/>
            </a:ext>
          </a:extLst>
        </xdr:cNvPr>
        <xdr:cNvSpPr/>
      </xdr:nvSpPr>
      <xdr:spPr>
        <a:xfrm>
          <a:off x="4484172" y="35638345"/>
          <a:ext cx="4438401" cy="1378036"/>
        </a:xfrm>
        <a:prstGeom prst="wedgeRectCallout">
          <a:avLst>
            <a:gd name="adj1" fmla="val -53518"/>
            <a:gd name="adj2" fmla="val -13393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対象店舗面積は、前ページで入力した数値が自動入力されます。日によって変更がある場合は、ここに直接入力して変更してください。</a:t>
          </a:r>
        </a:p>
      </xdr:txBody>
    </xdr:sp>
    <xdr:clientData/>
  </xdr:twoCellAnchor>
  <xdr:twoCellAnchor>
    <xdr:from>
      <xdr:col>17</xdr:col>
      <xdr:colOff>69274</xdr:colOff>
      <xdr:row>396</xdr:row>
      <xdr:rowOff>69272</xdr:rowOff>
    </xdr:from>
    <xdr:to>
      <xdr:col>33</xdr:col>
      <xdr:colOff>259216</xdr:colOff>
      <xdr:row>400</xdr:row>
      <xdr:rowOff>84489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6C0E9CF7-8987-425D-A3F4-3E690CA54683}"/>
            </a:ext>
          </a:extLst>
        </xdr:cNvPr>
        <xdr:cNvSpPr/>
      </xdr:nvSpPr>
      <xdr:spPr>
        <a:xfrm>
          <a:off x="4745183" y="59851636"/>
          <a:ext cx="4380942" cy="569398"/>
        </a:xfrm>
        <a:prstGeom prst="wedgeRectCallout">
          <a:avLst>
            <a:gd name="adj1" fmla="val 30590"/>
            <a:gd name="adj2" fmla="val 103184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申請フォームで入力いただく数値となります。</a:t>
          </a:r>
        </a:p>
      </xdr:txBody>
    </xdr:sp>
    <xdr:clientData/>
  </xdr:twoCellAnchor>
  <xdr:twoCellAnchor>
    <xdr:from>
      <xdr:col>19</xdr:col>
      <xdr:colOff>17317</xdr:colOff>
      <xdr:row>258</xdr:row>
      <xdr:rowOff>17319</xdr:rowOff>
    </xdr:from>
    <xdr:to>
      <xdr:col>35</xdr:col>
      <xdr:colOff>220186</xdr:colOff>
      <xdr:row>263</xdr:row>
      <xdr:rowOff>74220</xdr:rowOff>
    </xdr:to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795AF143-8EE1-4EC6-895C-BD4D0F7CAF58}"/>
            </a:ext>
          </a:extLst>
        </xdr:cNvPr>
        <xdr:cNvSpPr/>
      </xdr:nvSpPr>
      <xdr:spPr>
        <a:xfrm>
          <a:off x="5212772" y="38151955"/>
          <a:ext cx="4428505" cy="749629"/>
        </a:xfrm>
        <a:prstGeom prst="wedgeRectCallout">
          <a:avLst>
            <a:gd name="adj1" fmla="val -17471"/>
            <a:gd name="adj2" fmla="val -89998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パターン１以外の場合は、変更してください。</a:t>
          </a:r>
        </a:p>
      </xdr:txBody>
    </xdr:sp>
    <xdr:clientData/>
  </xdr:twoCellAnchor>
  <xdr:twoCellAnchor>
    <xdr:from>
      <xdr:col>17</xdr:col>
      <xdr:colOff>69274</xdr:colOff>
      <xdr:row>296</xdr:row>
      <xdr:rowOff>0</xdr:rowOff>
    </xdr:from>
    <xdr:to>
      <xdr:col>33</xdr:col>
      <xdr:colOff>259216</xdr:colOff>
      <xdr:row>300</xdr:row>
      <xdr:rowOff>15216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43AF5509-0B01-44FF-B86F-BCE6D311007D}"/>
            </a:ext>
          </a:extLst>
        </xdr:cNvPr>
        <xdr:cNvSpPr/>
      </xdr:nvSpPr>
      <xdr:spPr>
        <a:xfrm>
          <a:off x="4745183" y="45789273"/>
          <a:ext cx="4380942" cy="569398"/>
        </a:xfrm>
        <a:prstGeom prst="wedgeRectCallout">
          <a:avLst>
            <a:gd name="adj1" fmla="val 30590"/>
            <a:gd name="adj2" fmla="val 103184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申請フォームで入力いただく数値となります。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83344</xdr:colOff>
      <xdr:row>30</xdr:row>
      <xdr:rowOff>57150</xdr:rowOff>
    </xdr:from>
    <xdr:to>
      <xdr:col>22</xdr:col>
      <xdr:colOff>202407</xdr:colOff>
      <xdr:row>31</xdr:row>
      <xdr:rowOff>188799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4FA5E31E-D718-492A-990D-318038ADB081}"/>
            </a:ext>
          </a:extLst>
        </xdr:cNvPr>
        <xdr:cNvSpPr/>
      </xdr:nvSpPr>
      <xdr:spPr>
        <a:xfrm>
          <a:off x="5769769" y="2249805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48</xdr:row>
      <xdr:rowOff>57150</xdr:rowOff>
    </xdr:from>
    <xdr:to>
      <xdr:col>22</xdr:col>
      <xdr:colOff>202407</xdr:colOff>
      <xdr:row>49</xdr:row>
      <xdr:rowOff>188799</xdr:rowOff>
    </xdr:to>
    <xdr:sp macro="" textlink="">
      <xdr:nvSpPr>
        <xdr:cNvPr id="3" name="下矢印 1">
          <a:extLst>
            <a:ext uri="{FF2B5EF4-FFF2-40B4-BE49-F238E27FC236}">
              <a16:creationId xmlns:a16="http://schemas.microsoft.com/office/drawing/2014/main" id="{CB7DECCE-7B91-4E96-829F-27DDC63CB7EF}"/>
            </a:ext>
          </a:extLst>
        </xdr:cNvPr>
        <xdr:cNvSpPr/>
      </xdr:nvSpPr>
      <xdr:spPr>
        <a:xfrm>
          <a:off x="5769769" y="2875597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66</xdr:row>
      <xdr:rowOff>57150</xdr:rowOff>
    </xdr:from>
    <xdr:to>
      <xdr:col>22</xdr:col>
      <xdr:colOff>202407</xdr:colOff>
      <xdr:row>67</xdr:row>
      <xdr:rowOff>188799</xdr:rowOff>
    </xdr:to>
    <xdr:sp macro="" textlink="">
      <xdr:nvSpPr>
        <xdr:cNvPr id="4" name="下矢印 1">
          <a:extLst>
            <a:ext uri="{FF2B5EF4-FFF2-40B4-BE49-F238E27FC236}">
              <a16:creationId xmlns:a16="http://schemas.microsoft.com/office/drawing/2014/main" id="{7377E930-DB87-4475-A888-21D3C651AEE0}"/>
            </a:ext>
          </a:extLst>
        </xdr:cNvPr>
        <xdr:cNvSpPr/>
      </xdr:nvSpPr>
      <xdr:spPr>
        <a:xfrm>
          <a:off x="5769769" y="3456622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65433-8035-48FB-A43A-5DB42FB80ED6}">
  <sheetPr>
    <pageSetUpPr fitToPage="1"/>
  </sheetPr>
  <dimension ref="A1:BG410"/>
  <sheetViews>
    <sheetView showZeros="0" tabSelected="1" view="pageBreakPreview" zoomScale="70" zoomScaleNormal="100" zoomScaleSheetLayoutView="70" zoomScalePageLayoutView="40" workbookViewId="0">
      <selection activeCell="A2" sqref="A2:H2"/>
    </sheetView>
  </sheetViews>
  <sheetFormatPr defaultColWidth="9" defaultRowHeight="18.75" x14ac:dyDescent="0.15"/>
  <cols>
    <col min="1" max="3" width="4.125" style="1" customWidth="1"/>
    <col min="4" max="4" width="4.125" style="71" customWidth="1"/>
    <col min="5" max="5" width="4.125" style="1" customWidth="1"/>
    <col min="6" max="31" width="3.375" style="1" customWidth="1"/>
    <col min="32" max="43" width="3.625" style="1" customWidth="1"/>
    <col min="44" max="44" width="4" style="1" customWidth="1"/>
    <col min="45" max="45" width="2.375" style="1" customWidth="1"/>
    <col min="46" max="55" width="9" style="31" hidden="1" customWidth="1"/>
    <col min="56" max="58" width="9" style="3"/>
    <col min="59" max="16384" width="9" style="1"/>
  </cols>
  <sheetData>
    <row r="1" spans="1:59" ht="29.25" customHeight="1" x14ac:dyDescent="0.15">
      <c r="D1" s="2"/>
    </row>
    <row r="2" spans="1:59" ht="35.1" customHeight="1" x14ac:dyDescent="0.15">
      <c r="A2" s="165" t="s">
        <v>106</v>
      </c>
      <c r="B2" s="165"/>
      <c r="C2" s="165"/>
      <c r="D2" s="165"/>
      <c r="E2" s="165"/>
      <c r="F2" s="165"/>
      <c r="G2" s="165"/>
      <c r="H2" s="165"/>
      <c r="I2" s="166" t="s">
        <v>88</v>
      </c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7">
        <v>3</v>
      </c>
      <c r="AL2" s="167"/>
      <c r="AM2" s="167"/>
      <c r="AN2" s="167"/>
      <c r="AO2" s="167"/>
      <c r="AP2" s="167"/>
      <c r="AQ2" s="167"/>
      <c r="AR2" s="167"/>
      <c r="AS2" s="16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"/>
      <c r="BE2" s="4"/>
      <c r="BF2" s="4"/>
    </row>
    <row r="3" spans="1:59" ht="35.1" customHeight="1" x14ac:dyDescent="0.15">
      <c r="A3" s="166" t="s">
        <v>89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"/>
      <c r="BE3" s="4"/>
      <c r="BF3" s="4"/>
    </row>
    <row r="4" spans="1:59" ht="27.75" customHeight="1" thickBot="1" x14ac:dyDescent="0.2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93"/>
      <c r="AT4" s="105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</row>
    <row r="5" spans="1:59" ht="27.75" customHeight="1" x14ac:dyDescent="0.15">
      <c r="A5" s="168" t="s">
        <v>92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72" t="s">
        <v>93</v>
      </c>
      <c r="M5" s="172"/>
      <c r="N5" s="172"/>
      <c r="O5" s="172"/>
      <c r="P5" s="172"/>
      <c r="Q5" s="172"/>
      <c r="R5" s="172"/>
      <c r="S5" s="172"/>
      <c r="T5" s="172"/>
      <c r="U5" s="174" t="s">
        <v>94</v>
      </c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 t="s">
        <v>95</v>
      </c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6"/>
      <c r="AT5" s="105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</row>
    <row r="6" spans="1:59" ht="27.75" customHeight="1" x14ac:dyDescent="0.15">
      <c r="A6" s="170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3"/>
      <c r="M6" s="173"/>
      <c r="N6" s="173"/>
      <c r="O6" s="173"/>
      <c r="P6" s="173"/>
      <c r="Q6" s="173"/>
      <c r="R6" s="173"/>
      <c r="S6" s="173"/>
      <c r="T6" s="173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7"/>
      <c r="AT6" s="105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</row>
    <row r="7" spans="1:59" ht="27.75" customHeight="1" x14ac:dyDescent="0.15">
      <c r="A7" s="184" t="s">
        <v>108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8">
        <v>5</v>
      </c>
      <c r="M7" s="188"/>
      <c r="N7" s="188"/>
      <c r="O7" s="188"/>
      <c r="P7" s="188"/>
      <c r="Q7" s="188"/>
      <c r="R7" s="188"/>
      <c r="S7" s="188"/>
      <c r="T7" s="188"/>
      <c r="U7" s="188" t="s">
        <v>109</v>
      </c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 t="s">
        <v>110</v>
      </c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8"/>
      <c r="AR7" s="188"/>
      <c r="AS7" s="199"/>
      <c r="AT7" s="105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</row>
    <row r="8" spans="1:59" ht="27.75" customHeight="1" thickBot="1" x14ac:dyDescent="0.2">
      <c r="A8" s="186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200"/>
      <c r="AT8" s="105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</row>
    <row r="9" spans="1:59" ht="27.75" customHeight="1" x14ac:dyDescent="0.15">
      <c r="A9" s="105"/>
      <c r="B9" s="201" t="s">
        <v>91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105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</row>
    <row r="10" spans="1:59" ht="27.75" customHeight="1" thickBot="1" x14ac:dyDescent="0.2">
      <c r="A10" s="108"/>
      <c r="B10" s="108"/>
      <c r="C10" s="109"/>
      <c r="D10" s="109"/>
      <c r="E10" s="109"/>
      <c r="F10" s="109"/>
      <c r="G10" s="109"/>
      <c r="H10" s="109"/>
      <c r="I10" s="109"/>
      <c r="J10" s="109"/>
      <c r="K10" s="109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08"/>
      <c r="AR10" s="108"/>
      <c r="AS10" s="93"/>
      <c r="AT10" s="108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</row>
    <row r="11" spans="1:59" ht="48" customHeight="1" x14ac:dyDescent="0.15">
      <c r="A11" s="108"/>
      <c r="B11" s="108"/>
      <c r="C11" s="190" t="s">
        <v>114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2"/>
      <c r="AQ11" s="108"/>
      <c r="AR11" s="108"/>
      <c r="AS11" s="93"/>
      <c r="AT11" s="108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</row>
    <row r="12" spans="1:59" ht="48" customHeight="1" x14ac:dyDescent="0.15">
      <c r="A12" s="108"/>
      <c r="B12" s="108"/>
      <c r="C12" s="193" t="s">
        <v>118</v>
      </c>
      <c r="D12" s="194"/>
      <c r="E12" s="195" t="s">
        <v>116</v>
      </c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6"/>
      <c r="AQ12" s="108"/>
      <c r="AR12" s="108"/>
      <c r="AS12" s="93"/>
      <c r="AT12" s="108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</row>
    <row r="13" spans="1:59" ht="48" customHeight="1" x14ac:dyDescent="0.15">
      <c r="A13" s="108"/>
      <c r="B13" s="108"/>
      <c r="C13" s="197" t="s">
        <v>115</v>
      </c>
      <c r="D13" s="198"/>
      <c r="E13" s="195" t="s">
        <v>117</v>
      </c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6"/>
      <c r="AQ13" s="108"/>
      <c r="AR13" s="108"/>
      <c r="AS13" s="93"/>
      <c r="AT13" s="108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</row>
    <row r="14" spans="1:59" ht="48" customHeight="1" thickBot="1" x14ac:dyDescent="0.2">
      <c r="A14" s="111"/>
      <c r="B14" s="111"/>
      <c r="C14" s="202" t="s">
        <v>115</v>
      </c>
      <c r="D14" s="203"/>
      <c r="E14" s="204" t="s">
        <v>119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5"/>
      <c r="AQ14" s="111"/>
      <c r="AR14" s="111"/>
      <c r="AS14" s="93"/>
      <c r="AT14" s="111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</row>
    <row r="15" spans="1:59" ht="27.75" customHeight="1" x14ac:dyDescent="0.15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93"/>
      <c r="AT15" s="108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</row>
    <row r="16" spans="1:59" s="10" customFormat="1" ht="28.5" customHeight="1" x14ac:dyDescent="0.15">
      <c r="A16" s="5" t="s">
        <v>86</v>
      </c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8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9"/>
      <c r="BE16" s="9"/>
      <c r="BF16" s="9"/>
    </row>
    <row r="17" spans="1:58" s="11" customFormat="1" ht="15" customHeight="1" x14ac:dyDescent="0.15">
      <c r="D17" s="12"/>
      <c r="U17" s="10"/>
      <c r="V17" s="10"/>
      <c r="W17" s="10"/>
      <c r="X17" s="13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14"/>
      <c r="BE17" s="14"/>
      <c r="BF17" s="14"/>
    </row>
    <row r="18" spans="1:58" s="17" customFormat="1" ht="4.5" customHeight="1" x14ac:dyDescent="0.15">
      <c r="A18" s="15"/>
      <c r="B18" s="15"/>
      <c r="C18" s="16"/>
      <c r="F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U18" s="38"/>
      <c r="AV18" s="38"/>
      <c r="AW18" s="38"/>
      <c r="AX18" s="38"/>
      <c r="AY18" s="38"/>
      <c r="AZ18" s="38"/>
      <c r="BA18" s="38"/>
      <c r="BB18" s="38"/>
      <c r="BC18" s="38"/>
      <c r="BD18" s="9"/>
      <c r="BE18" s="9"/>
      <c r="BF18" s="9"/>
    </row>
    <row r="19" spans="1:58" s="10" customFormat="1" ht="28.5" customHeight="1" x14ac:dyDescent="0.15">
      <c r="A19" s="18"/>
      <c r="B19" s="19" t="s">
        <v>1</v>
      </c>
      <c r="D19" s="20"/>
      <c r="X19" s="13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9"/>
      <c r="BE19" s="9"/>
      <c r="BF19" s="9"/>
    </row>
    <row r="20" spans="1:58" s="10" customFormat="1" ht="28.5" customHeight="1" x14ac:dyDescent="0.15">
      <c r="A20" s="18"/>
      <c r="B20" s="19" t="s">
        <v>2</v>
      </c>
      <c r="D20" s="20"/>
      <c r="X20" s="13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21"/>
      <c r="BE20" s="21"/>
      <c r="BF20" s="21"/>
    </row>
    <row r="21" spans="1:58" s="10" customFormat="1" ht="28.5" customHeight="1" x14ac:dyDescent="0.15">
      <c r="A21" s="18"/>
      <c r="B21" s="19" t="s">
        <v>3</v>
      </c>
      <c r="D21" s="20"/>
      <c r="X21" s="13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21"/>
      <c r="BE21" s="21"/>
      <c r="BF21" s="21"/>
    </row>
    <row r="22" spans="1:58" s="10" customFormat="1" ht="39" customHeight="1" x14ac:dyDescent="0.15">
      <c r="A22" s="18"/>
      <c r="B22" s="113" t="s">
        <v>4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21"/>
      <c r="BE22" s="21"/>
      <c r="BF22" s="21"/>
    </row>
    <row r="23" spans="1:58" s="10" customFormat="1" ht="28.5" customHeight="1" x14ac:dyDescent="0.15">
      <c r="A23" s="18"/>
      <c r="B23" s="19"/>
      <c r="D23" s="20"/>
      <c r="X23" s="13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21"/>
      <c r="BE23" s="21"/>
      <c r="BF23" s="21"/>
    </row>
    <row r="24" spans="1:58" s="17" customFormat="1" ht="4.5" customHeight="1" x14ac:dyDescent="0.15">
      <c r="A24" s="15"/>
      <c r="B24" s="15"/>
      <c r="C24" s="16"/>
      <c r="F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U24" s="34"/>
      <c r="AV24" s="34"/>
      <c r="AW24" s="34"/>
      <c r="AX24" s="34"/>
      <c r="AY24" s="34"/>
      <c r="AZ24" s="34"/>
      <c r="BA24" s="34"/>
      <c r="BB24" s="34"/>
      <c r="BC24" s="34"/>
      <c r="BD24" s="21"/>
      <c r="BE24" s="21"/>
      <c r="BF24" s="21"/>
    </row>
    <row r="25" spans="1:58" ht="25.5" customHeight="1" x14ac:dyDescent="0.15">
      <c r="A25" s="178" t="s">
        <v>5</v>
      </c>
      <c r="B25" s="179"/>
      <c r="C25" s="179"/>
      <c r="D25" s="179"/>
      <c r="E25" s="179"/>
      <c r="F25" s="179"/>
      <c r="G25" s="179"/>
      <c r="H25" s="179"/>
      <c r="I25" s="180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U25" s="31" t="s">
        <v>6</v>
      </c>
      <c r="AV25" s="34"/>
      <c r="AW25" s="34"/>
      <c r="AX25" s="34"/>
      <c r="AY25" s="34"/>
      <c r="BA25" s="34"/>
      <c r="BB25" s="34"/>
      <c r="BC25" s="34"/>
      <c r="BD25" s="21"/>
      <c r="BE25" s="21"/>
      <c r="BF25" s="21"/>
    </row>
    <row r="26" spans="1:58" ht="17.25" customHeight="1" x14ac:dyDescent="0.15">
      <c r="A26" s="181"/>
      <c r="B26" s="182"/>
      <c r="C26" s="182"/>
      <c r="D26" s="182"/>
      <c r="E26" s="182"/>
      <c r="F26" s="182"/>
      <c r="G26" s="182"/>
      <c r="H26" s="182"/>
      <c r="I26" s="183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5"/>
      <c r="Y26" s="25"/>
      <c r="Z26" s="25"/>
      <c r="AA26" s="25"/>
      <c r="AB26" s="25"/>
      <c r="AC26" s="25"/>
      <c r="AD26" s="25"/>
      <c r="AE26" s="26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7"/>
      <c r="AQ26" s="27"/>
      <c r="AR26" s="27"/>
      <c r="AS26" s="27"/>
    </row>
    <row r="27" spans="1:58" ht="28.5" customHeight="1" x14ac:dyDescent="0.15">
      <c r="A27" s="28"/>
      <c r="B27" s="29" t="s">
        <v>7</v>
      </c>
      <c r="C27" s="30"/>
      <c r="D27" s="30"/>
      <c r="E27" s="30"/>
      <c r="F27" s="31"/>
      <c r="G27" s="32"/>
      <c r="H27" s="31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3"/>
      <c r="AB27" s="34"/>
      <c r="AC27" s="34"/>
      <c r="AD27" s="34"/>
      <c r="AE27" s="29" t="s">
        <v>8</v>
      </c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V27" s="31" t="s">
        <v>9</v>
      </c>
      <c r="AY27" s="31" t="s">
        <v>10</v>
      </c>
    </row>
    <row r="28" spans="1:58" ht="25.5" customHeight="1" x14ac:dyDescent="0.15">
      <c r="A28" s="28"/>
      <c r="B28" s="212" t="s">
        <v>11</v>
      </c>
      <c r="C28" s="213"/>
      <c r="D28" s="213"/>
      <c r="E28" s="214"/>
      <c r="F28" s="218" t="s">
        <v>12</v>
      </c>
      <c r="G28" s="218"/>
      <c r="H28" s="206">
        <v>9</v>
      </c>
      <c r="I28" s="206"/>
      <c r="J28" s="208" t="s">
        <v>13</v>
      </c>
      <c r="K28" s="208"/>
      <c r="L28" s="206">
        <v>0</v>
      </c>
      <c r="M28" s="206"/>
      <c r="N28" s="208" t="s">
        <v>14</v>
      </c>
      <c r="O28" s="221"/>
      <c r="P28" s="231" t="s">
        <v>15</v>
      </c>
      <c r="Q28" s="221"/>
      <c r="R28" s="233" t="s">
        <v>16</v>
      </c>
      <c r="S28" s="233"/>
      <c r="T28" s="206">
        <v>23</v>
      </c>
      <c r="U28" s="206"/>
      <c r="V28" s="208" t="s">
        <v>13</v>
      </c>
      <c r="W28" s="208"/>
      <c r="X28" s="206">
        <v>0</v>
      </c>
      <c r="Y28" s="206"/>
      <c r="Z28" s="208" t="s">
        <v>14</v>
      </c>
      <c r="AA28" s="221"/>
      <c r="AB28" s="31"/>
      <c r="AC28" s="31"/>
      <c r="AD28" s="31"/>
      <c r="AE28" s="223" t="s">
        <v>17</v>
      </c>
      <c r="AF28" s="224"/>
      <c r="AG28" s="224"/>
      <c r="AH28" s="224"/>
      <c r="AI28" s="225"/>
      <c r="AJ28" s="229">
        <f>ROUNDDOWN(AY28/60,0)</f>
        <v>14</v>
      </c>
      <c r="AK28" s="229"/>
      <c r="AL28" s="224" t="s">
        <v>18</v>
      </c>
      <c r="AM28" s="224"/>
      <c r="AN28" s="229">
        <f>AY28-AJ28*60</f>
        <v>0</v>
      </c>
      <c r="AO28" s="229"/>
      <c r="AP28" s="208" t="s">
        <v>14</v>
      </c>
      <c r="AQ28" s="221"/>
      <c r="AR28" s="34"/>
      <c r="AS28" s="31"/>
      <c r="AT28" s="210"/>
      <c r="AU28" s="210" t="s">
        <v>19</v>
      </c>
      <c r="AV28" s="211">
        <f>T28*60+X28</f>
        <v>1380</v>
      </c>
      <c r="AX28" s="210" t="s">
        <v>20</v>
      </c>
      <c r="AY28" s="211">
        <f>(T28*60+X28)-(H28*60+L28)</f>
        <v>840</v>
      </c>
    </row>
    <row r="29" spans="1:58" ht="35.25" customHeight="1" x14ac:dyDescent="0.15">
      <c r="A29" s="28"/>
      <c r="B29" s="215"/>
      <c r="C29" s="216"/>
      <c r="D29" s="216"/>
      <c r="E29" s="217"/>
      <c r="F29" s="218"/>
      <c r="G29" s="218"/>
      <c r="H29" s="207"/>
      <c r="I29" s="207"/>
      <c r="J29" s="209"/>
      <c r="K29" s="209"/>
      <c r="L29" s="207"/>
      <c r="M29" s="207"/>
      <c r="N29" s="209"/>
      <c r="O29" s="222"/>
      <c r="P29" s="232"/>
      <c r="Q29" s="222"/>
      <c r="R29" s="234"/>
      <c r="S29" s="234"/>
      <c r="T29" s="207"/>
      <c r="U29" s="207"/>
      <c r="V29" s="209"/>
      <c r="W29" s="209"/>
      <c r="X29" s="207"/>
      <c r="Y29" s="207"/>
      <c r="Z29" s="209"/>
      <c r="AA29" s="222"/>
      <c r="AB29" s="31"/>
      <c r="AC29" s="31"/>
      <c r="AD29" s="31"/>
      <c r="AE29" s="226"/>
      <c r="AF29" s="227"/>
      <c r="AG29" s="227"/>
      <c r="AH29" s="227"/>
      <c r="AI29" s="228"/>
      <c r="AJ29" s="230"/>
      <c r="AK29" s="230"/>
      <c r="AL29" s="227"/>
      <c r="AM29" s="227"/>
      <c r="AN29" s="230"/>
      <c r="AO29" s="230"/>
      <c r="AP29" s="209"/>
      <c r="AQ29" s="222"/>
      <c r="AR29" s="34"/>
      <c r="AS29" s="31"/>
      <c r="AT29" s="210"/>
      <c r="AU29" s="210"/>
      <c r="AV29" s="211"/>
      <c r="AX29" s="210"/>
      <c r="AY29" s="211"/>
    </row>
    <row r="30" spans="1:58" ht="17.25" customHeight="1" x14ac:dyDescent="0.15">
      <c r="A30" s="28"/>
      <c r="B30" s="35"/>
      <c r="C30" s="35"/>
      <c r="D30" s="35"/>
      <c r="E30" s="35"/>
      <c r="F30" s="36"/>
      <c r="G30" s="36"/>
      <c r="H30" s="37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4"/>
      <c r="Y30" s="34"/>
      <c r="Z30" s="32"/>
      <c r="AA30" s="33"/>
      <c r="AB30" s="34"/>
      <c r="AC30" s="34"/>
      <c r="AD30" s="34"/>
      <c r="AE30" s="38"/>
      <c r="AF30" s="38"/>
      <c r="AG30" s="38"/>
      <c r="AH30" s="38"/>
      <c r="AI30" s="38"/>
      <c r="AJ30" s="39" t="s">
        <v>21</v>
      </c>
      <c r="AK30" s="38"/>
      <c r="AL30" s="38"/>
      <c r="AM30" s="38"/>
      <c r="AN30" s="38"/>
      <c r="AO30" s="38"/>
      <c r="AP30" s="38"/>
      <c r="AQ30" s="38"/>
      <c r="AR30" s="34"/>
      <c r="AS30" s="31"/>
    </row>
    <row r="31" spans="1:58" s="31" customFormat="1" ht="25.5" customHeight="1" x14ac:dyDescent="0.15">
      <c r="A31" s="28"/>
      <c r="B31" s="29"/>
      <c r="C31" s="30"/>
      <c r="D31" s="30"/>
      <c r="E31" s="30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3"/>
      <c r="X31" s="34"/>
      <c r="Y31" s="34"/>
      <c r="Z31" s="32"/>
      <c r="AA31" s="33"/>
      <c r="AB31" s="34"/>
      <c r="AC31" s="34"/>
      <c r="AD31" s="34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4"/>
      <c r="AV31" s="43" t="s">
        <v>22</v>
      </c>
      <c r="AY31" s="31" t="s">
        <v>23</v>
      </c>
      <c r="BB31" s="31" t="s">
        <v>24</v>
      </c>
      <c r="BD31" s="3"/>
      <c r="BE31" s="3"/>
      <c r="BF31" s="3"/>
    </row>
    <row r="32" spans="1:58" s="48" customFormat="1" ht="25.5" customHeight="1" x14ac:dyDescent="0.15">
      <c r="A32" s="41"/>
      <c r="B32" s="42" t="s">
        <v>107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3"/>
      <c r="P32" s="42"/>
      <c r="Q32" s="42"/>
      <c r="R32" s="42"/>
      <c r="S32" s="42"/>
      <c r="T32" s="42"/>
      <c r="U32" s="13"/>
      <c r="V32" s="42"/>
      <c r="W32" s="42"/>
      <c r="X32" s="34"/>
      <c r="Y32" s="34"/>
      <c r="Z32" s="32"/>
      <c r="AA32" s="33"/>
      <c r="AB32" s="34"/>
      <c r="AC32" s="34"/>
      <c r="AD32" s="34"/>
      <c r="AE32" s="44" t="s">
        <v>25</v>
      </c>
      <c r="AF32" s="45"/>
      <c r="AG32" s="46"/>
      <c r="AH32" s="46"/>
      <c r="AI32" s="46"/>
      <c r="AJ32" s="46"/>
      <c r="AK32" s="46"/>
      <c r="AL32" s="46"/>
      <c r="AM32" s="46"/>
      <c r="AN32" s="38"/>
      <c r="AO32" s="38"/>
      <c r="AP32" s="38"/>
      <c r="AQ32" s="47"/>
      <c r="AR32" s="34"/>
      <c r="AS32" s="31"/>
      <c r="AT32" s="43"/>
      <c r="AU32" s="43"/>
      <c r="AV32" s="43" t="s">
        <v>26</v>
      </c>
      <c r="AW32" s="43"/>
      <c r="AX32" s="43"/>
      <c r="AY32" s="31" t="s">
        <v>27</v>
      </c>
      <c r="AZ32" s="43"/>
      <c r="BA32" s="31"/>
      <c r="BB32" s="31" t="s">
        <v>28</v>
      </c>
      <c r="BC32" s="43"/>
      <c r="BD32" s="3"/>
      <c r="BE32" s="40"/>
      <c r="BF32" s="40"/>
    </row>
    <row r="33" spans="1:58" ht="25.5" customHeight="1" x14ac:dyDescent="0.15">
      <c r="A33" s="28"/>
      <c r="B33" s="212" t="s">
        <v>11</v>
      </c>
      <c r="C33" s="213"/>
      <c r="D33" s="213"/>
      <c r="E33" s="214"/>
      <c r="F33" s="218" t="s">
        <v>12</v>
      </c>
      <c r="G33" s="218"/>
      <c r="H33" s="219">
        <v>9</v>
      </c>
      <c r="I33" s="206"/>
      <c r="J33" s="208" t="s">
        <v>13</v>
      </c>
      <c r="K33" s="208"/>
      <c r="L33" s="206">
        <v>0</v>
      </c>
      <c r="M33" s="206"/>
      <c r="N33" s="208" t="s">
        <v>14</v>
      </c>
      <c r="O33" s="221"/>
      <c r="P33" s="231" t="s">
        <v>15</v>
      </c>
      <c r="Q33" s="221"/>
      <c r="R33" s="233" t="s">
        <v>16</v>
      </c>
      <c r="S33" s="233"/>
      <c r="T33" s="219">
        <v>21</v>
      </c>
      <c r="U33" s="206"/>
      <c r="V33" s="208" t="s">
        <v>13</v>
      </c>
      <c r="W33" s="208"/>
      <c r="X33" s="206">
        <v>0</v>
      </c>
      <c r="Y33" s="206"/>
      <c r="Z33" s="208" t="s">
        <v>14</v>
      </c>
      <c r="AA33" s="221"/>
      <c r="AB33" s="34"/>
      <c r="AC33" s="34"/>
      <c r="AD33" s="34"/>
      <c r="AE33" s="257" t="s">
        <v>29</v>
      </c>
      <c r="AF33" s="208"/>
      <c r="AG33" s="208"/>
      <c r="AH33" s="208"/>
      <c r="AI33" s="221"/>
      <c r="AJ33" s="258">
        <f>ROUNDDOWN(AV38/60,0)</f>
        <v>2</v>
      </c>
      <c r="AK33" s="229"/>
      <c r="AL33" s="208" t="s">
        <v>13</v>
      </c>
      <c r="AM33" s="208"/>
      <c r="AN33" s="229">
        <f>AV38-AJ33*60</f>
        <v>0</v>
      </c>
      <c r="AO33" s="229"/>
      <c r="AP33" s="208" t="s">
        <v>14</v>
      </c>
      <c r="AQ33" s="221"/>
      <c r="AR33" s="34"/>
      <c r="AS33" s="49"/>
      <c r="AU33" s="210" t="s">
        <v>30</v>
      </c>
      <c r="AV33" s="211">
        <f>IF(AY33&lt;=BB33,BB33,AV28)</f>
        <v>1260</v>
      </c>
      <c r="AW33" s="152"/>
      <c r="AX33" s="210" t="s">
        <v>31</v>
      </c>
      <c r="AY33" s="211">
        <f>T33*60+X33</f>
        <v>1260</v>
      </c>
      <c r="AZ33" s="152"/>
      <c r="BA33" s="210" t="s">
        <v>32</v>
      </c>
      <c r="BB33" s="211">
        <v>1260</v>
      </c>
    </row>
    <row r="34" spans="1:58" ht="35.25" customHeight="1" x14ac:dyDescent="0.15">
      <c r="A34" s="28"/>
      <c r="B34" s="215"/>
      <c r="C34" s="216"/>
      <c r="D34" s="216"/>
      <c r="E34" s="217"/>
      <c r="F34" s="218"/>
      <c r="G34" s="218"/>
      <c r="H34" s="220"/>
      <c r="I34" s="207"/>
      <c r="J34" s="209"/>
      <c r="K34" s="209"/>
      <c r="L34" s="207"/>
      <c r="M34" s="207"/>
      <c r="N34" s="209"/>
      <c r="O34" s="222"/>
      <c r="P34" s="232"/>
      <c r="Q34" s="222"/>
      <c r="R34" s="234"/>
      <c r="S34" s="234"/>
      <c r="T34" s="220"/>
      <c r="U34" s="207"/>
      <c r="V34" s="209"/>
      <c r="W34" s="209"/>
      <c r="X34" s="207"/>
      <c r="Y34" s="207"/>
      <c r="Z34" s="209"/>
      <c r="AA34" s="222"/>
      <c r="AB34" s="31"/>
      <c r="AC34" s="31"/>
      <c r="AD34" s="31"/>
      <c r="AE34" s="232"/>
      <c r="AF34" s="209"/>
      <c r="AG34" s="209"/>
      <c r="AH34" s="209"/>
      <c r="AI34" s="222"/>
      <c r="AJ34" s="259"/>
      <c r="AK34" s="230"/>
      <c r="AL34" s="209"/>
      <c r="AM34" s="209"/>
      <c r="AN34" s="230"/>
      <c r="AO34" s="230"/>
      <c r="AP34" s="209"/>
      <c r="AQ34" s="222"/>
      <c r="AR34" s="34"/>
      <c r="AS34" s="49"/>
      <c r="AU34" s="210"/>
      <c r="AV34" s="211"/>
      <c r="AW34" s="152"/>
      <c r="AX34" s="210"/>
      <c r="AY34" s="211"/>
      <c r="AZ34" s="152"/>
      <c r="BA34" s="210"/>
      <c r="BB34" s="211"/>
    </row>
    <row r="35" spans="1:58" ht="17.25" customHeight="1" x14ac:dyDescent="0.15">
      <c r="A35" s="50"/>
      <c r="B35" s="35"/>
      <c r="C35" s="35"/>
      <c r="D35" s="35"/>
      <c r="E35" s="35"/>
      <c r="F35" s="31"/>
      <c r="G35" s="35"/>
      <c r="H35" s="37"/>
      <c r="I35" s="35"/>
      <c r="J35" s="35"/>
      <c r="K35" s="35"/>
      <c r="L35" s="35"/>
      <c r="M35" s="35"/>
      <c r="N35" s="35"/>
      <c r="O35" s="35"/>
      <c r="P35" s="51"/>
      <c r="Q35" s="35"/>
      <c r="R35" s="35"/>
      <c r="S35" s="35"/>
      <c r="T35" s="35"/>
      <c r="U35" s="35"/>
      <c r="V35" s="35"/>
      <c r="W35" s="35"/>
      <c r="X35" s="34"/>
      <c r="Y35" s="34"/>
      <c r="Z35" s="32"/>
      <c r="AA35" s="31"/>
      <c r="AB35" s="31"/>
      <c r="AC35" s="31"/>
      <c r="AD35" s="31"/>
      <c r="AE35" s="47"/>
      <c r="AF35" s="47"/>
      <c r="AG35" s="47"/>
      <c r="AH35" s="47"/>
      <c r="AI35" s="47"/>
      <c r="AJ35" s="39" t="s">
        <v>21</v>
      </c>
      <c r="AK35" s="47"/>
      <c r="AL35" s="47"/>
      <c r="AM35" s="47"/>
      <c r="AN35" s="47"/>
      <c r="AO35" s="47"/>
      <c r="AP35" s="47"/>
      <c r="AQ35" s="47"/>
      <c r="AR35" s="31"/>
      <c r="AS35" s="31"/>
      <c r="AY35" s="62" t="s">
        <v>33</v>
      </c>
    </row>
    <row r="36" spans="1:58" ht="25.5" customHeight="1" x14ac:dyDescent="0.2">
      <c r="A36" s="50"/>
      <c r="B36" s="31"/>
      <c r="C36" s="235" t="s">
        <v>100</v>
      </c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7"/>
      <c r="AD36" s="31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31"/>
      <c r="AS36" s="31"/>
      <c r="AY36" s="98" t="s">
        <v>34</v>
      </c>
    </row>
    <row r="37" spans="1:58" ht="25.5" customHeight="1" x14ac:dyDescent="0.15">
      <c r="A37" s="50"/>
      <c r="B37" s="31"/>
      <c r="C37" s="238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40"/>
      <c r="AD37" s="31"/>
      <c r="AE37" s="44" t="s">
        <v>35</v>
      </c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31"/>
      <c r="AS37" s="31"/>
      <c r="AV37" s="31" t="s">
        <v>36</v>
      </c>
      <c r="AY37" s="31" t="s">
        <v>37</v>
      </c>
      <c r="AZ37" s="99"/>
    </row>
    <row r="38" spans="1:58" s="48" customFormat="1" ht="25.5" customHeight="1" x14ac:dyDescent="0.15">
      <c r="A38" s="50"/>
      <c r="B38" s="31"/>
      <c r="C38" s="238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40"/>
      <c r="AC38" s="1"/>
      <c r="AD38" s="31"/>
      <c r="AE38" s="223" t="s">
        <v>38</v>
      </c>
      <c r="AF38" s="244"/>
      <c r="AG38" s="244"/>
      <c r="AH38" s="244"/>
      <c r="AI38" s="244"/>
      <c r="AJ38" s="244"/>
      <c r="AK38" s="245"/>
      <c r="AL38" s="249">
        <f>IF(AY28=0,0,ROUNDUP(AV38/AY28,3))</f>
        <v>0.14299999999999999</v>
      </c>
      <c r="AM38" s="250"/>
      <c r="AN38" s="250"/>
      <c r="AO38" s="250"/>
      <c r="AP38" s="250"/>
      <c r="AQ38" s="251"/>
      <c r="AR38" s="31"/>
      <c r="AS38" s="31"/>
      <c r="AT38" s="43"/>
      <c r="AU38" s="210" t="s">
        <v>39</v>
      </c>
      <c r="AV38" s="255">
        <f>IF(AV28-AV33&gt;0,IF(AV28-AV33&gt;AY28,AY28,AV28-AV33),0)</f>
        <v>120</v>
      </c>
      <c r="AW38" s="256" t="s">
        <v>40</v>
      </c>
      <c r="AX38" s="256"/>
      <c r="AY38" s="99"/>
      <c r="AZ38" s="99"/>
      <c r="BA38" s="43"/>
      <c r="BB38" s="43"/>
      <c r="BC38" s="43"/>
      <c r="BD38" s="40"/>
      <c r="BE38" s="40"/>
      <c r="BF38" s="40"/>
    </row>
    <row r="39" spans="1:58" ht="35.25" customHeight="1" x14ac:dyDescent="0.15">
      <c r="A39" s="50"/>
      <c r="B39" s="31"/>
      <c r="C39" s="238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40"/>
      <c r="AD39" s="31"/>
      <c r="AE39" s="246"/>
      <c r="AF39" s="247"/>
      <c r="AG39" s="247"/>
      <c r="AH39" s="247"/>
      <c r="AI39" s="247"/>
      <c r="AJ39" s="247"/>
      <c r="AK39" s="248"/>
      <c r="AL39" s="252"/>
      <c r="AM39" s="253"/>
      <c r="AN39" s="253"/>
      <c r="AO39" s="253"/>
      <c r="AP39" s="253"/>
      <c r="AQ39" s="254"/>
      <c r="AR39" s="31"/>
      <c r="AS39" s="31"/>
      <c r="AT39" s="210"/>
      <c r="AU39" s="210"/>
      <c r="AV39" s="255"/>
      <c r="AW39" s="256"/>
      <c r="AX39" s="256"/>
    </row>
    <row r="40" spans="1:58" ht="25.5" customHeight="1" x14ac:dyDescent="0.15">
      <c r="A40" s="50"/>
      <c r="B40" s="31"/>
      <c r="C40" s="241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3"/>
      <c r="AD40" s="31"/>
      <c r="AE40" s="31"/>
      <c r="AF40" s="31"/>
      <c r="AG40" s="31"/>
      <c r="AH40" s="31"/>
      <c r="AI40" s="31"/>
      <c r="AJ40" s="31"/>
      <c r="AK40" s="54" t="s">
        <v>21</v>
      </c>
      <c r="AL40" s="31"/>
      <c r="AM40" s="34"/>
      <c r="AN40" s="34"/>
      <c r="AO40" s="34"/>
      <c r="AP40" s="31"/>
      <c r="AQ40" s="31"/>
      <c r="AR40" s="31"/>
      <c r="AS40" s="31"/>
      <c r="AT40" s="210"/>
    </row>
    <row r="41" spans="1:58" ht="25.5" customHeight="1" x14ac:dyDescent="0.15">
      <c r="A41" s="50"/>
      <c r="B41" s="31"/>
      <c r="C41" s="3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D41" s="31"/>
      <c r="AE41" s="31"/>
      <c r="AF41" s="31"/>
      <c r="AG41" s="31"/>
      <c r="AH41" s="31"/>
      <c r="AI41" s="31"/>
      <c r="AJ41" s="31"/>
      <c r="AK41" s="55" t="s">
        <v>41</v>
      </c>
      <c r="AL41" s="31"/>
      <c r="AM41" s="34"/>
      <c r="AN41" s="34"/>
      <c r="AO41" s="34"/>
      <c r="AP41" s="31"/>
      <c r="AQ41" s="31"/>
      <c r="AR41" s="31"/>
      <c r="AS41" s="31"/>
    </row>
    <row r="42" spans="1:58" ht="17.25" customHeight="1" x14ac:dyDescent="0.15">
      <c r="A42" s="36"/>
      <c r="B42" s="36"/>
      <c r="C42" s="36"/>
      <c r="D42" s="36"/>
      <c r="E42" s="36"/>
      <c r="F42" s="62"/>
      <c r="G42" s="36"/>
      <c r="H42" s="36"/>
      <c r="I42" s="36"/>
      <c r="J42" s="36"/>
      <c r="AK42" s="63"/>
      <c r="AM42" s="10"/>
      <c r="AN42" s="10"/>
      <c r="AO42" s="10"/>
    </row>
    <row r="43" spans="1:58" ht="25.5" customHeight="1" x14ac:dyDescent="0.15">
      <c r="A43" s="178" t="s">
        <v>42</v>
      </c>
      <c r="B43" s="179"/>
      <c r="C43" s="179"/>
      <c r="D43" s="179"/>
      <c r="E43" s="179"/>
      <c r="F43" s="179"/>
      <c r="G43" s="179"/>
      <c r="H43" s="179"/>
      <c r="I43" s="180"/>
      <c r="J43" s="23"/>
      <c r="K43" s="64" t="s">
        <v>43</v>
      </c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23"/>
      <c r="AP43" s="23"/>
      <c r="AQ43" s="23"/>
      <c r="AR43" s="23"/>
      <c r="AS43" s="23"/>
      <c r="AU43" s="31" t="s">
        <v>6</v>
      </c>
      <c r="AV43" s="34"/>
      <c r="AW43" s="34"/>
      <c r="AX43" s="34"/>
      <c r="AY43" s="34"/>
      <c r="BA43" s="34"/>
      <c r="BB43" s="34"/>
      <c r="BC43" s="34"/>
      <c r="BD43" s="21"/>
      <c r="BE43" s="21"/>
      <c r="BF43" s="21"/>
    </row>
    <row r="44" spans="1:58" ht="17.25" customHeight="1" x14ac:dyDescent="0.15">
      <c r="A44" s="181"/>
      <c r="B44" s="182"/>
      <c r="C44" s="182"/>
      <c r="D44" s="182"/>
      <c r="E44" s="182"/>
      <c r="F44" s="182"/>
      <c r="G44" s="182"/>
      <c r="H44" s="182"/>
      <c r="I44" s="183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5"/>
      <c r="Y44" s="25"/>
      <c r="Z44" s="25"/>
      <c r="AA44" s="25"/>
      <c r="AB44" s="25"/>
      <c r="AC44" s="25"/>
      <c r="AD44" s="25"/>
      <c r="AE44" s="26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7"/>
      <c r="AQ44" s="27"/>
      <c r="AR44" s="27"/>
      <c r="AS44" s="27"/>
    </row>
    <row r="45" spans="1:58" ht="28.5" customHeight="1" x14ac:dyDescent="0.15">
      <c r="A45" s="28"/>
      <c r="B45" s="29" t="s">
        <v>7</v>
      </c>
      <c r="C45" s="30"/>
      <c r="D45" s="30"/>
      <c r="E45" s="30"/>
      <c r="F45" s="31"/>
      <c r="G45" s="32"/>
      <c r="H45" s="31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3"/>
      <c r="AB45" s="34"/>
      <c r="AC45" s="34"/>
      <c r="AD45" s="34"/>
      <c r="AE45" s="29" t="s">
        <v>8</v>
      </c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V45" s="31" t="s">
        <v>9</v>
      </c>
      <c r="AY45" s="31" t="s">
        <v>10</v>
      </c>
    </row>
    <row r="46" spans="1:58" ht="25.5" customHeight="1" x14ac:dyDescent="0.15">
      <c r="A46" s="28"/>
      <c r="B46" s="212" t="s">
        <v>11</v>
      </c>
      <c r="C46" s="213"/>
      <c r="D46" s="213"/>
      <c r="E46" s="214"/>
      <c r="F46" s="218" t="s">
        <v>12</v>
      </c>
      <c r="G46" s="218"/>
      <c r="H46" s="206">
        <v>9</v>
      </c>
      <c r="I46" s="206"/>
      <c r="J46" s="208" t="s">
        <v>13</v>
      </c>
      <c r="K46" s="208"/>
      <c r="L46" s="206">
        <v>0</v>
      </c>
      <c r="M46" s="206"/>
      <c r="N46" s="208" t="s">
        <v>14</v>
      </c>
      <c r="O46" s="221"/>
      <c r="P46" s="231" t="s">
        <v>15</v>
      </c>
      <c r="Q46" s="221"/>
      <c r="R46" s="233" t="s">
        <v>16</v>
      </c>
      <c r="S46" s="233"/>
      <c r="T46" s="206">
        <v>24</v>
      </c>
      <c r="U46" s="206"/>
      <c r="V46" s="208" t="s">
        <v>13</v>
      </c>
      <c r="W46" s="208"/>
      <c r="X46" s="206">
        <v>0</v>
      </c>
      <c r="Y46" s="206"/>
      <c r="Z46" s="208" t="s">
        <v>14</v>
      </c>
      <c r="AA46" s="221"/>
      <c r="AB46" s="31"/>
      <c r="AC46" s="31"/>
      <c r="AD46" s="31"/>
      <c r="AE46" s="223" t="s">
        <v>44</v>
      </c>
      <c r="AF46" s="224"/>
      <c r="AG46" s="224"/>
      <c r="AH46" s="224"/>
      <c r="AI46" s="225"/>
      <c r="AJ46" s="229">
        <f>ROUNDDOWN(AY46/60,0)</f>
        <v>15</v>
      </c>
      <c r="AK46" s="229"/>
      <c r="AL46" s="224" t="s">
        <v>18</v>
      </c>
      <c r="AM46" s="224"/>
      <c r="AN46" s="229">
        <f>AY46-AJ46*60</f>
        <v>0</v>
      </c>
      <c r="AO46" s="229"/>
      <c r="AP46" s="208" t="s">
        <v>14</v>
      </c>
      <c r="AQ46" s="221"/>
      <c r="AR46" s="34"/>
      <c r="AS46" s="31"/>
      <c r="AT46" s="210"/>
      <c r="AU46" s="210" t="s">
        <v>19</v>
      </c>
      <c r="AV46" s="211">
        <f>T46*60+X46</f>
        <v>1440</v>
      </c>
      <c r="AX46" s="210" t="s">
        <v>20</v>
      </c>
      <c r="AY46" s="211">
        <f>(T46*60+X46)-(H46*60+L46)</f>
        <v>900</v>
      </c>
    </row>
    <row r="47" spans="1:58" ht="35.25" customHeight="1" x14ac:dyDescent="0.15">
      <c r="A47" s="28"/>
      <c r="B47" s="215"/>
      <c r="C47" s="216"/>
      <c r="D47" s="216"/>
      <c r="E47" s="217"/>
      <c r="F47" s="218"/>
      <c r="G47" s="218"/>
      <c r="H47" s="207"/>
      <c r="I47" s="207"/>
      <c r="J47" s="209"/>
      <c r="K47" s="209"/>
      <c r="L47" s="207"/>
      <c r="M47" s="207"/>
      <c r="N47" s="209"/>
      <c r="O47" s="222"/>
      <c r="P47" s="232"/>
      <c r="Q47" s="222"/>
      <c r="R47" s="234"/>
      <c r="S47" s="234"/>
      <c r="T47" s="207"/>
      <c r="U47" s="207"/>
      <c r="V47" s="209"/>
      <c r="W47" s="209"/>
      <c r="X47" s="207"/>
      <c r="Y47" s="207"/>
      <c r="Z47" s="209"/>
      <c r="AA47" s="222"/>
      <c r="AB47" s="31"/>
      <c r="AC47" s="31"/>
      <c r="AD47" s="31"/>
      <c r="AE47" s="226"/>
      <c r="AF47" s="227"/>
      <c r="AG47" s="227"/>
      <c r="AH47" s="227"/>
      <c r="AI47" s="228"/>
      <c r="AJ47" s="230"/>
      <c r="AK47" s="230"/>
      <c r="AL47" s="227"/>
      <c r="AM47" s="227"/>
      <c r="AN47" s="230"/>
      <c r="AO47" s="230"/>
      <c r="AP47" s="209"/>
      <c r="AQ47" s="222"/>
      <c r="AR47" s="34"/>
      <c r="AS47" s="31"/>
      <c r="AT47" s="210"/>
      <c r="AU47" s="210"/>
      <c r="AV47" s="211"/>
      <c r="AX47" s="210"/>
      <c r="AY47" s="211"/>
    </row>
    <row r="48" spans="1:58" ht="17.25" customHeight="1" x14ac:dyDescent="0.15">
      <c r="A48" s="28"/>
      <c r="B48" s="35"/>
      <c r="C48" s="35"/>
      <c r="D48" s="35"/>
      <c r="E48" s="35"/>
      <c r="F48" s="36"/>
      <c r="G48" s="36"/>
      <c r="H48" s="37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4"/>
      <c r="Y48" s="34"/>
      <c r="Z48" s="32"/>
      <c r="AA48" s="33"/>
      <c r="AB48" s="34"/>
      <c r="AC48" s="34"/>
      <c r="AD48" s="34"/>
      <c r="AE48" s="38"/>
      <c r="AF48" s="38"/>
      <c r="AG48" s="38"/>
      <c r="AH48" s="38"/>
      <c r="AI48" s="38"/>
      <c r="AJ48" s="39" t="s">
        <v>21</v>
      </c>
      <c r="AK48" s="38"/>
      <c r="AL48" s="38"/>
      <c r="AM48" s="38"/>
      <c r="AN48" s="38"/>
      <c r="AO48" s="38"/>
      <c r="AP48" s="38"/>
      <c r="AQ48" s="38"/>
      <c r="AR48" s="34"/>
      <c r="AS48" s="31"/>
    </row>
    <row r="49" spans="1:58" s="31" customFormat="1" ht="25.5" customHeight="1" x14ac:dyDescent="0.15">
      <c r="A49" s="28"/>
      <c r="B49" s="29"/>
      <c r="C49" s="30"/>
      <c r="D49" s="30"/>
      <c r="E49" s="30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3"/>
      <c r="X49" s="34"/>
      <c r="Y49" s="34"/>
      <c r="Z49" s="32"/>
      <c r="AA49" s="33"/>
      <c r="AB49" s="34"/>
      <c r="AC49" s="34"/>
      <c r="AD49" s="34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4"/>
      <c r="AV49" s="43" t="s">
        <v>22</v>
      </c>
      <c r="AY49" s="31" t="s">
        <v>23</v>
      </c>
      <c r="BB49" s="31" t="s">
        <v>24</v>
      </c>
      <c r="BD49" s="3"/>
      <c r="BE49" s="3"/>
      <c r="BF49" s="3"/>
    </row>
    <row r="50" spans="1:58" s="48" customFormat="1" ht="25.5" customHeight="1" x14ac:dyDescent="0.15">
      <c r="A50" s="41"/>
      <c r="B50" s="42" t="s">
        <v>107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3"/>
      <c r="P50" s="42"/>
      <c r="Q50" s="42"/>
      <c r="R50" s="42"/>
      <c r="S50" s="42"/>
      <c r="T50" s="42"/>
      <c r="U50" s="13"/>
      <c r="V50" s="42"/>
      <c r="W50" s="42"/>
      <c r="X50" s="34"/>
      <c r="Y50" s="34"/>
      <c r="Z50" s="32"/>
      <c r="AA50" s="33"/>
      <c r="AB50" s="34"/>
      <c r="AC50" s="34"/>
      <c r="AD50" s="34"/>
      <c r="AE50" s="44" t="s">
        <v>25</v>
      </c>
      <c r="AF50" s="45"/>
      <c r="AG50" s="46"/>
      <c r="AH50" s="46"/>
      <c r="AI50" s="46"/>
      <c r="AJ50" s="46"/>
      <c r="AK50" s="46"/>
      <c r="AL50" s="46"/>
      <c r="AM50" s="46"/>
      <c r="AN50" s="38"/>
      <c r="AO50" s="38"/>
      <c r="AP50" s="38"/>
      <c r="AQ50" s="47"/>
      <c r="AR50" s="34"/>
      <c r="AS50" s="31"/>
      <c r="AT50" s="43"/>
      <c r="AU50" s="43"/>
      <c r="AV50" s="43" t="s">
        <v>26</v>
      </c>
      <c r="AW50" s="43"/>
      <c r="AX50" s="43"/>
      <c r="AY50" s="31" t="s">
        <v>27</v>
      </c>
      <c r="AZ50" s="43"/>
      <c r="BA50" s="31"/>
      <c r="BB50" s="31" t="s">
        <v>28</v>
      </c>
      <c r="BC50" s="43"/>
      <c r="BD50" s="3"/>
      <c r="BE50" s="40"/>
      <c r="BF50" s="40"/>
    </row>
    <row r="51" spans="1:58" ht="25.5" customHeight="1" x14ac:dyDescent="0.15">
      <c r="A51" s="28"/>
      <c r="B51" s="212" t="s">
        <v>11</v>
      </c>
      <c r="C51" s="213"/>
      <c r="D51" s="213"/>
      <c r="E51" s="214"/>
      <c r="F51" s="218" t="s">
        <v>12</v>
      </c>
      <c r="G51" s="218"/>
      <c r="H51" s="219">
        <v>9</v>
      </c>
      <c r="I51" s="206"/>
      <c r="J51" s="208" t="s">
        <v>13</v>
      </c>
      <c r="K51" s="208"/>
      <c r="L51" s="206">
        <v>0</v>
      </c>
      <c r="M51" s="206"/>
      <c r="N51" s="208" t="s">
        <v>14</v>
      </c>
      <c r="O51" s="221"/>
      <c r="P51" s="231" t="s">
        <v>15</v>
      </c>
      <c r="Q51" s="221"/>
      <c r="R51" s="233" t="s">
        <v>16</v>
      </c>
      <c r="S51" s="233"/>
      <c r="T51" s="219">
        <v>21</v>
      </c>
      <c r="U51" s="206"/>
      <c r="V51" s="208" t="s">
        <v>13</v>
      </c>
      <c r="W51" s="208"/>
      <c r="X51" s="206">
        <v>0</v>
      </c>
      <c r="Y51" s="206"/>
      <c r="Z51" s="208" t="s">
        <v>14</v>
      </c>
      <c r="AA51" s="221"/>
      <c r="AB51" s="34"/>
      <c r="AC51" s="34"/>
      <c r="AD51" s="34"/>
      <c r="AE51" s="257" t="s">
        <v>45</v>
      </c>
      <c r="AF51" s="208"/>
      <c r="AG51" s="208"/>
      <c r="AH51" s="208"/>
      <c r="AI51" s="221"/>
      <c r="AJ51" s="258">
        <f>ROUNDDOWN(AV56/60,0)</f>
        <v>3</v>
      </c>
      <c r="AK51" s="229"/>
      <c r="AL51" s="208" t="s">
        <v>13</v>
      </c>
      <c r="AM51" s="208"/>
      <c r="AN51" s="229">
        <f>AV56-AJ51*60</f>
        <v>0</v>
      </c>
      <c r="AO51" s="229"/>
      <c r="AP51" s="208" t="s">
        <v>14</v>
      </c>
      <c r="AQ51" s="221"/>
      <c r="AR51" s="34"/>
      <c r="AS51" s="49"/>
      <c r="AU51" s="210" t="s">
        <v>30</v>
      </c>
      <c r="AV51" s="211">
        <f>IF(AY51&lt;=BB51,BB51,AV46)</f>
        <v>1260</v>
      </c>
      <c r="AW51" s="152"/>
      <c r="AX51" s="210" t="s">
        <v>31</v>
      </c>
      <c r="AY51" s="211">
        <f>T51*60+X51</f>
        <v>1260</v>
      </c>
      <c r="AZ51" s="152"/>
      <c r="BA51" s="210" t="s">
        <v>32</v>
      </c>
      <c r="BB51" s="211">
        <v>1260</v>
      </c>
    </row>
    <row r="52" spans="1:58" ht="35.25" customHeight="1" x14ac:dyDescent="0.15">
      <c r="A52" s="28"/>
      <c r="B52" s="215"/>
      <c r="C52" s="216"/>
      <c r="D52" s="216"/>
      <c r="E52" s="217"/>
      <c r="F52" s="218"/>
      <c r="G52" s="218"/>
      <c r="H52" s="220"/>
      <c r="I52" s="207"/>
      <c r="J52" s="209"/>
      <c r="K52" s="209"/>
      <c r="L52" s="207"/>
      <c r="M52" s="207"/>
      <c r="N52" s="209"/>
      <c r="O52" s="222"/>
      <c r="P52" s="232"/>
      <c r="Q52" s="222"/>
      <c r="R52" s="234"/>
      <c r="S52" s="234"/>
      <c r="T52" s="220"/>
      <c r="U52" s="207"/>
      <c r="V52" s="209"/>
      <c r="W52" s="209"/>
      <c r="X52" s="207"/>
      <c r="Y52" s="207"/>
      <c r="Z52" s="209"/>
      <c r="AA52" s="222"/>
      <c r="AB52" s="31"/>
      <c r="AC52" s="31"/>
      <c r="AD52" s="31"/>
      <c r="AE52" s="232"/>
      <c r="AF52" s="209"/>
      <c r="AG52" s="209"/>
      <c r="AH52" s="209"/>
      <c r="AI52" s="222"/>
      <c r="AJ52" s="259"/>
      <c r="AK52" s="230"/>
      <c r="AL52" s="209"/>
      <c r="AM52" s="209"/>
      <c r="AN52" s="230"/>
      <c r="AO52" s="230"/>
      <c r="AP52" s="209"/>
      <c r="AQ52" s="222"/>
      <c r="AR52" s="34"/>
      <c r="AS52" s="49"/>
      <c r="AU52" s="210"/>
      <c r="AV52" s="211"/>
      <c r="AW52" s="152"/>
      <c r="AX52" s="210"/>
      <c r="AY52" s="211"/>
      <c r="AZ52" s="152"/>
      <c r="BA52" s="210"/>
      <c r="BB52" s="211"/>
    </row>
    <row r="53" spans="1:58" ht="17.25" customHeight="1" x14ac:dyDescent="0.15">
      <c r="A53" s="50"/>
      <c r="B53" s="35"/>
      <c r="C53" s="35"/>
      <c r="D53" s="35"/>
      <c r="E53" s="35"/>
      <c r="F53" s="31"/>
      <c r="G53" s="35"/>
      <c r="H53" s="37"/>
      <c r="I53" s="35"/>
      <c r="J53" s="35"/>
      <c r="K53" s="35"/>
      <c r="L53" s="35"/>
      <c r="M53" s="35"/>
      <c r="N53" s="35"/>
      <c r="O53" s="35"/>
      <c r="P53" s="51"/>
      <c r="Q53" s="35"/>
      <c r="R53" s="35"/>
      <c r="S53" s="35"/>
      <c r="T53" s="35"/>
      <c r="U53" s="35"/>
      <c r="V53" s="35"/>
      <c r="W53" s="35"/>
      <c r="X53" s="34"/>
      <c r="Y53" s="34"/>
      <c r="Z53" s="32"/>
      <c r="AA53" s="31"/>
      <c r="AB53" s="31"/>
      <c r="AC53" s="31"/>
      <c r="AD53" s="31"/>
      <c r="AE53" s="47"/>
      <c r="AF53" s="47"/>
      <c r="AG53" s="47"/>
      <c r="AH53" s="47"/>
      <c r="AI53" s="47"/>
      <c r="AJ53" s="39" t="s">
        <v>21</v>
      </c>
      <c r="AK53" s="47"/>
      <c r="AL53" s="47"/>
      <c r="AM53" s="47"/>
      <c r="AN53" s="47"/>
      <c r="AO53" s="47"/>
      <c r="AP53" s="47"/>
      <c r="AQ53" s="47"/>
      <c r="AR53" s="31"/>
      <c r="AS53" s="31"/>
      <c r="AY53" s="62" t="s">
        <v>33</v>
      </c>
    </row>
    <row r="54" spans="1:58" ht="25.5" customHeight="1" x14ac:dyDescent="0.2">
      <c r="A54" s="50"/>
      <c r="B54" s="31"/>
      <c r="C54" s="235" t="s">
        <v>100</v>
      </c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7"/>
      <c r="AC54" s="31"/>
      <c r="AD54" s="31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31"/>
      <c r="AS54" s="31"/>
      <c r="AY54" s="98" t="s">
        <v>34</v>
      </c>
    </row>
    <row r="55" spans="1:58" ht="25.5" customHeight="1" x14ac:dyDescent="0.15">
      <c r="A55" s="50"/>
      <c r="B55" s="31"/>
      <c r="C55" s="238"/>
      <c r="D55" s="239"/>
      <c r="E55" s="239"/>
      <c r="F55" s="239"/>
      <c r="G55" s="239"/>
      <c r="H55" s="239"/>
      <c r="I55" s="239"/>
      <c r="J55" s="239"/>
      <c r="K55" s="239"/>
      <c r="L55" s="239"/>
      <c r="M55" s="239"/>
      <c r="N55" s="239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239"/>
      <c r="Z55" s="239"/>
      <c r="AA55" s="239"/>
      <c r="AB55" s="240"/>
      <c r="AC55" s="31"/>
      <c r="AD55" s="31"/>
      <c r="AE55" s="44" t="s">
        <v>35</v>
      </c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31"/>
      <c r="AS55" s="31"/>
      <c r="AV55" s="31" t="s">
        <v>36</v>
      </c>
      <c r="AY55" s="31" t="s">
        <v>37</v>
      </c>
      <c r="AZ55" s="99"/>
    </row>
    <row r="56" spans="1:58" s="48" customFormat="1" ht="25.5" customHeight="1" x14ac:dyDescent="0.15">
      <c r="A56" s="50"/>
      <c r="B56" s="31"/>
      <c r="C56" s="238"/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40"/>
      <c r="AC56" s="34"/>
      <c r="AD56" s="34"/>
      <c r="AE56" s="223" t="s">
        <v>46</v>
      </c>
      <c r="AF56" s="244"/>
      <c r="AG56" s="244"/>
      <c r="AH56" s="244"/>
      <c r="AI56" s="244"/>
      <c r="AJ56" s="244"/>
      <c r="AK56" s="245"/>
      <c r="AL56" s="249">
        <f>IF(AY46=0,0,ROUNDUP(AV56/AY46,3))</f>
        <v>0.2</v>
      </c>
      <c r="AM56" s="250"/>
      <c r="AN56" s="250"/>
      <c r="AO56" s="250"/>
      <c r="AP56" s="250"/>
      <c r="AQ56" s="251"/>
      <c r="AR56" s="31"/>
      <c r="AS56" s="31"/>
      <c r="AT56" s="43"/>
      <c r="AU56" s="210" t="s">
        <v>39</v>
      </c>
      <c r="AV56" s="255">
        <f>IF(AV46-AV51&gt;0,IF(AV46-AV51&gt;AY46,AY46,AV46-AV51),0)</f>
        <v>180</v>
      </c>
      <c r="AW56" s="256" t="s">
        <v>40</v>
      </c>
      <c r="AX56" s="256"/>
      <c r="AY56" s="99"/>
      <c r="AZ56" s="99"/>
      <c r="BA56" s="43"/>
      <c r="BB56" s="43"/>
      <c r="BC56" s="43"/>
      <c r="BD56" s="40"/>
      <c r="BE56" s="40"/>
      <c r="BF56" s="40"/>
    </row>
    <row r="57" spans="1:58" ht="35.25" customHeight="1" x14ac:dyDescent="0.15">
      <c r="A57" s="65"/>
      <c r="B57" s="31"/>
      <c r="C57" s="238"/>
      <c r="D57" s="239"/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39"/>
      <c r="X57" s="239"/>
      <c r="Y57" s="239"/>
      <c r="Z57" s="239"/>
      <c r="AA57" s="239"/>
      <c r="AB57" s="240"/>
      <c r="AC57" s="31"/>
      <c r="AD57" s="31"/>
      <c r="AE57" s="246"/>
      <c r="AF57" s="247"/>
      <c r="AG57" s="247"/>
      <c r="AH57" s="247"/>
      <c r="AI57" s="247"/>
      <c r="AJ57" s="247"/>
      <c r="AK57" s="248"/>
      <c r="AL57" s="252"/>
      <c r="AM57" s="253"/>
      <c r="AN57" s="253"/>
      <c r="AO57" s="253"/>
      <c r="AP57" s="253"/>
      <c r="AQ57" s="254"/>
      <c r="AR57" s="31"/>
      <c r="AS57" s="31"/>
      <c r="AT57" s="210"/>
      <c r="AU57" s="210"/>
      <c r="AV57" s="255"/>
      <c r="AW57" s="256"/>
      <c r="AX57" s="256"/>
    </row>
    <row r="58" spans="1:58" ht="25.5" customHeight="1" x14ac:dyDescent="0.15">
      <c r="A58" s="65"/>
      <c r="B58" s="31"/>
      <c r="C58" s="241"/>
      <c r="D58" s="242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3"/>
      <c r="AC58" s="31"/>
      <c r="AD58" s="31"/>
      <c r="AE58" s="31"/>
      <c r="AF58" s="31"/>
      <c r="AG58" s="31"/>
      <c r="AH58" s="31"/>
      <c r="AI58" s="31"/>
      <c r="AJ58" s="31"/>
      <c r="AK58" s="54" t="s">
        <v>21</v>
      </c>
      <c r="AL58" s="31"/>
      <c r="AM58" s="34"/>
      <c r="AN58" s="34"/>
      <c r="AO58" s="34"/>
      <c r="AP58" s="31"/>
      <c r="AQ58" s="31"/>
      <c r="AR58" s="31"/>
      <c r="AS58" s="31"/>
      <c r="AT58" s="210"/>
    </row>
    <row r="59" spans="1:58" ht="25.5" customHeight="1" x14ac:dyDescent="0.15">
      <c r="A59" s="50"/>
      <c r="B59" s="30"/>
      <c r="C59" s="31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31"/>
      <c r="AD59" s="31"/>
      <c r="AE59" s="31"/>
      <c r="AF59" s="31"/>
      <c r="AG59" s="31"/>
      <c r="AH59" s="31"/>
      <c r="AI59" s="31"/>
      <c r="AJ59" s="31"/>
      <c r="AK59" s="55" t="s">
        <v>41</v>
      </c>
      <c r="AL59" s="31"/>
      <c r="AM59" s="34"/>
      <c r="AN59" s="34"/>
      <c r="AO59" s="34"/>
      <c r="AP59" s="31"/>
      <c r="AQ59" s="31"/>
      <c r="AR59" s="31"/>
      <c r="AS59" s="31"/>
    </row>
    <row r="60" spans="1:58" s="17" customFormat="1" ht="16.5" customHeight="1" x14ac:dyDescent="0.15">
      <c r="A60" s="15"/>
      <c r="B60" s="15"/>
      <c r="C60" s="16"/>
      <c r="F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U60" s="34"/>
      <c r="AV60" s="34"/>
      <c r="AW60" s="34"/>
      <c r="AX60" s="34"/>
      <c r="AY60" s="34"/>
      <c r="AZ60" s="34"/>
      <c r="BA60" s="34"/>
      <c r="BB60" s="34"/>
      <c r="BC60" s="34"/>
      <c r="BD60" s="21"/>
      <c r="BE60" s="21"/>
      <c r="BF60" s="21"/>
    </row>
    <row r="61" spans="1:58" ht="25.5" customHeight="1" x14ac:dyDescent="0.15">
      <c r="A61" s="178" t="s">
        <v>47</v>
      </c>
      <c r="B61" s="179"/>
      <c r="C61" s="179"/>
      <c r="D61" s="179"/>
      <c r="E61" s="179"/>
      <c r="F61" s="179"/>
      <c r="G61" s="179"/>
      <c r="H61" s="179"/>
      <c r="I61" s="180"/>
      <c r="J61" s="23"/>
      <c r="K61" s="64" t="s">
        <v>48</v>
      </c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23"/>
      <c r="AP61" s="23"/>
      <c r="AQ61" s="23"/>
      <c r="AR61" s="23"/>
      <c r="AS61" s="23"/>
      <c r="AU61" s="31" t="s">
        <v>6</v>
      </c>
      <c r="AV61" s="34"/>
      <c r="AW61" s="34"/>
      <c r="AX61" s="34"/>
      <c r="AY61" s="34"/>
      <c r="BA61" s="34"/>
      <c r="BB61" s="34"/>
      <c r="BC61" s="34"/>
      <c r="BD61" s="21"/>
      <c r="BE61" s="21"/>
      <c r="BF61" s="21"/>
    </row>
    <row r="62" spans="1:58" ht="17.25" customHeight="1" x14ac:dyDescent="0.15">
      <c r="A62" s="181"/>
      <c r="B62" s="182"/>
      <c r="C62" s="182"/>
      <c r="D62" s="182"/>
      <c r="E62" s="182"/>
      <c r="F62" s="182"/>
      <c r="G62" s="182"/>
      <c r="H62" s="182"/>
      <c r="I62" s="183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5"/>
      <c r="Y62" s="25"/>
      <c r="Z62" s="25"/>
      <c r="AA62" s="25"/>
      <c r="AB62" s="25"/>
      <c r="AC62" s="25"/>
      <c r="AD62" s="25"/>
      <c r="AE62" s="26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7"/>
      <c r="AQ62" s="27"/>
      <c r="AR62" s="27"/>
      <c r="AS62" s="27"/>
    </row>
    <row r="63" spans="1:58" ht="28.5" customHeight="1" x14ac:dyDescent="0.15">
      <c r="A63" s="28"/>
      <c r="B63" s="29" t="s">
        <v>7</v>
      </c>
      <c r="C63" s="30"/>
      <c r="D63" s="30"/>
      <c r="E63" s="30"/>
      <c r="F63" s="31"/>
      <c r="G63" s="32"/>
      <c r="H63" s="31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3"/>
      <c r="AB63" s="34"/>
      <c r="AC63" s="34"/>
      <c r="AD63" s="34"/>
      <c r="AE63" s="29" t="s">
        <v>8</v>
      </c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V63" s="31" t="s">
        <v>9</v>
      </c>
      <c r="AY63" s="31" t="s">
        <v>10</v>
      </c>
    </row>
    <row r="64" spans="1:58" ht="25.5" customHeight="1" x14ac:dyDescent="0.15">
      <c r="A64" s="28"/>
      <c r="B64" s="212" t="s">
        <v>11</v>
      </c>
      <c r="C64" s="213"/>
      <c r="D64" s="213"/>
      <c r="E64" s="214"/>
      <c r="F64" s="218" t="s">
        <v>12</v>
      </c>
      <c r="G64" s="218"/>
      <c r="H64" s="260"/>
      <c r="I64" s="260"/>
      <c r="J64" s="208" t="s">
        <v>13</v>
      </c>
      <c r="K64" s="208"/>
      <c r="L64" s="260"/>
      <c r="M64" s="260"/>
      <c r="N64" s="208" t="s">
        <v>14</v>
      </c>
      <c r="O64" s="221"/>
      <c r="P64" s="231" t="s">
        <v>15</v>
      </c>
      <c r="Q64" s="221"/>
      <c r="R64" s="233" t="s">
        <v>16</v>
      </c>
      <c r="S64" s="233"/>
      <c r="T64" s="260"/>
      <c r="U64" s="260"/>
      <c r="V64" s="208" t="s">
        <v>13</v>
      </c>
      <c r="W64" s="208"/>
      <c r="X64" s="260"/>
      <c r="Y64" s="260"/>
      <c r="Z64" s="208" t="s">
        <v>14</v>
      </c>
      <c r="AA64" s="221"/>
      <c r="AB64" s="31"/>
      <c r="AC64" s="31"/>
      <c r="AD64" s="31"/>
      <c r="AE64" s="223" t="s">
        <v>17</v>
      </c>
      <c r="AF64" s="224"/>
      <c r="AG64" s="224"/>
      <c r="AH64" s="224"/>
      <c r="AI64" s="225"/>
      <c r="AJ64" s="229">
        <f>ROUNDDOWN(AY64/60,0)</f>
        <v>0</v>
      </c>
      <c r="AK64" s="229"/>
      <c r="AL64" s="224" t="s">
        <v>18</v>
      </c>
      <c r="AM64" s="224"/>
      <c r="AN64" s="229">
        <f>AY64-AJ64*60</f>
        <v>0</v>
      </c>
      <c r="AO64" s="229"/>
      <c r="AP64" s="208" t="s">
        <v>14</v>
      </c>
      <c r="AQ64" s="221"/>
      <c r="AR64" s="34"/>
      <c r="AS64" s="31"/>
      <c r="AT64" s="210"/>
      <c r="AU64" s="210" t="s">
        <v>19</v>
      </c>
      <c r="AV64" s="211">
        <f>T64*60+X64</f>
        <v>0</v>
      </c>
      <c r="AX64" s="210" t="s">
        <v>20</v>
      </c>
      <c r="AY64" s="211">
        <f>(T64*60+X64)-(H64*60+L64)</f>
        <v>0</v>
      </c>
    </row>
    <row r="65" spans="1:58" ht="35.25" customHeight="1" x14ac:dyDescent="0.15">
      <c r="A65" s="28"/>
      <c r="B65" s="215"/>
      <c r="C65" s="216"/>
      <c r="D65" s="216"/>
      <c r="E65" s="217"/>
      <c r="F65" s="218"/>
      <c r="G65" s="218"/>
      <c r="H65" s="261"/>
      <c r="I65" s="261"/>
      <c r="J65" s="209"/>
      <c r="K65" s="209"/>
      <c r="L65" s="261"/>
      <c r="M65" s="261"/>
      <c r="N65" s="209"/>
      <c r="O65" s="222"/>
      <c r="P65" s="232"/>
      <c r="Q65" s="222"/>
      <c r="R65" s="234"/>
      <c r="S65" s="234"/>
      <c r="T65" s="261"/>
      <c r="U65" s="261"/>
      <c r="V65" s="209"/>
      <c r="W65" s="209"/>
      <c r="X65" s="261"/>
      <c r="Y65" s="261"/>
      <c r="Z65" s="209"/>
      <c r="AA65" s="222"/>
      <c r="AB65" s="31"/>
      <c r="AC65" s="31"/>
      <c r="AD65" s="31"/>
      <c r="AE65" s="226"/>
      <c r="AF65" s="227"/>
      <c r="AG65" s="227"/>
      <c r="AH65" s="227"/>
      <c r="AI65" s="228"/>
      <c r="AJ65" s="230"/>
      <c r="AK65" s="230"/>
      <c r="AL65" s="227"/>
      <c r="AM65" s="227"/>
      <c r="AN65" s="230"/>
      <c r="AO65" s="230"/>
      <c r="AP65" s="209"/>
      <c r="AQ65" s="222"/>
      <c r="AR65" s="34"/>
      <c r="AS65" s="31"/>
      <c r="AT65" s="210"/>
      <c r="AU65" s="210"/>
      <c r="AV65" s="211"/>
      <c r="AX65" s="210"/>
      <c r="AY65" s="211"/>
    </row>
    <row r="66" spans="1:58" ht="17.25" customHeight="1" x14ac:dyDescent="0.15">
      <c r="A66" s="28"/>
      <c r="B66" s="35"/>
      <c r="C66" s="35"/>
      <c r="D66" s="35"/>
      <c r="E66" s="35"/>
      <c r="F66" s="36"/>
      <c r="G66" s="36"/>
      <c r="H66" s="37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4"/>
      <c r="Y66" s="34"/>
      <c r="Z66" s="32"/>
      <c r="AA66" s="33"/>
      <c r="AB66" s="34"/>
      <c r="AC66" s="34"/>
      <c r="AD66" s="34"/>
      <c r="AE66" s="38"/>
      <c r="AF66" s="38"/>
      <c r="AG66" s="38"/>
      <c r="AH66" s="38"/>
      <c r="AI66" s="38"/>
      <c r="AJ66" s="39" t="s">
        <v>21</v>
      </c>
      <c r="AK66" s="38"/>
      <c r="AL66" s="38"/>
      <c r="AM66" s="38"/>
      <c r="AN66" s="38"/>
      <c r="AO66" s="38"/>
      <c r="AP66" s="38"/>
      <c r="AQ66" s="38"/>
      <c r="AR66" s="34"/>
      <c r="AS66" s="31"/>
    </row>
    <row r="67" spans="1:58" s="31" customFormat="1" ht="25.5" customHeight="1" x14ac:dyDescent="0.15">
      <c r="A67" s="28"/>
      <c r="B67" s="29"/>
      <c r="C67" s="30"/>
      <c r="D67" s="30"/>
      <c r="E67" s="30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3"/>
      <c r="X67" s="34"/>
      <c r="Y67" s="34"/>
      <c r="Z67" s="32"/>
      <c r="AA67" s="33"/>
      <c r="AB67" s="34"/>
      <c r="AC67" s="34"/>
      <c r="AD67" s="34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4"/>
      <c r="AV67" s="43" t="s">
        <v>22</v>
      </c>
      <c r="AY67" s="31" t="s">
        <v>23</v>
      </c>
      <c r="BB67" s="31" t="s">
        <v>49</v>
      </c>
      <c r="BD67" s="3"/>
      <c r="BE67" s="3"/>
      <c r="BF67" s="3"/>
    </row>
    <row r="68" spans="1:58" s="48" customFormat="1" ht="25.5" customHeight="1" x14ac:dyDescent="0.15">
      <c r="A68" s="41"/>
      <c r="B68" s="42" t="s">
        <v>107</v>
      </c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3"/>
      <c r="P68" s="42"/>
      <c r="Q68" s="42"/>
      <c r="R68" s="42"/>
      <c r="S68" s="42"/>
      <c r="T68" s="42"/>
      <c r="U68" s="13"/>
      <c r="V68" s="42"/>
      <c r="W68" s="42"/>
      <c r="X68" s="34"/>
      <c r="Y68" s="34"/>
      <c r="Z68" s="32"/>
      <c r="AA68" s="33"/>
      <c r="AB68" s="34"/>
      <c r="AC68" s="34"/>
      <c r="AD68" s="34"/>
      <c r="AE68" s="44" t="s">
        <v>25</v>
      </c>
      <c r="AF68" s="45"/>
      <c r="AG68" s="46"/>
      <c r="AH68" s="46"/>
      <c r="AI68" s="46"/>
      <c r="AJ68" s="46"/>
      <c r="AK68" s="46"/>
      <c r="AL68" s="46"/>
      <c r="AM68" s="46"/>
      <c r="AN68" s="38"/>
      <c r="AO68" s="38"/>
      <c r="AP68" s="38"/>
      <c r="AQ68" s="47"/>
      <c r="AR68" s="34"/>
      <c r="AS68" s="31"/>
      <c r="AT68" s="43"/>
      <c r="AU68" s="43"/>
      <c r="AV68" s="43" t="s">
        <v>26</v>
      </c>
      <c r="AW68" s="43"/>
      <c r="AX68" s="43"/>
      <c r="AY68" s="31" t="s">
        <v>27</v>
      </c>
      <c r="AZ68" s="43"/>
      <c r="BA68" s="31"/>
      <c r="BB68" s="31"/>
      <c r="BC68" s="43"/>
      <c r="BD68" s="3"/>
      <c r="BE68" s="40"/>
      <c r="BF68" s="40"/>
    </row>
    <row r="69" spans="1:58" ht="25.5" customHeight="1" x14ac:dyDescent="0.15">
      <c r="A69" s="28"/>
      <c r="B69" s="212" t="s">
        <v>11</v>
      </c>
      <c r="C69" s="213"/>
      <c r="D69" s="213"/>
      <c r="E69" s="214"/>
      <c r="F69" s="218" t="s">
        <v>12</v>
      </c>
      <c r="G69" s="218"/>
      <c r="H69" s="260"/>
      <c r="I69" s="260"/>
      <c r="J69" s="208" t="s">
        <v>13</v>
      </c>
      <c r="K69" s="208"/>
      <c r="L69" s="260"/>
      <c r="M69" s="260"/>
      <c r="N69" s="208" t="s">
        <v>14</v>
      </c>
      <c r="O69" s="221"/>
      <c r="P69" s="231" t="s">
        <v>15</v>
      </c>
      <c r="Q69" s="221"/>
      <c r="R69" s="233" t="s">
        <v>16</v>
      </c>
      <c r="S69" s="233"/>
      <c r="T69" s="262"/>
      <c r="U69" s="260"/>
      <c r="V69" s="208" t="s">
        <v>13</v>
      </c>
      <c r="W69" s="208"/>
      <c r="X69" s="260"/>
      <c r="Y69" s="260"/>
      <c r="Z69" s="208" t="s">
        <v>14</v>
      </c>
      <c r="AA69" s="221"/>
      <c r="AB69" s="34"/>
      <c r="AC69" s="34"/>
      <c r="AD69" s="34"/>
      <c r="AE69" s="257" t="s">
        <v>29</v>
      </c>
      <c r="AF69" s="208"/>
      <c r="AG69" s="208"/>
      <c r="AH69" s="208"/>
      <c r="AI69" s="221"/>
      <c r="AJ69" s="258">
        <f>ROUNDDOWN(AV74/60,0)</f>
        <v>0</v>
      </c>
      <c r="AK69" s="229"/>
      <c r="AL69" s="208" t="s">
        <v>13</v>
      </c>
      <c r="AM69" s="208"/>
      <c r="AN69" s="229">
        <f>AV74-AJ69*60</f>
        <v>0</v>
      </c>
      <c r="AO69" s="229"/>
      <c r="AP69" s="208" t="s">
        <v>14</v>
      </c>
      <c r="AQ69" s="221"/>
      <c r="AR69" s="34"/>
      <c r="AS69" s="49"/>
      <c r="AU69" s="210" t="s">
        <v>30</v>
      </c>
      <c r="AV69" s="211">
        <f>IF(AY69&lt;=BB69,BB69,AV64)</f>
        <v>1260</v>
      </c>
      <c r="AW69" s="152"/>
      <c r="AX69" s="210" t="s">
        <v>31</v>
      </c>
      <c r="AY69" s="211">
        <f>T69*60+X69</f>
        <v>0</v>
      </c>
      <c r="AZ69" s="152"/>
      <c r="BA69" s="210" t="s">
        <v>32</v>
      </c>
      <c r="BB69" s="211">
        <f>21*60</f>
        <v>1260</v>
      </c>
    </row>
    <row r="70" spans="1:58" ht="35.25" customHeight="1" x14ac:dyDescent="0.15">
      <c r="A70" s="28"/>
      <c r="B70" s="215"/>
      <c r="C70" s="216"/>
      <c r="D70" s="216"/>
      <c r="E70" s="217"/>
      <c r="F70" s="218"/>
      <c r="G70" s="218"/>
      <c r="H70" s="261"/>
      <c r="I70" s="261"/>
      <c r="J70" s="209"/>
      <c r="K70" s="209"/>
      <c r="L70" s="261"/>
      <c r="M70" s="261"/>
      <c r="N70" s="209"/>
      <c r="O70" s="222"/>
      <c r="P70" s="232"/>
      <c r="Q70" s="222"/>
      <c r="R70" s="234"/>
      <c r="S70" s="234"/>
      <c r="T70" s="263"/>
      <c r="U70" s="261"/>
      <c r="V70" s="209"/>
      <c r="W70" s="209"/>
      <c r="X70" s="261"/>
      <c r="Y70" s="261"/>
      <c r="Z70" s="209"/>
      <c r="AA70" s="222"/>
      <c r="AB70" s="31"/>
      <c r="AC70" s="31"/>
      <c r="AD70" s="31"/>
      <c r="AE70" s="232"/>
      <c r="AF70" s="209"/>
      <c r="AG70" s="209"/>
      <c r="AH70" s="209"/>
      <c r="AI70" s="222"/>
      <c r="AJ70" s="259"/>
      <c r="AK70" s="230"/>
      <c r="AL70" s="209"/>
      <c r="AM70" s="209"/>
      <c r="AN70" s="230"/>
      <c r="AO70" s="230"/>
      <c r="AP70" s="209"/>
      <c r="AQ70" s="222"/>
      <c r="AR70" s="34"/>
      <c r="AS70" s="49"/>
      <c r="AU70" s="210"/>
      <c r="AV70" s="211"/>
      <c r="AW70" s="152"/>
      <c r="AX70" s="210"/>
      <c r="AY70" s="211"/>
      <c r="AZ70" s="152"/>
      <c r="BA70" s="210"/>
      <c r="BB70" s="211"/>
    </row>
    <row r="71" spans="1:58" ht="17.25" customHeight="1" x14ac:dyDescent="0.15">
      <c r="A71" s="50"/>
      <c r="B71" s="35"/>
      <c r="C71" s="35"/>
      <c r="D71" s="35"/>
      <c r="E71" s="35"/>
      <c r="F71" s="31"/>
      <c r="G71" s="35"/>
      <c r="H71" s="37"/>
      <c r="I71" s="35"/>
      <c r="J71" s="35"/>
      <c r="K71" s="35"/>
      <c r="L71" s="35"/>
      <c r="M71" s="35"/>
      <c r="N71" s="35"/>
      <c r="O71" s="35"/>
      <c r="P71" s="51"/>
      <c r="Q71" s="35"/>
      <c r="R71" s="35"/>
      <c r="S71" s="35"/>
      <c r="T71" s="35"/>
      <c r="U71" s="35"/>
      <c r="V71" s="35"/>
      <c r="W71" s="35"/>
      <c r="X71" s="34"/>
      <c r="Y71" s="34"/>
      <c r="Z71" s="32"/>
      <c r="AA71" s="31"/>
      <c r="AB71" s="31"/>
      <c r="AC71" s="31"/>
      <c r="AD71" s="31"/>
      <c r="AE71" s="47"/>
      <c r="AF71" s="47"/>
      <c r="AG71" s="47"/>
      <c r="AH71" s="47"/>
      <c r="AI71" s="47"/>
      <c r="AJ71" s="39" t="s">
        <v>21</v>
      </c>
      <c r="AK71" s="47"/>
      <c r="AL71" s="47"/>
      <c r="AM71" s="47"/>
      <c r="AN71" s="47"/>
      <c r="AO71" s="47"/>
      <c r="AP71" s="47"/>
      <c r="AQ71" s="47"/>
      <c r="AR71" s="31"/>
      <c r="AS71" s="31"/>
      <c r="AY71" s="62" t="s">
        <v>33</v>
      </c>
    </row>
    <row r="72" spans="1:58" ht="25.5" customHeight="1" x14ac:dyDescent="0.2">
      <c r="A72" s="50"/>
      <c r="B72" s="31"/>
      <c r="C72" s="235" t="s">
        <v>100</v>
      </c>
      <c r="D72" s="236"/>
      <c r="E72" s="236"/>
      <c r="F72" s="236"/>
      <c r="G72" s="236"/>
      <c r="H72" s="236"/>
      <c r="I72" s="236"/>
      <c r="J72" s="236"/>
      <c r="K72" s="236"/>
      <c r="L72" s="236"/>
      <c r="M72" s="236"/>
      <c r="N72" s="236"/>
      <c r="O72" s="236"/>
      <c r="P72" s="236"/>
      <c r="Q72" s="236"/>
      <c r="R72" s="236"/>
      <c r="S72" s="236"/>
      <c r="T72" s="236"/>
      <c r="U72" s="236"/>
      <c r="V72" s="236"/>
      <c r="W72" s="236"/>
      <c r="X72" s="236"/>
      <c r="Y72" s="236"/>
      <c r="Z72" s="236"/>
      <c r="AA72" s="236"/>
      <c r="AB72" s="237"/>
      <c r="AD72" s="31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31"/>
      <c r="AS72" s="31"/>
      <c r="AY72" s="98" t="s">
        <v>97</v>
      </c>
    </row>
    <row r="73" spans="1:58" ht="25.5" customHeight="1" x14ac:dyDescent="0.15">
      <c r="A73" s="50"/>
      <c r="B73" s="31"/>
      <c r="C73" s="238"/>
      <c r="D73" s="239"/>
      <c r="E73" s="239"/>
      <c r="F73" s="239"/>
      <c r="G73" s="239"/>
      <c r="H73" s="239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39"/>
      <c r="T73" s="239"/>
      <c r="U73" s="239"/>
      <c r="V73" s="239"/>
      <c r="W73" s="239"/>
      <c r="X73" s="239"/>
      <c r="Y73" s="239"/>
      <c r="Z73" s="239"/>
      <c r="AA73" s="239"/>
      <c r="AB73" s="240"/>
      <c r="AD73" s="31"/>
      <c r="AE73" s="44" t="s">
        <v>35</v>
      </c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31"/>
      <c r="AS73" s="31"/>
      <c r="AV73" s="31" t="s">
        <v>36</v>
      </c>
      <c r="AY73" s="31" t="s">
        <v>37</v>
      </c>
      <c r="AZ73" s="99"/>
    </row>
    <row r="74" spans="1:58" s="48" customFormat="1" ht="25.5" customHeight="1" x14ac:dyDescent="0.15">
      <c r="A74" s="50"/>
      <c r="B74" s="31"/>
      <c r="C74" s="238"/>
      <c r="D74" s="239"/>
      <c r="E74" s="239"/>
      <c r="F74" s="239"/>
      <c r="G74" s="239"/>
      <c r="H74" s="239"/>
      <c r="I74" s="239"/>
      <c r="J74" s="239"/>
      <c r="K74" s="239"/>
      <c r="L74" s="239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  <c r="X74" s="239"/>
      <c r="Y74" s="239"/>
      <c r="Z74" s="239"/>
      <c r="AA74" s="239"/>
      <c r="AB74" s="240"/>
      <c r="AC74" s="1"/>
      <c r="AD74" s="31"/>
      <c r="AE74" s="223" t="s">
        <v>38</v>
      </c>
      <c r="AF74" s="244"/>
      <c r="AG74" s="244"/>
      <c r="AH74" s="244"/>
      <c r="AI74" s="244"/>
      <c r="AJ74" s="244"/>
      <c r="AK74" s="245"/>
      <c r="AL74" s="249">
        <f>IF(AY64=0,0,ROUNDUP(AV74/AY64,3))</f>
        <v>0</v>
      </c>
      <c r="AM74" s="250"/>
      <c r="AN74" s="250"/>
      <c r="AO74" s="250"/>
      <c r="AP74" s="250"/>
      <c r="AQ74" s="251"/>
      <c r="AR74" s="31"/>
      <c r="AS74" s="31"/>
      <c r="AT74" s="43"/>
      <c r="AU74" s="210" t="s">
        <v>39</v>
      </c>
      <c r="AV74" s="255">
        <f>IF(AV64-AV69&gt;0,IF(AV64-AV69&gt;AY64,AY64,AV64-AV69),0)</f>
        <v>0</v>
      </c>
      <c r="AW74" s="256" t="s">
        <v>40</v>
      </c>
      <c r="AX74" s="256"/>
      <c r="AY74" s="99"/>
      <c r="AZ74" s="99"/>
      <c r="BA74" s="43"/>
      <c r="BB74" s="43"/>
      <c r="BC74" s="43"/>
      <c r="BD74" s="40"/>
      <c r="BE74" s="40"/>
      <c r="BF74" s="40"/>
    </row>
    <row r="75" spans="1:58" ht="35.25" customHeight="1" x14ac:dyDescent="0.15">
      <c r="A75" s="50"/>
      <c r="B75" s="31"/>
      <c r="C75" s="238"/>
      <c r="D75" s="239"/>
      <c r="E75" s="239"/>
      <c r="F75" s="239"/>
      <c r="G75" s="239"/>
      <c r="H75" s="239"/>
      <c r="I75" s="239"/>
      <c r="J75" s="239"/>
      <c r="K75" s="239"/>
      <c r="L75" s="239"/>
      <c r="M75" s="239"/>
      <c r="N75" s="239"/>
      <c r="O75" s="239"/>
      <c r="P75" s="239"/>
      <c r="Q75" s="239"/>
      <c r="R75" s="239"/>
      <c r="S75" s="239"/>
      <c r="T75" s="239"/>
      <c r="U75" s="239"/>
      <c r="V75" s="239"/>
      <c r="W75" s="239"/>
      <c r="X75" s="239"/>
      <c r="Y75" s="239"/>
      <c r="Z75" s="239"/>
      <c r="AA75" s="239"/>
      <c r="AB75" s="240"/>
      <c r="AD75" s="31"/>
      <c r="AE75" s="246"/>
      <c r="AF75" s="247"/>
      <c r="AG75" s="247"/>
      <c r="AH75" s="247"/>
      <c r="AI75" s="247"/>
      <c r="AJ75" s="247"/>
      <c r="AK75" s="248"/>
      <c r="AL75" s="252"/>
      <c r="AM75" s="253"/>
      <c r="AN75" s="253"/>
      <c r="AO75" s="253"/>
      <c r="AP75" s="253"/>
      <c r="AQ75" s="254"/>
      <c r="AR75" s="31"/>
      <c r="AS75" s="31"/>
      <c r="AT75" s="210"/>
      <c r="AU75" s="210"/>
      <c r="AV75" s="255"/>
      <c r="AW75" s="256"/>
      <c r="AX75" s="256"/>
    </row>
    <row r="76" spans="1:58" ht="25.5" customHeight="1" x14ac:dyDescent="0.15">
      <c r="A76" s="50"/>
      <c r="B76" s="31"/>
      <c r="C76" s="241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3"/>
      <c r="AD76" s="31"/>
      <c r="AE76" s="31"/>
      <c r="AF76" s="31"/>
      <c r="AG76" s="31"/>
      <c r="AH76" s="31"/>
      <c r="AI76" s="31"/>
      <c r="AJ76" s="31"/>
      <c r="AK76" s="54" t="s">
        <v>21</v>
      </c>
      <c r="AL76" s="31"/>
      <c r="AM76" s="34"/>
      <c r="AN76" s="34"/>
      <c r="AO76" s="34"/>
      <c r="AP76" s="31"/>
      <c r="AQ76" s="31"/>
      <c r="AR76" s="31"/>
      <c r="AS76" s="31"/>
      <c r="AT76" s="210"/>
    </row>
    <row r="77" spans="1:58" ht="25.5" customHeight="1" x14ac:dyDescent="0.15">
      <c r="A77" s="50"/>
      <c r="B77" s="31"/>
      <c r="C77" s="52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D77" s="31"/>
      <c r="AE77" s="31"/>
      <c r="AF77" s="31"/>
      <c r="AG77" s="31"/>
      <c r="AH77" s="31"/>
      <c r="AI77" s="31"/>
      <c r="AJ77" s="31"/>
      <c r="AK77" s="55" t="s">
        <v>41</v>
      </c>
      <c r="AL77" s="31"/>
      <c r="AM77" s="34"/>
      <c r="AN77" s="34"/>
      <c r="AO77" s="34"/>
      <c r="AP77" s="31"/>
      <c r="AQ77" s="31"/>
      <c r="AR77" s="31"/>
      <c r="AS77" s="31"/>
    </row>
    <row r="78" spans="1:58" ht="17.25" customHeight="1" x14ac:dyDescent="0.15">
      <c r="A78" s="56"/>
      <c r="B78" s="57"/>
      <c r="C78" s="57"/>
      <c r="D78" s="57"/>
      <c r="E78" s="57"/>
      <c r="F78" s="58"/>
      <c r="G78" s="57"/>
      <c r="H78" s="57"/>
      <c r="I78" s="57"/>
      <c r="J78" s="57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60"/>
      <c r="AL78" s="59"/>
      <c r="AM78" s="61"/>
      <c r="AN78" s="61"/>
      <c r="AO78" s="61"/>
      <c r="AP78" s="59"/>
      <c r="AQ78" s="59"/>
      <c r="AR78" s="59"/>
      <c r="AS78" s="59"/>
    </row>
    <row r="79" spans="1:58" ht="17.25" hidden="1" customHeight="1" x14ac:dyDescent="0.15">
      <c r="A79" s="36"/>
      <c r="B79" s="36"/>
      <c r="C79" s="36"/>
      <c r="D79" s="36"/>
      <c r="E79" s="36"/>
      <c r="F79" s="62"/>
      <c r="G79" s="36"/>
      <c r="H79" s="36"/>
      <c r="I79" s="36"/>
      <c r="J79" s="36"/>
      <c r="AK79" s="63"/>
      <c r="AM79" s="10"/>
      <c r="AN79" s="10"/>
      <c r="AO79" s="10"/>
    </row>
    <row r="80" spans="1:58" ht="25.5" hidden="1" customHeight="1" x14ac:dyDescent="0.15">
      <c r="A80" s="178" t="s">
        <v>50</v>
      </c>
      <c r="B80" s="179"/>
      <c r="C80" s="179"/>
      <c r="D80" s="179"/>
      <c r="E80" s="179"/>
      <c r="F80" s="179"/>
      <c r="G80" s="179"/>
      <c r="H80" s="179"/>
      <c r="I80" s="180"/>
      <c r="J80" s="23"/>
      <c r="K80" s="64" t="s">
        <v>48</v>
      </c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23"/>
      <c r="AP80" s="23"/>
      <c r="AQ80" s="23"/>
      <c r="AR80" s="23"/>
      <c r="AS80" s="23"/>
      <c r="AU80" s="31" t="s">
        <v>6</v>
      </c>
      <c r="AV80" s="34"/>
      <c r="AW80" s="34"/>
      <c r="AX80" s="34"/>
      <c r="AY80" s="34"/>
      <c r="BA80" s="34"/>
      <c r="BB80" s="34"/>
      <c r="BC80" s="34"/>
      <c r="BD80" s="21"/>
      <c r="BE80" s="21"/>
      <c r="BF80" s="21"/>
    </row>
    <row r="81" spans="1:58" ht="17.25" hidden="1" customHeight="1" x14ac:dyDescent="0.15">
      <c r="A81" s="181"/>
      <c r="B81" s="182"/>
      <c r="C81" s="182"/>
      <c r="D81" s="182"/>
      <c r="E81" s="182"/>
      <c r="F81" s="182"/>
      <c r="G81" s="182"/>
      <c r="H81" s="182"/>
      <c r="I81" s="183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5"/>
      <c r="Y81" s="25"/>
      <c r="Z81" s="25"/>
      <c r="AA81" s="25"/>
      <c r="AB81" s="25"/>
      <c r="AC81" s="25"/>
      <c r="AD81" s="25"/>
      <c r="AE81" s="26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7"/>
      <c r="AQ81" s="27"/>
      <c r="AR81" s="27"/>
      <c r="AS81" s="27"/>
    </row>
    <row r="82" spans="1:58" ht="28.5" hidden="1" customHeight="1" x14ac:dyDescent="0.15">
      <c r="A82" s="28"/>
      <c r="B82" s="29" t="s">
        <v>7</v>
      </c>
      <c r="C82" s="30"/>
      <c r="D82" s="30"/>
      <c r="E82" s="30"/>
      <c r="F82" s="31"/>
      <c r="G82" s="32"/>
      <c r="H82" s="31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3"/>
      <c r="AB82" s="34"/>
      <c r="AC82" s="34"/>
      <c r="AD82" s="34"/>
      <c r="AE82" s="29" t="s">
        <v>8</v>
      </c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V82" s="31" t="s">
        <v>9</v>
      </c>
      <c r="AY82" s="31" t="s">
        <v>10</v>
      </c>
    </row>
    <row r="83" spans="1:58" ht="25.5" hidden="1" customHeight="1" x14ac:dyDescent="0.15">
      <c r="A83" s="28"/>
      <c r="B83" s="212" t="s">
        <v>11</v>
      </c>
      <c r="C83" s="213"/>
      <c r="D83" s="213"/>
      <c r="E83" s="214"/>
      <c r="F83" s="218" t="s">
        <v>12</v>
      </c>
      <c r="G83" s="218"/>
      <c r="H83" s="260"/>
      <c r="I83" s="260"/>
      <c r="J83" s="208" t="s">
        <v>13</v>
      </c>
      <c r="K83" s="208"/>
      <c r="L83" s="260"/>
      <c r="M83" s="260"/>
      <c r="N83" s="208" t="s">
        <v>14</v>
      </c>
      <c r="O83" s="221"/>
      <c r="P83" s="231" t="s">
        <v>15</v>
      </c>
      <c r="Q83" s="221"/>
      <c r="R83" s="233" t="s">
        <v>16</v>
      </c>
      <c r="S83" s="233"/>
      <c r="T83" s="260"/>
      <c r="U83" s="260"/>
      <c r="V83" s="208" t="s">
        <v>13</v>
      </c>
      <c r="W83" s="208"/>
      <c r="X83" s="260"/>
      <c r="Y83" s="260"/>
      <c r="Z83" s="208" t="s">
        <v>14</v>
      </c>
      <c r="AA83" s="221"/>
      <c r="AB83" s="31"/>
      <c r="AC83" s="31"/>
      <c r="AD83" s="31"/>
      <c r="AE83" s="223" t="s">
        <v>44</v>
      </c>
      <c r="AF83" s="224"/>
      <c r="AG83" s="224"/>
      <c r="AH83" s="224"/>
      <c r="AI83" s="225"/>
      <c r="AJ83" s="229">
        <f>ROUNDDOWN(AY83/60,0)</f>
        <v>0</v>
      </c>
      <c r="AK83" s="229"/>
      <c r="AL83" s="224" t="s">
        <v>18</v>
      </c>
      <c r="AM83" s="224"/>
      <c r="AN83" s="229">
        <f>AY83-AJ83*60</f>
        <v>0</v>
      </c>
      <c r="AO83" s="229"/>
      <c r="AP83" s="208" t="s">
        <v>14</v>
      </c>
      <c r="AQ83" s="221"/>
      <c r="AR83" s="34"/>
      <c r="AS83" s="31"/>
      <c r="AT83" s="210"/>
      <c r="AU83" s="210" t="s">
        <v>19</v>
      </c>
      <c r="AV83" s="211">
        <f>T83*60+X83</f>
        <v>0</v>
      </c>
      <c r="AX83" s="210" t="s">
        <v>20</v>
      </c>
      <c r="AY83" s="211">
        <f>(T83*60+X83)-(H83*60+L83)</f>
        <v>0</v>
      </c>
    </row>
    <row r="84" spans="1:58" ht="35.25" hidden="1" customHeight="1" x14ac:dyDescent="0.15">
      <c r="A84" s="28"/>
      <c r="B84" s="215"/>
      <c r="C84" s="216"/>
      <c r="D84" s="216"/>
      <c r="E84" s="217"/>
      <c r="F84" s="218"/>
      <c r="G84" s="218"/>
      <c r="H84" s="261"/>
      <c r="I84" s="261"/>
      <c r="J84" s="209"/>
      <c r="K84" s="209"/>
      <c r="L84" s="261"/>
      <c r="M84" s="261"/>
      <c r="N84" s="209"/>
      <c r="O84" s="222"/>
      <c r="P84" s="232"/>
      <c r="Q84" s="222"/>
      <c r="R84" s="234"/>
      <c r="S84" s="234"/>
      <c r="T84" s="261"/>
      <c r="U84" s="261"/>
      <c r="V84" s="209"/>
      <c r="W84" s="209"/>
      <c r="X84" s="261"/>
      <c r="Y84" s="261"/>
      <c r="Z84" s="209"/>
      <c r="AA84" s="222"/>
      <c r="AB84" s="31"/>
      <c r="AC84" s="31"/>
      <c r="AD84" s="31"/>
      <c r="AE84" s="226"/>
      <c r="AF84" s="227"/>
      <c r="AG84" s="227"/>
      <c r="AH84" s="227"/>
      <c r="AI84" s="228"/>
      <c r="AJ84" s="230"/>
      <c r="AK84" s="230"/>
      <c r="AL84" s="227"/>
      <c r="AM84" s="227"/>
      <c r="AN84" s="230"/>
      <c r="AO84" s="230"/>
      <c r="AP84" s="209"/>
      <c r="AQ84" s="222"/>
      <c r="AR84" s="34"/>
      <c r="AS84" s="31"/>
      <c r="AT84" s="210"/>
      <c r="AU84" s="210"/>
      <c r="AV84" s="211"/>
      <c r="AX84" s="210"/>
      <c r="AY84" s="211"/>
    </row>
    <row r="85" spans="1:58" ht="17.25" hidden="1" customHeight="1" x14ac:dyDescent="0.15">
      <c r="A85" s="28"/>
      <c r="B85" s="35"/>
      <c r="C85" s="35"/>
      <c r="D85" s="35"/>
      <c r="E85" s="35"/>
      <c r="F85" s="36"/>
      <c r="G85" s="36"/>
      <c r="H85" s="37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4"/>
      <c r="Y85" s="34"/>
      <c r="Z85" s="32"/>
      <c r="AA85" s="33"/>
      <c r="AB85" s="34"/>
      <c r="AC85" s="34"/>
      <c r="AD85" s="34"/>
      <c r="AE85" s="38"/>
      <c r="AF85" s="38"/>
      <c r="AG85" s="38"/>
      <c r="AH85" s="38"/>
      <c r="AI85" s="38"/>
      <c r="AJ85" s="39" t="s">
        <v>21</v>
      </c>
      <c r="AK85" s="38"/>
      <c r="AL85" s="38"/>
      <c r="AM85" s="38"/>
      <c r="AN85" s="38"/>
      <c r="AO85" s="38"/>
      <c r="AP85" s="38"/>
      <c r="AQ85" s="38"/>
      <c r="AR85" s="34"/>
      <c r="AS85" s="31"/>
    </row>
    <row r="86" spans="1:58" s="31" customFormat="1" ht="25.5" hidden="1" customHeight="1" x14ac:dyDescent="0.15">
      <c r="A86" s="28"/>
      <c r="B86" s="29"/>
      <c r="C86" s="30"/>
      <c r="D86" s="30"/>
      <c r="E86" s="30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3"/>
      <c r="X86" s="34"/>
      <c r="Y86" s="34"/>
      <c r="Z86" s="32"/>
      <c r="AA86" s="33"/>
      <c r="AB86" s="34"/>
      <c r="AC86" s="34"/>
      <c r="AD86" s="34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4"/>
      <c r="AV86" s="43" t="s">
        <v>22</v>
      </c>
      <c r="AY86" s="31" t="s">
        <v>23</v>
      </c>
      <c r="BB86" s="31" t="s">
        <v>49</v>
      </c>
      <c r="BD86" s="3"/>
      <c r="BE86" s="3"/>
      <c r="BF86" s="3"/>
    </row>
    <row r="87" spans="1:58" s="48" customFormat="1" ht="25.5" hidden="1" customHeight="1" x14ac:dyDescent="0.15">
      <c r="A87" s="41"/>
      <c r="B87" s="42" t="s">
        <v>107</v>
      </c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3"/>
      <c r="P87" s="42"/>
      <c r="Q87" s="42"/>
      <c r="R87" s="42"/>
      <c r="S87" s="42"/>
      <c r="T87" s="42"/>
      <c r="U87" s="13"/>
      <c r="V87" s="42"/>
      <c r="W87" s="42"/>
      <c r="X87" s="34"/>
      <c r="Y87" s="34"/>
      <c r="Z87" s="32"/>
      <c r="AA87" s="33"/>
      <c r="AB87" s="34"/>
      <c r="AC87" s="34"/>
      <c r="AD87" s="34"/>
      <c r="AE87" s="44" t="s">
        <v>25</v>
      </c>
      <c r="AF87" s="45"/>
      <c r="AG87" s="46"/>
      <c r="AH87" s="46"/>
      <c r="AI87" s="46"/>
      <c r="AJ87" s="46"/>
      <c r="AK87" s="46"/>
      <c r="AL87" s="46"/>
      <c r="AM87" s="46"/>
      <c r="AN87" s="38"/>
      <c r="AO87" s="38"/>
      <c r="AP87" s="38"/>
      <c r="AQ87" s="47"/>
      <c r="AR87" s="34"/>
      <c r="AS87" s="31"/>
      <c r="AT87" s="43"/>
      <c r="AU87" s="43"/>
      <c r="AV87" s="43" t="s">
        <v>26</v>
      </c>
      <c r="AW87" s="43"/>
      <c r="AX87" s="43"/>
      <c r="AY87" s="31" t="s">
        <v>27</v>
      </c>
      <c r="AZ87" s="43"/>
      <c r="BA87" s="31"/>
      <c r="BB87" s="31"/>
      <c r="BC87" s="43"/>
      <c r="BD87" s="3"/>
      <c r="BE87" s="40"/>
      <c r="BF87" s="40"/>
    </row>
    <row r="88" spans="1:58" ht="25.5" hidden="1" customHeight="1" x14ac:dyDescent="0.15">
      <c r="A88" s="28"/>
      <c r="B88" s="212" t="s">
        <v>51</v>
      </c>
      <c r="C88" s="213"/>
      <c r="D88" s="213"/>
      <c r="E88" s="214"/>
      <c r="F88" s="218" t="s">
        <v>12</v>
      </c>
      <c r="G88" s="218"/>
      <c r="H88" s="260"/>
      <c r="I88" s="260"/>
      <c r="J88" s="208" t="s">
        <v>13</v>
      </c>
      <c r="K88" s="208"/>
      <c r="L88" s="260"/>
      <c r="M88" s="260"/>
      <c r="N88" s="208" t="s">
        <v>14</v>
      </c>
      <c r="O88" s="221"/>
      <c r="P88" s="231" t="s">
        <v>15</v>
      </c>
      <c r="Q88" s="221"/>
      <c r="R88" s="233" t="s">
        <v>16</v>
      </c>
      <c r="S88" s="233"/>
      <c r="T88" s="262"/>
      <c r="U88" s="260"/>
      <c r="V88" s="208" t="s">
        <v>13</v>
      </c>
      <c r="W88" s="208"/>
      <c r="X88" s="260"/>
      <c r="Y88" s="260"/>
      <c r="Z88" s="208" t="s">
        <v>14</v>
      </c>
      <c r="AA88" s="221"/>
      <c r="AB88" s="34"/>
      <c r="AC88" s="34"/>
      <c r="AD88" s="34"/>
      <c r="AE88" s="257" t="s">
        <v>52</v>
      </c>
      <c r="AF88" s="208"/>
      <c r="AG88" s="208"/>
      <c r="AH88" s="208"/>
      <c r="AI88" s="221"/>
      <c r="AJ88" s="258">
        <f>ROUNDDOWN(AV93/60,0)</f>
        <v>0</v>
      </c>
      <c r="AK88" s="229"/>
      <c r="AL88" s="208" t="s">
        <v>13</v>
      </c>
      <c r="AM88" s="208"/>
      <c r="AN88" s="229">
        <f>AV93-AJ88*60</f>
        <v>0</v>
      </c>
      <c r="AO88" s="229"/>
      <c r="AP88" s="208" t="s">
        <v>14</v>
      </c>
      <c r="AQ88" s="221"/>
      <c r="AR88" s="34"/>
      <c r="AS88" s="49"/>
      <c r="AU88" s="210" t="s">
        <v>30</v>
      </c>
      <c r="AV88" s="211">
        <f>IF(AY88&lt;=BB88,BB88,AV83)</f>
        <v>1260</v>
      </c>
      <c r="AW88" s="152"/>
      <c r="AX88" s="210" t="s">
        <v>31</v>
      </c>
      <c r="AY88" s="211">
        <f>T88*60+X88</f>
        <v>0</v>
      </c>
      <c r="AZ88" s="152"/>
      <c r="BA88" s="210" t="s">
        <v>32</v>
      </c>
      <c r="BB88" s="211">
        <f>21*60</f>
        <v>1260</v>
      </c>
    </row>
    <row r="89" spans="1:58" ht="35.25" hidden="1" customHeight="1" x14ac:dyDescent="0.15">
      <c r="A89" s="28"/>
      <c r="B89" s="215"/>
      <c r="C89" s="216"/>
      <c r="D89" s="216"/>
      <c r="E89" s="217"/>
      <c r="F89" s="218"/>
      <c r="G89" s="218"/>
      <c r="H89" s="261"/>
      <c r="I89" s="261"/>
      <c r="J89" s="209"/>
      <c r="K89" s="209"/>
      <c r="L89" s="261"/>
      <c r="M89" s="261"/>
      <c r="N89" s="209"/>
      <c r="O89" s="222"/>
      <c r="P89" s="232"/>
      <c r="Q89" s="222"/>
      <c r="R89" s="234"/>
      <c r="S89" s="234"/>
      <c r="T89" s="263"/>
      <c r="U89" s="261"/>
      <c r="V89" s="209"/>
      <c r="W89" s="209"/>
      <c r="X89" s="261"/>
      <c r="Y89" s="261"/>
      <c r="Z89" s="209"/>
      <c r="AA89" s="222"/>
      <c r="AB89" s="31"/>
      <c r="AC89" s="31"/>
      <c r="AD89" s="31"/>
      <c r="AE89" s="232"/>
      <c r="AF89" s="209"/>
      <c r="AG89" s="209"/>
      <c r="AH89" s="209"/>
      <c r="AI89" s="222"/>
      <c r="AJ89" s="259"/>
      <c r="AK89" s="230"/>
      <c r="AL89" s="209"/>
      <c r="AM89" s="209"/>
      <c r="AN89" s="230"/>
      <c r="AO89" s="230"/>
      <c r="AP89" s="209"/>
      <c r="AQ89" s="222"/>
      <c r="AR89" s="34"/>
      <c r="AS89" s="49"/>
      <c r="AU89" s="210"/>
      <c r="AV89" s="211"/>
      <c r="AW89" s="152"/>
      <c r="AX89" s="210"/>
      <c r="AY89" s="211"/>
      <c r="AZ89" s="152"/>
      <c r="BA89" s="210"/>
      <c r="BB89" s="211"/>
    </row>
    <row r="90" spans="1:58" ht="17.25" hidden="1" customHeight="1" x14ac:dyDescent="0.15">
      <c r="A90" s="50"/>
      <c r="B90" s="35"/>
      <c r="C90" s="35"/>
      <c r="D90" s="35"/>
      <c r="E90" s="35"/>
      <c r="F90" s="31"/>
      <c r="G90" s="35"/>
      <c r="H90" s="37"/>
      <c r="I90" s="35"/>
      <c r="J90" s="35"/>
      <c r="K90" s="35"/>
      <c r="L90" s="35"/>
      <c r="M90" s="35"/>
      <c r="N90" s="35"/>
      <c r="O90" s="35"/>
      <c r="P90" s="51"/>
      <c r="Q90" s="35"/>
      <c r="R90" s="35"/>
      <c r="S90" s="35"/>
      <c r="T90" s="35"/>
      <c r="U90" s="35"/>
      <c r="V90" s="35"/>
      <c r="W90" s="35"/>
      <c r="X90" s="34"/>
      <c r="Y90" s="34"/>
      <c r="Z90" s="32"/>
      <c r="AA90" s="31"/>
      <c r="AB90" s="31"/>
      <c r="AC90" s="31"/>
      <c r="AD90" s="31"/>
      <c r="AE90" s="47"/>
      <c r="AF90" s="47"/>
      <c r="AG90" s="47"/>
      <c r="AH90" s="47"/>
      <c r="AI90" s="47"/>
      <c r="AJ90" s="39" t="s">
        <v>21</v>
      </c>
      <c r="AK90" s="47"/>
      <c r="AL90" s="47"/>
      <c r="AM90" s="47"/>
      <c r="AN90" s="47"/>
      <c r="AO90" s="47"/>
      <c r="AP90" s="47"/>
      <c r="AQ90" s="47"/>
      <c r="AR90" s="31"/>
      <c r="AS90" s="31"/>
      <c r="AY90" s="62" t="s">
        <v>33</v>
      </c>
    </row>
    <row r="91" spans="1:58" ht="25.5" hidden="1" customHeight="1" x14ac:dyDescent="0.2">
      <c r="A91" s="50"/>
      <c r="B91" s="31"/>
      <c r="C91" s="235" t="s">
        <v>100</v>
      </c>
      <c r="D91" s="236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6"/>
      <c r="Q91" s="236"/>
      <c r="R91" s="236"/>
      <c r="S91" s="236"/>
      <c r="T91" s="236"/>
      <c r="U91" s="236"/>
      <c r="V91" s="236"/>
      <c r="W91" s="236"/>
      <c r="X91" s="236"/>
      <c r="Y91" s="236"/>
      <c r="Z91" s="236"/>
      <c r="AA91" s="236"/>
      <c r="AB91" s="237"/>
      <c r="AC91" s="31"/>
      <c r="AD91" s="31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31"/>
      <c r="AS91" s="31"/>
      <c r="AY91" s="98" t="s">
        <v>97</v>
      </c>
    </row>
    <row r="92" spans="1:58" ht="25.5" hidden="1" customHeight="1" x14ac:dyDescent="0.15">
      <c r="A92" s="50"/>
      <c r="B92" s="31"/>
      <c r="C92" s="238"/>
      <c r="D92" s="239"/>
      <c r="E92" s="239"/>
      <c r="F92" s="239"/>
      <c r="G92" s="239"/>
      <c r="H92" s="239"/>
      <c r="I92" s="239"/>
      <c r="J92" s="239"/>
      <c r="K92" s="239"/>
      <c r="L92" s="239"/>
      <c r="M92" s="239"/>
      <c r="N92" s="239"/>
      <c r="O92" s="239"/>
      <c r="P92" s="239"/>
      <c r="Q92" s="239"/>
      <c r="R92" s="239"/>
      <c r="S92" s="239"/>
      <c r="T92" s="239"/>
      <c r="U92" s="239"/>
      <c r="V92" s="239"/>
      <c r="W92" s="239"/>
      <c r="X92" s="239"/>
      <c r="Y92" s="239"/>
      <c r="Z92" s="239"/>
      <c r="AA92" s="239"/>
      <c r="AB92" s="240"/>
      <c r="AC92" s="31"/>
      <c r="AD92" s="31"/>
      <c r="AE92" s="44" t="s">
        <v>35</v>
      </c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31"/>
      <c r="AS92" s="31"/>
      <c r="AV92" s="31" t="s">
        <v>36</v>
      </c>
      <c r="AY92" s="31" t="s">
        <v>37</v>
      </c>
      <c r="AZ92" s="99"/>
    </row>
    <row r="93" spans="1:58" s="48" customFormat="1" ht="25.5" hidden="1" customHeight="1" x14ac:dyDescent="0.15">
      <c r="A93" s="50"/>
      <c r="B93" s="31"/>
      <c r="C93" s="238"/>
      <c r="D93" s="239"/>
      <c r="E93" s="239"/>
      <c r="F93" s="239"/>
      <c r="G93" s="239"/>
      <c r="H93" s="239"/>
      <c r="I93" s="239"/>
      <c r="J93" s="239"/>
      <c r="K93" s="239"/>
      <c r="L93" s="239"/>
      <c r="M93" s="239"/>
      <c r="N93" s="239"/>
      <c r="O93" s="239"/>
      <c r="P93" s="239"/>
      <c r="Q93" s="239"/>
      <c r="R93" s="239"/>
      <c r="S93" s="239"/>
      <c r="T93" s="239"/>
      <c r="U93" s="239"/>
      <c r="V93" s="239"/>
      <c r="W93" s="239"/>
      <c r="X93" s="239"/>
      <c r="Y93" s="239"/>
      <c r="Z93" s="239"/>
      <c r="AA93" s="239"/>
      <c r="AB93" s="240"/>
      <c r="AD93" s="34"/>
      <c r="AE93" s="223" t="s">
        <v>46</v>
      </c>
      <c r="AF93" s="244"/>
      <c r="AG93" s="244"/>
      <c r="AH93" s="244"/>
      <c r="AI93" s="244"/>
      <c r="AJ93" s="244"/>
      <c r="AK93" s="245"/>
      <c r="AL93" s="249">
        <f>IF(AY83=0,0,ROUNDUP(AV93/AY83,3))</f>
        <v>0</v>
      </c>
      <c r="AM93" s="250"/>
      <c r="AN93" s="250"/>
      <c r="AO93" s="250"/>
      <c r="AP93" s="250"/>
      <c r="AQ93" s="251"/>
      <c r="AR93" s="31"/>
      <c r="AS93" s="31"/>
      <c r="AT93" s="43"/>
      <c r="AU93" s="210" t="s">
        <v>39</v>
      </c>
      <c r="AV93" s="255">
        <f>IF(AV83-AV88&gt;0,IF(AV83-AV88&gt;AY83,AY83,AV83-AV88),0)</f>
        <v>0</v>
      </c>
      <c r="AW93" s="256" t="s">
        <v>40</v>
      </c>
      <c r="AX93" s="256"/>
      <c r="AY93" s="99"/>
      <c r="AZ93" s="99"/>
      <c r="BA93" s="43"/>
      <c r="BB93" s="43"/>
      <c r="BC93" s="43"/>
      <c r="BD93" s="40"/>
      <c r="BE93" s="40"/>
      <c r="BF93" s="40"/>
    </row>
    <row r="94" spans="1:58" ht="35.25" hidden="1" customHeight="1" x14ac:dyDescent="0.15">
      <c r="A94" s="65"/>
      <c r="B94" s="31"/>
      <c r="C94" s="238"/>
      <c r="D94" s="239"/>
      <c r="E94" s="239"/>
      <c r="F94" s="239"/>
      <c r="G94" s="239"/>
      <c r="H94" s="239"/>
      <c r="I94" s="239"/>
      <c r="J94" s="239"/>
      <c r="K94" s="239"/>
      <c r="L94" s="239"/>
      <c r="M94" s="239"/>
      <c r="N94" s="239"/>
      <c r="O94" s="239"/>
      <c r="P94" s="239"/>
      <c r="Q94" s="239"/>
      <c r="R94" s="239"/>
      <c r="S94" s="239"/>
      <c r="T94" s="239"/>
      <c r="U94" s="239"/>
      <c r="V94" s="239"/>
      <c r="W94" s="239"/>
      <c r="X94" s="239"/>
      <c r="Y94" s="239"/>
      <c r="Z94" s="239"/>
      <c r="AA94" s="239"/>
      <c r="AB94" s="240"/>
      <c r="AC94" s="34"/>
      <c r="AD94" s="31"/>
      <c r="AE94" s="246"/>
      <c r="AF94" s="247"/>
      <c r="AG94" s="247"/>
      <c r="AH94" s="247"/>
      <c r="AI94" s="247"/>
      <c r="AJ94" s="247"/>
      <c r="AK94" s="248"/>
      <c r="AL94" s="252"/>
      <c r="AM94" s="253"/>
      <c r="AN94" s="253"/>
      <c r="AO94" s="253"/>
      <c r="AP94" s="253"/>
      <c r="AQ94" s="254"/>
      <c r="AR94" s="31"/>
      <c r="AS94" s="31"/>
      <c r="AT94" s="210"/>
      <c r="AU94" s="210"/>
      <c r="AV94" s="255"/>
      <c r="AW94" s="256"/>
      <c r="AX94" s="256"/>
    </row>
    <row r="95" spans="1:58" ht="25.5" hidden="1" customHeight="1" x14ac:dyDescent="0.15">
      <c r="A95" s="65"/>
      <c r="B95" s="31"/>
      <c r="C95" s="241"/>
      <c r="D95" s="242"/>
      <c r="E95" s="242"/>
      <c r="F95" s="242"/>
      <c r="G95" s="242"/>
      <c r="H95" s="242"/>
      <c r="I95" s="242"/>
      <c r="J95" s="242"/>
      <c r="K95" s="242"/>
      <c r="L95" s="242"/>
      <c r="M95" s="242"/>
      <c r="N95" s="242"/>
      <c r="O95" s="242"/>
      <c r="P95" s="242"/>
      <c r="Q95" s="242"/>
      <c r="R95" s="242"/>
      <c r="S95" s="242"/>
      <c r="T95" s="242"/>
      <c r="U95" s="242"/>
      <c r="V95" s="242"/>
      <c r="W95" s="242"/>
      <c r="X95" s="242"/>
      <c r="Y95" s="242"/>
      <c r="Z95" s="242"/>
      <c r="AA95" s="242"/>
      <c r="AB95" s="243"/>
      <c r="AC95" s="31"/>
      <c r="AD95" s="31"/>
      <c r="AE95" s="31"/>
      <c r="AF95" s="31"/>
      <c r="AG95" s="31"/>
      <c r="AH95" s="31"/>
      <c r="AI95" s="31"/>
      <c r="AJ95" s="31"/>
      <c r="AK95" s="54" t="s">
        <v>21</v>
      </c>
      <c r="AL95" s="31"/>
      <c r="AM95" s="34"/>
      <c r="AN95" s="34"/>
      <c r="AO95" s="34"/>
      <c r="AP95" s="31"/>
      <c r="AQ95" s="31"/>
      <c r="AR95" s="31"/>
      <c r="AS95" s="31"/>
      <c r="AT95" s="210"/>
    </row>
    <row r="96" spans="1:58" ht="25.5" hidden="1" customHeight="1" x14ac:dyDescent="0.15">
      <c r="A96" s="50"/>
      <c r="B96" s="30"/>
      <c r="C96" s="52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31"/>
      <c r="AD96" s="31"/>
      <c r="AE96" s="31"/>
      <c r="AF96" s="31"/>
      <c r="AG96" s="31"/>
      <c r="AH96" s="31"/>
      <c r="AI96" s="31"/>
      <c r="AJ96" s="31"/>
      <c r="AK96" s="55" t="s">
        <v>41</v>
      </c>
      <c r="AL96" s="31"/>
      <c r="AM96" s="34"/>
      <c r="AN96" s="34"/>
      <c r="AO96" s="34"/>
      <c r="AP96" s="31"/>
      <c r="AQ96" s="31"/>
      <c r="AR96" s="31"/>
      <c r="AS96" s="31"/>
    </row>
    <row r="97" spans="1:58" ht="17.25" hidden="1" customHeight="1" x14ac:dyDescent="0.15">
      <c r="A97" s="36"/>
      <c r="B97" s="36"/>
      <c r="C97" s="36"/>
      <c r="D97" s="36"/>
      <c r="E97" s="36"/>
      <c r="F97" s="62"/>
      <c r="G97" s="36"/>
      <c r="H97" s="36"/>
      <c r="I97" s="36"/>
      <c r="J97" s="36"/>
      <c r="AK97" s="63"/>
      <c r="AM97" s="10"/>
      <c r="AN97" s="10"/>
      <c r="AO97" s="10"/>
    </row>
    <row r="98" spans="1:58" ht="25.5" hidden="1" customHeight="1" x14ac:dyDescent="0.15">
      <c r="A98" s="178" t="s">
        <v>53</v>
      </c>
      <c r="B98" s="179"/>
      <c r="C98" s="179"/>
      <c r="D98" s="179"/>
      <c r="E98" s="179"/>
      <c r="F98" s="179"/>
      <c r="G98" s="179"/>
      <c r="H98" s="179"/>
      <c r="I98" s="180"/>
      <c r="J98" s="23"/>
      <c r="K98" s="64" t="s">
        <v>48</v>
      </c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23"/>
      <c r="AP98" s="23"/>
      <c r="AQ98" s="23"/>
      <c r="AR98" s="23"/>
      <c r="AS98" s="23"/>
      <c r="AU98" s="31" t="s">
        <v>6</v>
      </c>
      <c r="AV98" s="34"/>
      <c r="AW98" s="34"/>
      <c r="AX98" s="34"/>
      <c r="AY98" s="34"/>
      <c r="BA98" s="34"/>
      <c r="BB98" s="34"/>
      <c r="BC98" s="34"/>
      <c r="BD98" s="21"/>
      <c r="BE98" s="21"/>
      <c r="BF98" s="21"/>
    </row>
    <row r="99" spans="1:58" ht="17.25" hidden="1" customHeight="1" x14ac:dyDescent="0.15">
      <c r="A99" s="181"/>
      <c r="B99" s="182"/>
      <c r="C99" s="182"/>
      <c r="D99" s="182"/>
      <c r="E99" s="182"/>
      <c r="F99" s="182"/>
      <c r="G99" s="182"/>
      <c r="H99" s="182"/>
      <c r="I99" s="183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5"/>
      <c r="Y99" s="25"/>
      <c r="Z99" s="25"/>
      <c r="AA99" s="25"/>
      <c r="AB99" s="25"/>
      <c r="AC99" s="25"/>
      <c r="AD99" s="25"/>
      <c r="AE99" s="26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7"/>
      <c r="AQ99" s="27"/>
      <c r="AR99" s="27"/>
      <c r="AS99" s="27"/>
    </row>
    <row r="100" spans="1:58" ht="28.5" hidden="1" customHeight="1" x14ac:dyDescent="0.15">
      <c r="A100" s="28"/>
      <c r="B100" s="29" t="s">
        <v>7</v>
      </c>
      <c r="C100" s="30"/>
      <c r="D100" s="30"/>
      <c r="E100" s="30"/>
      <c r="F100" s="31"/>
      <c r="G100" s="32"/>
      <c r="H100" s="31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3"/>
      <c r="AB100" s="34"/>
      <c r="AC100" s="34"/>
      <c r="AD100" s="34"/>
      <c r="AE100" s="29" t="s">
        <v>8</v>
      </c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V100" s="31" t="s">
        <v>9</v>
      </c>
      <c r="AY100" s="31" t="s">
        <v>10</v>
      </c>
    </row>
    <row r="101" spans="1:58" ht="25.5" hidden="1" customHeight="1" x14ac:dyDescent="0.15">
      <c r="A101" s="28"/>
      <c r="B101" s="212" t="s">
        <v>11</v>
      </c>
      <c r="C101" s="213"/>
      <c r="D101" s="213"/>
      <c r="E101" s="214"/>
      <c r="F101" s="218" t="s">
        <v>12</v>
      </c>
      <c r="G101" s="218"/>
      <c r="H101" s="260"/>
      <c r="I101" s="260"/>
      <c r="J101" s="208" t="s">
        <v>13</v>
      </c>
      <c r="K101" s="208"/>
      <c r="L101" s="260"/>
      <c r="M101" s="260"/>
      <c r="N101" s="208" t="s">
        <v>14</v>
      </c>
      <c r="O101" s="221"/>
      <c r="P101" s="231" t="s">
        <v>15</v>
      </c>
      <c r="Q101" s="221"/>
      <c r="R101" s="233" t="s">
        <v>16</v>
      </c>
      <c r="S101" s="233"/>
      <c r="T101" s="260"/>
      <c r="U101" s="260"/>
      <c r="V101" s="208" t="s">
        <v>13</v>
      </c>
      <c r="W101" s="208"/>
      <c r="X101" s="260"/>
      <c r="Y101" s="260"/>
      <c r="Z101" s="208" t="s">
        <v>14</v>
      </c>
      <c r="AA101" s="221"/>
      <c r="AB101" s="31"/>
      <c r="AC101" s="31"/>
      <c r="AD101" s="31"/>
      <c r="AE101" s="223" t="s">
        <v>44</v>
      </c>
      <c r="AF101" s="224"/>
      <c r="AG101" s="224"/>
      <c r="AH101" s="224"/>
      <c r="AI101" s="225"/>
      <c r="AJ101" s="229">
        <f>ROUNDDOWN(AY101/60,0)</f>
        <v>0</v>
      </c>
      <c r="AK101" s="229"/>
      <c r="AL101" s="224" t="s">
        <v>18</v>
      </c>
      <c r="AM101" s="224"/>
      <c r="AN101" s="229">
        <f>AY101-AJ101*60</f>
        <v>0</v>
      </c>
      <c r="AO101" s="229"/>
      <c r="AP101" s="208" t="s">
        <v>14</v>
      </c>
      <c r="AQ101" s="221"/>
      <c r="AR101" s="34"/>
      <c r="AS101" s="31"/>
      <c r="AT101" s="210"/>
      <c r="AU101" s="210" t="s">
        <v>19</v>
      </c>
      <c r="AV101" s="211">
        <f>T101*60+X101</f>
        <v>0</v>
      </c>
      <c r="AX101" s="210" t="s">
        <v>20</v>
      </c>
      <c r="AY101" s="211">
        <f>(T101*60+X101)-(H101*60+L101)</f>
        <v>0</v>
      </c>
    </row>
    <row r="102" spans="1:58" ht="35.25" hidden="1" customHeight="1" x14ac:dyDescent="0.15">
      <c r="A102" s="28"/>
      <c r="B102" s="215"/>
      <c r="C102" s="216"/>
      <c r="D102" s="216"/>
      <c r="E102" s="217"/>
      <c r="F102" s="218"/>
      <c r="G102" s="218"/>
      <c r="H102" s="261"/>
      <c r="I102" s="261"/>
      <c r="J102" s="209"/>
      <c r="K102" s="209"/>
      <c r="L102" s="261"/>
      <c r="M102" s="261"/>
      <c r="N102" s="209"/>
      <c r="O102" s="222"/>
      <c r="P102" s="232"/>
      <c r="Q102" s="222"/>
      <c r="R102" s="234"/>
      <c r="S102" s="234"/>
      <c r="T102" s="261"/>
      <c r="U102" s="261"/>
      <c r="V102" s="209"/>
      <c r="W102" s="209"/>
      <c r="X102" s="261"/>
      <c r="Y102" s="261"/>
      <c r="Z102" s="209"/>
      <c r="AA102" s="222"/>
      <c r="AB102" s="31"/>
      <c r="AC102" s="31"/>
      <c r="AD102" s="31"/>
      <c r="AE102" s="226"/>
      <c r="AF102" s="227"/>
      <c r="AG102" s="227"/>
      <c r="AH102" s="227"/>
      <c r="AI102" s="228"/>
      <c r="AJ102" s="230"/>
      <c r="AK102" s="230"/>
      <c r="AL102" s="227"/>
      <c r="AM102" s="227"/>
      <c r="AN102" s="230"/>
      <c r="AO102" s="230"/>
      <c r="AP102" s="209"/>
      <c r="AQ102" s="222"/>
      <c r="AR102" s="34"/>
      <c r="AS102" s="31"/>
      <c r="AT102" s="210"/>
      <c r="AU102" s="210"/>
      <c r="AV102" s="211"/>
      <c r="AX102" s="210"/>
      <c r="AY102" s="211"/>
    </row>
    <row r="103" spans="1:58" ht="17.25" hidden="1" customHeight="1" x14ac:dyDescent="0.15">
      <c r="A103" s="28"/>
      <c r="B103" s="35"/>
      <c r="C103" s="35"/>
      <c r="D103" s="35"/>
      <c r="E103" s="35"/>
      <c r="F103" s="36"/>
      <c r="G103" s="36"/>
      <c r="H103" s="37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4"/>
      <c r="Y103" s="34"/>
      <c r="Z103" s="32"/>
      <c r="AA103" s="33"/>
      <c r="AB103" s="34"/>
      <c r="AC103" s="34"/>
      <c r="AD103" s="34"/>
      <c r="AE103" s="38"/>
      <c r="AF103" s="38"/>
      <c r="AG103" s="38"/>
      <c r="AH103" s="38"/>
      <c r="AI103" s="38"/>
      <c r="AJ103" s="39" t="s">
        <v>21</v>
      </c>
      <c r="AK103" s="38"/>
      <c r="AL103" s="38"/>
      <c r="AM103" s="38"/>
      <c r="AN103" s="38"/>
      <c r="AO103" s="38"/>
      <c r="AP103" s="38"/>
      <c r="AQ103" s="38"/>
      <c r="AR103" s="34"/>
      <c r="AS103" s="31"/>
    </row>
    <row r="104" spans="1:58" s="31" customFormat="1" ht="25.5" hidden="1" customHeight="1" x14ac:dyDescent="0.15">
      <c r="A104" s="28"/>
      <c r="B104" s="29"/>
      <c r="C104" s="30"/>
      <c r="D104" s="30"/>
      <c r="E104" s="30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3"/>
      <c r="X104" s="34"/>
      <c r="Y104" s="34"/>
      <c r="Z104" s="32"/>
      <c r="AA104" s="33"/>
      <c r="AB104" s="34"/>
      <c r="AC104" s="34"/>
      <c r="AD104" s="34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4"/>
      <c r="AV104" s="43" t="s">
        <v>22</v>
      </c>
      <c r="AY104" s="31" t="s">
        <v>23</v>
      </c>
      <c r="BB104" s="31" t="s">
        <v>49</v>
      </c>
      <c r="BD104" s="3"/>
      <c r="BE104" s="3"/>
      <c r="BF104" s="3"/>
    </row>
    <row r="105" spans="1:58" s="48" customFormat="1" ht="25.5" hidden="1" customHeight="1" x14ac:dyDescent="0.15">
      <c r="A105" s="41"/>
      <c r="B105" s="42" t="s">
        <v>107</v>
      </c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3"/>
      <c r="P105" s="42"/>
      <c r="Q105" s="42"/>
      <c r="R105" s="42"/>
      <c r="S105" s="42"/>
      <c r="T105" s="42"/>
      <c r="U105" s="13"/>
      <c r="V105" s="42"/>
      <c r="W105" s="42"/>
      <c r="X105" s="34"/>
      <c r="Y105" s="34"/>
      <c r="Z105" s="32"/>
      <c r="AA105" s="33"/>
      <c r="AB105" s="34"/>
      <c r="AC105" s="34"/>
      <c r="AD105" s="34"/>
      <c r="AE105" s="44" t="s">
        <v>25</v>
      </c>
      <c r="AF105" s="45"/>
      <c r="AG105" s="46"/>
      <c r="AH105" s="46"/>
      <c r="AI105" s="46"/>
      <c r="AJ105" s="46"/>
      <c r="AK105" s="46"/>
      <c r="AL105" s="46"/>
      <c r="AM105" s="46"/>
      <c r="AN105" s="38"/>
      <c r="AO105" s="38"/>
      <c r="AP105" s="38"/>
      <c r="AQ105" s="47"/>
      <c r="AR105" s="34"/>
      <c r="AS105" s="31"/>
      <c r="AT105" s="43"/>
      <c r="AU105" s="43"/>
      <c r="AV105" s="43" t="s">
        <v>26</v>
      </c>
      <c r="AW105" s="43"/>
      <c r="AX105" s="43"/>
      <c r="AY105" s="31" t="s">
        <v>27</v>
      </c>
      <c r="AZ105" s="43"/>
      <c r="BA105" s="31"/>
      <c r="BB105" s="31"/>
      <c r="BC105" s="43"/>
      <c r="BD105" s="3"/>
      <c r="BE105" s="40"/>
      <c r="BF105" s="40"/>
    </row>
    <row r="106" spans="1:58" ht="25.5" hidden="1" customHeight="1" x14ac:dyDescent="0.15">
      <c r="A106" s="28"/>
      <c r="B106" s="212" t="s">
        <v>51</v>
      </c>
      <c r="C106" s="213"/>
      <c r="D106" s="213"/>
      <c r="E106" s="214"/>
      <c r="F106" s="218" t="s">
        <v>12</v>
      </c>
      <c r="G106" s="218"/>
      <c r="H106" s="260"/>
      <c r="I106" s="260"/>
      <c r="J106" s="208" t="s">
        <v>13</v>
      </c>
      <c r="K106" s="208"/>
      <c r="L106" s="260"/>
      <c r="M106" s="260"/>
      <c r="N106" s="208" t="s">
        <v>14</v>
      </c>
      <c r="O106" s="221"/>
      <c r="P106" s="231" t="s">
        <v>15</v>
      </c>
      <c r="Q106" s="221"/>
      <c r="R106" s="233" t="s">
        <v>16</v>
      </c>
      <c r="S106" s="233"/>
      <c r="T106" s="262"/>
      <c r="U106" s="260"/>
      <c r="V106" s="208" t="s">
        <v>13</v>
      </c>
      <c r="W106" s="208"/>
      <c r="X106" s="260"/>
      <c r="Y106" s="260"/>
      <c r="Z106" s="208" t="s">
        <v>14</v>
      </c>
      <c r="AA106" s="221"/>
      <c r="AB106" s="34"/>
      <c r="AC106" s="34"/>
      <c r="AD106" s="34"/>
      <c r="AE106" s="257" t="s">
        <v>52</v>
      </c>
      <c r="AF106" s="208"/>
      <c r="AG106" s="208"/>
      <c r="AH106" s="208"/>
      <c r="AI106" s="221"/>
      <c r="AJ106" s="258">
        <f>ROUNDDOWN(AV111/60,0)</f>
        <v>0</v>
      </c>
      <c r="AK106" s="229"/>
      <c r="AL106" s="208" t="s">
        <v>13</v>
      </c>
      <c r="AM106" s="208"/>
      <c r="AN106" s="229">
        <f>AV111-AJ106*60</f>
        <v>0</v>
      </c>
      <c r="AO106" s="229"/>
      <c r="AP106" s="208" t="s">
        <v>14</v>
      </c>
      <c r="AQ106" s="221"/>
      <c r="AR106" s="34"/>
      <c r="AS106" s="49"/>
      <c r="AU106" s="210" t="s">
        <v>30</v>
      </c>
      <c r="AV106" s="211">
        <f>IF(AY106&lt;=BB106,BB106,AV101)</f>
        <v>1260</v>
      </c>
      <c r="AW106" s="152"/>
      <c r="AX106" s="210" t="s">
        <v>31</v>
      </c>
      <c r="AY106" s="211">
        <f>T106*60+X106</f>
        <v>0</v>
      </c>
      <c r="AZ106" s="152"/>
      <c r="BA106" s="210" t="s">
        <v>32</v>
      </c>
      <c r="BB106" s="211">
        <f>21*60</f>
        <v>1260</v>
      </c>
    </row>
    <row r="107" spans="1:58" ht="35.25" hidden="1" customHeight="1" x14ac:dyDescent="0.15">
      <c r="A107" s="28"/>
      <c r="B107" s="215"/>
      <c r="C107" s="216"/>
      <c r="D107" s="216"/>
      <c r="E107" s="217"/>
      <c r="F107" s="218"/>
      <c r="G107" s="218"/>
      <c r="H107" s="261"/>
      <c r="I107" s="261"/>
      <c r="J107" s="209"/>
      <c r="K107" s="209"/>
      <c r="L107" s="261"/>
      <c r="M107" s="261"/>
      <c r="N107" s="209"/>
      <c r="O107" s="222"/>
      <c r="P107" s="232"/>
      <c r="Q107" s="222"/>
      <c r="R107" s="234"/>
      <c r="S107" s="234"/>
      <c r="T107" s="263"/>
      <c r="U107" s="261"/>
      <c r="V107" s="209"/>
      <c r="W107" s="209"/>
      <c r="X107" s="261"/>
      <c r="Y107" s="261"/>
      <c r="Z107" s="209"/>
      <c r="AA107" s="222"/>
      <c r="AB107" s="31"/>
      <c r="AC107" s="31"/>
      <c r="AD107" s="31"/>
      <c r="AE107" s="232"/>
      <c r="AF107" s="209"/>
      <c r="AG107" s="209"/>
      <c r="AH107" s="209"/>
      <c r="AI107" s="222"/>
      <c r="AJ107" s="259"/>
      <c r="AK107" s="230"/>
      <c r="AL107" s="209"/>
      <c r="AM107" s="209"/>
      <c r="AN107" s="230"/>
      <c r="AO107" s="230"/>
      <c r="AP107" s="209"/>
      <c r="AQ107" s="222"/>
      <c r="AR107" s="34"/>
      <c r="AS107" s="49"/>
      <c r="AU107" s="210"/>
      <c r="AV107" s="211"/>
      <c r="AW107" s="152"/>
      <c r="AX107" s="210"/>
      <c r="AY107" s="211"/>
      <c r="AZ107" s="152"/>
      <c r="BA107" s="210"/>
      <c r="BB107" s="211"/>
    </row>
    <row r="108" spans="1:58" ht="17.25" hidden="1" customHeight="1" x14ac:dyDescent="0.15">
      <c r="A108" s="50"/>
      <c r="B108" s="35"/>
      <c r="C108" s="35"/>
      <c r="D108" s="35"/>
      <c r="E108" s="35"/>
      <c r="F108" s="31"/>
      <c r="G108" s="35"/>
      <c r="H108" s="37"/>
      <c r="I108" s="35"/>
      <c r="J108" s="35"/>
      <c r="K108" s="35"/>
      <c r="L108" s="35"/>
      <c r="M108" s="35"/>
      <c r="N108" s="35"/>
      <c r="O108" s="35"/>
      <c r="P108" s="51"/>
      <c r="Q108" s="35"/>
      <c r="R108" s="35"/>
      <c r="S108" s="35"/>
      <c r="T108" s="35"/>
      <c r="U108" s="35"/>
      <c r="V108" s="35"/>
      <c r="W108" s="35"/>
      <c r="X108" s="34"/>
      <c r="Y108" s="34"/>
      <c r="Z108" s="32"/>
      <c r="AA108" s="31"/>
      <c r="AB108" s="31"/>
      <c r="AC108" s="31"/>
      <c r="AD108" s="31"/>
      <c r="AE108" s="47"/>
      <c r="AF108" s="47"/>
      <c r="AG108" s="47"/>
      <c r="AH108" s="47"/>
      <c r="AI108" s="47"/>
      <c r="AJ108" s="39" t="s">
        <v>21</v>
      </c>
      <c r="AK108" s="47"/>
      <c r="AL108" s="47"/>
      <c r="AM108" s="47"/>
      <c r="AN108" s="47"/>
      <c r="AO108" s="47"/>
      <c r="AP108" s="47"/>
      <c r="AQ108" s="47"/>
      <c r="AR108" s="31"/>
      <c r="AS108" s="31"/>
      <c r="AY108" s="62" t="s">
        <v>33</v>
      </c>
    </row>
    <row r="109" spans="1:58" ht="25.5" hidden="1" customHeight="1" x14ac:dyDescent="0.2">
      <c r="A109" s="50"/>
      <c r="B109" s="31"/>
      <c r="C109" s="235" t="s">
        <v>100</v>
      </c>
      <c r="D109" s="236"/>
      <c r="E109" s="236"/>
      <c r="F109" s="236"/>
      <c r="G109" s="236"/>
      <c r="H109" s="236"/>
      <c r="I109" s="236"/>
      <c r="J109" s="236"/>
      <c r="K109" s="236"/>
      <c r="L109" s="236"/>
      <c r="M109" s="236"/>
      <c r="N109" s="236"/>
      <c r="O109" s="236"/>
      <c r="P109" s="236"/>
      <c r="Q109" s="236"/>
      <c r="R109" s="236"/>
      <c r="S109" s="236"/>
      <c r="T109" s="236"/>
      <c r="U109" s="236"/>
      <c r="V109" s="236"/>
      <c r="W109" s="236"/>
      <c r="X109" s="236"/>
      <c r="Y109" s="236"/>
      <c r="Z109" s="236"/>
      <c r="AA109" s="236"/>
      <c r="AB109" s="237"/>
      <c r="AC109" s="31"/>
      <c r="AD109" s="31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31"/>
      <c r="AS109" s="31"/>
      <c r="AY109" s="98" t="s">
        <v>97</v>
      </c>
    </row>
    <row r="110" spans="1:58" ht="25.5" hidden="1" customHeight="1" x14ac:dyDescent="0.15">
      <c r="A110" s="50"/>
      <c r="B110" s="31"/>
      <c r="C110" s="238"/>
      <c r="D110" s="239"/>
      <c r="E110" s="239"/>
      <c r="F110" s="239"/>
      <c r="G110" s="239"/>
      <c r="H110" s="239"/>
      <c r="I110" s="239"/>
      <c r="J110" s="239"/>
      <c r="K110" s="239"/>
      <c r="L110" s="239"/>
      <c r="M110" s="239"/>
      <c r="N110" s="239"/>
      <c r="O110" s="239"/>
      <c r="P110" s="239"/>
      <c r="Q110" s="239"/>
      <c r="R110" s="239"/>
      <c r="S110" s="239"/>
      <c r="T110" s="239"/>
      <c r="U110" s="239"/>
      <c r="V110" s="239"/>
      <c r="W110" s="239"/>
      <c r="X110" s="239"/>
      <c r="Y110" s="239"/>
      <c r="Z110" s="239"/>
      <c r="AA110" s="239"/>
      <c r="AB110" s="240"/>
      <c r="AC110" s="31"/>
      <c r="AD110" s="31"/>
      <c r="AE110" s="44" t="s">
        <v>35</v>
      </c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31"/>
      <c r="AS110" s="31"/>
      <c r="AV110" s="31" t="s">
        <v>36</v>
      </c>
      <c r="AY110" s="31" t="s">
        <v>37</v>
      </c>
      <c r="AZ110" s="99"/>
    </row>
    <row r="111" spans="1:58" s="48" customFormat="1" ht="25.5" hidden="1" customHeight="1" x14ac:dyDescent="0.15">
      <c r="A111" s="50"/>
      <c r="B111" s="31"/>
      <c r="C111" s="238"/>
      <c r="D111" s="239"/>
      <c r="E111" s="239"/>
      <c r="F111" s="239"/>
      <c r="G111" s="239"/>
      <c r="H111" s="239"/>
      <c r="I111" s="239"/>
      <c r="J111" s="239"/>
      <c r="K111" s="239"/>
      <c r="L111" s="239"/>
      <c r="M111" s="239"/>
      <c r="N111" s="239"/>
      <c r="O111" s="239"/>
      <c r="P111" s="239"/>
      <c r="Q111" s="239"/>
      <c r="R111" s="239"/>
      <c r="S111" s="239"/>
      <c r="T111" s="239"/>
      <c r="U111" s="239"/>
      <c r="V111" s="239"/>
      <c r="W111" s="239"/>
      <c r="X111" s="239"/>
      <c r="Y111" s="239"/>
      <c r="Z111" s="239"/>
      <c r="AA111" s="239"/>
      <c r="AB111" s="240"/>
      <c r="AD111" s="34"/>
      <c r="AE111" s="223" t="s">
        <v>46</v>
      </c>
      <c r="AF111" s="244"/>
      <c r="AG111" s="244"/>
      <c r="AH111" s="244"/>
      <c r="AI111" s="244"/>
      <c r="AJ111" s="244"/>
      <c r="AK111" s="245"/>
      <c r="AL111" s="249">
        <f>IF(AY101=0,0,ROUNDUP(AV111/AY101,3))</f>
        <v>0</v>
      </c>
      <c r="AM111" s="250"/>
      <c r="AN111" s="250"/>
      <c r="AO111" s="250"/>
      <c r="AP111" s="250"/>
      <c r="AQ111" s="251"/>
      <c r="AR111" s="31"/>
      <c r="AS111" s="31"/>
      <c r="AT111" s="43"/>
      <c r="AU111" s="210" t="s">
        <v>39</v>
      </c>
      <c r="AV111" s="255">
        <f>IF(AV101-AV106&gt;0,IF(AV101-AV106&gt;AY101,AY101,AV101-AV106),0)</f>
        <v>0</v>
      </c>
      <c r="AW111" s="256" t="s">
        <v>40</v>
      </c>
      <c r="AX111" s="256"/>
      <c r="AY111" s="99"/>
      <c r="AZ111" s="99"/>
      <c r="BA111" s="43"/>
      <c r="BB111" s="43"/>
      <c r="BC111" s="43"/>
      <c r="BD111" s="40"/>
      <c r="BE111" s="40"/>
      <c r="BF111" s="40"/>
    </row>
    <row r="112" spans="1:58" ht="35.25" hidden="1" customHeight="1" x14ac:dyDescent="0.15">
      <c r="A112" s="65"/>
      <c r="B112" s="31"/>
      <c r="C112" s="238"/>
      <c r="D112" s="239"/>
      <c r="E112" s="239"/>
      <c r="F112" s="239"/>
      <c r="G112" s="239"/>
      <c r="H112" s="239"/>
      <c r="I112" s="239"/>
      <c r="J112" s="239"/>
      <c r="K112" s="239"/>
      <c r="L112" s="239"/>
      <c r="M112" s="239"/>
      <c r="N112" s="239"/>
      <c r="O112" s="239"/>
      <c r="P112" s="239"/>
      <c r="Q112" s="239"/>
      <c r="R112" s="239"/>
      <c r="S112" s="239"/>
      <c r="T112" s="239"/>
      <c r="U112" s="239"/>
      <c r="V112" s="239"/>
      <c r="W112" s="239"/>
      <c r="X112" s="239"/>
      <c r="Y112" s="239"/>
      <c r="Z112" s="239"/>
      <c r="AA112" s="239"/>
      <c r="AB112" s="240"/>
      <c r="AC112" s="34"/>
      <c r="AD112" s="31"/>
      <c r="AE112" s="246"/>
      <c r="AF112" s="247"/>
      <c r="AG112" s="247"/>
      <c r="AH112" s="247"/>
      <c r="AI112" s="247"/>
      <c r="AJ112" s="247"/>
      <c r="AK112" s="248"/>
      <c r="AL112" s="252"/>
      <c r="AM112" s="253"/>
      <c r="AN112" s="253"/>
      <c r="AO112" s="253"/>
      <c r="AP112" s="253"/>
      <c r="AQ112" s="254"/>
      <c r="AR112" s="31"/>
      <c r="AS112" s="31"/>
      <c r="AT112" s="210"/>
      <c r="AU112" s="210"/>
      <c r="AV112" s="255"/>
      <c r="AW112" s="256"/>
      <c r="AX112" s="256"/>
    </row>
    <row r="113" spans="1:58" ht="25.5" hidden="1" customHeight="1" x14ac:dyDescent="0.15">
      <c r="A113" s="65"/>
      <c r="B113" s="31"/>
      <c r="C113" s="241"/>
      <c r="D113" s="242"/>
      <c r="E113" s="242"/>
      <c r="F113" s="242"/>
      <c r="G113" s="242"/>
      <c r="H113" s="242"/>
      <c r="I113" s="242"/>
      <c r="J113" s="242"/>
      <c r="K113" s="242"/>
      <c r="L113" s="242"/>
      <c r="M113" s="242"/>
      <c r="N113" s="242"/>
      <c r="O113" s="242"/>
      <c r="P113" s="242"/>
      <c r="Q113" s="242"/>
      <c r="R113" s="242"/>
      <c r="S113" s="242"/>
      <c r="T113" s="242"/>
      <c r="U113" s="242"/>
      <c r="V113" s="242"/>
      <c r="W113" s="242"/>
      <c r="X113" s="242"/>
      <c r="Y113" s="242"/>
      <c r="Z113" s="242"/>
      <c r="AA113" s="242"/>
      <c r="AB113" s="243"/>
      <c r="AC113" s="31"/>
      <c r="AD113" s="31"/>
      <c r="AE113" s="31"/>
      <c r="AF113" s="31"/>
      <c r="AG113" s="31"/>
      <c r="AH113" s="31"/>
      <c r="AI113" s="31"/>
      <c r="AJ113" s="31"/>
      <c r="AK113" s="54" t="s">
        <v>21</v>
      </c>
      <c r="AL113" s="31"/>
      <c r="AM113" s="34"/>
      <c r="AN113" s="34"/>
      <c r="AO113" s="34"/>
      <c r="AP113" s="31"/>
      <c r="AQ113" s="31"/>
      <c r="AR113" s="31"/>
      <c r="AS113" s="31"/>
      <c r="AT113" s="210"/>
    </row>
    <row r="114" spans="1:58" ht="25.5" hidden="1" customHeight="1" x14ac:dyDescent="0.15">
      <c r="A114" s="50"/>
      <c r="B114" s="30"/>
      <c r="C114" s="52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31"/>
      <c r="AD114" s="31"/>
      <c r="AE114" s="31"/>
      <c r="AF114" s="31"/>
      <c r="AG114" s="31"/>
      <c r="AH114" s="31"/>
      <c r="AI114" s="31"/>
      <c r="AJ114" s="31"/>
      <c r="AK114" s="55" t="s">
        <v>41</v>
      </c>
      <c r="AL114" s="31"/>
      <c r="AM114" s="34"/>
      <c r="AN114" s="34"/>
      <c r="AO114" s="34"/>
      <c r="AP114" s="31"/>
      <c r="AQ114" s="31"/>
      <c r="AR114" s="31"/>
      <c r="AS114" s="31"/>
    </row>
    <row r="115" spans="1:58" s="17" customFormat="1" ht="16.5" hidden="1" customHeight="1" x14ac:dyDescent="0.15">
      <c r="A115" s="15"/>
      <c r="B115" s="15"/>
      <c r="C115" s="16"/>
      <c r="F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U115" s="34"/>
      <c r="AV115" s="34"/>
      <c r="AW115" s="34"/>
      <c r="AX115" s="34"/>
      <c r="AY115" s="34"/>
      <c r="AZ115" s="34"/>
      <c r="BA115" s="34"/>
      <c r="BB115" s="34"/>
      <c r="BC115" s="34"/>
      <c r="BD115" s="21"/>
      <c r="BE115" s="21"/>
      <c r="BF115" s="21"/>
    </row>
    <row r="116" spans="1:58" ht="25.5" hidden="1" customHeight="1" x14ac:dyDescent="0.15">
      <c r="A116" s="178" t="s">
        <v>54</v>
      </c>
      <c r="B116" s="179"/>
      <c r="C116" s="179"/>
      <c r="D116" s="179"/>
      <c r="E116" s="179"/>
      <c r="F116" s="179"/>
      <c r="G116" s="179"/>
      <c r="H116" s="179"/>
      <c r="I116" s="180"/>
      <c r="J116" s="23"/>
      <c r="K116" s="64" t="s">
        <v>48</v>
      </c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23"/>
      <c r="AP116" s="23"/>
      <c r="AQ116" s="23"/>
      <c r="AR116" s="23"/>
      <c r="AS116" s="23"/>
      <c r="AU116" s="31" t="s">
        <v>6</v>
      </c>
      <c r="AV116" s="34"/>
      <c r="AW116" s="34"/>
      <c r="AX116" s="34"/>
      <c r="AY116" s="34"/>
      <c r="BA116" s="34"/>
      <c r="BB116" s="34"/>
      <c r="BC116" s="34"/>
      <c r="BD116" s="21"/>
      <c r="BE116" s="21"/>
      <c r="BF116" s="21"/>
    </row>
    <row r="117" spans="1:58" ht="17.25" hidden="1" customHeight="1" x14ac:dyDescent="0.15">
      <c r="A117" s="181"/>
      <c r="B117" s="182"/>
      <c r="C117" s="182"/>
      <c r="D117" s="182"/>
      <c r="E117" s="182"/>
      <c r="F117" s="182"/>
      <c r="G117" s="182"/>
      <c r="H117" s="182"/>
      <c r="I117" s="183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5"/>
      <c r="Y117" s="25"/>
      <c r="Z117" s="25"/>
      <c r="AA117" s="25"/>
      <c r="AB117" s="25"/>
      <c r="AC117" s="25"/>
      <c r="AD117" s="25"/>
      <c r="AE117" s="26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7"/>
      <c r="AQ117" s="27"/>
      <c r="AR117" s="27"/>
      <c r="AS117" s="27"/>
    </row>
    <row r="118" spans="1:58" ht="28.5" hidden="1" customHeight="1" x14ac:dyDescent="0.15">
      <c r="A118" s="28"/>
      <c r="B118" s="29" t="s">
        <v>7</v>
      </c>
      <c r="C118" s="30"/>
      <c r="D118" s="30"/>
      <c r="E118" s="30"/>
      <c r="F118" s="31"/>
      <c r="G118" s="32"/>
      <c r="H118" s="31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3"/>
      <c r="AB118" s="34"/>
      <c r="AC118" s="34"/>
      <c r="AD118" s="34"/>
      <c r="AE118" s="29" t="s">
        <v>8</v>
      </c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V118" s="31" t="s">
        <v>9</v>
      </c>
      <c r="AY118" s="31" t="s">
        <v>10</v>
      </c>
    </row>
    <row r="119" spans="1:58" ht="25.5" hidden="1" customHeight="1" x14ac:dyDescent="0.15">
      <c r="A119" s="28"/>
      <c r="B119" s="212" t="s">
        <v>11</v>
      </c>
      <c r="C119" s="213"/>
      <c r="D119" s="213"/>
      <c r="E119" s="214"/>
      <c r="F119" s="218" t="s">
        <v>12</v>
      </c>
      <c r="G119" s="218"/>
      <c r="H119" s="260"/>
      <c r="I119" s="260"/>
      <c r="J119" s="208" t="s">
        <v>13</v>
      </c>
      <c r="K119" s="208"/>
      <c r="L119" s="260"/>
      <c r="M119" s="260"/>
      <c r="N119" s="208" t="s">
        <v>14</v>
      </c>
      <c r="O119" s="221"/>
      <c r="P119" s="231" t="s">
        <v>15</v>
      </c>
      <c r="Q119" s="221"/>
      <c r="R119" s="233" t="s">
        <v>16</v>
      </c>
      <c r="S119" s="233"/>
      <c r="T119" s="260"/>
      <c r="U119" s="260"/>
      <c r="V119" s="208" t="s">
        <v>13</v>
      </c>
      <c r="W119" s="208"/>
      <c r="X119" s="260"/>
      <c r="Y119" s="260"/>
      <c r="Z119" s="208" t="s">
        <v>14</v>
      </c>
      <c r="AA119" s="221"/>
      <c r="AB119" s="31"/>
      <c r="AC119" s="31"/>
      <c r="AD119" s="31"/>
      <c r="AE119" s="223" t="s">
        <v>17</v>
      </c>
      <c r="AF119" s="224"/>
      <c r="AG119" s="224"/>
      <c r="AH119" s="224"/>
      <c r="AI119" s="225"/>
      <c r="AJ119" s="229">
        <f>ROUNDDOWN(AY119/60,0)</f>
        <v>0</v>
      </c>
      <c r="AK119" s="229"/>
      <c r="AL119" s="224" t="s">
        <v>18</v>
      </c>
      <c r="AM119" s="224"/>
      <c r="AN119" s="229">
        <f>AY119-AJ119*60</f>
        <v>0</v>
      </c>
      <c r="AO119" s="229"/>
      <c r="AP119" s="208" t="s">
        <v>14</v>
      </c>
      <c r="AQ119" s="221"/>
      <c r="AR119" s="34"/>
      <c r="AS119" s="31"/>
      <c r="AT119" s="210"/>
      <c r="AU119" s="210" t="s">
        <v>19</v>
      </c>
      <c r="AV119" s="211">
        <f>T119*60+X119</f>
        <v>0</v>
      </c>
      <c r="AX119" s="210" t="s">
        <v>20</v>
      </c>
      <c r="AY119" s="211">
        <f>(T119*60+X119)-(H119*60+L119)</f>
        <v>0</v>
      </c>
    </row>
    <row r="120" spans="1:58" ht="35.25" hidden="1" customHeight="1" x14ac:dyDescent="0.15">
      <c r="A120" s="28"/>
      <c r="B120" s="215"/>
      <c r="C120" s="216"/>
      <c r="D120" s="216"/>
      <c r="E120" s="217"/>
      <c r="F120" s="218"/>
      <c r="G120" s="218"/>
      <c r="H120" s="261"/>
      <c r="I120" s="261"/>
      <c r="J120" s="209"/>
      <c r="K120" s="209"/>
      <c r="L120" s="261"/>
      <c r="M120" s="261"/>
      <c r="N120" s="209"/>
      <c r="O120" s="222"/>
      <c r="P120" s="232"/>
      <c r="Q120" s="222"/>
      <c r="R120" s="234"/>
      <c r="S120" s="234"/>
      <c r="T120" s="261"/>
      <c r="U120" s="261"/>
      <c r="V120" s="209"/>
      <c r="W120" s="209"/>
      <c r="X120" s="261"/>
      <c r="Y120" s="261"/>
      <c r="Z120" s="209"/>
      <c r="AA120" s="222"/>
      <c r="AB120" s="31"/>
      <c r="AC120" s="31"/>
      <c r="AD120" s="31"/>
      <c r="AE120" s="226"/>
      <c r="AF120" s="227"/>
      <c r="AG120" s="227"/>
      <c r="AH120" s="227"/>
      <c r="AI120" s="228"/>
      <c r="AJ120" s="230"/>
      <c r="AK120" s="230"/>
      <c r="AL120" s="227"/>
      <c r="AM120" s="227"/>
      <c r="AN120" s="230"/>
      <c r="AO120" s="230"/>
      <c r="AP120" s="209"/>
      <c r="AQ120" s="222"/>
      <c r="AR120" s="34"/>
      <c r="AS120" s="31"/>
      <c r="AT120" s="210"/>
      <c r="AU120" s="210"/>
      <c r="AV120" s="211"/>
      <c r="AX120" s="210"/>
      <c r="AY120" s="211"/>
    </row>
    <row r="121" spans="1:58" ht="17.25" hidden="1" customHeight="1" x14ac:dyDescent="0.15">
      <c r="A121" s="28"/>
      <c r="B121" s="35"/>
      <c r="C121" s="35"/>
      <c r="D121" s="35"/>
      <c r="E121" s="35"/>
      <c r="F121" s="36"/>
      <c r="G121" s="36"/>
      <c r="H121" s="37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4"/>
      <c r="Y121" s="34"/>
      <c r="Z121" s="32"/>
      <c r="AA121" s="33"/>
      <c r="AB121" s="34"/>
      <c r="AC121" s="34"/>
      <c r="AD121" s="34"/>
      <c r="AE121" s="38"/>
      <c r="AF121" s="38"/>
      <c r="AG121" s="38"/>
      <c r="AH121" s="38"/>
      <c r="AI121" s="38"/>
      <c r="AJ121" s="39" t="s">
        <v>21</v>
      </c>
      <c r="AK121" s="38"/>
      <c r="AL121" s="38"/>
      <c r="AM121" s="38"/>
      <c r="AN121" s="38"/>
      <c r="AO121" s="38"/>
      <c r="AP121" s="38"/>
      <c r="AQ121" s="38"/>
      <c r="AR121" s="34"/>
      <c r="AS121" s="31"/>
    </row>
    <row r="122" spans="1:58" s="31" customFormat="1" ht="25.5" hidden="1" customHeight="1" x14ac:dyDescent="0.15">
      <c r="A122" s="28"/>
      <c r="B122" s="29"/>
      <c r="C122" s="30"/>
      <c r="D122" s="30"/>
      <c r="E122" s="30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3"/>
      <c r="X122" s="34"/>
      <c r="Y122" s="34"/>
      <c r="Z122" s="32"/>
      <c r="AA122" s="33"/>
      <c r="AB122" s="34"/>
      <c r="AC122" s="34"/>
      <c r="AD122" s="34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4"/>
      <c r="AV122" s="43" t="s">
        <v>22</v>
      </c>
      <c r="AY122" s="31" t="s">
        <v>23</v>
      </c>
      <c r="BB122" s="31" t="s">
        <v>49</v>
      </c>
      <c r="BD122" s="3"/>
      <c r="BE122" s="3"/>
      <c r="BF122" s="3"/>
    </row>
    <row r="123" spans="1:58" s="48" customFormat="1" ht="25.5" hidden="1" customHeight="1" x14ac:dyDescent="0.15">
      <c r="A123" s="41"/>
      <c r="B123" s="42" t="s">
        <v>107</v>
      </c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3"/>
      <c r="P123" s="42"/>
      <c r="Q123" s="42"/>
      <c r="R123" s="42"/>
      <c r="S123" s="42"/>
      <c r="T123" s="42"/>
      <c r="U123" s="13"/>
      <c r="V123" s="42"/>
      <c r="W123" s="42"/>
      <c r="X123" s="34"/>
      <c r="Y123" s="34"/>
      <c r="Z123" s="32"/>
      <c r="AA123" s="33"/>
      <c r="AB123" s="34"/>
      <c r="AC123" s="34"/>
      <c r="AD123" s="34"/>
      <c r="AE123" s="44" t="s">
        <v>25</v>
      </c>
      <c r="AF123" s="45"/>
      <c r="AG123" s="46"/>
      <c r="AH123" s="46"/>
      <c r="AI123" s="46"/>
      <c r="AJ123" s="46"/>
      <c r="AK123" s="46"/>
      <c r="AL123" s="46"/>
      <c r="AM123" s="46"/>
      <c r="AN123" s="38"/>
      <c r="AO123" s="38"/>
      <c r="AP123" s="38"/>
      <c r="AQ123" s="47"/>
      <c r="AR123" s="34"/>
      <c r="AS123" s="31"/>
      <c r="AT123" s="43"/>
      <c r="AU123" s="43"/>
      <c r="AV123" s="43" t="s">
        <v>26</v>
      </c>
      <c r="AW123" s="43"/>
      <c r="AX123" s="43"/>
      <c r="AY123" s="31" t="s">
        <v>27</v>
      </c>
      <c r="AZ123" s="43"/>
      <c r="BA123" s="31"/>
      <c r="BB123" s="31"/>
      <c r="BC123" s="43"/>
      <c r="BD123" s="3"/>
      <c r="BE123" s="40"/>
      <c r="BF123" s="40"/>
    </row>
    <row r="124" spans="1:58" ht="25.5" hidden="1" customHeight="1" x14ac:dyDescent="0.15">
      <c r="A124" s="28"/>
      <c r="B124" s="212" t="s">
        <v>11</v>
      </c>
      <c r="C124" s="213"/>
      <c r="D124" s="213"/>
      <c r="E124" s="214"/>
      <c r="F124" s="218" t="s">
        <v>12</v>
      </c>
      <c r="G124" s="218"/>
      <c r="H124" s="260"/>
      <c r="I124" s="260"/>
      <c r="J124" s="208" t="s">
        <v>13</v>
      </c>
      <c r="K124" s="208"/>
      <c r="L124" s="260"/>
      <c r="M124" s="260"/>
      <c r="N124" s="208" t="s">
        <v>14</v>
      </c>
      <c r="O124" s="221"/>
      <c r="P124" s="231" t="s">
        <v>15</v>
      </c>
      <c r="Q124" s="221"/>
      <c r="R124" s="233" t="s">
        <v>16</v>
      </c>
      <c r="S124" s="233"/>
      <c r="T124" s="262"/>
      <c r="U124" s="260"/>
      <c r="V124" s="208" t="s">
        <v>13</v>
      </c>
      <c r="W124" s="208"/>
      <c r="X124" s="260"/>
      <c r="Y124" s="260"/>
      <c r="Z124" s="208" t="s">
        <v>14</v>
      </c>
      <c r="AA124" s="221"/>
      <c r="AB124" s="34"/>
      <c r="AC124" s="34"/>
      <c r="AD124" s="34"/>
      <c r="AE124" s="257" t="s">
        <v>29</v>
      </c>
      <c r="AF124" s="208"/>
      <c r="AG124" s="208"/>
      <c r="AH124" s="208"/>
      <c r="AI124" s="221"/>
      <c r="AJ124" s="258">
        <f>ROUNDDOWN(AV129/60,0)</f>
        <v>0</v>
      </c>
      <c r="AK124" s="229"/>
      <c r="AL124" s="208" t="s">
        <v>13</v>
      </c>
      <c r="AM124" s="208"/>
      <c r="AN124" s="229">
        <f>AV129-AJ124*60</f>
        <v>0</v>
      </c>
      <c r="AO124" s="229"/>
      <c r="AP124" s="208" t="s">
        <v>14</v>
      </c>
      <c r="AQ124" s="221"/>
      <c r="AR124" s="34"/>
      <c r="AS124" s="49"/>
      <c r="AU124" s="210" t="s">
        <v>30</v>
      </c>
      <c r="AV124" s="211">
        <f>IF(AY124&lt;=BB124,BB124,AV119)</f>
        <v>1260</v>
      </c>
      <c r="AW124" s="152"/>
      <c r="AX124" s="210" t="s">
        <v>31</v>
      </c>
      <c r="AY124" s="211">
        <f>T124*60+X124</f>
        <v>0</v>
      </c>
      <c r="AZ124" s="152"/>
      <c r="BA124" s="210" t="s">
        <v>32</v>
      </c>
      <c r="BB124" s="211">
        <f>21*60</f>
        <v>1260</v>
      </c>
    </row>
    <row r="125" spans="1:58" ht="35.25" hidden="1" customHeight="1" x14ac:dyDescent="0.15">
      <c r="A125" s="28"/>
      <c r="B125" s="215"/>
      <c r="C125" s="216"/>
      <c r="D125" s="216"/>
      <c r="E125" s="217"/>
      <c r="F125" s="218"/>
      <c r="G125" s="218"/>
      <c r="H125" s="261"/>
      <c r="I125" s="261"/>
      <c r="J125" s="209"/>
      <c r="K125" s="209"/>
      <c r="L125" s="261"/>
      <c r="M125" s="261"/>
      <c r="N125" s="209"/>
      <c r="O125" s="222"/>
      <c r="P125" s="232"/>
      <c r="Q125" s="222"/>
      <c r="R125" s="234"/>
      <c r="S125" s="234"/>
      <c r="T125" s="263"/>
      <c r="U125" s="261"/>
      <c r="V125" s="209"/>
      <c r="W125" s="209"/>
      <c r="X125" s="261"/>
      <c r="Y125" s="261"/>
      <c r="Z125" s="209"/>
      <c r="AA125" s="222"/>
      <c r="AB125" s="31"/>
      <c r="AC125" s="31"/>
      <c r="AD125" s="31"/>
      <c r="AE125" s="232"/>
      <c r="AF125" s="209"/>
      <c r="AG125" s="209"/>
      <c r="AH125" s="209"/>
      <c r="AI125" s="222"/>
      <c r="AJ125" s="259"/>
      <c r="AK125" s="230"/>
      <c r="AL125" s="209"/>
      <c r="AM125" s="209"/>
      <c r="AN125" s="230"/>
      <c r="AO125" s="230"/>
      <c r="AP125" s="209"/>
      <c r="AQ125" s="222"/>
      <c r="AR125" s="34"/>
      <c r="AS125" s="49"/>
      <c r="AU125" s="210"/>
      <c r="AV125" s="211"/>
      <c r="AW125" s="152"/>
      <c r="AX125" s="210"/>
      <c r="AY125" s="211"/>
      <c r="AZ125" s="152"/>
      <c r="BA125" s="210"/>
      <c r="BB125" s="211"/>
    </row>
    <row r="126" spans="1:58" ht="17.25" hidden="1" customHeight="1" x14ac:dyDescent="0.15">
      <c r="A126" s="50"/>
      <c r="B126" s="35"/>
      <c r="C126" s="35"/>
      <c r="D126" s="35"/>
      <c r="E126" s="35"/>
      <c r="F126" s="31"/>
      <c r="G126" s="35"/>
      <c r="H126" s="37"/>
      <c r="I126" s="35"/>
      <c r="J126" s="35"/>
      <c r="K126" s="35"/>
      <c r="L126" s="35"/>
      <c r="M126" s="35"/>
      <c r="N126" s="35"/>
      <c r="O126" s="35"/>
      <c r="P126" s="51"/>
      <c r="Q126" s="35"/>
      <c r="R126" s="35"/>
      <c r="S126" s="35"/>
      <c r="T126" s="35"/>
      <c r="U126" s="35"/>
      <c r="V126" s="35"/>
      <c r="W126" s="35"/>
      <c r="X126" s="34"/>
      <c r="Y126" s="34"/>
      <c r="Z126" s="32"/>
      <c r="AA126" s="31"/>
      <c r="AB126" s="31"/>
      <c r="AC126" s="31"/>
      <c r="AD126" s="31"/>
      <c r="AE126" s="47"/>
      <c r="AF126" s="47"/>
      <c r="AG126" s="47"/>
      <c r="AH126" s="47"/>
      <c r="AI126" s="47"/>
      <c r="AJ126" s="39" t="s">
        <v>21</v>
      </c>
      <c r="AK126" s="47"/>
      <c r="AL126" s="47"/>
      <c r="AM126" s="47"/>
      <c r="AN126" s="47"/>
      <c r="AO126" s="47"/>
      <c r="AP126" s="47"/>
      <c r="AQ126" s="47"/>
      <c r="AR126" s="31"/>
      <c r="AS126" s="31"/>
      <c r="AY126" s="62" t="s">
        <v>33</v>
      </c>
    </row>
    <row r="127" spans="1:58" ht="25.5" hidden="1" customHeight="1" x14ac:dyDescent="0.2">
      <c r="A127" s="50"/>
      <c r="B127" s="31"/>
      <c r="C127" s="235" t="s">
        <v>100</v>
      </c>
      <c r="D127" s="236"/>
      <c r="E127" s="236"/>
      <c r="F127" s="236"/>
      <c r="G127" s="236"/>
      <c r="H127" s="236"/>
      <c r="I127" s="236"/>
      <c r="J127" s="236"/>
      <c r="K127" s="236"/>
      <c r="L127" s="236"/>
      <c r="M127" s="236"/>
      <c r="N127" s="236"/>
      <c r="O127" s="236"/>
      <c r="P127" s="236"/>
      <c r="Q127" s="236"/>
      <c r="R127" s="236"/>
      <c r="S127" s="236"/>
      <c r="T127" s="236"/>
      <c r="U127" s="236"/>
      <c r="V127" s="236"/>
      <c r="W127" s="236"/>
      <c r="X127" s="236"/>
      <c r="Y127" s="236"/>
      <c r="Z127" s="236"/>
      <c r="AA127" s="236"/>
      <c r="AB127" s="237"/>
      <c r="AD127" s="31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31"/>
      <c r="AS127" s="31"/>
      <c r="AY127" s="98" t="s">
        <v>97</v>
      </c>
    </row>
    <row r="128" spans="1:58" ht="25.5" hidden="1" customHeight="1" x14ac:dyDescent="0.15">
      <c r="A128" s="50"/>
      <c r="B128" s="31"/>
      <c r="C128" s="238"/>
      <c r="D128" s="239"/>
      <c r="E128" s="239"/>
      <c r="F128" s="239"/>
      <c r="G128" s="239"/>
      <c r="H128" s="239"/>
      <c r="I128" s="239"/>
      <c r="J128" s="239"/>
      <c r="K128" s="239"/>
      <c r="L128" s="239"/>
      <c r="M128" s="239"/>
      <c r="N128" s="239"/>
      <c r="O128" s="239"/>
      <c r="P128" s="239"/>
      <c r="Q128" s="239"/>
      <c r="R128" s="239"/>
      <c r="S128" s="239"/>
      <c r="T128" s="239"/>
      <c r="U128" s="239"/>
      <c r="V128" s="239"/>
      <c r="W128" s="239"/>
      <c r="X128" s="239"/>
      <c r="Y128" s="239"/>
      <c r="Z128" s="239"/>
      <c r="AA128" s="239"/>
      <c r="AB128" s="240"/>
      <c r="AD128" s="31"/>
      <c r="AE128" s="44" t="s">
        <v>35</v>
      </c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31"/>
      <c r="AS128" s="31"/>
      <c r="AV128" s="31" t="s">
        <v>36</v>
      </c>
      <c r="AY128" s="31" t="s">
        <v>37</v>
      </c>
      <c r="AZ128" s="99"/>
    </row>
    <row r="129" spans="1:58" s="48" customFormat="1" ht="25.5" hidden="1" customHeight="1" x14ac:dyDescent="0.15">
      <c r="A129" s="50"/>
      <c r="B129" s="31"/>
      <c r="C129" s="238"/>
      <c r="D129" s="239"/>
      <c r="E129" s="239"/>
      <c r="F129" s="239"/>
      <c r="G129" s="239"/>
      <c r="H129" s="239"/>
      <c r="I129" s="239"/>
      <c r="J129" s="239"/>
      <c r="K129" s="239"/>
      <c r="L129" s="239"/>
      <c r="M129" s="239"/>
      <c r="N129" s="239"/>
      <c r="O129" s="239"/>
      <c r="P129" s="239"/>
      <c r="Q129" s="239"/>
      <c r="R129" s="239"/>
      <c r="S129" s="239"/>
      <c r="T129" s="239"/>
      <c r="U129" s="239"/>
      <c r="V129" s="239"/>
      <c r="W129" s="239"/>
      <c r="X129" s="239"/>
      <c r="Y129" s="239"/>
      <c r="Z129" s="239"/>
      <c r="AA129" s="239"/>
      <c r="AB129" s="240"/>
      <c r="AC129" s="1"/>
      <c r="AD129" s="31"/>
      <c r="AE129" s="223" t="s">
        <v>38</v>
      </c>
      <c r="AF129" s="244"/>
      <c r="AG129" s="244"/>
      <c r="AH129" s="244"/>
      <c r="AI129" s="244"/>
      <c r="AJ129" s="244"/>
      <c r="AK129" s="245"/>
      <c r="AL129" s="249">
        <f>IF(AY119=0,0,ROUNDUP(AV129/AY119,3))</f>
        <v>0</v>
      </c>
      <c r="AM129" s="250"/>
      <c r="AN129" s="250"/>
      <c r="AO129" s="250"/>
      <c r="AP129" s="250"/>
      <c r="AQ129" s="251"/>
      <c r="AR129" s="31"/>
      <c r="AS129" s="31"/>
      <c r="AT129" s="43"/>
      <c r="AU129" s="210" t="s">
        <v>39</v>
      </c>
      <c r="AV129" s="255">
        <f>IF(AV119-AV124&gt;0,IF(AV119-AV124&gt;AY119,AY119,AV119-AV124),0)</f>
        <v>0</v>
      </c>
      <c r="AW129" s="256" t="s">
        <v>40</v>
      </c>
      <c r="AX129" s="256"/>
      <c r="AY129" s="99"/>
      <c r="AZ129" s="99"/>
      <c r="BA129" s="43"/>
      <c r="BB129" s="43"/>
      <c r="BC129" s="43"/>
      <c r="BD129" s="40"/>
      <c r="BE129" s="40"/>
      <c r="BF129" s="40"/>
    </row>
    <row r="130" spans="1:58" ht="35.25" hidden="1" customHeight="1" x14ac:dyDescent="0.15">
      <c r="A130" s="50"/>
      <c r="B130" s="31"/>
      <c r="C130" s="238"/>
      <c r="D130" s="239"/>
      <c r="E130" s="239"/>
      <c r="F130" s="239"/>
      <c r="G130" s="239"/>
      <c r="H130" s="239"/>
      <c r="I130" s="239"/>
      <c r="J130" s="239"/>
      <c r="K130" s="239"/>
      <c r="L130" s="239"/>
      <c r="M130" s="239"/>
      <c r="N130" s="239"/>
      <c r="O130" s="239"/>
      <c r="P130" s="239"/>
      <c r="Q130" s="239"/>
      <c r="R130" s="239"/>
      <c r="S130" s="239"/>
      <c r="T130" s="239"/>
      <c r="U130" s="239"/>
      <c r="V130" s="239"/>
      <c r="W130" s="239"/>
      <c r="X130" s="239"/>
      <c r="Y130" s="239"/>
      <c r="Z130" s="239"/>
      <c r="AA130" s="239"/>
      <c r="AB130" s="240"/>
      <c r="AD130" s="31"/>
      <c r="AE130" s="246"/>
      <c r="AF130" s="247"/>
      <c r="AG130" s="247"/>
      <c r="AH130" s="247"/>
      <c r="AI130" s="247"/>
      <c r="AJ130" s="247"/>
      <c r="AK130" s="248"/>
      <c r="AL130" s="252"/>
      <c r="AM130" s="253"/>
      <c r="AN130" s="253"/>
      <c r="AO130" s="253"/>
      <c r="AP130" s="253"/>
      <c r="AQ130" s="254"/>
      <c r="AR130" s="31"/>
      <c r="AS130" s="31"/>
      <c r="AT130" s="210"/>
      <c r="AU130" s="210"/>
      <c r="AV130" s="255"/>
      <c r="AW130" s="256"/>
      <c r="AX130" s="256"/>
    </row>
    <row r="131" spans="1:58" ht="25.5" hidden="1" customHeight="1" x14ac:dyDescent="0.15">
      <c r="A131" s="50"/>
      <c r="B131" s="31"/>
      <c r="C131" s="241"/>
      <c r="D131" s="242"/>
      <c r="E131" s="242"/>
      <c r="F131" s="242"/>
      <c r="G131" s="242"/>
      <c r="H131" s="242"/>
      <c r="I131" s="242"/>
      <c r="J131" s="242"/>
      <c r="K131" s="242"/>
      <c r="L131" s="242"/>
      <c r="M131" s="242"/>
      <c r="N131" s="242"/>
      <c r="O131" s="242"/>
      <c r="P131" s="242"/>
      <c r="Q131" s="242"/>
      <c r="R131" s="242"/>
      <c r="S131" s="242"/>
      <c r="T131" s="242"/>
      <c r="U131" s="242"/>
      <c r="V131" s="242"/>
      <c r="W131" s="242"/>
      <c r="X131" s="242"/>
      <c r="Y131" s="242"/>
      <c r="Z131" s="242"/>
      <c r="AA131" s="242"/>
      <c r="AB131" s="243"/>
      <c r="AD131" s="31"/>
      <c r="AE131" s="31"/>
      <c r="AF131" s="31"/>
      <c r="AG131" s="31"/>
      <c r="AH131" s="31"/>
      <c r="AI131" s="31"/>
      <c r="AJ131" s="31"/>
      <c r="AK131" s="54" t="s">
        <v>21</v>
      </c>
      <c r="AL131" s="31"/>
      <c r="AM131" s="34"/>
      <c r="AN131" s="34"/>
      <c r="AO131" s="34"/>
      <c r="AP131" s="31"/>
      <c r="AQ131" s="31"/>
      <c r="AR131" s="31"/>
      <c r="AS131" s="31"/>
      <c r="AT131" s="210"/>
    </row>
    <row r="132" spans="1:58" ht="25.5" hidden="1" customHeight="1" x14ac:dyDescent="0.15">
      <c r="A132" s="50"/>
      <c r="B132" s="31"/>
      <c r="C132" s="52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D132" s="31"/>
      <c r="AE132" s="31"/>
      <c r="AF132" s="31"/>
      <c r="AG132" s="31"/>
      <c r="AH132" s="31"/>
      <c r="AI132" s="31"/>
      <c r="AJ132" s="31"/>
      <c r="AK132" s="55" t="s">
        <v>41</v>
      </c>
      <c r="AL132" s="31"/>
      <c r="AM132" s="34"/>
      <c r="AN132" s="34"/>
      <c r="AO132" s="34"/>
      <c r="AP132" s="31"/>
      <c r="AQ132" s="31"/>
      <c r="AR132" s="31"/>
      <c r="AS132" s="31"/>
    </row>
    <row r="133" spans="1:58" ht="17.25" hidden="1" customHeight="1" x14ac:dyDescent="0.15">
      <c r="A133" s="56"/>
      <c r="B133" s="57"/>
      <c r="C133" s="57"/>
      <c r="D133" s="57"/>
      <c r="E133" s="57"/>
      <c r="F133" s="58"/>
      <c r="G133" s="57"/>
      <c r="H133" s="57"/>
      <c r="I133" s="57"/>
      <c r="J133" s="57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60"/>
      <c r="AL133" s="59"/>
      <c r="AM133" s="61"/>
      <c r="AN133" s="61"/>
      <c r="AO133" s="61"/>
      <c r="AP133" s="59"/>
      <c r="AQ133" s="59"/>
      <c r="AR133" s="59"/>
      <c r="AS133" s="59"/>
    </row>
    <row r="134" spans="1:58" ht="17.25" hidden="1" customHeight="1" x14ac:dyDescent="0.15">
      <c r="A134" s="36"/>
      <c r="B134" s="36"/>
      <c r="C134" s="36"/>
      <c r="D134" s="36"/>
      <c r="E134" s="36"/>
      <c r="F134" s="62"/>
      <c r="G134" s="36"/>
      <c r="H134" s="36"/>
      <c r="I134" s="36"/>
      <c r="J134" s="36"/>
      <c r="AK134" s="63"/>
      <c r="AM134" s="10"/>
      <c r="AN134" s="10"/>
      <c r="AO134" s="10"/>
    </row>
    <row r="135" spans="1:58" ht="25.5" hidden="1" customHeight="1" x14ac:dyDescent="0.15">
      <c r="A135" s="178" t="s">
        <v>55</v>
      </c>
      <c r="B135" s="179"/>
      <c r="C135" s="179"/>
      <c r="D135" s="179"/>
      <c r="E135" s="179"/>
      <c r="F135" s="179"/>
      <c r="G135" s="179"/>
      <c r="H135" s="179"/>
      <c r="I135" s="180"/>
      <c r="J135" s="23"/>
      <c r="K135" s="64" t="s">
        <v>48</v>
      </c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23"/>
      <c r="AP135" s="23"/>
      <c r="AQ135" s="23"/>
      <c r="AR135" s="23"/>
      <c r="AS135" s="23"/>
      <c r="AU135" s="31" t="s">
        <v>6</v>
      </c>
      <c r="AV135" s="34"/>
      <c r="AW135" s="34"/>
      <c r="AX135" s="34"/>
      <c r="AY135" s="34"/>
      <c r="BA135" s="34"/>
      <c r="BB135" s="34"/>
      <c r="BC135" s="34"/>
      <c r="BD135" s="21"/>
      <c r="BE135" s="21"/>
      <c r="BF135" s="21"/>
    </row>
    <row r="136" spans="1:58" ht="17.25" hidden="1" customHeight="1" x14ac:dyDescent="0.15">
      <c r="A136" s="181"/>
      <c r="B136" s="182"/>
      <c r="C136" s="182"/>
      <c r="D136" s="182"/>
      <c r="E136" s="182"/>
      <c r="F136" s="182"/>
      <c r="G136" s="182"/>
      <c r="H136" s="182"/>
      <c r="I136" s="183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5"/>
      <c r="Y136" s="25"/>
      <c r="Z136" s="25"/>
      <c r="AA136" s="25"/>
      <c r="AB136" s="25"/>
      <c r="AC136" s="25"/>
      <c r="AD136" s="25"/>
      <c r="AE136" s="26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7"/>
      <c r="AQ136" s="27"/>
      <c r="AR136" s="27"/>
      <c r="AS136" s="27"/>
    </row>
    <row r="137" spans="1:58" ht="28.5" hidden="1" customHeight="1" x14ac:dyDescent="0.15">
      <c r="A137" s="28"/>
      <c r="B137" s="29" t="s">
        <v>7</v>
      </c>
      <c r="C137" s="30"/>
      <c r="D137" s="30"/>
      <c r="E137" s="30"/>
      <c r="F137" s="31"/>
      <c r="G137" s="32"/>
      <c r="H137" s="31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3"/>
      <c r="AB137" s="34"/>
      <c r="AC137" s="34"/>
      <c r="AD137" s="34"/>
      <c r="AE137" s="29" t="s">
        <v>8</v>
      </c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V137" s="31" t="s">
        <v>9</v>
      </c>
      <c r="AY137" s="31" t="s">
        <v>10</v>
      </c>
    </row>
    <row r="138" spans="1:58" ht="25.5" hidden="1" customHeight="1" x14ac:dyDescent="0.15">
      <c r="A138" s="28"/>
      <c r="B138" s="212" t="s">
        <v>11</v>
      </c>
      <c r="C138" s="213"/>
      <c r="D138" s="213"/>
      <c r="E138" s="214"/>
      <c r="F138" s="218" t="s">
        <v>12</v>
      </c>
      <c r="G138" s="218"/>
      <c r="H138" s="260"/>
      <c r="I138" s="260"/>
      <c r="J138" s="208" t="s">
        <v>13</v>
      </c>
      <c r="K138" s="208"/>
      <c r="L138" s="260"/>
      <c r="M138" s="260"/>
      <c r="N138" s="208" t="s">
        <v>14</v>
      </c>
      <c r="O138" s="221"/>
      <c r="P138" s="231" t="s">
        <v>15</v>
      </c>
      <c r="Q138" s="221"/>
      <c r="R138" s="233" t="s">
        <v>16</v>
      </c>
      <c r="S138" s="233"/>
      <c r="T138" s="260"/>
      <c r="U138" s="260"/>
      <c r="V138" s="208" t="s">
        <v>13</v>
      </c>
      <c r="W138" s="208"/>
      <c r="X138" s="260"/>
      <c r="Y138" s="260"/>
      <c r="Z138" s="208" t="s">
        <v>14</v>
      </c>
      <c r="AA138" s="221"/>
      <c r="AB138" s="31"/>
      <c r="AC138" s="31"/>
      <c r="AD138" s="31"/>
      <c r="AE138" s="223" t="s">
        <v>44</v>
      </c>
      <c r="AF138" s="224"/>
      <c r="AG138" s="224"/>
      <c r="AH138" s="224"/>
      <c r="AI138" s="225"/>
      <c r="AJ138" s="229">
        <f>ROUNDDOWN(AY138/60,0)</f>
        <v>0</v>
      </c>
      <c r="AK138" s="229"/>
      <c r="AL138" s="224" t="s">
        <v>18</v>
      </c>
      <c r="AM138" s="224"/>
      <c r="AN138" s="229">
        <f>AY138-AJ138*60</f>
        <v>0</v>
      </c>
      <c r="AO138" s="229"/>
      <c r="AP138" s="208" t="s">
        <v>14</v>
      </c>
      <c r="AQ138" s="221"/>
      <c r="AR138" s="34"/>
      <c r="AS138" s="31"/>
      <c r="AT138" s="210"/>
      <c r="AU138" s="210" t="s">
        <v>19</v>
      </c>
      <c r="AV138" s="211">
        <f>T138*60+X138</f>
        <v>0</v>
      </c>
      <c r="AX138" s="210" t="s">
        <v>20</v>
      </c>
      <c r="AY138" s="211">
        <f>(T138*60+X138)-(H138*60+L138)</f>
        <v>0</v>
      </c>
    </row>
    <row r="139" spans="1:58" ht="35.25" hidden="1" customHeight="1" x14ac:dyDescent="0.15">
      <c r="A139" s="28"/>
      <c r="B139" s="215"/>
      <c r="C139" s="216"/>
      <c r="D139" s="216"/>
      <c r="E139" s="217"/>
      <c r="F139" s="218"/>
      <c r="G139" s="218"/>
      <c r="H139" s="261"/>
      <c r="I139" s="261"/>
      <c r="J139" s="209"/>
      <c r="K139" s="209"/>
      <c r="L139" s="261"/>
      <c r="M139" s="261"/>
      <c r="N139" s="209"/>
      <c r="O139" s="222"/>
      <c r="P139" s="232"/>
      <c r="Q139" s="222"/>
      <c r="R139" s="234"/>
      <c r="S139" s="234"/>
      <c r="T139" s="261"/>
      <c r="U139" s="261"/>
      <c r="V139" s="209"/>
      <c r="W139" s="209"/>
      <c r="X139" s="261"/>
      <c r="Y139" s="261"/>
      <c r="Z139" s="209"/>
      <c r="AA139" s="222"/>
      <c r="AB139" s="31"/>
      <c r="AC139" s="31"/>
      <c r="AD139" s="31"/>
      <c r="AE139" s="226"/>
      <c r="AF139" s="227"/>
      <c r="AG139" s="227"/>
      <c r="AH139" s="227"/>
      <c r="AI139" s="228"/>
      <c r="AJ139" s="230"/>
      <c r="AK139" s="230"/>
      <c r="AL139" s="227"/>
      <c r="AM139" s="227"/>
      <c r="AN139" s="230"/>
      <c r="AO139" s="230"/>
      <c r="AP139" s="209"/>
      <c r="AQ139" s="222"/>
      <c r="AR139" s="34"/>
      <c r="AS139" s="31"/>
      <c r="AT139" s="210"/>
      <c r="AU139" s="210"/>
      <c r="AV139" s="211"/>
      <c r="AX139" s="210"/>
      <c r="AY139" s="211"/>
    </row>
    <row r="140" spans="1:58" ht="17.25" hidden="1" customHeight="1" x14ac:dyDescent="0.15">
      <c r="A140" s="28"/>
      <c r="B140" s="35"/>
      <c r="C140" s="35"/>
      <c r="D140" s="35"/>
      <c r="E140" s="35"/>
      <c r="F140" s="36"/>
      <c r="G140" s="36"/>
      <c r="H140" s="37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4"/>
      <c r="Y140" s="34"/>
      <c r="Z140" s="32"/>
      <c r="AA140" s="33"/>
      <c r="AB140" s="34"/>
      <c r="AC140" s="34"/>
      <c r="AD140" s="34"/>
      <c r="AE140" s="38"/>
      <c r="AF140" s="38"/>
      <c r="AG140" s="38"/>
      <c r="AH140" s="38"/>
      <c r="AI140" s="38"/>
      <c r="AJ140" s="39" t="s">
        <v>21</v>
      </c>
      <c r="AK140" s="38"/>
      <c r="AL140" s="38"/>
      <c r="AM140" s="38"/>
      <c r="AN140" s="38"/>
      <c r="AO140" s="38"/>
      <c r="AP140" s="38"/>
      <c r="AQ140" s="38"/>
      <c r="AR140" s="34"/>
      <c r="AS140" s="31"/>
    </row>
    <row r="141" spans="1:58" s="31" customFormat="1" ht="25.5" hidden="1" customHeight="1" x14ac:dyDescent="0.15">
      <c r="A141" s="28"/>
      <c r="B141" s="29"/>
      <c r="C141" s="30"/>
      <c r="D141" s="30"/>
      <c r="E141" s="30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3"/>
      <c r="X141" s="34"/>
      <c r="Y141" s="34"/>
      <c r="Z141" s="32"/>
      <c r="AA141" s="33"/>
      <c r="AB141" s="34"/>
      <c r="AC141" s="34"/>
      <c r="AD141" s="34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4"/>
      <c r="AV141" s="43" t="s">
        <v>22</v>
      </c>
      <c r="AY141" s="31" t="s">
        <v>23</v>
      </c>
      <c r="BB141" s="31" t="s">
        <v>49</v>
      </c>
      <c r="BD141" s="3"/>
      <c r="BE141" s="3"/>
      <c r="BF141" s="3"/>
    </row>
    <row r="142" spans="1:58" s="48" customFormat="1" ht="25.5" hidden="1" customHeight="1" x14ac:dyDescent="0.15">
      <c r="A142" s="41"/>
      <c r="B142" s="42" t="s">
        <v>107</v>
      </c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3"/>
      <c r="P142" s="42"/>
      <c r="Q142" s="42"/>
      <c r="R142" s="42"/>
      <c r="S142" s="42"/>
      <c r="T142" s="42"/>
      <c r="U142" s="13"/>
      <c r="V142" s="42"/>
      <c r="W142" s="42"/>
      <c r="X142" s="34"/>
      <c r="Y142" s="34"/>
      <c r="Z142" s="32"/>
      <c r="AA142" s="33"/>
      <c r="AB142" s="34"/>
      <c r="AC142" s="34"/>
      <c r="AD142" s="34"/>
      <c r="AE142" s="44" t="s">
        <v>25</v>
      </c>
      <c r="AF142" s="45"/>
      <c r="AG142" s="46"/>
      <c r="AH142" s="46"/>
      <c r="AI142" s="46"/>
      <c r="AJ142" s="46"/>
      <c r="AK142" s="46"/>
      <c r="AL142" s="46"/>
      <c r="AM142" s="46"/>
      <c r="AN142" s="38"/>
      <c r="AO142" s="38"/>
      <c r="AP142" s="38"/>
      <c r="AQ142" s="47"/>
      <c r="AR142" s="34"/>
      <c r="AS142" s="31"/>
      <c r="AT142" s="43"/>
      <c r="AU142" s="43"/>
      <c r="AV142" s="43" t="s">
        <v>26</v>
      </c>
      <c r="AW142" s="43"/>
      <c r="AX142" s="43"/>
      <c r="AY142" s="31" t="s">
        <v>27</v>
      </c>
      <c r="AZ142" s="43"/>
      <c r="BA142" s="31"/>
      <c r="BB142" s="31"/>
      <c r="BC142" s="43"/>
      <c r="BD142" s="3"/>
      <c r="BE142" s="40"/>
      <c r="BF142" s="40"/>
    </row>
    <row r="143" spans="1:58" ht="25.5" hidden="1" customHeight="1" x14ac:dyDescent="0.15">
      <c r="A143" s="28"/>
      <c r="B143" s="212" t="s">
        <v>51</v>
      </c>
      <c r="C143" s="213"/>
      <c r="D143" s="213"/>
      <c r="E143" s="214"/>
      <c r="F143" s="218" t="s">
        <v>12</v>
      </c>
      <c r="G143" s="218"/>
      <c r="H143" s="260"/>
      <c r="I143" s="260"/>
      <c r="J143" s="208" t="s">
        <v>13</v>
      </c>
      <c r="K143" s="208"/>
      <c r="L143" s="260"/>
      <c r="M143" s="260"/>
      <c r="N143" s="208" t="s">
        <v>14</v>
      </c>
      <c r="O143" s="221"/>
      <c r="P143" s="231" t="s">
        <v>15</v>
      </c>
      <c r="Q143" s="221"/>
      <c r="R143" s="233" t="s">
        <v>16</v>
      </c>
      <c r="S143" s="233"/>
      <c r="T143" s="262"/>
      <c r="U143" s="260"/>
      <c r="V143" s="208" t="s">
        <v>13</v>
      </c>
      <c r="W143" s="208"/>
      <c r="X143" s="260"/>
      <c r="Y143" s="260"/>
      <c r="Z143" s="208" t="s">
        <v>14</v>
      </c>
      <c r="AA143" s="221"/>
      <c r="AB143" s="34"/>
      <c r="AC143" s="34"/>
      <c r="AD143" s="34"/>
      <c r="AE143" s="257" t="s">
        <v>52</v>
      </c>
      <c r="AF143" s="208"/>
      <c r="AG143" s="208"/>
      <c r="AH143" s="208"/>
      <c r="AI143" s="221"/>
      <c r="AJ143" s="258">
        <f>ROUNDDOWN(AV148/60,0)</f>
        <v>0</v>
      </c>
      <c r="AK143" s="229"/>
      <c r="AL143" s="208" t="s">
        <v>13</v>
      </c>
      <c r="AM143" s="208"/>
      <c r="AN143" s="229">
        <f>AV148-AJ143*60</f>
        <v>0</v>
      </c>
      <c r="AO143" s="229"/>
      <c r="AP143" s="208" t="s">
        <v>14</v>
      </c>
      <c r="AQ143" s="221"/>
      <c r="AR143" s="34"/>
      <c r="AS143" s="49"/>
      <c r="AU143" s="210" t="s">
        <v>30</v>
      </c>
      <c r="AV143" s="211">
        <f>IF(AY143&lt;=BB143,BB143,AV138)</f>
        <v>1260</v>
      </c>
      <c r="AW143" s="152"/>
      <c r="AX143" s="210" t="s">
        <v>31</v>
      </c>
      <c r="AY143" s="211">
        <f>T143*60+X143</f>
        <v>0</v>
      </c>
      <c r="AZ143" s="152"/>
      <c r="BA143" s="210" t="s">
        <v>32</v>
      </c>
      <c r="BB143" s="211">
        <f>21*60</f>
        <v>1260</v>
      </c>
    </row>
    <row r="144" spans="1:58" ht="35.25" hidden="1" customHeight="1" x14ac:dyDescent="0.15">
      <c r="A144" s="28"/>
      <c r="B144" s="215"/>
      <c r="C144" s="216"/>
      <c r="D144" s="216"/>
      <c r="E144" s="217"/>
      <c r="F144" s="218"/>
      <c r="G144" s="218"/>
      <c r="H144" s="261"/>
      <c r="I144" s="261"/>
      <c r="J144" s="209"/>
      <c r="K144" s="209"/>
      <c r="L144" s="261"/>
      <c r="M144" s="261"/>
      <c r="N144" s="209"/>
      <c r="O144" s="222"/>
      <c r="P144" s="232"/>
      <c r="Q144" s="222"/>
      <c r="R144" s="234"/>
      <c r="S144" s="234"/>
      <c r="T144" s="263"/>
      <c r="U144" s="261"/>
      <c r="V144" s="209"/>
      <c r="W144" s="209"/>
      <c r="X144" s="261"/>
      <c r="Y144" s="261"/>
      <c r="Z144" s="209"/>
      <c r="AA144" s="222"/>
      <c r="AB144" s="31"/>
      <c r="AC144" s="31"/>
      <c r="AD144" s="31"/>
      <c r="AE144" s="232"/>
      <c r="AF144" s="209"/>
      <c r="AG144" s="209"/>
      <c r="AH144" s="209"/>
      <c r="AI144" s="222"/>
      <c r="AJ144" s="259"/>
      <c r="AK144" s="230"/>
      <c r="AL144" s="209"/>
      <c r="AM144" s="209"/>
      <c r="AN144" s="230"/>
      <c r="AO144" s="230"/>
      <c r="AP144" s="209"/>
      <c r="AQ144" s="222"/>
      <c r="AR144" s="34"/>
      <c r="AS144" s="49"/>
      <c r="AU144" s="210"/>
      <c r="AV144" s="211"/>
      <c r="AW144" s="152"/>
      <c r="AX144" s="210"/>
      <c r="AY144" s="211"/>
      <c r="AZ144" s="152"/>
      <c r="BA144" s="210"/>
      <c r="BB144" s="211"/>
    </row>
    <row r="145" spans="1:58" ht="17.25" hidden="1" customHeight="1" x14ac:dyDescent="0.15">
      <c r="A145" s="50"/>
      <c r="B145" s="35"/>
      <c r="C145" s="35"/>
      <c r="D145" s="35"/>
      <c r="E145" s="35"/>
      <c r="F145" s="31"/>
      <c r="G145" s="35"/>
      <c r="H145" s="37"/>
      <c r="I145" s="35"/>
      <c r="J145" s="35"/>
      <c r="K145" s="35"/>
      <c r="L145" s="35"/>
      <c r="M145" s="35"/>
      <c r="N145" s="35"/>
      <c r="O145" s="35"/>
      <c r="P145" s="51"/>
      <c r="Q145" s="35"/>
      <c r="R145" s="35"/>
      <c r="S145" s="35"/>
      <c r="T145" s="35"/>
      <c r="U145" s="35"/>
      <c r="V145" s="35"/>
      <c r="W145" s="35"/>
      <c r="X145" s="34"/>
      <c r="Y145" s="34"/>
      <c r="Z145" s="32"/>
      <c r="AA145" s="31"/>
      <c r="AB145" s="31"/>
      <c r="AC145" s="31"/>
      <c r="AD145" s="31"/>
      <c r="AE145" s="47"/>
      <c r="AF145" s="47"/>
      <c r="AG145" s="47"/>
      <c r="AH145" s="47"/>
      <c r="AI145" s="47"/>
      <c r="AJ145" s="39" t="s">
        <v>21</v>
      </c>
      <c r="AK145" s="47"/>
      <c r="AL145" s="47"/>
      <c r="AM145" s="47"/>
      <c r="AN145" s="47"/>
      <c r="AO145" s="47"/>
      <c r="AP145" s="47"/>
      <c r="AQ145" s="47"/>
      <c r="AR145" s="31"/>
      <c r="AS145" s="31"/>
      <c r="AY145" s="62" t="s">
        <v>33</v>
      </c>
    </row>
    <row r="146" spans="1:58" ht="25.5" hidden="1" customHeight="1" x14ac:dyDescent="0.2">
      <c r="A146" s="50"/>
      <c r="B146" s="31"/>
      <c r="C146" s="235" t="s">
        <v>100</v>
      </c>
      <c r="D146" s="236"/>
      <c r="E146" s="236"/>
      <c r="F146" s="236"/>
      <c r="G146" s="236"/>
      <c r="H146" s="236"/>
      <c r="I146" s="236"/>
      <c r="J146" s="236"/>
      <c r="K146" s="236"/>
      <c r="L146" s="236"/>
      <c r="M146" s="236"/>
      <c r="N146" s="236"/>
      <c r="O146" s="236"/>
      <c r="P146" s="236"/>
      <c r="Q146" s="236"/>
      <c r="R146" s="236"/>
      <c r="S146" s="236"/>
      <c r="T146" s="236"/>
      <c r="U146" s="236"/>
      <c r="V146" s="236"/>
      <c r="W146" s="236"/>
      <c r="X146" s="236"/>
      <c r="Y146" s="236"/>
      <c r="Z146" s="236"/>
      <c r="AA146" s="236"/>
      <c r="AB146" s="237"/>
      <c r="AC146" s="31"/>
      <c r="AD146" s="31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31"/>
      <c r="AS146" s="31"/>
      <c r="AY146" s="98" t="s">
        <v>97</v>
      </c>
    </row>
    <row r="147" spans="1:58" ht="25.5" hidden="1" customHeight="1" x14ac:dyDescent="0.15">
      <c r="A147" s="50"/>
      <c r="B147" s="31"/>
      <c r="C147" s="238"/>
      <c r="D147" s="239"/>
      <c r="E147" s="239"/>
      <c r="F147" s="239"/>
      <c r="G147" s="239"/>
      <c r="H147" s="239"/>
      <c r="I147" s="239"/>
      <c r="J147" s="239"/>
      <c r="K147" s="239"/>
      <c r="L147" s="239"/>
      <c r="M147" s="239"/>
      <c r="N147" s="239"/>
      <c r="O147" s="239"/>
      <c r="P147" s="239"/>
      <c r="Q147" s="239"/>
      <c r="R147" s="239"/>
      <c r="S147" s="239"/>
      <c r="T147" s="239"/>
      <c r="U147" s="239"/>
      <c r="V147" s="239"/>
      <c r="W147" s="239"/>
      <c r="X147" s="239"/>
      <c r="Y147" s="239"/>
      <c r="Z147" s="239"/>
      <c r="AA147" s="239"/>
      <c r="AB147" s="240"/>
      <c r="AC147" s="31"/>
      <c r="AD147" s="31"/>
      <c r="AE147" s="44" t="s">
        <v>35</v>
      </c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31"/>
      <c r="AS147" s="31"/>
      <c r="AV147" s="31" t="s">
        <v>36</v>
      </c>
      <c r="AY147" s="31" t="s">
        <v>37</v>
      </c>
      <c r="AZ147" s="99"/>
    </row>
    <row r="148" spans="1:58" s="48" customFormat="1" ht="25.5" hidden="1" customHeight="1" x14ac:dyDescent="0.15">
      <c r="A148" s="50"/>
      <c r="B148" s="31"/>
      <c r="C148" s="238"/>
      <c r="D148" s="239"/>
      <c r="E148" s="239"/>
      <c r="F148" s="239"/>
      <c r="G148" s="239"/>
      <c r="H148" s="239"/>
      <c r="I148" s="239"/>
      <c r="J148" s="239"/>
      <c r="K148" s="239"/>
      <c r="L148" s="239"/>
      <c r="M148" s="239"/>
      <c r="N148" s="239"/>
      <c r="O148" s="239"/>
      <c r="P148" s="239"/>
      <c r="Q148" s="239"/>
      <c r="R148" s="239"/>
      <c r="S148" s="239"/>
      <c r="T148" s="239"/>
      <c r="U148" s="239"/>
      <c r="V148" s="239"/>
      <c r="W148" s="239"/>
      <c r="X148" s="239"/>
      <c r="Y148" s="239"/>
      <c r="Z148" s="239"/>
      <c r="AA148" s="239"/>
      <c r="AB148" s="240"/>
      <c r="AD148" s="34"/>
      <c r="AE148" s="223" t="s">
        <v>46</v>
      </c>
      <c r="AF148" s="244"/>
      <c r="AG148" s="244"/>
      <c r="AH148" s="244"/>
      <c r="AI148" s="244"/>
      <c r="AJ148" s="244"/>
      <c r="AK148" s="245"/>
      <c r="AL148" s="249">
        <f>IF(AY138=0,0,ROUNDUP(AV148/AY138,3))</f>
        <v>0</v>
      </c>
      <c r="AM148" s="250"/>
      <c r="AN148" s="250"/>
      <c r="AO148" s="250"/>
      <c r="AP148" s="250"/>
      <c r="AQ148" s="251"/>
      <c r="AR148" s="31"/>
      <c r="AS148" s="31"/>
      <c r="AT148" s="43"/>
      <c r="AU148" s="210" t="s">
        <v>39</v>
      </c>
      <c r="AV148" s="255">
        <f>IF(AV138-AV143&gt;0,IF(AV138-AV143&gt;AY138,AY138,AV138-AV143),0)</f>
        <v>0</v>
      </c>
      <c r="AW148" s="256" t="s">
        <v>40</v>
      </c>
      <c r="AX148" s="256"/>
      <c r="AY148" s="99"/>
      <c r="AZ148" s="99"/>
      <c r="BA148" s="43"/>
      <c r="BB148" s="43"/>
      <c r="BC148" s="43"/>
      <c r="BD148" s="40"/>
      <c r="BE148" s="40"/>
      <c r="BF148" s="40"/>
    </row>
    <row r="149" spans="1:58" ht="35.25" hidden="1" customHeight="1" x14ac:dyDescent="0.15">
      <c r="A149" s="65"/>
      <c r="B149" s="31"/>
      <c r="C149" s="238"/>
      <c r="D149" s="239"/>
      <c r="E149" s="239"/>
      <c r="F149" s="239"/>
      <c r="G149" s="239"/>
      <c r="H149" s="239"/>
      <c r="I149" s="239"/>
      <c r="J149" s="239"/>
      <c r="K149" s="239"/>
      <c r="L149" s="239"/>
      <c r="M149" s="239"/>
      <c r="N149" s="239"/>
      <c r="O149" s="239"/>
      <c r="P149" s="239"/>
      <c r="Q149" s="239"/>
      <c r="R149" s="239"/>
      <c r="S149" s="239"/>
      <c r="T149" s="239"/>
      <c r="U149" s="239"/>
      <c r="V149" s="239"/>
      <c r="W149" s="239"/>
      <c r="X149" s="239"/>
      <c r="Y149" s="239"/>
      <c r="Z149" s="239"/>
      <c r="AA149" s="239"/>
      <c r="AB149" s="240"/>
      <c r="AC149" s="34"/>
      <c r="AD149" s="31"/>
      <c r="AE149" s="246"/>
      <c r="AF149" s="247"/>
      <c r="AG149" s="247"/>
      <c r="AH149" s="247"/>
      <c r="AI149" s="247"/>
      <c r="AJ149" s="247"/>
      <c r="AK149" s="248"/>
      <c r="AL149" s="252"/>
      <c r="AM149" s="253"/>
      <c r="AN149" s="253"/>
      <c r="AO149" s="253"/>
      <c r="AP149" s="253"/>
      <c r="AQ149" s="254"/>
      <c r="AR149" s="31"/>
      <c r="AS149" s="31"/>
      <c r="AT149" s="210"/>
      <c r="AU149" s="210"/>
      <c r="AV149" s="255"/>
      <c r="AW149" s="256"/>
      <c r="AX149" s="256"/>
    </row>
    <row r="150" spans="1:58" ht="25.5" hidden="1" customHeight="1" x14ac:dyDescent="0.15">
      <c r="A150" s="65"/>
      <c r="B150" s="31"/>
      <c r="C150" s="241"/>
      <c r="D150" s="242"/>
      <c r="E150" s="242"/>
      <c r="F150" s="242"/>
      <c r="G150" s="242"/>
      <c r="H150" s="242"/>
      <c r="I150" s="242"/>
      <c r="J150" s="242"/>
      <c r="K150" s="242"/>
      <c r="L150" s="242"/>
      <c r="M150" s="242"/>
      <c r="N150" s="242"/>
      <c r="O150" s="242"/>
      <c r="P150" s="242"/>
      <c r="Q150" s="242"/>
      <c r="R150" s="242"/>
      <c r="S150" s="242"/>
      <c r="T150" s="242"/>
      <c r="U150" s="242"/>
      <c r="V150" s="242"/>
      <c r="W150" s="242"/>
      <c r="X150" s="242"/>
      <c r="Y150" s="242"/>
      <c r="Z150" s="242"/>
      <c r="AA150" s="242"/>
      <c r="AB150" s="243"/>
      <c r="AC150" s="31"/>
      <c r="AD150" s="31"/>
      <c r="AE150" s="31"/>
      <c r="AF150" s="31"/>
      <c r="AG150" s="31"/>
      <c r="AH150" s="31"/>
      <c r="AI150" s="31"/>
      <c r="AJ150" s="31"/>
      <c r="AK150" s="54" t="s">
        <v>21</v>
      </c>
      <c r="AL150" s="31"/>
      <c r="AM150" s="34"/>
      <c r="AN150" s="34"/>
      <c r="AO150" s="34"/>
      <c r="AP150" s="31"/>
      <c r="AQ150" s="31"/>
      <c r="AR150" s="31"/>
      <c r="AS150" s="31"/>
      <c r="AT150" s="210"/>
    </row>
    <row r="151" spans="1:58" ht="25.5" hidden="1" customHeight="1" x14ac:dyDescent="0.15">
      <c r="A151" s="50"/>
      <c r="B151" s="30"/>
      <c r="C151" s="52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31"/>
      <c r="AD151" s="31"/>
      <c r="AE151" s="31"/>
      <c r="AF151" s="31"/>
      <c r="AG151" s="31"/>
      <c r="AH151" s="31"/>
      <c r="AI151" s="31"/>
      <c r="AJ151" s="31"/>
      <c r="AK151" s="55" t="s">
        <v>41</v>
      </c>
      <c r="AL151" s="31"/>
      <c r="AM151" s="34"/>
      <c r="AN151" s="34"/>
      <c r="AO151" s="34"/>
      <c r="AP151" s="31"/>
      <c r="AQ151" s="31"/>
      <c r="AR151" s="31"/>
      <c r="AS151" s="31"/>
    </row>
    <row r="152" spans="1:58" ht="17.25" hidden="1" customHeight="1" x14ac:dyDescent="0.15">
      <c r="A152" s="36"/>
      <c r="B152" s="36"/>
      <c r="C152" s="36"/>
      <c r="D152" s="36"/>
      <c r="E152" s="36"/>
      <c r="F152" s="62"/>
      <c r="G152" s="36"/>
      <c r="H152" s="36"/>
      <c r="I152" s="36"/>
      <c r="J152" s="36"/>
      <c r="AK152" s="63"/>
      <c r="AM152" s="10"/>
      <c r="AN152" s="10"/>
      <c r="AO152" s="10"/>
    </row>
    <row r="153" spans="1:58" ht="25.5" hidden="1" customHeight="1" x14ac:dyDescent="0.15">
      <c r="A153" s="178" t="s">
        <v>56</v>
      </c>
      <c r="B153" s="179"/>
      <c r="C153" s="179"/>
      <c r="D153" s="179"/>
      <c r="E153" s="179"/>
      <c r="F153" s="179"/>
      <c r="G153" s="179"/>
      <c r="H153" s="179"/>
      <c r="I153" s="180"/>
      <c r="J153" s="23"/>
      <c r="K153" s="64" t="s">
        <v>48</v>
      </c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23"/>
      <c r="AP153" s="23"/>
      <c r="AQ153" s="23"/>
      <c r="AR153" s="23"/>
      <c r="AS153" s="23"/>
      <c r="AU153" s="31" t="s">
        <v>6</v>
      </c>
      <c r="AV153" s="34"/>
      <c r="AW153" s="34"/>
      <c r="AX153" s="34"/>
      <c r="AY153" s="34"/>
      <c r="BA153" s="34"/>
      <c r="BB153" s="34"/>
      <c r="BC153" s="34"/>
      <c r="BD153" s="21"/>
      <c r="BE153" s="21"/>
      <c r="BF153" s="21"/>
    </row>
    <row r="154" spans="1:58" ht="17.25" hidden="1" customHeight="1" x14ac:dyDescent="0.15">
      <c r="A154" s="181"/>
      <c r="B154" s="182"/>
      <c r="C154" s="182"/>
      <c r="D154" s="182"/>
      <c r="E154" s="182"/>
      <c r="F154" s="182"/>
      <c r="G154" s="182"/>
      <c r="H154" s="182"/>
      <c r="I154" s="183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5"/>
      <c r="Y154" s="25"/>
      <c r="Z154" s="25"/>
      <c r="AA154" s="25"/>
      <c r="AB154" s="25"/>
      <c r="AC154" s="25"/>
      <c r="AD154" s="25"/>
      <c r="AE154" s="26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7"/>
      <c r="AQ154" s="27"/>
      <c r="AR154" s="27"/>
      <c r="AS154" s="27"/>
    </row>
    <row r="155" spans="1:58" ht="28.5" hidden="1" customHeight="1" x14ac:dyDescent="0.15">
      <c r="A155" s="28"/>
      <c r="B155" s="29" t="s">
        <v>7</v>
      </c>
      <c r="C155" s="30"/>
      <c r="D155" s="30"/>
      <c r="E155" s="30"/>
      <c r="F155" s="31"/>
      <c r="G155" s="32"/>
      <c r="H155" s="31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3"/>
      <c r="AB155" s="34"/>
      <c r="AC155" s="34"/>
      <c r="AD155" s="34"/>
      <c r="AE155" s="29" t="s">
        <v>8</v>
      </c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V155" s="31" t="s">
        <v>9</v>
      </c>
      <c r="AY155" s="31" t="s">
        <v>10</v>
      </c>
    </row>
    <row r="156" spans="1:58" ht="25.5" hidden="1" customHeight="1" x14ac:dyDescent="0.15">
      <c r="A156" s="28"/>
      <c r="B156" s="212" t="s">
        <v>11</v>
      </c>
      <c r="C156" s="213"/>
      <c r="D156" s="213"/>
      <c r="E156" s="214"/>
      <c r="F156" s="218" t="s">
        <v>12</v>
      </c>
      <c r="G156" s="218"/>
      <c r="H156" s="260"/>
      <c r="I156" s="260"/>
      <c r="J156" s="208" t="s">
        <v>13</v>
      </c>
      <c r="K156" s="208"/>
      <c r="L156" s="260"/>
      <c r="M156" s="260"/>
      <c r="N156" s="208" t="s">
        <v>14</v>
      </c>
      <c r="O156" s="221"/>
      <c r="P156" s="231" t="s">
        <v>15</v>
      </c>
      <c r="Q156" s="221"/>
      <c r="R156" s="233" t="s">
        <v>16</v>
      </c>
      <c r="S156" s="233"/>
      <c r="T156" s="260"/>
      <c r="U156" s="260"/>
      <c r="V156" s="208" t="s">
        <v>13</v>
      </c>
      <c r="W156" s="208"/>
      <c r="X156" s="260"/>
      <c r="Y156" s="260"/>
      <c r="Z156" s="208" t="s">
        <v>14</v>
      </c>
      <c r="AA156" s="221"/>
      <c r="AB156" s="31"/>
      <c r="AC156" s="31"/>
      <c r="AD156" s="31"/>
      <c r="AE156" s="223" t="s">
        <v>44</v>
      </c>
      <c r="AF156" s="224"/>
      <c r="AG156" s="224"/>
      <c r="AH156" s="224"/>
      <c r="AI156" s="225"/>
      <c r="AJ156" s="229">
        <f>ROUNDDOWN(AY156/60,0)</f>
        <v>0</v>
      </c>
      <c r="AK156" s="229"/>
      <c r="AL156" s="224" t="s">
        <v>18</v>
      </c>
      <c r="AM156" s="224"/>
      <c r="AN156" s="229">
        <f>AY156-AJ156*60</f>
        <v>0</v>
      </c>
      <c r="AO156" s="229"/>
      <c r="AP156" s="208" t="s">
        <v>14</v>
      </c>
      <c r="AQ156" s="221"/>
      <c r="AR156" s="34"/>
      <c r="AS156" s="31"/>
      <c r="AT156" s="210"/>
      <c r="AU156" s="210" t="s">
        <v>19</v>
      </c>
      <c r="AV156" s="211">
        <f>T156*60+X156</f>
        <v>0</v>
      </c>
      <c r="AX156" s="210" t="s">
        <v>20</v>
      </c>
      <c r="AY156" s="211">
        <f>(T156*60+X156)-(H156*60+L156)</f>
        <v>0</v>
      </c>
    </row>
    <row r="157" spans="1:58" ht="35.25" hidden="1" customHeight="1" x14ac:dyDescent="0.15">
      <c r="A157" s="28"/>
      <c r="B157" s="215"/>
      <c r="C157" s="216"/>
      <c r="D157" s="216"/>
      <c r="E157" s="217"/>
      <c r="F157" s="218"/>
      <c r="G157" s="218"/>
      <c r="H157" s="261"/>
      <c r="I157" s="261"/>
      <c r="J157" s="209"/>
      <c r="K157" s="209"/>
      <c r="L157" s="261"/>
      <c r="M157" s="261"/>
      <c r="N157" s="209"/>
      <c r="O157" s="222"/>
      <c r="P157" s="232"/>
      <c r="Q157" s="222"/>
      <c r="R157" s="234"/>
      <c r="S157" s="234"/>
      <c r="T157" s="261"/>
      <c r="U157" s="261"/>
      <c r="V157" s="209"/>
      <c r="W157" s="209"/>
      <c r="X157" s="261"/>
      <c r="Y157" s="261"/>
      <c r="Z157" s="209"/>
      <c r="AA157" s="222"/>
      <c r="AB157" s="31"/>
      <c r="AC157" s="31"/>
      <c r="AD157" s="31"/>
      <c r="AE157" s="226"/>
      <c r="AF157" s="227"/>
      <c r="AG157" s="227"/>
      <c r="AH157" s="227"/>
      <c r="AI157" s="228"/>
      <c r="AJ157" s="230"/>
      <c r="AK157" s="230"/>
      <c r="AL157" s="227"/>
      <c r="AM157" s="227"/>
      <c r="AN157" s="230"/>
      <c r="AO157" s="230"/>
      <c r="AP157" s="209"/>
      <c r="AQ157" s="222"/>
      <c r="AR157" s="34"/>
      <c r="AS157" s="31"/>
      <c r="AT157" s="210"/>
      <c r="AU157" s="210"/>
      <c r="AV157" s="211"/>
      <c r="AX157" s="210"/>
      <c r="AY157" s="211"/>
    </row>
    <row r="158" spans="1:58" ht="17.25" hidden="1" customHeight="1" x14ac:dyDescent="0.15">
      <c r="A158" s="28"/>
      <c r="B158" s="35"/>
      <c r="C158" s="35"/>
      <c r="D158" s="35"/>
      <c r="E158" s="35"/>
      <c r="F158" s="36"/>
      <c r="G158" s="36"/>
      <c r="H158" s="37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4"/>
      <c r="Y158" s="34"/>
      <c r="Z158" s="32"/>
      <c r="AA158" s="33"/>
      <c r="AB158" s="34"/>
      <c r="AC158" s="34"/>
      <c r="AD158" s="34"/>
      <c r="AE158" s="38"/>
      <c r="AF158" s="38"/>
      <c r="AG158" s="38"/>
      <c r="AH158" s="38"/>
      <c r="AI158" s="38"/>
      <c r="AJ158" s="39" t="s">
        <v>21</v>
      </c>
      <c r="AK158" s="38"/>
      <c r="AL158" s="38"/>
      <c r="AM158" s="38"/>
      <c r="AN158" s="38"/>
      <c r="AO158" s="38"/>
      <c r="AP158" s="38"/>
      <c r="AQ158" s="38"/>
      <c r="AR158" s="34"/>
      <c r="AS158" s="31"/>
    </row>
    <row r="159" spans="1:58" s="31" customFormat="1" ht="25.5" hidden="1" customHeight="1" x14ac:dyDescent="0.15">
      <c r="A159" s="28"/>
      <c r="B159" s="29"/>
      <c r="C159" s="30"/>
      <c r="D159" s="30"/>
      <c r="E159" s="30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3"/>
      <c r="X159" s="34"/>
      <c r="Y159" s="34"/>
      <c r="Z159" s="32"/>
      <c r="AA159" s="33"/>
      <c r="AB159" s="34"/>
      <c r="AC159" s="34"/>
      <c r="AD159" s="34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4"/>
      <c r="AV159" s="43" t="s">
        <v>22</v>
      </c>
      <c r="AY159" s="31" t="s">
        <v>23</v>
      </c>
      <c r="BB159" s="31" t="s">
        <v>49</v>
      </c>
      <c r="BD159" s="3"/>
      <c r="BE159" s="3"/>
      <c r="BF159" s="3"/>
    </row>
    <row r="160" spans="1:58" s="48" customFormat="1" ht="25.5" hidden="1" customHeight="1" x14ac:dyDescent="0.15">
      <c r="A160" s="41"/>
      <c r="B160" s="42" t="s">
        <v>107</v>
      </c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3"/>
      <c r="P160" s="42"/>
      <c r="Q160" s="42"/>
      <c r="R160" s="42"/>
      <c r="S160" s="42"/>
      <c r="T160" s="42"/>
      <c r="U160" s="13"/>
      <c r="V160" s="42"/>
      <c r="W160" s="42"/>
      <c r="X160" s="34"/>
      <c r="Y160" s="34"/>
      <c r="Z160" s="32"/>
      <c r="AA160" s="33"/>
      <c r="AB160" s="34"/>
      <c r="AC160" s="34"/>
      <c r="AD160" s="34"/>
      <c r="AE160" s="44" t="s">
        <v>25</v>
      </c>
      <c r="AF160" s="45"/>
      <c r="AG160" s="46"/>
      <c r="AH160" s="46"/>
      <c r="AI160" s="46"/>
      <c r="AJ160" s="46"/>
      <c r="AK160" s="46"/>
      <c r="AL160" s="46"/>
      <c r="AM160" s="46"/>
      <c r="AN160" s="38"/>
      <c r="AO160" s="38"/>
      <c r="AP160" s="38"/>
      <c r="AQ160" s="47"/>
      <c r="AR160" s="34"/>
      <c r="AS160" s="31"/>
      <c r="AT160" s="43"/>
      <c r="AU160" s="43"/>
      <c r="AV160" s="43" t="s">
        <v>26</v>
      </c>
      <c r="AW160" s="43"/>
      <c r="AX160" s="43"/>
      <c r="AY160" s="31" t="s">
        <v>27</v>
      </c>
      <c r="AZ160" s="43"/>
      <c r="BA160" s="31"/>
      <c r="BB160" s="31"/>
      <c r="BC160" s="43"/>
      <c r="BD160" s="3"/>
      <c r="BE160" s="40"/>
      <c r="BF160" s="40"/>
    </row>
    <row r="161" spans="1:58" ht="25.5" hidden="1" customHeight="1" x14ac:dyDescent="0.15">
      <c r="A161" s="28"/>
      <c r="B161" s="212" t="s">
        <v>51</v>
      </c>
      <c r="C161" s="213"/>
      <c r="D161" s="213"/>
      <c r="E161" s="214"/>
      <c r="F161" s="218" t="s">
        <v>12</v>
      </c>
      <c r="G161" s="218"/>
      <c r="H161" s="260"/>
      <c r="I161" s="260"/>
      <c r="J161" s="208" t="s">
        <v>13</v>
      </c>
      <c r="K161" s="208"/>
      <c r="L161" s="260"/>
      <c r="M161" s="260"/>
      <c r="N161" s="208" t="s">
        <v>14</v>
      </c>
      <c r="O161" s="221"/>
      <c r="P161" s="231" t="s">
        <v>15</v>
      </c>
      <c r="Q161" s="221"/>
      <c r="R161" s="233" t="s">
        <v>16</v>
      </c>
      <c r="S161" s="233"/>
      <c r="T161" s="262"/>
      <c r="U161" s="260"/>
      <c r="V161" s="208" t="s">
        <v>13</v>
      </c>
      <c r="W161" s="208"/>
      <c r="X161" s="260"/>
      <c r="Y161" s="260"/>
      <c r="Z161" s="208" t="s">
        <v>14</v>
      </c>
      <c r="AA161" s="221"/>
      <c r="AB161" s="34"/>
      <c r="AC161" s="34"/>
      <c r="AD161" s="34"/>
      <c r="AE161" s="257" t="s">
        <v>52</v>
      </c>
      <c r="AF161" s="208"/>
      <c r="AG161" s="208"/>
      <c r="AH161" s="208"/>
      <c r="AI161" s="221"/>
      <c r="AJ161" s="258">
        <f>ROUNDDOWN(AV166/60,0)</f>
        <v>0</v>
      </c>
      <c r="AK161" s="229"/>
      <c r="AL161" s="208" t="s">
        <v>13</v>
      </c>
      <c r="AM161" s="208"/>
      <c r="AN161" s="229">
        <f>AV166-AJ161*60</f>
        <v>0</v>
      </c>
      <c r="AO161" s="229"/>
      <c r="AP161" s="208" t="s">
        <v>14</v>
      </c>
      <c r="AQ161" s="221"/>
      <c r="AR161" s="34"/>
      <c r="AS161" s="49"/>
      <c r="AU161" s="210" t="s">
        <v>30</v>
      </c>
      <c r="AV161" s="211">
        <f>IF(AY161&lt;=BB161,BB161,AV156)</f>
        <v>1260</v>
      </c>
      <c r="AW161" s="152"/>
      <c r="AX161" s="210" t="s">
        <v>31</v>
      </c>
      <c r="AY161" s="211">
        <f>T161*60+X161</f>
        <v>0</v>
      </c>
      <c r="AZ161" s="152"/>
      <c r="BA161" s="210" t="s">
        <v>32</v>
      </c>
      <c r="BB161" s="211">
        <f>21*60</f>
        <v>1260</v>
      </c>
    </row>
    <row r="162" spans="1:58" ht="35.25" hidden="1" customHeight="1" x14ac:dyDescent="0.15">
      <c r="A162" s="28"/>
      <c r="B162" s="215"/>
      <c r="C162" s="216"/>
      <c r="D162" s="216"/>
      <c r="E162" s="217"/>
      <c r="F162" s="218"/>
      <c r="G162" s="218"/>
      <c r="H162" s="261"/>
      <c r="I162" s="261"/>
      <c r="J162" s="209"/>
      <c r="K162" s="209"/>
      <c r="L162" s="261"/>
      <c r="M162" s="261"/>
      <c r="N162" s="209"/>
      <c r="O162" s="222"/>
      <c r="P162" s="232"/>
      <c r="Q162" s="222"/>
      <c r="R162" s="234"/>
      <c r="S162" s="234"/>
      <c r="T162" s="263"/>
      <c r="U162" s="261"/>
      <c r="V162" s="209"/>
      <c r="W162" s="209"/>
      <c r="X162" s="261"/>
      <c r="Y162" s="261"/>
      <c r="Z162" s="209"/>
      <c r="AA162" s="222"/>
      <c r="AB162" s="31"/>
      <c r="AC162" s="31"/>
      <c r="AD162" s="31"/>
      <c r="AE162" s="232"/>
      <c r="AF162" s="209"/>
      <c r="AG162" s="209"/>
      <c r="AH162" s="209"/>
      <c r="AI162" s="222"/>
      <c r="AJ162" s="259"/>
      <c r="AK162" s="230"/>
      <c r="AL162" s="209"/>
      <c r="AM162" s="209"/>
      <c r="AN162" s="230"/>
      <c r="AO162" s="230"/>
      <c r="AP162" s="209"/>
      <c r="AQ162" s="222"/>
      <c r="AR162" s="34"/>
      <c r="AS162" s="49"/>
      <c r="AU162" s="210"/>
      <c r="AV162" s="211"/>
      <c r="AW162" s="152"/>
      <c r="AX162" s="210"/>
      <c r="AY162" s="211"/>
      <c r="AZ162" s="152"/>
      <c r="BA162" s="210"/>
      <c r="BB162" s="211"/>
    </row>
    <row r="163" spans="1:58" ht="17.25" hidden="1" customHeight="1" x14ac:dyDescent="0.15">
      <c r="A163" s="50"/>
      <c r="B163" s="35"/>
      <c r="C163" s="35"/>
      <c r="D163" s="35"/>
      <c r="E163" s="35"/>
      <c r="F163" s="31"/>
      <c r="G163" s="35"/>
      <c r="H163" s="37"/>
      <c r="I163" s="35"/>
      <c r="J163" s="35"/>
      <c r="K163" s="35"/>
      <c r="L163" s="35"/>
      <c r="M163" s="35"/>
      <c r="N163" s="35"/>
      <c r="O163" s="35"/>
      <c r="P163" s="51"/>
      <c r="Q163" s="35"/>
      <c r="R163" s="35"/>
      <c r="S163" s="35"/>
      <c r="T163" s="35"/>
      <c r="U163" s="35"/>
      <c r="V163" s="35"/>
      <c r="W163" s="35"/>
      <c r="X163" s="34"/>
      <c r="Y163" s="34"/>
      <c r="Z163" s="32"/>
      <c r="AA163" s="31"/>
      <c r="AB163" s="31"/>
      <c r="AC163" s="31"/>
      <c r="AD163" s="31"/>
      <c r="AE163" s="47"/>
      <c r="AF163" s="47"/>
      <c r="AG163" s="47"/>
      <c r="AH163" s="47"/>
      <c r="AI163" s="47"/>
      <c r="AJ163" s="39" t="s">
        <v>21</v>
      </c>
      <c r="AK163" s="47"/>
      <c r="AL163" s="47"/>
      <c r="AM163" s="47"/>
      <c r="AN163" s="47"/>
      <c r="AO163" s="47"/>
      <c r="AP163" s="47"/>
      <c r="AQ163" s="47"/>
      <c r="AR163" s="31"/>
      <c r="AS163" s="31"/>
      <c r="AY163" s="62" t="s">
        <v>33</v>
      </c>
    </row>
    <row r="164" spans="1:58" ht="25.5" hidden="1" customHeight="1" x14ac:dyDescent="0.2">
      <c r="A164" s="50"/>
      <c r="B164" s="31"/>
      <c r="C164" s="235" t="s">
        <v>100</v>
      </c>
      <c r="D164" s="236"/>
      <c r="E164" s="236"/>
      <c r="F164" s="236"/>
      <c r="G164" s="236"/>
      <c r="H164" s="236"/>
      <c r="I164" s="236"/>
      <c r="J164" s="236"/>
      <c r="K164" s="236"/>
      <c r="L164" s="236"/>
      <c r="M164" s="236"/>
      <c r="N164" s="236"/>
      <c r="O164" s="236"/>
      <c r="P164" s="236"/>
      <c r="Q164" s="236"/>
      <c r="R164" s="236"/>
      <c r="S164" s="236"/>
      <c r="T164" s="236"/>
      <c r="U164" s="236"/>
      <c r="V164" s="236"/>
      <c r="W164" s="236"/>
      <c r="X164" s="236"/>
      <c r="Y164" s="236"/>
      <c r="Z164" s="236"/>
      <c r="AA164" s="236"/>
      <c r="AB164" s="237"/>
      <c r="AC164" s="31"/>
      <c r="AD164" s="3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31"/>
      <c r="AS164" s="31"/>
      <c r="AY164" s="98" t="s">
        <v>97</v>
      </c>
    </row>
    <row r="165" spans="1:58" ht="25.5" hidden="1" customHeight="1" x14ac:dyDescent="0.15">
      <c r="A165" s="50"/>
      <c r="B165" s="31"/>
      <c r="C165" s="238"/>
      <c r="D165" s="239"/>
      <c r="E165" s="239"/>
      <c r="F165" s="239"/>
      <c r="G165" s="239"/>
      <c r="H165" s="239"/>
      <c r="I165" s="239"/>
      <c r="J165" s="239"/>
      <c r="K165" s="239"/>
      <c r="L165" s="239"/>
      <c r="M165" s="239"/>
      <c r="N165" s="239"/>
      <c r="O165" s="239"/>
      <c r="P165" s="239"/>
      <c r="Q165" s="239"/>
      <c r="R165" s="239"/>
      <c r="S165" s="239"/>
      <c r="T165" s="239"/>
      <c r="U165" s="239"/>
      <c r="V165" s="239"/>
      <c r="W165" s="239"/>
      <c r="X165" s="239"/>
      <c r="Y165" s="239"/>
      <c r="Z165" s="239"/>
      <c r="AA165" s="239"/>
      <c r="AB165" s="240"/>
      <c r="AC165" s="31"/>
      <c r="AD165" s="31"/>
      <c r="AE165" s="44" t="s">
        <v>35</v>
      </c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31"/>
      <c r="AS165" s="31"/>
      <c r="AV165" s="31" t="s">
        <v>36</v>
      </c>
      <c r="AY165" s="31" t="s">
        <v>37</v>
      </c>
      <c r="AZ165" s="99"/>
    </row>
    <row r="166" spans="1:58" s="48" customFormat="1" ht="25.5" hidden="1" customHeight="1" x14ac:dyDescent="0.15">
      <c r="A166" s="50"/>
      <c r="B166" s="31"/>
      <c r="C166" s="238"/>
      <c r="D166" s="239"/>
      <c r="E166" s="239"/>
      <c r="F166" s="239"/>
      <c r="G166" s="239"/>
      <c r="H166" s="239"/>
      <c r="I166" s="239"/>
      <c r="J166" s="239"/>
      <c r="K166" s="239"/>
      <c r="L166" s="239"/>
      <c r="M166" s="239"/>
      <c r="N166" s="239"/>
      <c r="O166" s="239"/>
      <c r="P166" s="239"/>
      <c r="Q166" s="239"/>
      <c r="R166" s="239"/>
      <c r="S166" s="239"/>
      <c r="T166" s="239"/>
      <c r="U166" s="239"/>
      <c r="V166" s="239"/>
      <c r="W166" s="239"/>
      <c r="X166" s="239"/>
      <c r="Y166" s="239"/>
      <c r="Z166" s="239"/>
      <c r="AA166" s="239"/>
      <c r="AB166" s="240"/>
      <c r="AD166" s="34"/>
      <c r="AE166" s="223" t="s">
        <v>46</v>
      </c>
      <c r="AF166" s="244"/>
      <c r="AG166" s="244"/>
      <c r="AH166" s="244"/>
      <c r="AI166" s="244"/>
      <c r="AJ166" s="244"/>
      <c r="AK166" s="245"/>
      <c r="AL166" s="249">
        <f>IF(AY156=0,0,ROUNDUP(AV166/AY156,3))</f>
        <v>0</v>
      </c>
      <c r="AM166" s="250"/>
      <c r="AN166" s="250"/>
      <c r="AO166" s="250"/>
      <c r="AP166" s="250"/>
      <c r="AQ166" s="251"/>
      <c r="AR166" s="31"/>
      <c r="AS166" s="31"/>
      <c r="AT166" s="43"/>
      <c r="AU166" s="210" t="s">
        <v>39</v>
      </c>
      <c r="AV166" s="255">
        <f>IF(AV156-AV161&gt;0,IF(AV156-AV161&gt;AY156,AY156,AV156-AV161),0)</f>
        <v>0</v>
      </c>
      <c r="AW166" s="256" t="s">
        <v>40</v>
      </c>
      <c r="AX166" s="256"/>
      <c r="AY166" s="99"/>
      <c r="AZ166" s="99"/>
      <c r="BA166" s="43"/>
      <c r="BB166" s="43"/>
      <c r="BC166" s="43"/>
      <c r="BD166" s="40"/>
      <c r="BE166" s="40"/>
      <c r="BF166" s="40"/>
    </row>
    <row r="167" spans="1:58" ht="35.25" hidden="1" customHeight="1" x14ac:dyDescent="0.15">
      <c r="A167" s="65"/>
      <c r="B167" s="31"/>
      <c r="C167" s="238"/>
      <c r="D167" s="239"/>
      <c r="E167" s="239"/>
      <c r="F167" s="239"/>
      <c r="G167" s="239"/>
      <c r="H167" s="239"/>
      <c r="I167" s="239"/>
      <c r="J167" s="239"/>
      <c r="K167" s="239"/>
      <c r="L167" s="239"/>
      <c r="M167" s="239"/>
      <c r="N167" s="239"/>
      <c r="O167" s="239"/>
      <c r="P167" s="239"/>
      <c r="Q167" s="239"/>
      <c r="R167" s="239"/>
      <c r="S167" s="239"/>
      <c r="T167" s="239"/>
      <c r="U167" s="239"/>
      <c r="V167" s="239"/>
      <c r="W167" s="239"/>
      <c r="X167" s="239"/>
      <c r="Y167" s="239"/>
      <c r="Z167" s="239"/>
      <c r="AA167" s="239"/>
      <c r="AB167" s="240"/>
      <c r="AC167" s="34"/>
      <c r="AD167" s="31"/>
      <c r="AE167" s="246"/>
      <c r="AF167" s="247"/>
      <c r="AG167" s="247"/>
      <c r="AH167" s="247"/>
      <c r="AI167" s="247"/>
      <c r="AJ167" s="247"/>
      <c r="AK167" s="248"/>
      <c r="AL167" s="252"/>
      <c r="AM167" s="253"/>
      <c r="AN167" s="253"/>
      <c r="AO167" s="253"/>
      <c r="AP167" s="253"/>
      <c r="AQ167" s="254"/>
      <c r="AR167" s="31"/>
      <c r="AS167" s="31"/>
      <c r="AT167" s="210"/>
      <c r="AU167" s="210"/>
      <c r="AV167" s="255"/>
      <c r="AW167" s="256"/>
      <c r="AX167" s="256"/>
    </row>
    <row r="168" spans="1:58" ht="25.5" hidden="1" customHeight="1" x14ac:dyDescent="0.15">
      <c r="A168" s="65"/>
      <c r="B168" s="31"/>
      <c r="C168" s="241"/>
      <c r="D168" s="242"/>
      <c r="E168" s="242"/>
      <c r="F168" s="242"/>
      <c r="G168" s="242"/>
      <c r="H168" s="242"/>
      <c r="I168" s="242"/>
      <c r="J168" s="242"/>
      <c r="K168" s="242"/>
      <c r="L168" s="242"/>
      <c r="M168" s="242"/>
      <c r="N168" s="242"/>
      <c r="O168" s="242"/>
      <c r="P168" s="242"/>
      <c r="Q168" s="242"/>
      <c r="R168" s="242"/>
      <c r="S168" s="242"/>
      <c r="T168" s="242"/>
      <c r="U168" s="242"/>
      <c r="V168" s="242"/>
      <c r="W168" s="242"/>
      <c r="X168" s="242"/>
      <c r="Y168" s="242"/>
      <c r="Z168" s="242"/>
      <c r="AA168" s="242"/>
      <c r="AB168" s="243"/>
      <c r="AC168" s="31"/>
      <c r="AD168" s="31"/>
      <c r="AE168" s="31"/>
      <c r="AF168" s="31"/>
      <c r="AG168" s="31"/>
      <c r="AH168" s="31"/>
      <c r="AI168" s="31"/>
      <c r="AJ168" s="31"/>
      <c r="AK168" s="54" t="s">
        <v>21</v>
      </c>
      <c r="AL168" s="31"/>
      <c r="AM168" s="34"/>
      <c r="AN168" s="34"/>
      <c r="AO168" s="34"/>
      <c r="AP168" s="31"/>
      <c r="AQ168" s="31"/>
      <c r="AR168" s="31"/>
      <c r="AS168" s="31"/>
      <c r="AT168" s="210"/>
    </row>
    <row r="169" spans="1:58" ht="25.5" hidden="1" customHeight="1" x14ac:dyDescent="0.15">
      <c r="A169" s="50"/>
      <c r="B169" s="30"/>
      <c r="C169" s="52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31"/>
      <c r="AD169" s="31"/>
      <c r="AE169" s="31"/>
      <c r="AF169" s="31"/>
      <c r="AG169" s="31"/>
      <c r="AH169" s="31"/>
      <c r="AI169" s="31"/>
      <c r="AJ169" s="31"/>
      <c r="AK169" s="55" t="s">
        <v>41</v>
      </c>
      <c r="AL169" s="31"/>
      <c r="AM169" s="34"/>
      <c r="AN169" s="34"/>
      <c r="AO169" s="34"/>
      <c r="AP169" s="31"/>
      <c r="AQ169" s="31"/>
      <c r="AR169" s="31"/>
      <c r="AS169" s="31"/>
    </row>
    <row r="170" spans="1:58" s="17" customFormat="1" ht="16.5" hidden="1" customHeight="1" x14ac:dyDescent="0.15">
      <c r="A170" s="15"/>
      <c r="B170" s="15"/>
      <c r="C170" s="16"/>
      <c r="F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U170" s="34"/>
      <c r="AV170" s="34"/>
      <c r="AW170" s="34"/>
      <c r="AX170" s="34"/>
      <c r="AY170" s="34"/>
      <c r="AZ170" s="34"/>
      <c r="BA170" s="34"/>
      <c r="BB170" s="34"/>
      <c r="BC170" s="34"/>
      <c r="BD170" s="21"/>
      <c r="BE170" s="21"/>
      <c r="BF170" s="21"/>
    </row>
    <row r="171" spans="1:58" ht="25.5" hidden="1" customHeight="1" x14ac:dyDescent="0.15">
      <c r="A171" s="178" t="s">
        <v>57</v>
      </c>
      <c r="B171" s="179"/>
      <c r="C171" s="179"/>
      <c r="D171" s="179"/>
      <c r="E171" s="179"/>
      <c r="F171" s="179"/>
      <c r="G171" s="179"/>
      <c r="H171" s="179"/>
      <c r="I171" s="180"/>
      <c r="J171" s="23"/>
      <c r="K171" s="64" t="s">
        <v>48</v>
      </c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23"/>
      <c r="AP171" s="23"/>
      <c r="AQ171" s="23"/>
      <c r="AR171" s="23"/>
      <c r="AS171" s="23"/>
      <c r="AU171" s="31" t="s">
        <v>6</v>
      </c>
      <c r="AV171" s="34"/>
      <c r="AW171" s="34"/>
      <c r="AX171" s="34"/>
      <c r="AY171" s="34"/>
      <c r="BA171" s="34"/>
      <c r="BB171" s="34"/>
      <c r="BC171" s="34"/>
      <c r="BD171" s="21"/>
      <c r="BE171" s="21"/>
      <c r="BF171" s="21"/>
    </row>
    <row r="172" spans="1:58" ht="17.25" hidden="1" customHeight="1" x14ac:dyDescent="0.15">
      <c r="A172" s="181"/>
      <c r="B172" s="182"/>
      <c r="C172" s="182"/>
      <c r="D172" s="182"/>
      <c r="E172" s="182"/>
      <c r="F172" s="182"/>
      <c r="G172" s="182"/>
      <c r="H172" s="182"/>
      <c r="I172" s="183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5"/>
      <c r="Y172" s="25"/>
      <c r="Z172" s="25"/>
      <c r="AA172" s="25"/>
      <c r="AB172" s="25"/>
      <c r="AC172" s="25"/>
      <c r="AD172" s="25"/>
      <c r="AE172" s="26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7"/>
      <c r="AQ172" s="27"/>
      <c r="AR172" s="27"/>
      <c r="AS172" s="27"/>
    </row>
    <row r="173" spans="1:58" ht="28.5" hidden="1" customHeight="1" x14ac:dyDescent="0.15">
      <c r="A173" s="28"/>
      <c r="B173" s="29" t="s">
        <v>7</v>
      </c>
      <c r="C173" s="30"/>
      <c r="D173" s="30"/>
      <c r="E173" s="30"/>
      <c r="F173" s="31"/>
      <c r="G173" s="32"/>
      <c r="H173" s="31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3"/>
      <c r="AB173" s="34"/>
      <c r="AC173" s="34"/>
      <c r="AD173" s="34"/>
      <c r="AE173" s="29" t="s">
        <v>8</v>
      </c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V173" s="31" t="s">
        <v>9</v>
      </c>
      <c r="AY173" s="31" t="s">
        <v>10</v>
      </c>
    </row>
    <row r="174" spans="1:58" ht="25.5" hidden="1" customHeight="1" x14ac:dyDescent="0.15">
      <c r="A174" s="28"/>
      <c r="B174" s="212" t="s">
        <v>11</v>
      </c>
      <c r="C174" s="213"/>
      <c r="D174" s="213"/>
      <c r="E174" s="214"/>
      <c r="F174" s="218" t="s">
        <v>12</v>
      </c>
      <c r="G174" s="218"/>
      <c r="H174" s="260"/>
      <c r="I174" s="260"/>
      <c r="J174" s="208" t="s">
        <v>13</v>
      </c>
      <c r="K174" s="208"/>
      <c r="L174" s="260"/>
      <c r="M174" s="260"/>
      <c r="N174" s="208" t="s">
        <v>14</v>
      </c>
      <c r="O174" s="221"/>
      <c r="P174" s="231" t="s">
        <v>15</v>
      </c>
      <c r="Q174" s="221"/>
      <c r="R174" s="233" t="s">
        <v>16</v>
      </c>
      <c r="S174" s="233"/>
      <c r="T174" s="260"/>
      <c r="U174" s="260"/>
      <c r="V174" s="208" t="s">
        <v>13</v>
      </c>
      <c r="W174" s="208"/>
      <c r="X174" s="260"/>
      <c r="Y174" s="260"/>
      <c r="Z174" s="208" t="s">
        <v>14</v>
      </c>
      <c r="AA174" s="221"/>
      <c r="AB174" s="31"/>
      <c r="AC174" s="31"/>
      <c r="AD174" s="31"/>
      <c r="AE174" s="223" t="s">
        <v>17</v>
      </c>
      <c r="AF174" s="224"/>
      <c r="AG174" s="224"/>
      <c r="AH174" s="224"/>
      <c r="AI174" s="225"/>
      <c r="AJ174" s="229">
        <f>ROUNDDOWN(AY174/60,0)</f>
        <v>0</v>
      </c>
      <c r="AK174" s="229"/>
      <c r="AL174" s="224" t="s">
        <v>18</v>
      </c>
      <c r="AM174" s="224"/>
      <c r="AN174" s="229">
        <f>AY174-AJ174*60</f>
        <v>0</v>
      </c>
      <c r="AO174" s="229"/>
      <c r="AP174" s="208" t="s">
        <v>14</v>
      </c>
      <c r="AQ174" s="221"/>
      <c r="AR174" s="34"/>
      <c r="AS174" s="31"/>
      <c r="AT174" s="210"/>
      <c r="AU174" s="210" t="s">
        <v>19</v>
      </c>
      <c r="AV174" s="211">
        <f>T174*60+X174</f>
        <v>0</v>
      </c>
      <c r="AX174" s="210" t="s">
        <v>20</v>
      </c>
      <c r="AY174" s="211">
        <f>(T174*60+X174)-(H174*60+L174)</f>
        <v>0</v>
      </c>
    </row>
    <row r="175" spans="1:58" ht="35.25" hidden="1" customHeight="1" x14ac:dyDescent="0.15">
      <c r="A175" s="28"/>
      <c r="B175" s="215"/>
      <c r="C175" s="216"/>
      <c r="D175" s="216"/>
      <c r="E175" s="217"/>
      <c r="F175" s="218"/>
      <c r="G175" s="218"/>
      <c r="H175" s="261"/>
      <c r="I175" s="261"/>
      <c r="J175" s="209"/>
      <c r="K175" s="209"/>
      <c r="L175" s="261"/>
      <c r="M175" s="261"/>
      <c r="N175" s="209"/>
      <c r="O175" s="222"/>
      <c r="P175" s="232"/>
      <c r="Q175" s="222"/>
      <c r="R175" s="234"/>
      <c r="S175" s="234"/>
      <c r="T175" s="261"/>
      <c r="U175" s="261"/>
      <c r="V175" s="209"/>
      <c r="W175" s="209"/>
      <c r="X175" s="261"/>
      <c r="Y175" s="261"/>
      <c r="Z175" s="209"/>
      <c r="AA175" s="222"/>
      <c r="AB175" s="31"/>
      <c r="AC175" s="31"/>
      <c r="AD175" s="31"/>
      <c r="AE175" s="226"/>
      <c r="AF175" s="227"/>
      <c r="AG175" s="227"/>
      <c r="AH175" s="227"/>
      <c r="AI175" s="228"/>
      <c r="AJ175" s="230"/>
      <c r="AK175" s="230"/>
      <c r="AL175" s="227"/>
      <c r="AM175" s="227"/>
      <c r="AN175" s="230"/>
      <c r="AO175" s="230"/>
      <c r="AP175" s="209"/>
      <c r="AQ175" s="222"/>
      <c r="AR175" s="34"/>
      <c r="AS175" s="31"/>
      <c r="AT175" s="210"/>
      <c r="AU175" s="210"/>
      <c r="AV175" s="211"/>
      <c r="AX175" s="210"/>
      <c r="AY175" s="211"/>
    </row>
    <row r="176" spans="1:58" ht="17.25" hidden="1" customHeight="1" x14ac:dyDescent="0.15">
      <c r="A176" s="28"/>
      <c r="B176" s="35"/>
      <c r="C176" s="35"/>
      <c r="D176" s="35"/>
      <c r="E176" s="35"/>
      <c r="F176" s="36"/>
      <c r="G176" s="36"/>
      <c r="H176" s="37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4"/>
      <c r="Y176" s="34"/>
      <c r="Z176" s="32"/>
      <c r="AA176" s="33"/>
      <c r="AB176" s="34"/>
      <c r="AC176" s="34"/>
      <c r="AD176" s="34"/>
      <c r="AE176" s="38"/>
      <c r="AF176" s="38"/>
      <c r="AG176" s="38"/>
      <c r="AH176" s="38"/>
      <c r="AI176" s="38"/>
      <c r="AJ176" s="39" t="s">
        <v>21</v>
      </c>
      <c r="AK176" s="38"/>
      <c r="AL176" s="38"/>
      <c r="AM176" s="38"/>
      <c r="AN176" s="38"/>
      <c r="AO176" s="38"/>
      <c r="AP176" s="38"/>
      <c r="AQ176" s="38"/>
      <c r="AR176" s="34"/>
      <c r="AS176" s="31"/>
    </row>
    <row r="177" spans="1:58" s="31" customFormat="1" ht="25.5" hidden="1" customHeight="1" x14ac:dyDescent="0.15">
      <c r="A177" s="28"/>
      <c r="B177" s="29"/>
      <c r="C177" s="30"/>
      <c r="D177" s="30"/>
      <c r="E177" s="30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3"/>
      <c r="X177" s="34"/>
      <c r="Y177" s="34"/>
      <c r="Z177" s="32"/>
      <c r="AA177" s="33"/>
      <c r="AB177" s="34"/>
      <c r="AC177" s="34"/>
      <c r="AD177" s="34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4"/>
      <c r="AV177" s="43" t="s">
        <v>22</v>
      </c>
      <c r="AY177" s="31" t="s">
        <v>23</v>
      </c>
      <c r="BB177" s="31" t="s">
        <v>49</v>
      </c>
      <c r="BD177" s="3"/>
      <c r="BE177" s="3"/>
      <c r="BF177" s="3"/>
    </row>
    <row r="178" spans="1:58" s="48" customFormat="1" ht="25.5" hidden="1" customHeight="1" x14ac:dyDescent="0.15">
      <c r="A178" s="41"/>
      <c r="B178" s="42" t="s">
        <v>107</v>
      </c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3"/>
      <c r="P178" s="42"/>
      <c r="Q178" s="42"/>
      <c r="R178" s="42"/>
      <c r="S178" s="42"/>
      <c r="T178" s="42"/>
      <c r="U178" s="13"/>
      <c r="V178" s="42"/>
      <c r="W178" s="42"/>
      <c r="X178" s="34"/>
      <c r="Y178" s="34"/>
      <c r="Z178" s="32"/>
      <c r="AA178" s="33"/>
      <c r="AB178" s="34"/>
      <c r="AC178" s="34"/>
      <c r="AD178" s="34"/>
      <c r="AE178" s="44" t="s">
        <v>25</v>
      </c>
      <c r="AF178" s="45"/>
      <c r="AG178" s="46"/>
      <c r="AH178" s="46"/>
      <c r="AI178" s="46"/>
      <c r="AJ178" s="46"/>
      <c r="AK178" s="46"/>
      <c r="AL178" s="46"/>
      <c r="AM178" s="46"/>
      <c r="AN178" s="38"/>
      <c r="AO178" s="38"/>
      <c r="AP178" s="38"/>
      <c r="AQ178" s="47"/>
      <c r="AR178" s="34"/>
      <c r="AS178" s="31"/>
      <c r="AT178" s="43"/>
      <c r="AU178" s="43"/>
      <c r="AV178" s="43" t="s">
        <v>26</v>
      </c>
      <c r="AW178" s="43"/>
      <c r="AX178" s="43"/>
      <c r="AY178" s="31" t="s">
        <v>27</v>
      </c>
      <c r="AZ178" s="43"/>
      <c r="BA178" s="31"/>
      <c r="BB178" s="31"/>
      <c r="BC178" s="43"/>
      <c r="BD178" s="3"/>
      <c r="BE178" s="40"/>
      <c r="BF178" s="40"/>
    </row>
    <row r="179" spans="1:58" ht="25.5" hidden="1" customHeight="1" x14ac:dyDescent="0.15">
      <c r="A179" s="28"/>
      <c r="B179" s="212" t="s">
        <v>11</v>
      </c>
      <c r="C179" s="213"/>
      <c r="D179" s="213"/>
      <c r="E179" s="214"/>
      <c r="F179" s="218" t="s">
        <v>12</v>
      </c>
      <c r="G179" s="218"/>
      <c r="H179" s="260"/>
      <c r="I179" s="260"/>
      <c r="J179" s="208" t="s">
        <v>13</v>
      </c>
      <c r="K179" s="208"/>
      <c r="L179" s="260"/>
      <c r="M179" s="260"/>
      <c r="N179" s="208" t="s">
        <v>14</v>
      </c>
      <c r="O179" s="221"/>
      <c r="P179" s="231" t="s">
        <v>15</v>
      </c>
      <c r="Q179" s="221"/>
      <c r="R179" s="233" t="s">
        <v>16</v>
      </c>
      <c r="S179" s="233"/>
      <c r="T179" s="262"/>
      <c r="U179" s="260"/>
      <c r="V179" s="208" t="s">
        <v>13</v>
      </c>
      <c r="W179" s="208"/>
      <c r="X179" s="260"/>
      <c r="Y179" s="260"/>
      <c r="Z179" s="208" t="s">
        <v>14</v>
      </c>
      <c r="AA179" s="221"/>
      <c r="AB179" s="34"/>
      <c r="AC179" s="34"/>
      <c r="AD179" s="34"/>
      <c r="AE179" s="257" t="s">
        <v>29</v>
      </c>
      <c r="AF179" s="208"/>
      <c r="AG179" s="208"/>
      <c r="AH179" s="208"/>
      <c r="AI179" s="221"/>
      <c r="AJ179" s="258">
        <f>ROUNDDOWN(AV184/60,0)</f>
        <v>0</v>
      </c>
      <c r="AK179" s="229"/>
      <c r="AL179" s="208" t="s">
        <v>13</v>
      </c>
      <c r="AM179" s="208"/>
      <c r="AN179" s="229">
        <f>AV184-AJ179*60</f>
        <v>0</v>
      </c>
      <c r="AO179" s="229"/>
      <c r="AP179" s="208" t="s">
        <v>14</v>
      </c>
      <c r="AQ179" s="221"/>
      <c r="AR179" s="34"/>
      <c r="AS179" s="49"/>
      <c r="AU179" s="210" t="s">
        <v>30</v>
      </c>
      <c r="AV179" s="211">
        <f>IF(AY179&lt;=BB179,BB179,AV174)</f>
        <v>1260</v>
      </c>
      <c r="AW179" s="152"/>
      <c r="AX179" s="210" t="s">
        <v>31</v>
      </c>
      <c r="AY179" s="211">
        <f>T179*60+X179</f>
        <v>0</v>
      </c>
      <c r="AZ179" s="152"/>
      <c r="BA179" s="210" t="s">
        <v>32</v>
      </c>
      <c r="BB179" s="211">
        <f>21*60</f>
        <v>1260</v>
      </c>
    </row>
    <row r="180" spans="1:58" ht="35.25" hidden="1" customHeight="1" x14ac:dyDescent="0.15">
      <c r="A180" s="28"/>
      <c r="B180" s="215"/>
      <c r="C180" s="216"/>
      <c r="D180" s="216"/>
      <c r="E180" s="217"/>
      <c r="F180" s="218"/>
      <c r="G180" s="218"/>
      <c r="H180" s="261"/>
      <c r="I180" s="261"/>
      <c r="J180" s="209"/>
      <c r="K180" s="209"/>
      <c r="L180" s="261"/>
      <c r="M180" s="261"/>
      <c r="N180" s="209"/>
      <c r="O180" s="222"/>
      <c r="P180" s="232"/>
      <c r="Q180" s="222"/>
      <c r="R180" s="234"/>
      <c r="S180" s="234"/>
      <c r="T180" s="263"/>
      <c r="U180" s="261"/>
      <c r="V180" s="209"/>
      <c r="W180" s="209"/>
      <c r="X180" s="261"/>
      <c r="Y180" s="261"/>
      <c r="Z180" s="209"/>
      <c r="AA180" s="222"/>
      <c r="AB180" s="31"/>
      <c r="AC180" s="31"/>
      <c r="AD180" s="31"/>
      <c r="AE180" s="232"/>
      <c r="AF180" s="209"/>
      <c r="AG180" s="209"/>
      <c r="AH180" s="209"/>
      <c r="AI180" s="222"/>
      <c r="AJ180" s="259"/>
      <c r="AK180" s="230"/>
      <c r="AL180" s="209"/>
      <c r="AM180" s="209"/>
      <c r="AN180" s="230"/>
      <c r="AO180" s="230"/>
      <c r="AP180" s="209"/>
      <c r="AQ180" s="222"/>
      <c r="AR180" s="34"/>
      <c r="AS180" s="49"/>
      <c r="AU180" s="210"/>
      <c r="AV180" s="211"/>
      <c r="AW180" s="152"/>
      <c r="AX180" s="210"/>
      <c r="AY180" s="211"/>
      <c r="AZ180" s="152"/>
      <c r="BA180" s="210"/>
      <c r="BB180" s="211"/>
    </row>
    <row r="181" spans="1:58" ht="17.25" hidden="1" customHeight="1" x14ac:dyDescent="0.15">
      <c r="A181" s="50"/>
      <c r="B181" s="35"/>
      <c r="C181" s="35"/>
      <c r="D181" s="35"/>
      <c r="E181" s="35"/>
      <c r="F181" s="31"/>
      <c r="G181" s="35"/>
      <c r="H181" s="37"/>
      <c r="I181" s="35"/>
      <c r="J181" s="35"/>
      <c r="K181" s="35"/>
      <c r="L181" s="35"/>
      <c r="M181" s="35"/>
      <c r="N181" s="35"/>
      <c r="O181" s="35"/>
      <c r="P181" s="51"/>
      <c r="Q181" s="35"/>
      <c r="R181" s="35"/>
      <c r="S181" s="35"/>
      <c r="T181" s="35"/>
      <c r="U181" s="35"/>
      <c r="V181" s="35"/>
      <c r="W181" s="35"/>
      <c r="X181" s="34"/>
      <c r="Y181" s="34"/>
      <c r="Z181" s="32"/>
      <c r="AA181" s="31"/>
      <c r="AB181" s="31"/>
      <c r="AC181" s="31"/>
      <c r="AD181" s="31"/>
      <c r="AE181" s="47"/>
      <c r="AF181" s="47"/>
      <c r="AG181" s="47"/>
      <c r="AH181" s="47"/>
      <c r="AI181" s="47"/>
      <c r="AJ181" s="39" t="s">
        <v>21</v>
      </c>
      <c r="AK181" s="47"/>
      <c r="AL181" s="47"/>
      <c r="AM181" s="47"/>
      <c r="AN181" s="47"/>
      <c r="AO181" s="47"/>
      <c r="AP181" s="47"/>
      <c r="AQ181" s="47"/>
      <c r="AR181" s="31"/>
      <c r="AS181" s="31"/>
      <c r="AY181" s="62" t="s">
        <v>33</v>
      </c>
    </row>
    <row r="182" spans="1:58" ht="25.5" hidden="1" customHeight="1" x14ac:dyDescent="0.2">
      <c r="A182" s="50"/>
      <c r="B182" s="31"/>
      <c r="C182" s="235" t="s">
        <v>100</v>
      </c>
      <c r="D182" s="236"/>
      <c r="E182" s="236"/>
      <c r="F182" s="236"/>
      <c r="G182" s="236"/>
      <c r="H182" s="236"/>
      <c r="I182" s="236"/>
      <c r="J182" s="236"/>
      <c r="K182" s="236"/>
      <c r="L182" s="236"/>
      <c r="M182" s="236"/>
      <c r="N182" s="236"/>
      <c r="O182" s="236"/>
      <c r="P182" s="236"/>
      <c r="Q182" s="236"/>
      <c r="R182" s="236"/>
      <c r="S182" s="236"/>
      <c r="T182" s="236"/>
      <c r="U182" s="236"/>
      <c r="V182" s="236"/>
      <c r="W182" s="236"/>
      <c r="X182" s="236"/>
      <c r="Y182" s="236"/>
      <c r="Z182" s="236"/>
      <c r="AA182" s="236"/>
      <c r="AB182" s="237"/>
      <c r="AD182" s="3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31"/>
      <c r="AS182" s="31"/>
      <c r="AY182" s="98" t="s">
        <v>97</v>
      </c>
    </row>
    <row r="183" spans="1:58" ht="25.5" hidden="1" customHeight="1" x14ac:dyDescent="0.15">
      <c r="A183" s="50"/>
      <c r="B183" s="31"/>
      <c r="C183" s="238"/>
      <c r="D183" s="239"/>
      <c r="E183" s="239"/>
      <c r="F183" s="239"/>
      <c r="G183" s="239"/>
      <c r="H183" s="239"/>
      <c r="I183" s="239"/>
      <c r="J183" s="239"/>
      <c r="K183" s="239"/>
      <c r="L183" s="239"/>
      <c r="M183" s="239"/>
      <c r="N183" s="239"/>
      <c r="O183" s="239"/>
      <c r="P183" s="239"/>
      <c r="Q183" s="239"/>
      <c r="R183" s="239"/>
      <c r="S183" s="239"/>
      <c r="T183" s="239"/>
      <c r="U183" s="239"/>
      <c r="V183" s="239"/>
      <c r="W183" s="239"/>
      <c r="X183" s="239"/>
      <c r="Y183" s="239"/>
      <c r="Z183" s="239"/>
      <c r="AA183" s="239"/>
      <c r="AB183" s="240"/>
      <c r="AD183" s="31"/>
      <c r="AE183" s="44" t="s">
        <v>35</v>
      </c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31"/>
      <c r="AS183" s="31"/>
      <c r="AV183" s="31" t="s">
        <v>36</v>
      </c>
      <c r="AY183" s="31" t="s">
        <v>37</v>
      </c>
      <c r="AZ183" s="99"/>
    </row>
    <row r="184" spans="1:58" s="48" customFormat="1" ht="25.5" hidden="1" customHeight="1" x14ac:dyDescent="0.15">
      <c r="A184" s="50"/>
      <c r="B184" s="31"/>
      <c r="C184" s="238"/>
      <c r="D184" s="239"/>
      <c r="E184" s="239"/>
      <c r="F184" s="239"/>
      <c r="G184" s="239"/>
      <c r="H184" s="239"/>
      <c r="I184" s="239"/>
      <c r="J184" s="239"/>
      <c r="K184" s="239"/>
      <c r="L184" s="239"/>
      <c r="M184" s="239"/>
      <c r="N184" s="239"/>
      <c r="O184" s="239"/>
      <c r="P184" s="239"/>
      <c r="Q184" s="239"/>
      <c r="R184" s="239"/>
      <c r="S184" s="239"/>
      <c r="T184" s="239"/>
      <c r="U184" s="239"/>
      <c r="V184" s="239"/>
      <c r="W184" s="239"/>
      <c r="X184" s="239"/>
      <c r="Y184" s="239"/>
      <c r="Z184" s="239"/>
      <c r="AA184" s="239"/>
      <c r="AB184" s="240"/>
      <c r="AC184" s="1"/>
      <c r="AD184" s="31"/>
      <c r="AE184" s="223" t="s">
        <v>38</v>
      </c>
      <c r="AF184" s="244"/>
      <c r="AG184" s="244"/>
      <c r="AH184" s="244"/>
      <c r="AI184" s="244"/>
      <c r="AJ184" s="244"/>
      <c r="AK184" s="245"/>
      <c r="AL184" s="249">
        <f>IF(AY174=0,0,ROUNDUP(AV184/AY174,3))</f>
        <v>0</v>
      </c>
      <c r="AM184" s="250"/>
      <c r="AN184" s="250"/>
      <c r="AO184" s="250"/>
      <c r="AP184" s="250"/>
      <c r="AQ184" s="251"/>
      <c r="AR184" s="31"/>
      <c r="AS184" s="31"/>
      <c r="AT184" s="43"/>
      <c r="AU184" s="210" t="s">
        <v>39</v>
      </c>
      <c r="AV184" s="255">
        <f>IF(AV174-AV179&gt;0,IF(AV174-AV179&gt;AY174,AY174,AV174-AV179),0)</f>
        <v>0</v>
      </c>
      <c r="AW184" s="256" t="s">
        <v>40</v>
      </c>
      <c r="AX184" s="256"/>
      <c r="AY184" s="99"/>
      <c r="AZ184" s="99"/>
      <c r="BA184" s="43"/>
      <c r="BB184" s="43"/>
      <c r="BC184" s="43"/>
      <c r="BD184" s="40"/>
      <c r="BE184" s="40"/>
      <c r="BF184" s="40"/>
    </row>
    <row r="185" spans="1:58" ht="35.25" hidden="1" customHeight="1" x14ac:dyDescent="0.15">
      <c r="A185" s="50"/>
      <c r="B185" s="31"/>
      <c r="C185" s="238"/>
      <c r="D185" s="239"/>
      <c r="E185" s="239"/>
      <c r="F185" s="239"/>
      <c r="G185" s="239"/>
      <c r="H185" s="239"/>
      <c r="I185" s="239"/>
      <c r="J185" s="239"/>
      <c r="K185" s="239"/>
      <c r="L185" s="239"/>
      <c r="M185" s="239"/>
      <c r="N185" s="239"/>
      <c r="O185" s="239"/>
      <c r="P185" s="239"/>
      <c r="Q185" s="239"/>
      <c r="R185" s="239"/>
      <c r="S185" s="239"/>
      <c r="T185" s="239"/>
      <c r="U185" s="239"/>
      <c r="V185" s="239"/>
      <c r="W185" s="239"/>
      <c r="X185" s="239"/>
      <c r="Y185" s="239"/>
      <c r="Z185" s="239"/>
      <c r="AA185" s="239"/>
      <c r="AB185" s="240"/>
      <c r="AD185" s="31"/>
      <c r="AE185" s="246"/>
      <c r="AF185" s="247"/>
      <c r="AG185" s="247"/>
      <c r="AH185" s="247"/>
      <c r="AI185" s="247"/>
      <c r="AJ185" s="247"/>
      <c r="AK185" s="248"/>
      <c r="AL185" s="252"/>
      <c r="AM185" s="253"/>
      <c r="AN185" s="253"/>
      <c r="AO185" s="253"/>
      <c r="AP185" s="253"/>
      <c r="AQ185" s="254"/>
      <c r="AR185" s="31"/>
      <c r="AS185" s="31"/>
      <c r="AT185" s="210"/>
      <c r="AU185" s="210"/>
      <c r="AV185" s="255"/>
      <c r="AW185" s="256"/>
      <c r="AX185" s="256"/>
    </row>
    <row r="186" spans="1:58" ht="25.5" hidden="1" customHeight="1" x14ac:dyDescent="0.15">
      <c r="A186" s="50"/>
      <c r="B186" s="31"/>
      <c r="C186" s="241"/>
      <c r="D186" s="242"/>
      <c r="E186" s="242"/>
      <c r="F186" s="242"/>
      <c r="G186" s="242"/>
      <c r="H186" s="242"/>
      <c r="I186" s="242"/>
      <c r="J186" s="242"/>
      <c r="K186" s="242"/>
      <c r="L186" s="242"/>
      <c r="M186" s="242"/>
      <c r="N186" s="242"/>
      <c r="O186" s="242"/>
      <c r="P186" s="242"/>
      <c r="Q186" s="242"/>
      <c r="R186" s="242"/>
      <c r="S186" s="242"/>
      <c r="T186" s="242"/>
      <c r="U186" s="242"/>
      <c r="V186" s="242"/>
      <c r="W186" s="242"/>
      <c r="X186" s="242"/>
      <c r="Y186" s="242"/>
      <c r="Z186" s="242"/>
      <c r="AA186" s="242"/>
      <c r="AB186" s="243"/>
      <c r="AD186" s="31"/>
      <c r="AE186" s="31"/>
      <c r="AF186" s="31"/>
      <c r="AG186" s="31"/>
      <c r="AH186" s="31"/>
      <c r="AI186" s="31"/>
      <c r="AJ186" s="31"/>
      <c r="AK186" s="54" t="s">
        <v>21</v>
      </c>
      <c r="AL186" s="31"/>
      <c r="AM186" s="34"/>
      <c r="AN186" s="34"/>
      <c r="AO186" s="34"/>
      <c r="AP186" s="31"/>
      <c r="AQ186" s="31"/>
      <c r="AR186" s="31"/>
      <c r="AS186" s="31"/>
      <c r="AT186" s="210"/>
    </row>
    <row r="187" spans="1:58" ht="25.5" hidden="1" customHeight="1" x14ac:dyDescent="0.15">
      <c r="A187" s="50"/>
      <c r="B187" s="31"/>
      <c r="C187" s="52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D187" s="31"/>
      <c r="AE187" s="31"/>
      <c r="AF187" s="31"/>
      <c r="AG187" s="31"/>
      <c r="AH187" s="31"/>
      <c r="AI187" s="31"/>
      <c r="AJ187" s="31"/>
      <c r="AK187" s="55" t="s">
        <v>41</v>
      </c>
      <c r="AL187" s="31"/>
      <c r="AM187" s="34"/>
      <c r="AN187" s="34"/>
      <c r="AO187" s="34"/>
      <c r="AP187" s="31"/>
      <c r="AQ187" s="31"/>
      <c r="AR187" s="31"/>
      <c r="AS187" s="31"/>
    </row>
    <row r="188" spans="1:58" ht="17.25" hidden="1" customHeight="1" x14ac:dyDescent="0.15">
      <c r="A188" s="56"/>
      <c r="B188" s="57"/>
      <c r="C188" s="57"/>
      <c r="D188" s="57"/>
      <c r="E188" s="57"/>
      <c r="F188" s="58"/>
      <c r="G188" s="57"/>
      <c r="H188" s="57"/>
      <c r="I188" s="57"/>
      <c r="J188" s="57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60"/>
      <c r="AL188" s="59"/>
      <c r="AM188" s="61"/>
      <c r="AN188" s="61"/>
      <c r="AO188" s="61"/>
      <c r="AP188" s="59"/>
      <c r="AQ188" s="59"/>
      <c r="AR188" s="59"/>
      <c r="AS188" s="59"/>
    </row>
    <row r="189" spans="1:58" ht="17.25" hidden="1" customHeight="1" x14ac:dyDescent="0.15">
      <c r="A189" s="36"/>
      <c r="B189" s="36"/>
      <c r="C189" s="36"/>
      <c r="D189" s="36"/>
      <c r="E189" s="36"/>
      <c r="F189" s="62"/>
      <c r="G189" s="36"/>
      <c r="H189" s="36"/>
      <c r="I189" s="36"/>
      <c r="J189" s="36"/>
      <c r="AK189" s="63"/>
      <c r="AM189" s="10"/>
      <c r="AN189" s="10"/>
      <c r="AO189" s="10"/>
    </row>
    <row r="190" spans="1:58" ht="25.5" hidden="1" customHeight="1" x14ac:dyDescent="0.15">
      <c r="A190" s="178" t="s">
        <v>58</v>
      </c>
      <c r="B190" s="179"/>
      <c r="C190" s="179"/>
      <c r="D190" s="179"/>
      <c r="E190" s="179"/>
      <c r="F190" s="179"/>
      <c r="G190" s="179"/>
      <c r="H190" s="179"/>
      <c r="I190" s="180"/>
      <c r="J190" s="23"/>
      <c r="K190" s="64" t="s">
        <v>48</v>
      </c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23"/>
      <c r="AP190" s="23"/>
      <c r="AQ190" s="23"/>
      <c r="AR190" s="23"/>
      <c r="AS190" s="23"/>
      <c r="AU190" s="31" t="s">
        <v>6</v>
      </c>
      <c r="AV190" s="34"/>
      <c r="AW190" s="34"/>
      <c r="AX190" s="34"/>
      <c r="AY190" s="34"/>
      <c r="BA190" s="34"/>
      <c r="BB190" s="34"/>
      <c r="BC190" s="34"/>
      <c r="BD190" s="21"/>
      <c r="BE190" s="21"/>
      <c r="BF190" s="21"/>
    </row>
    <row r="191" spans="1:58" ht="17.25" hidden="1" customHeight="1" x14ac:dyDescent="0.15">
      <c r="A191" s="181"/>
      <c r="B191" s="182"/>
      <c r="C191" s="182"/>
      <c r="D191" s="182"/>
      <c r="E191" s="182"/>
      <c r="F191" s="182"/>
      <c r="G191" s="182"/>
      <c r="H191" s="182"/>
      <c r="I191" s="183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5"/>
      <c r="Y191" s="25"/>
      <c r="Z191" s="25"/>
      <c r="AA191" s="25"/>
      <c r="AB191" s="25"/>
      <c r="AC191" s="25"/>
      <c r="AD191" s="25"/>
      <c r="AE191" s="26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7"/>
      <c r="AQ191" s="27"/>
      <c r="AR191" s="27"/>
      <c r="AS191" s="27"/>
    </row>
    <row r="192" spans="1:58" ht="28.5" hidden="1" customHeight="1" x14ac:dyDescent="0.15">
      <c r="A192" s="28"/>
      <c r="B192" s="29" t="s">
        <v>7</v>
      </c>
      <c r="C192" s="30"/>
      <c r="D192" s="30"/>
      <c r="E192" s="30"/>
      <c r="F192" s="31"/>
      <c r="G192" s="32"/>
      <c r="H192" s="31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3"/>
      <c r="AB192" s="34"/>
      <c r="AC192" s="34"/>
      <c r="AD192" s="34"/>
      <c r="AE192" s="29" t="s">
        <v>8</v>
      </c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V192" s="31" t="s">
        <v>9</v>
      </c>
      <c r="AY192" s="31" t="s">
        <v>10</v>
      </c>
    </row>
    <row r="193" spans="1:58" ht="25.5" hidden="1" customHeight="1" x14ac:dyDescent="0.15">
      <c r="A193" s="28"/>
      <c r="B193" s="212" t="s">
        <v>11</v>
      </c>
      <c r="C193" s="213"/>
      <c r="D193" s="213"/>
      <c r="E193" s="214"/>
      <c r="F193" s="218" t="s">
        <v>12</v>
      </c>
      <c r="G193" s="218"/>
      <c r="H193" s="260"/>
      <c r="I193" s="260"/>
      <c r="J193" s="208" t="s">
        <v>13</v>
      </c>
      <c r="K193" s="208"/>
      <c r="L193" s="260"/>
      <c r="M193" s="260"/>
      <c r="N193" s="208" t="s">
        <v>14</v>
      </c>
      <c r="O193" s="221"/>
      <c r="P193" s="231" t="s">
        <v>15</v>
      </c>
      <c r="Q193" s="221"/>
      <c r="R193" s="233" t="s">
        <v>16</v>
      </c>
      <c r="S193" s="233"/>
      <c r="T193" s="260"/>
      <c r="U193" s="260"/>
      <c r="V193" s="208" t="s">
        <v>13</v>
      </c>
      <c r="W193" s="208"/>
      <c r="X193" s="260"/>
      <c r="Y193" s="260"/>
      <c r="Z193" s="208" t="s">
        <v>14</v>
      </c>
      <c r="AA193" s="221"/>
      <c r="AB193" s="31"/>
      <c r="AC193" s="31"/>
      <c r="AD193" s="31"/>
      <c r="AE193" s="223" t="s">
        <v>44</v>
      </c>
      <c r="AF193" s="224"/>
      <c r="AG193" s="224"/>
      <c r="AH193" s="224"/>
      <c r="AI193" s="225"/>
      <c r="AJ193" s="229">
        <f>ROUNDDOWN(AY193/60,0)</f>
        <v>0</v>
      </c>
      <c r="AK193" s="229"/>
      <c r="AL193" s="224" t="s">
        <v>18</v>
      </c>
      <c r="AM193" s="224"/>
      <c r="AN193" s="229">
        <f>AY193-AJ193*60</f>
        <v>0</v>
      </c>
      <c r="AO193" s="229"/>
      <c r="AP193" s="208" t="s">
        <v>14</v>
      </c>
      <c r="AQ193" s="221"/>
      <c r="AR193" s="34"/>
      <c r="AS193" s="31"/>
      <c r="AT193" s="210"/>
      <c r="AU193" s="210" t="s">
        <v>19</v>
      </c>
      <c r="AV193" s="211">
        <f>T193*60+X193</f>
        <v>0</v>
      </c>
      <c r="AX193" s="210" t="s">
        <v>20</v>
      </c>
      <c r="AY193" s="211">
        <f>(T193*60+X193)-(H193*60+L193)</f>
        <v>0</v>
      </c>
    </row>
    <row r="194" spans="1:58" ht="35.25" hidden="1" customHeight="1" x14ac:dyDescent="0.15">
      <c r="A194" s="28"/>
      <c r="B194" s="215"/>
      <c r="C194" s="216"/>
      <c r="D194" s="216"/>
      <c r="E194" s="217"/>
      <c r="F194" s="218"/>
      <c r="G194" s="218"/>
      <c r="H194" s="261"/>
      <c r="I194" s="261"/>
      <c r="J194" s="209"/>
      <c r="K194" s="209"/>
      <c r="L194" s="261"/>
      <c r="M194" s="261"/>
      <c r="N194" s="209"/>
      <c r="O194" s="222"/>
      <c r="P194" s="232"/>
      <c r="Q194" s="222"/>
      <c r="R194" s="234"/>
      <c r="S194" s="234"/>
      <c r="T194" s="261"/>
      <c r="U194" s="261"/>
      <c r="V194" s="209"/>
      <c r="W194" s="209"/>
      <c r="X194" s="261"/>
      <c r="Y194" s="261"/>
      <c r="Z194" s="209"/>
      <c r="AA194" s="222"/>
      <c r="AB194" s="31"/>
      <c r="AC194" s="31"/>
      <c r="AD194" s="31"/>
      <c r="AE194" s="226"/>
      <c r="AF194" s="227"/>
      <c r="AG194" s="227"/>
      <c r="AH194" s="227"/>
      <c r="AI194" s="228"/>
      <c r="AJ194" s="230"/>
      <c r="AK194" s="230"/>
      <c r="AL194" s="227"/>
      <c r="AM194" s="227"/>
      <c r="AN194" s="230"/>
      <c r="AO194" s="230"/>
      <c r="AP194" s="209"/>
      <c r="AQ194" s="222"/>
      <c r="AR194" s="34"/>
      <c r="AS194" s="31"/>
      <c r="AT194" s="210"/>
      <c r="AU194" s="210"/>
      <c r="AV194" s="211"/>
      <c r="AX194" s="210"/>
      <c r="AY194" s="211"/>
    </row>
    <row r="195" spans="1:58" ht="17.25" hidden="1" customHeight="1" x14ac:dyDescent="0.15">
      <c r="A195" s="28"/>
      <c r="B195" s="35"/>
      <c r="C195" s="35"/>
      <c r="D195" s="35"/>
      <c r="E195" s="35"/>
      <c r="F195" s="36"/>
      <c r="G195" s="36"/>
      <c r="H195" s="37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4"/>
      <c r="Y195" s="34"/>
      <c r="Z195" s="32"/>
      <c r="AA195" s="33"/>
      <c r="AB195" s="34"/>
      <c r="AC195" s="34"/>
      <c r="AD195" s="34"/>
      <c r="AE195" s="38"/>
      <c r="AF195" s="38"/>
      <c r="AG195" s="38"/>
      <c r="AH195" s="38"/>
      <c r="AI195" s="38"/>
      <c r="AJ195" s="39" t="s">
        <v>21</v>
      </c>
      <c r="AK195" s="38"/>
      <c r="AL195" s="38"/>
      <c r="AM195" s="38"/>
      <c r="AN195" s="38"/>
      <c r="AO195" s="38"/>
      <c r="AP195" s="38"/>
      <c r="AQ195" s="38"/>
      <c r="AR195" s="34"/>
      <c r="AS195" s="31"/>
    </row>
    <row r="196" spans="1:58" s="31" customFormat="1" ht="25.5" hidden="1" customHeight="1" x14ac:dyDescent="0.15">
      <c r="A196" s="28"/>
      <c r="B196" s="29"/>
      <c r="C196" s="30"/>
      <c r="D196" s="30"/>
      <c r="E196" s="30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3"/>
      <c r="X196" s="34"/>
      <c r="Y196" s="34"/>
      <c r="Z196" s="32"/>
      <c r="AA196" s="33"/>
      <c r="AB196" s="34"/>
      <c r="AC196" s="34"/>
      <c r="AD196" s="34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4"/>
      <c r="AV196" s="43" t="s">
        <v>22</v>
      </c>
      <c r="AY196" s="31" t="s">
        <v>23</v>
      </c>
      <c r="BB196" s="31" t="s">
        <v>49</v>
      </c>
      <c r="BD196" s="3"/>
      <c r="BE196" s="3"/>
      <c r="BF196" s="3"/>
    </row>
    <row r="197" spans="1:58" s="48" customFormat="1" ht="25.5" hidden="1" customHeight="1" x14ac:dyDescent="0.15">
      <c r="A197" s="41"/>
      <c r="B197" s="42" t="s">
        <v>107</v>
      </c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3"/>
      <c r="P197" s="42"/>
      <c r="Q197" s="42"/>
      <c r="R197" s="42"/>
      <c r="S197" s="42"/>
      <c r="T197" s="42"/>
      <c r="U197" s="13"/>
      <c r="V197" s="42"/>
      <c r="W197" s="42"/>
      <c r="X197" s="34"/>
      <c r="Y197" s="34"/>
      <c r="Z197" s="32"/>
      <c r="AA197" s="33"/>
      <c r="AB197" s="34"/>
      <c r="AC197" s="34"/>
      <c r="AD197" s="34"/>
      <c r="AE197" s="44" t="s">
        <v>25</v>
      </c>
      <c r="AF197" s="45"/>
      <c r="AG197" s="46"/>
      <c r="AH197" s="46"/>
      <c r="AI197" s="46"/>
      <c r="AJ197" s="46"/>
      <c r="AK197" s="46"/>
      <c r="AL197" s="46"/>
      <c r="AM197" s="46"/>
      <c r="AN197" s="38"/>
      <c r="AO197" s="38"/>
      <c r="AP197" s="38"/>
      <c r="AQ197" s="47"/>
      <c r="AR197" s="34"/>
      <c r="AS197" s="31"/>
      <c r="AT197" s="43"/>
      <c r="AU197" s="43"/>
      <c r="AV197" s="43" t="s">
        <v>26</v>
      </c>
      <c r="AW197" s="43"/>
      <c r="AX197" s="43"/>
      <c r="AY197" s="31" t="s">
        <v>27</v>
      </c>
      <c r="AZ197" s="43"/>
      <c r="BA197" s="31"/>
      <c r="BB197" s="31"/>
      <c r="BC197" s="43"/>
      <c r="BD197" s="3"/>
      <c r="BE197" s="40"/>
      <c r="BF197" s="40"/>
    </row>
    <row r="198" spans="1:58" ht="25.5" hidden="1" customHeight="1" x14ac:dyDescent="0.15">
      <c r="A198" s="28"/>
      <c r="B198" s="212" t="s">
        <v>51</v>
      </c>
      <c r="C198" s="213"/>
      <c r="D198" s="213"/>
      <c r="E198" s="214"/>
      <c r="F198" s="218" t="s">
        <v>12</v>
      </c>
      <c r="G198" s="218"/>
      <c r="H198" s="260"/>
      <c r="I198" s="260"/>
      <c r="J198" s="208" t="s">
        <v>13</v>
      </c>
      <c r="K198" s="208"/>
      <c r="L198" s="260"/>
      <c r="M198" s="260"/>
      <c r="N198" s="208" t="s">
        <v>14</v>
      </c>
      <c r="O198" s="221"/>
      <c r="P198" s="231" t="s">
        <v>15</v>
      </c>
      <c r="Q198" s="221"/>
      <c r="R198" s="233" t="s">
        <v>16</v>
      </c>
      <c r="S198" s="233"/>
      <c r="T198" s="262"/>
      <c r="U198" s="260"/>
      <c r="V198" s="208" t="s">
        <v>13</v>
      </c>
      <c r="W198" s="208"/>
      <c r="X198" s="260"/>
      <c r="Y198" s="260"/>
      <c r="Z198" s="208" t="s">
        <v>14</v>
      </c>
      <c r="AA198" s="221"/>
      <c r="AB198" s="34"/>
      <c r="AC198" s="34"/>
      <c r="AD198" s="34"/>
      <c r="AE198" s="257" t="s">
        <v>52</v>
      </c>
      <c r="AF198" s="208"/>
      <c r="AG198" s="208"/>
      <c r="AH198" s="208"/>
      <c r="AI198" s="221"/>
      <c r="AJ198" s="258">
        <f>ROUNDDOWN(AV203/60,0)</f>
        <v>0</v>
      </c>
      <c r="AK198" s="229"/>
      <c r="AL198" s="208" t="s">
        <v>13</v>
      </c>
      <c r="AM198" s="208"/>
      <c r="AN198" s="229">
        <f>AV203-AJ198*60</f>
        <v>0</v>
      </c>
      <c r="AO198" s="229"/>
      <c r="AP198" s="208" t="s">
        <v>14</v>
      </c>
      <c r="AQ198" s="221"/>
      <c r="AR198" s="34"/>
      <c r="AS198" s="49"/>
      <c r="AU198" s="210" t="s">
        <v>30</v>
      </c>
      <c r="AV198" s="211">
        <f>IF(AY198&lt;=BB198,BB198,AV193)</f>
        <v>1260</v>
      </c>
      <c r="AW198" s="152"/>
      <c r="AX198" s="210" t="s">
        <v>31</v>
      </c>
      <c r="AY198" s="211">
        <f>T198*60+X198</f>
        <v>0</v>
      </c>
      <c r="AZ198" s="152"/>
      <c r="BA198" s="210" t="s">
        <v>32</v>
      </c>
      <c r="BB198" s="211">
        <f>21*60</f>
        <v>1260</v>
      </c>
    </row>
    <row r="199" spans="1:58" ht="35.25" hidden="1" customHeight="1" x14ac:dyDescent="0.15">
      <c r="A199" s="28"/>
      <c r="B199" s="215"/>
      <c r="C199" s="216"/>
      <c r="D199" s="216"/>
      <c r="E199" s="217"/>
      <c r="F199" s="218"/>
      <c r="G199" s="218"/>
      <c r="H199" s="261"/>
      <c r="I199" s="261"/>
      <c r="J199" s="209"/>
      <c r="K199" s="209"/>
      <c r="L199" s="261"/>
      <c r="M199" s="261"/>
      <c r="N199" s="209"/>
      <c r="O199" s="222"/>
      <c r="P199" s="232"/>
      <c r="Q199" s="222"/>
      <c r="R199" s="234"/>
      <c r="S199" s="234"/>
      <c r="T199" s="263"/>
      <c r="U199" s="261"/>
      <c r="V199" s="209"/>
      <c r="W199" s="209"/>
      <c r="X199" s="261"/>
      <c r="Y199" s="261"/>
      <c r="Z199" s="209"/>
      <c r="AA199" s="222"/>
      <c r="AB199" s="31"/>
      <c r="AC199" s="31"/>
      <c r="AD199" s="31"/>
      <c r="AE199" s="232"/>
      <c r="AF199" s="209"/>
      <c r="AG199" s="209"/>
      <c r="AH199" s="209"/>
      <c r="AI199" s="222"/>
      <c r="AJ199" s="259"/>
      <c r="AK199" s="230"/>
      <c r="AL199" s="209"/>
      <c r="AM199" s="209"/>
      <c r="AN199" s="230"/>
      <c r="AO199" s="230"/>
      <c r="AP199" s="209"/>
      <c r="AQ199" s="222"/>
      <c r="AR199" s="34"/>
      <c r="AS199" s="49"/>
      <c r="AU199" s="210"/>
      <c r="AV199" s="211"/>
      <c r="AW199" s="152"/>
      <c r="AX199" s="210"/>
      <c r="AY199" s="211"/>
      <c r="AZ199" s="152"/>
      <c r="BA199" s="210"/>
      <c r="BB199" s="211"/>
    </row>
    <row r="200" spans="1:58" ht="17.25" hidden="1" customHeight="1" x14ac:dyDescent="0.15">
      <c r="A200" s="50"/>
      <c r="B200" s="35"/>
      <c r="C200" s="35"/>
      <c r="D200" s="35"/>
      <c r="E200" s="35"/>
      <c r="F200" s="31"/>
      <c r="G200" s="35"/>
      <c r="H200" s="37"/>
      <c r="I200" s="35"/>
      <c r="J200" s="35"/>
      <c r="K200" s="35"/>
      <c r="L200" s="35"/>
      <c r="M200" s="35"/>
      <c r="N200" s="35"/>
      <c r="O200" s="35"/>
      <c r="P200" s="51"/>
      <c r="Q200" s="35"/>
      <c r="R200" s="35"/>
      <c r="S200" s="35"/>
      <c r="T200" s="35"/>
      <c r="U200" s="35"/>
      <c r="V200" s="35"/>
      <c r="W200" s="35"/>
      <c r="X200" s="34"/>
      <c r="Y200" s="34"/>
      <c r="Z200" s="32"/>
      <c r="AA200" s="31"/>
      <c r="AB200" s="31"/>
      <c r="AC200" s="31"/>
      <c r="AD200" s="31"/>
      <c r="AE200" s="47"/>
      <c r="AF200" s="47"/>
      <c r="AG200" s="47"/>
      <c r="AH200" s="47"/>
      <c r="AI200" s="47"/>
      <c r="AJ200" s="39" t="s">
        <v>21</v>
      </c>
      <c r="AK200" s="47"/>
      <c r="AL200" s="47"/>
      <c r="AM200" s="47"/>
      <c r="AN200" s="47"/>
      <c r="AO200" s="47"/>
      <c r="AP200" s="47"/>
      <c r="AQ200" s="47"/>
      <c r="AR200" s="31"/>
      <c r="AS200" s="31"/>
      <c r="AY200" s="62" t="s">
        <v>33</v>
      </c>
    </row>
    <row r="201" spans="1:58" ht="25.5" hidden="1" customHeight="1" x14ac:dyDescent="0.2">
      <c r="A201" s="50"/>
      <c r="B201" s="31"/>
      <c r="C201" s="235" t="s">
        <v>100</v>
      </c>
      <c r="D201" s="236"/>
      <c r="E201" s="236"/>
      <c r="F201" s="236"/>
      <c r="G201" s="236"/>
      <c r="H201" s="236"/>
      <c r="I201" s="236"/>
      <c r="J201" s="236"/>
      <c r="K201" s="236"/>
      <c r="L201" s="236"/>
      <c r="M201" s="236"/>
      <c r="N201" s="236"/>
      <c r="O201" s="236"/>
      <c r="P201" s="236"/>
      <c r="Q201" s="236"/>
      <c r="R201" s="236"/>
      <c r="S201" s="236"/>
      <c r="T201" s="236"/>
      <c r="U201" s="236"/>
      <c r="V201" s="236"/>
      <c r="W201" s="236"/>
      <c r="X201" s="236"/>
      <c r="Y201" s="236"/>
      <c r="Z201" s="236"/>
      <c r="AA201" s="236"/>
      <c r="AB201" s="237"/>
      <c r="AC201" s="31"/>
      <c r="AD201" s="3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31"/>
      <c r="AS201" s="31"/>
      <c r="AY201" s="98" t="s">
        <v>97</v>
      </c>
    </row>
    <row r="202" spans="1:58" ht="25.5" hidden="1" customHeight="1" x14ac:dyDescent="0.15">
      <c r="A202" s="50"/>
      <c r="B202" s="31"/>
      <c r="C202" s="238"/>
      <c r="D202" s="239"/>
      <c r="E202" s="239"/>
      <c r="F202" s="239"/>
      <c r="G202" s="239"/>
      <c r="H202" s="239"/>
      <c r="I202" s="239"/>
      <c r="J202" s="239"/>
      <c r="K202" s="239"/>
      <c r="L202" s="239"/>
      <c r="M202" s="239"/>
      <c r="N202" s="239"/>
      <c r="O202" s="239"/>
      <c r="P202" s="239"/>
      <c r="Q202" s="239"/>
      <c r="R202" s="239"/>
      <c r="S202" s="239"/>
      <c r="T202" s="239"/>
      <c r="U202" s="239"/>
      <c r="V202" s="239"/>
      <c r="W202" s="239"/>
      <c r="X202" s="239"/>
      <c r="Y202" s="239"/>
      <c r="Z202" s="239"/>
      <c r="AA202" s="239"/>
      <c r="AB202" s="240"/>
      <c r="AC202" s="31"/>
      <c r="AD202" s="31"/>
      <c r="AE202" s="44" t="s">
        <v>35</v>
      </c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31"/>
      <c r="AS202" s="31"/>
      <c r="AV202" s="31" t="s">
        <v>36</v>
      </c>
      <c r="AY202" s="31" t="s">
        <v>37</v>
      </c>
      <c r="AZ202" s="99"/>
    </row>
    <row r="203" spans="1:58" s="48" customFormat="1" ht="25.5" hidden="1" customHeight="1" x14ac:dyDescent="0.15">
      <c r="A203" s="50"/>
      <c r="B203" s="31"/>
      <c r="C203" s="238"/>
      <c r="D203" s="239"/>
      <c r="E203" s="239"/>
      <c r="F203" s="239"/>
      <c r="G203" s="239"/>
      <c r="H203" s="239"/>
      <c r="I203" s="239"/>
      <c r="J203" s="239"/>
      <c r="K203" s="239"/>
      <c r="L203" s="239"/>
      <c r="M203" s="239"/>
      <c r="N203" s="239"/>
      <c r="O203" s="239"/>
      <c r="P203" s="239"/>
      <c r="Q203" s="239"/>
      <c r="R203" s="239"/>
      <c r="S203" s="239"/>
      <c r="T203" s="239"/>
      <c r="U203" s="239"/>
      <c r="V203" s="239"/>
      <c r="W203" s="239"/>
      <c r="X203" s="239"/>
      <c r="Y203" s="239"/>
      <c r="Z203" s="239"/>
      <c r="AA203" s="239"/>
      <c r="AB203" s="240"/>
      <c r="AD203" s="34"/>
      <c r="AE203" s="223" t="s">
        <v>46</v>
      </c>
      <c r="AF203" s="244"/>
      <c r="AG203" s="244"/>
      <c r="AH203" s="244"/>
      <c r="AI203" s="244"/>
      <c r="AJ203" s="244"/>
      <c r="AK203" s="245"/>
      <c r="AL203" s="249">
        <f>IF(AY193=0,0,ROUNDUP(AV203/AY193,3))</f>
        <v>0</v>
      </c>
      <c r="AM203" s="250"/>
      <c r="AN203" s="250"/>
      <c r="AO203" s="250"/>
      <c r="AP203" s="250"/>
      <c r="AQ203" s="251"/>
      <c r="AR203" s="31"/>
      <c r="AS203" s="31"/>
      <c r="AT203" s="43"/>
      <c r="AU203" s="210" t="s">
        <v>39</v>
      </c>
      <c r="AV203" s="255">
        <f>IF(AV193-AV198&gt;0,IF(AV193-AV198&gt;AY193,AY193,AV193-AV198),0)</f>
        <v>0</v>
      </c>
      <c r="AW203" s="256" t="s">
        <v>40</v>
      </c>
      <c r="AX203" s="256"/>
      <c r="AY203" s="99"/>
      <c r="AZ203" s="99"/>
      <c r="BA203" s="43"/>
      <c r="BB203" s="43"/>
      <c r="BC203" s="43"/>
      <c r="BD203" s="40"/>
      <c r="BE203" s="40"/>
      <c r="BF203" s="40"/>
    </row>
    <row r="204" spans="1:58" ht="35.25" hidden="1" customHeight="1" x14ac:dyDescent="0.15">
      <c r="A204" s="65"/>
      <c r="B204" s="31"/>
      <c r="C204" s="238"/>
      <c r="D204" s="239"/>
      <c r="E204" s="239"/>
      <c r="F204" s="239"/>
      <c r="G204" s="239"/>
      <c r="H204" s="239"/>
      <c r="I204" s="239"/>
      <c r="J204" s="239"/>
      <c r="K204" s="239"/>
      <c r="L204" s="239"/>
      <c r="M204" s="239"/>
      <c r="N204" s="239"/>
      <c r="O204" s="239"/>
      <c r="P204" s="239"/>
      <c r="Q204" s="239"/>
      <c r="R204" s="239"/>
      <c r="S204" s="239"/>
      <c r="T204" s="239"/>
      <c r="U204" s="239"/>
      <c r="V204" s="239"/>
      <c r="W204" s="239"/>
      <c r="X204" s="239"/>
      <c r="Y204" s="239"/>
      <c r="Z204" s="239"/>
      <c r="AA204" s="239"/>
      <c r="AB204" s="240"/>
      <c r="AC204" s="34"/>
      <c r="AD204" s="31"/>
      <c r="AE204" s="246"/>
      <c r="AF204" s="247"/>
      <c r="AG204" s="247"/>
      <c r="AH204" s="247"/>
      <c r="AI204" s="247"/>
      <c r="AJ204" s="247"/>
      <c r="AK204" s="248"/>
      <c r="AL204" s="252"/>
      <c r="AM204" s="253"/>
      <c r="AN204" s="253"/>
      <c r="AO204" s="253"/>
      <c r="AP204" s="253"/>
      <c r="AQ204" s="254"/>
      <c r="AR204" s="31"/>
      <c r="AS204" s="31"/>
      <c r="AT204" s="210"/>
      <c r="AU204" s="210"/>
      <c r="AV204" s="255"/>
      <c r="AW204" s="256"/>
      <c r="AX204" s="256"/>
    </row>
    <row r="205" spans="1:58" ht="25.5" hidden="1" customHeight="1" x14ac:dyDescent="0.15">
      <c r="A205" s="65"/>
      <c r="B205" s="31"/>
      <c r="C205" s="241"/>
      <c r="D205" s="242"/>
      <c r="E205" s="242"/>
      <c r="F205" s="242"/>
      <c r="G205" s="242"/>
      <c r="H205" s="242"/>
      <c r="I205" s="242"/>
      <c r="J205" s="242"/>
      <c r="K205" s="242"/>
      <c r="L205" s="242"/>
      <c r="M205" s="242"/>
      <c r="N205" s="242"/>
      <c r="O205" s="242"/>
      <c r="P205" s="242"/>
      <c r="Q205" s="242"/>
      <c r="R205" s="242"/>
      <c r="S205" s="242"/>
      <c r="T205" s="242"/>
      <c r="U205" s="242"/>
      <c r="V205" s="242"/>
      <c r="W205" s="242"/>
      <c r="X205" s="242"/>
      <c r="Y205" s="242"/>
      <c r="Z205" s="242"/>
      <c r="AA205" s="242"/>
      <c r="AB205" s="243"/>
      <c r="AC205" s="31"/>
      <c r="AD205" s="31"/>
      <c r="AE205" s="31"/>
      <c r="AF205" s="31"/>
      <c r="AG205" s="31"/>
      <c r="AH205" s="31"/>
      <c r="AI205" s="31"/>
      <c r="AJ205" s="31"/>
      <c r="AK205" s="54" t="s">
        <v>21</v>
      </c>
      <c r="AL205" s="31"/>
      <c r="AM205" s="34"/>
      <c r="AN205" s="34"/>
      <c r="AO205" s="34"/>
      <c r="AP205" s="31"/>
      <c r="AQ205" s="31"/>
      <c r="AR205" s="31"/>
      <c r="AS205" s="31"/>
      <c r="AT205" s="210"/>
    </row>
    <row r="206" spans="1:58" ht="25.5" hidden="1" customHeight="1" x14ac:dyDescent="0.15">
      <c r="A206" s="50"/>
      <c r="B206" s="30"/>
      <c r="C206" s="52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31"/>
      <c r="AD206" s="31"/>
      <c r="AE206" s="31"/>
      <c r="AF206" s="31"/>
      <c r="AG206" s="31"/>
      <c r="AH206" s="31"/>
      <c r="AI206" s="31"/>
      <c r="AJ206" s="31"/>
      <c r="AK206" s="55" t="s">
        <v>41</v>
      </c>
      <c r="AL206" s="31"/>
      <c r="AM206" s="34"/>
      <c r="AN206" s="34"/>
      <c r="AO206" s="34"/>
      <c r="AP206" s="31"/>
      <c r="AQ206" s="31"/>
      <c r="AR206" s="31"/>
      <c r="AS206" s="31"/>
    </row>
    <row r="207" spans="1:58" s="31" customFormat="1" ht="55.5" customHeight="1" x14ac:dyDescent="0.15">
      <c r="A207" s="57"/>
      <c r="B207" s="264" t="s">
        <v>59</v>
      </c>
      <c r="C207" s="264"/>
      <c r="D207" s="264"/>
      <c r="E207" s="264"/>
      <c r="F207" s="264"/>
      <c r="G207" s="264"/>
      <c r="H207" s="264"/>
      <c r="I207" s="264"/>
      <c r="J207" s="264"/>
      <c r="K207" s="264"/>
      <c r="L207" s="264"/>
      <c r="M207" s="264"/>
      <c r="N207" s="264"/>
      <c r="O207" s="264"/>
      <c r="P207" s="264"/>
      <c r="Q207" s="264"/>
      <c r="R207" s="264"/>
      <c r="S207" s="264"/>
      <c r="T207" s="264"/>
      <c r="U207" s="264"/>
      <c r="V207" s="264"/>
      <c r="W207" s="264"/>
      <c r="X207" s="264"/>
      <c r="Y207" s="264"/>
      <c r="Z207" s="264"/>
      <c r="AA207" s="264"/>
      <c r="AB207" s="264"/>
      <c r="AC207" s="264"/>
      <c r="AD207" s="264"/>
      <c r="AE207" s="264"/>
      <c r="AF207" s="264"/>
      <c r="AG207" s="264"/>
      <c r="AH207" s="264"/>
      <c r="AI207" s="264"/>
      <c r="AJ207" s="264"/>
      <c r="AK207" s="264"/>
      <c r="AL207" s="264"/>
      <c r="AM207" s="264"/>
      <c r="AN207" s="264"/>
      <c r="AO207" s="264"/>
      <c r="AP207" s="264"/>
      <c r="AQ207" s="59"/>
      <c r="AR207" s="59"/>
      <c r="AS207" s="59"/>
      <c r="BD207" s="3"/>
      <c r="BE207" s="3"/>
      <c r="BF207" s="3"/>
    </row>
    <row r="208" spans="1:58" ht="17.25" customHeight="1" x14ac:dyDescent="0.15">
      <c r="A208" s="56"/>
      <c r="B208" s="57"/>
      <c r="C208" s="57"/>
      <c r="D208" s="57"/>
      <c r="E208" s="57"/>
      <c r="F208" s="58"/>
      <c r="G208" s="57"/>
      <c r="H208" s="57"/>
      <c r="I208" s="57"/>
      <c r="J208" s="57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/>
      <c r="AK208" s="60"/>
      <c r="AL208" s="59"/>
      <c r="AM208" s="61"/>
      <c r="AN208" s="61"/>
      <c r="AO208" s="61"/>
      <c r="AP208" s="59"/>
      <c r="AQ208" s="59"/>
      <c r="AR208" s="59"/>
      <c r="AS208" s="59"/>
    </row>
    <row r="209" spans="1:58" s="10" customFormat="1" ht="28.5" customHeight="1" x14ac:dyDescent="0.15">
      <c r="A209" s="5" t="s">
        <v>87</v>
      </c>
      <c r="B209" s="6"/>
      <c r="C209" s="6"/>
      <c r="D209" s="7"/>
      <c r="E209" s="6"/>
      <c r="F209" s="6"/>
      <c r="G209" s="6"/>
      <c r="H209" s="6"/>
      <c r="I209" s="6"/>
      <c r="J209" s="6"/>
      <c r="K209" s="6"/>
      <c r="L209" s="67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8"/>
      <c r="AF209" s="68"/>
      <c r="AG209" s="68"/>
      <c r="AH209" s="68"/>
      <c r="AI209" s="68"/>
      <c r="AJ209" s="68"/>
      <c r="AK209" s="6"/>
      <c r="AL209" s="68"/>
      <c r="AM209" s="6"/>
      <c r="AN209" s="6"/>
      <c r="AO209" s="6"/>
      <c r="AP209" s="68"/>
      <c r="AQ209" s="68"/>
      <c r="AR209" s="68"/>
      <c r="AS209" s="1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21"/>
      <c r="BE209" s="21"/>
      <c r="BF209" s="21"/>
    </row>
    <row r="210" spans="1:58" x14ac:dyDescent="0.15">
      <c r="AH210" s="62"/>
      <c r="AI210" s="62"/>
      <c r="AJ210" s="62"/>
      <c r="AK210" s="62"/>
      <c r="AL210" s="62"/>
      <c r="AM210" s="62"/>
      <c r="AN210" s="62"/>
      <c r="AO210" s="62"/>
      <c r="AR210" s="106"/>
    </row>
    <row r="211" spans="1:58" x14ac:dyDescent="0.15">
      <c r="C211" s="1" t="s">
        <v>60</v>
      </c>
      <c r="AG211" s="62"/>
      <c r="AH211" s="62"/>
      <c r="AI211" s="62"/>
      <c r="AJ211" s="62"/>
      <c r="AK211" s="62"/>
      <c r="AL211" s="62"/>
      <c r="AM211" s="62"/>
      <c r="AN211" s="62"/>
      <c r="AO211" s="62"/>
      <c r="AV211" s="107"/>
      <c r="AW211" s="107"/>
      <c r="AX211" s="107"/>
      <c r="AY211" s="107"/>
      <c r="AZ211" s="107"/>
      <c r="BA211" s="107"/>
      <c r="BB211" s="107"/>
    </row>
    <row r="212" spans="1:58" ht="37.5" customHeight="1" x14ac:dyDescent="0.15">
      <c r="C212" s="295" t="s">
        <v>99</v>
      </c>
      <c r="D212" s="296"/>
      <c r="E212" s="297" t="s">
        <v>61</v>
      </c>
      <c r="F212" s="298"/>
      <c r="G212" s="298"/>
      <c r="H212" s="298"/>
      <c r="I212" s="298"/>
      <c r="J212" s="298"/>
      <c r="K212" s="298"/>
      <c r="L212" s="298"/>
      <c r="M212" s="298"/>
      <c r="N212" s="112" t="s">
        <v>98</v>
      </c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  <c r="Z212" s="113"/>
      <c r="AA212" s="113"/>
      <c r="AB212" s="113"/>
      <c r="AC212" s="113"/>
      <c r="AD212" s="113"/>
      <c r="AE212" s="113"/>
      <c r="AF212" s="113"/>
      <c r="AG212" s="113"/>
      <c r="AH212" s="113"/>
      <c r="AI212" s="113"/>
      <c r="AJ212" s="113"/>
      <c r="AK212" s="113"/>
      <c r="AL212" s="113"/>
      <c r="AM212" s="113"/>
      <c r="AN212" s="113"/>
      <c r="AO212" s="113"/>
      <c r="AP212" s="31"/>
      <c r="AQ212" s="288"/>
      <c r="AR212" s="288"/>
      <c r="AS212" s="288"/>
      <c r="AT212" s="288"/>
      <c r="AU212" s="288"/>
      <c r="AV212" s="288"/>
      <c r="AW212" s="288"/>
      <c r="AY212" s="3"/>
      <c r="AZ212" s="3"/>
      <c r="BA212" s="3"/>
      <c r="BB212" s="1"/>
      <c r="BC212" s="1"/>
      <c r="BD212" s="1"/>
      <c r="BE212" s="1"/>
      <c r="BF212" s="1"/>
    </row>
    <row r="213" spans="1:58" ht="18.75" customHeight="1" x14ac:dyDescent="0.15">
      <c r="C213" s="296"/>
      <c r="D213" s="296"/>
      <c r="E213" s="299"/>
      <c r="F213" s="300"/>
      <c r="G213" s="300"/>
      <c r="H213" s="300"/>
      <c r="I213" s="300"/>
      <c r="J213" s="300"/>
      <c r="K213" s="300"/>
      <c r="L213" s="300"/>
      <c r="M213" s="300"/>
      <c r="N213" s="112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3"/>
      <c r="AF213" s="113"/>
      <c r="AG213" s="113"/>
      <c r="AH213" s="113"/>
      <c r="AI213" s="113"/>
      <c r="AJ213" s="113"/>
      <c r="AK213" s="113"/>
      <c r="AL213" s="113"/>
      <c r="AM213" s="113"/>
      <c r="AN213" s="113"/>
      <c r="AO213" s="113"/>
      <c r="AP213" s="31"/>
      <c r="AQ213" s="288"/>
      <c r="AR213" s="288"/>
      <c r="AS213" s="288"/>
      <c r="AT213" s="288"/>
      <c r="AU213" s="288"/>
      <c r="AV213" s="288"/>
      <c r="AW213" s="288"/>
      <c r="AY213" s="3"/>
      <c r="AZ213" s="3"/>
      <c r="BA213" s="3"/>
      <c r="BB213" s="1"/>
      <c r="BC213" s="1"/>
      <c r="BD213" s="1"/>
      <c r="BE213" s="1"/>
      <c r="BF213" s="1"/>
    </row>
    <row r="214" spans="1:58" ht="32.25" customHeight="1" x14ac:dyDescent="0.15">
      <c r="C214" s="296"/>
      <c r="D214" s="296"/>
      <c r="E214" s="289">
        <v>150</v>
      </c>
      <c r="F214" s="290"/>
      <c r="G214" s="290"/>
      <c r="H214" s="290"/>
      <c r="I214" s="290"/>
      <c r="J214" s="290"/>
      <c r="K214" s="290"/>
      <c r="L214" s="293" t="s">
        <v>0</v>
      </c>
      <c r="M214" s="293"/>
      <c r="N214" s="112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3"/>
      <c r="AF214" s="113"/>
      <c r="AG214" s="113"/>
      <c r="AH214" s="113"/>
      <c r="AI214" s="113"/>
      <c r="AJ214" s="113"/>
      <c r="AK214" s="113"/>
      <c r="AL214" s="113"/>
      <c r="AM214" s="113"/>
      <c r="AN214" s="113"/>
      <c r="AO214" s="113"/>
      <c r="AP214" s="31"/>
      <c r="AQ214" s="152"/>
      <c r="AR214" s="152"/>
      <c r="AS214" s="152"/>
      <c r="AT214" s="152"/>
      <c r="AU214" s="152"/>
      <c r="AV214" s="152"/>
      <c r="AW214" s="152"/>
      <c r="AY214" s="3"/>
      <c r="AZ214" s="3"/>
      <c r="BA214" s="3"/>
      <c r="BB214" s="1"/>
      <c r="BC214" s="1"/>
      <c r="BD214" s="1"/>
      <c r="BE214" s="1"/>
      <c r="BF214" s="1"/>
    </row>
    <row r="215" spans="1:58" ht="32.25" customHeight="1" x14ac:dyDescent="0.15">
      <c r="C215" s="296"/>
      <c r="D215" s="296"/>
      <c r="E215" s="291"/>
      <c r="F215" s="292"/>
      <c r="G215" s="292"/>
      <c r="H215" s="292"/>
      <c r="I215" s="292"/>
      <c r="J215" s="292"/>
      <c r="K215" s="292"/>
      <c r="L215" s="294"/>
      <c r="M215" s="294"/>
      <c r="N215" s="112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3"/>
      <c r="AF215" s="113"/>
      <c r="AG215" s="113"/>
      <c r="AH215" s="113"/>
      <c r="AI215" s="113"/>
      <c r="AJ215" s="113"/>
      <c r="AK215" s="113"/>
      <c r="AL215" s="113"/>
      <c r="AM215" s="113"/>
      <c r="AN215" s="113"/>
      <c r="AO215" s="113"/>
      <c r="AP215" s="107"/>
      <c r="AQ215" s="152"/>
      <c r="AR215" s="152"/>
      <c r="AS215" s="152"/>
      <c r="AT215" s="152"/>
      <c r="AU215" s="152"/>
      <c r="AV215" s="152"/>
      <c r="AW215" s="152"/>
      <c r="AY215" s="3"/>
      <c r="AZ215" s="3"/>
      <c r="BA215" s="3"/>
      <c r="BB215" s="1"/>
      <c r="BC215" s="1"/>
      <c r="BD215" s="1"/>
      <c r="BE215" s="1"/>
      <c r="BF215" s="1"/>
    </row>
    <row r="216" spans="1:58" ht="32.25" customHeight="1" x14ac:dyDescent="0.15">
      <c r="C216" s="72"/>
      <c r="D216" s="72"/>
      <c r="E216" s="107"/>
      <c r="F216" s="107"/>
      <c r="G216" s="107"/>
      <c r="H216" s="33"/>
      <c r="I216" s="33"/>
      <c r="J216" s="73"/>
      <c r="K216" s="73"/>
      <c r="L216" s="73"/>
      <c r="M216" s="73"/>
      <c r="N216" s="73"/>
      <c r="O216" s="73"/>
      <c r="P216" s="73"/>
      <c r="Q216" s="74"/>
      <c r="R216" s="7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4"/>
      <c r="AD216" s="104"/>
      <c r="AE216" s="104"/>
      <c r="AF216" s="104"/>
      <c r="AG216" s="104"/>
      <c r="AH216" s="104"/>
      <c r="AI216" s="104"/>
      <c r="AJ216" s="104"/>
      <c r="AK216" s="104"/>
      <c r="AL216" s="104"/>
      <c r="AM216" s="104"/>
      <c r="AN216" s="104"/>
      <c r="AO216" s="104"/>
      <c r="AP216" s="104"/>
      <c r="AQ216" s="104"/>
      <c r="AR216" s="75" t="s">
        <v>62</v>
      </c>
      <c r="AV216" s="107"/>
      <c r="AW216" s="107"/>
      <c r="AX216" s="107"/>
      <c r="AY216" s="107"/>
      <c r="AZ216" s="107"/>
      <c r="BA216" s="107"/>
      <c r="BB216" s="107"/>
    </row>
    <row r="217" spans="1:58" s="77" customFormat="1" ht="18.75" customHeight="1" x14ac:dyDescent="0.15">
      <c r="C217" s="33"/>
      <c r="D217" s="33"/>
      <c r="E217" s="33"/>
      <c r="F217" s="33"/>
      <c r="G217" s="33"/>
      <c r="H217" s="33"/>
      <c r="I217" s="33"/>
      <c r="J217" s="76"/>
      <c r="K217" s="33"/>
      <c r="L217" s="33"/>
      <c r="M217" s="33"/>
      <c r="N217" s="33"/>
      <c r="O217" s="33"/>
      <c r="P217" s="74"/>
      <c r="Q217" s="74"/>
      <c r="R217" s="74"/>
      <c r="S217" s="74"/>
      <c r="T217" s="74"/>
      <c r="U217" s="74"/>
      <c r="V217" s="74"/>
      <c r="W217" s="74"/>
      <c r="X217" s="32"/>
      <c r="Y217" s="32"/>
      <c r="Z217" s="32"/>
      <c r="AA217" s="33"/>
      <c r="AB217" s="33"/>
      <c r="AC217" s="33"/>
      <c r="AD217" s="47"/>
      <c r="AE217" s="70"/>
      <c r="AF217" s="70"/>
      <c r="AG217" s="47"/>
      <c r="AH217" s="47"/>
      <c r="AI217" s="47"/>
      <c r="AJ217" s="47"/>
      <c r="AK217" s="47"/>
      <c r="AL217" s="47"/>
      <c r="AM217" s="47"/>
      <c r="AN217" s="47"/>
      <c r="AO217" s="47"/>
      <c r="AT217" s="47"/>
      <c r="AU217" s="47"/>
      <c r="AV217" s="31"/>
      <c r="AW217" s="31"/>
      <c r="AX217" s="31"/>
      <c r="AY217" s="31"/>
      <c r="AZ217" s="31"/>
      <c r="BA217" s="31"/>
      <c r="BB217" s="31"/>
      <c r="BC217" s="47"/>
      <c r="BD217" s="4"/>
      <c r="BE217" s="4"/>
      <c r="BF217" s="4"/>
    </row>
    <row r="218" spans="1:58" ht="33" customHeight="1" x14ac:dyDescent="0.15">
      <c r="C218" s="69" t="s">
        <v>63</v>
      </c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</row>
    <row r="219" spans="1:58" ht="24.95" customHeight="1" x14ac:dyDescent="0.15">
      <c r="C219" s="1" t="s">
        <v>64</v>
      </c>
      <c r="D219" s="79" t="s">
        <v>65</v>
      </c>
    </row>
    <row r="220" spans="1:58" s="82" customFormat="1" ht="25.5" customHeight="1" x14ac:dyDescent="0.15">
      <c r="B220" s="80"/>
      <c r="C220" s="95" t="s">
        <v>64</v>
      </c>
      <c r="D220" s="265" t="s">
        <v>101</v>
      </c>
      <c r="E220" s="265"/>
      <c r="F220" s="265"/>
      <c r="G220" s="265"/>
      <c r="H220" s="265"/>
      <c r="I220" s="265"/>
      <c r="J220" s="265"/>
      <c r="K220" s="265"/>
      <c r="L220" s="265"/>
      <c r="M220" s="265"/>
      <c r="N220" s="265"/>
      <c r="O220" s="265"/>
      <c r="P220" s="265"/>
      <c r="Q220" s="265"/>
      <c r="R220" s="265"/>
      <c r="S220" s="265"/>
      <c r="T220" s="265"/>
      <c r="U220" s="265"/>
      <c r="V220" s="265"/>
      <c r="W220" s="265"/>
      <c r="X220" s="265"/>
      <c r="Y220" s="265"/>
      <c r="Z220" s="265"/>
      <c r="AA220" s="265"/>
      <c r="AB220" s="265"/>
      <c r="AC220" s="265"/>
      <c r="AD220" s="265"/>
      <c r="AE220" s="265"/>
      <c r="AF220" s="265"/>
      <c r="AG220" s="265"/>
      <c r="AH220" s="265"/>
      <c r="AI220" s="265"/>
      <c r="AJ220" s="265"/>
      <c r="AK220" s="265"/>
      <c r="AL220" s="265"/>
      <c r="AM220" s="265"/>
      <c r="AN220" s="265"/>
      <c r="AO220" s="265"/>
      <c r="AP220" s="265"/>
      <c r="AQ220" s="265"/>
      <c r="AR220" s="265"/>
      <c r="AS220" s="80"/>
      <c r="AT220" s="100"/>
      <c r="AU220" s="100"/>
      <c r="AV220" s="100"/>
      <c r="AW220" s="100"/>
      <c r="AX220" s="100"/>
      <c r="AY220" s="100"/>
      <c r="AZ220" s="100"/>
      <c r="BA220" s="100"/>
      <c r="BB220" s="100"/>
      <c r="BC220" s="100"/>
      <c r="BD220" s="81"/>
      <c r="BE220" s="81"/>
      <c r="BF220" s="81"/>
    </row>
    <row r="221" spans="1:58" ht="23.25" customHeight="1" x14ac:dyDescent="0.15">
      <c r="B221" s="80"/>
      <c r="C221" s="95"/>
      <c r="D221" s="102" t="s">
        <v>102</v>
      </c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102"/>
    </row>
    <row r="222" spans="1:58" ht="23.25" customHeight="1" x14ac:dyDescent="0.15">
      <c r="B222" s="80"/>
      <c r="C222" s="95" t="s">
        <v>64</v>
      </c>
      <c r="D222" s="265" t="s">
        <v>103</v>
      </c>
      <c r="E222" s="265"/>
      <c r="F222" s="265"/>
      <c r="G222" s="265"/>
      <c r="H222" s="265"/>
      <c r="I222" s="265"/>
      <c r="J222" s="265"/>
      <c r="K222" s="265"/>
      <c r="L222" s="265"/>
      <c r="M222" s="265"/>
      <c r="N222" s="265"/>
      <c r="O222" s="265"/>
      <c r="P222" s="265"/>
      <c r="Q222" s="265"/>
      <c r="R222" s="265"/>
      <c r="S222" s="265"/>
      <c r="T222" s="265"/>
      <c r="U222" s="265"/>
      <c r="V222" s="265"/>
      <c r="W222" s="265"/>
      <c r="X222" s="265"/>
      <c r="Y222" s="265"/>
      <c r="Z222" s="265"/>
      <c r="AA222" s="265"/>
      <c r="AB222" s="265"/>
      <c r="AC222" s="265"/>
      <c r="AD222" s="265"/>
      <c r="AE222" s="265"/>
      <c r="AF222" s="265"/>
      <c r="AG222" s="265"/>
      <c r="AH222" s="265"/>
      <c r="AI222" s="265"/>
      <c r="AJ222" s="265"/>
      <c r="AK222" s="265"/>
      <c r="AL222" s="265"/>
      <c r="AM222" s="265"/>
      <c r="AN222" s="265"/>
      <c r="AO222" s="265"/>
      <c r="AP222" s="265"/>
      <c r="AQ222" s="265"/>
      <c r="AR222" s="265"/>
      <c r="AS222" s="80"/>
    </row>
    <row r="223" spans="1:58" s="11" customFormat="1" ht="28.5" customHeight="1" x14ac:dyDescent="0.15">
      <c r="C223" s="95"/>
      <c r="D223" s="102" t="s">
        <v>104</v>
      </c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31"/>
      <c r="AU223" s="29"/>
      <c r="AV223" s="29"/>
      <c r="AW223" s="29"/>
      <c r="AX223" s="29"/>
      <c r="AY223" s="29"/>
      <c r="AZ223" s="29"/>
      <c r="BA223" s="29"/>
      <c r="BB223" s="29"/>
      <c r="BC223" s="29"/>
      <c r="BD223" s="86"/>
      <c r="BE223" s="86"/>
      <c r="BF223" s="86"/>
    </row>
    <row r="224" spans="1:58" s="11" customFormat="1" ht="28.5" customHeight="1" x14ac:dyDescent="0.15">
      <c r="C224" s="78" t="s">
        <v>64</v>
      </c>
      <c r="D224" s="103" t="s">
        <v>90</v>
      </c>
      <c r="E224" s="83"/>
      <c r="F224" s="22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5"/>
      <c r="AR224" s="85"/>
      <c r="AS224" s="1"/>
      <c r="AT224" s="31"/>
      <c r="AU224" s="29"/>
      <c r="AV224" s="29"/>
      <c r="AW224" s="29"/>
      <c r="AX224" s="29"/>
      <c r="AY224" s="29"/>
      <c r="AZ224" s="29"/>
      <c r="BA224" s="29"/>
      <c r="BB224" s="29"/>
      <c r="BC224" s="29"/>
      <c r="BD224" s="86"/>
      <c r="BE224" s="86"/>
      <c r="BF224" s="86"/>
    </row>
    <row r="225" spans="3:58" s="11" customFormat="1" ht="18.75" customHeight="1" thickBot="1" x14ac:dyDescent="0.2">
      <c r="D225" s="22"/>
      <c r="E225" s="87"/>
      <c r="L225" s="88"/>
      <c r="M225" s="88"/>
      <c r="N225" s="88"/>
      <c r="O225" s="88"/>
      <c r="P225" s="88"/>
      <c r="Q225" s="88"/>
      <c r="R225" s="89"/>
      <c r="S225" s="89"/>
      <c r="T225" s="89"/>
      <c r="U225" s="89"/>
      <c r="V225" s="89"/>
      <c r="W225" s="89"/>
      <c r="X225" s="90"/>
      <c r="Y225" s="90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  <c r="AN225" s="84"/>
      <c r="AO225" s="84"/>
      <c r="AP225" s="84"/>
      <c r="AQ225" s="91"/>
      <c r="AR225" s="91"/>
      <c r="AS225" s="77"/>
      <c r="AT225" s="31"/>
      <c r="AU225" s="54" t="s">
        <v>66</v>
      </c>
      <c r="AV225" s="29"/>
      <c r="AW225" s="29"/>
      <c r="AX225" s="29"/>
      <c r="AY225" s="29"/>
      <c r="AZ225" s="29"/>
      <c r="BA225" s="29"/>
      <c r="BB225" s="29"/>
      <c r="BC225" s="29"/>
      <c r="BD225" s="86"/>
      <c r="BE225" s="86"/>
      <c r="BF225" s="86"/>
    </row>
    <row r="226" spans="3:58" x14ac:dyDescent="0.15">
      <c r="C226" s="266" t="s">
        <v>67</v>
      </c>
      <c r="D226" s="267"/>
      <c r="E226" s="267"/>
      <c r="F226" s="267"/>
      <c r="G226" s="267"/>
      <c r="H226" s="267"/>
      <c r="I226" s="271" t="s">
        <v>113</v>
      </c>
      <c r="J226" s="272"/>
      <c r="K226" s="273"/>
      <c r="L226" s="274" t="s">
        <v>61</v>
      </c>
      <c r="M226" s="152"/>
      <c r="N226" s="152"/>
      <c r="O226" s="152"/>
      <c r="P226" s="152"/>
      <c r="Q226" s="275"/>
      <c r="R226" s="278" t="s">
        <v>96</v>
      </c>
      <c r="S226" s="279"/>
      <c r="T226" s="279"/>
      <c r="U226" s="279"/>
      <c r="V226" s="279"/>
      <c r="W226" s="280"/>
      <c r="X226" s="284" t="s">
        <v>68</v>
      </c>
      <c r="Y226" s="285"/>
      <c r="Z226" s="285"/>
      <c r="AA226" s="285"/>
      <c r="AB226" s="285"/>
      <c r="AC226" s="286"/>
      <c r="AD226" s="281" t="s">
        <v>69</v>
      </c>
      <c r="AE226" s="282"/>
      <c r="AF226" s="282"/>
      <c r="AG226" s="282"/>
      <c r="AH226" s="282"/>
      <c r="AI226" s="287"/>
      <c r="AJ226" s="62"/>
      <c r="BA226" s="301" t="s">
        <v>70</v>
      </c>
      <c r="BB226" s="301" t="s">
        <v>71</v>
      </c>
    </row>
    <row r="227" spans="3:58" x14ac:dyDescent="0.15">
      <c r="C227" s="268"/>
      <c r="D227" s="152"/>
      <c r="E227" s="152"/>
      <c r="F227" s="152"/>
      <c r="G227" s="152"/>
      <c r="H227" s="152"/>
      <c r="I227" s="274"/>
      <c r="J227" s="152"/>
      <c r="K227" s="275"/>
      <c r="L227" s="274"/>
      <c r="M227" s="152"/>
      <c r="N227" s="152"/>
      <c r="O227" s="152"/>
      <c r="P227" s="152"/>
      <c r="Q227" s="275"/>
      <c r="R227" s="281"/>
      <c r="S227" s="282"/>
      <c r="T227" s="282"/>
      <c r="U227" s="282"/>
      <c r="V227" s="282"/>
      <c r="W227" s="283"/>
      <c r="X227" s="302" t="s">
        <v>72</v>
      </c>
      <c r="Y227" s="303"/>
      <c r="Z227" s="304"/>
      <c r="AA227" s="212" t="s">
        <v>73</v>
      </c>
      <c r="AB227" s="303"/>
      <c r="AC227" s="311"/>
      <c r="AD227" s="281"/>
      <c r="AE227" s="282"/>
      <c r="AF227" s="282"/>
      <c r="AG227" s="282"/>
      <c r="AH227" s="282"/>
      <c r="AI227" s="287"/>
      <c r="AJ227" s="62"/>
      <c r="BA227" s="152"/>
      <c r="BB227" s="153"/>
    </row>
    <row r="228" spans="3:58" x14ac:dyDescent="0.15">
      <c r="C228" s="268"/>
      <c r="D228" s="152"/>
      <c r="E228" s="152"/>
      <c r="F228" s="152"/>
      <c r="G228" s="152"/>
      <c r="H228" s="152"/>
      <c r="I228" s="274"/>
      <c r="J228" s="152"/>
      <c r="K228" s="275"/>
      <c r="L228" s="274"/>
      <c r="M228" s="152"/>
      <c r="N228" s="152"/>
      <c r="O228" s="152"/>
      <c r="P228" s="152"/>
      <c r="Q228" s="275"/>
      <c r="R228" s="281"/>
      <c r="S228" s="282"/>
      <c r="T228" s="282"/>
      <c r="U228" s="282"/>
      <c r="V228" s="282"/>
      <c r="W228" s="283"/>
      <c r="X228" s="305"/>
      <c r="Y228" s="306"/>
      <c r="Z228" s="307"/>
      <c r="AA228" s="312"/>
      <c r="AB228" s="306"/>
      <c r="AC228" s="313"/>
      <c r="AD228" s="281"/>
      <c r="AE228" s="282"/>
      <c r="AF228" s="282"/>
      <c r="AG228" s="282"/>
      <c r="AH228" s="282"/>
      <c r="AI228" s="287"/>
      <c r="AJ228" s="62"/>
      <c r="BA228" s="152"/>
      <c r="BB228" s="153"/>
    </row>
    <row r="229" spans="3:58" x14ac:dyDescent="0.15">
      <c r="C229" s="269"/>
      <c r="D229" s="270"/>
      <c r="E229" s="270"/>
      <c r="F229" s="270"/>
      <c r="G229" s="270"/>
      <c r="H229" s="270"/>
      <c r="I229" s="276"/>
      <c r="J229" s="270"/>
      <c r="K229" s="277"/>
      <c r="L229" s="276"/>
      <c r="M229" s="270"/>
      <c r="N229" s="270"/>
      <c r="O229" s="270"/>
      <c r="P229" s="270"/>
      <c r="Q229" s="277"/>
      <c r="R229" s="281"/>
      <c r="S229" s="282"/>
      <c r="T229" s="282"/>
      <c r="U229" s="282"/>
      <c r="V229" s="282"/>
      <c r="W229" s="283"/>
      <c r="X229" s="308"/>
      <c r="Y229" s="309"/>
      <c r="Z229" s="310"/>
      <c r="AA229" s="314"/>
      <c r="AB229" s="309"/>
      <c r="AC229" s="315"/>
      <c r="AD229" s="281"/>
      <c r="AE229" s="282"/>
      <c r="AF229" s="282"/>
      <c r="AG229" s="282"/>
      <c r="AH229" s="282"/>
      <c r="AI229" s="287"/>
      <c r="AJ229" s="62"/>
      <c r="BA229" s="152"/>
      <c r="BB229" s="153"/>
    </row>
    <row r="230" spans="3:58" ht="10.9" customHeight="1" x14ac:dyDescent="0.15">
      <c r="C230" s="117">
        <v>8</v>
      </c>
      <c r="D230" s="154" t="s">
        <v>74</v>
      </c>
      <c r="E230" s="114">
        <v>2</v>
      </c>
      <c r="F230" s="114" t="s">
        <v>75</v>
      </c>
      <c r="G230" s="117" t="s">
        <v>76</v>
      </c>
      <c r="H230" s="114"/>
      <c r="I230" s="120" t="s">
        <v>111</v>
      </c>
      <c r="J230" s="121"/>
      <c r="K230" s="122"/>
      <c r="L230" s="129">
        <f>E$214</f>
        <v>150</v>
      </c>
      <c r="M230" s="130"/>
      <c r="N230" s="130"/>
      <c r="O230" s="130"/>
      <c r="P230" s="130"/>
      <c r="Q230" s="131"/>
      <c r="R230" s="138">
        <f>IF(AND(I230="○",BA230="●"),2+ROUNDDOWN(($L230-100)/100,0)*2,0)</f>
        <v>2</v>
      </c>
      <c r="S230" s="139"/>
      <c r="T230" s="139"/>
      <c r="U230" s="139"/>
      <c r="V230" s="139"/>
      <c r="W230" s="140"/>
      <c r="X230" s="158">
        <v>1</v>
      </c>
      <c r="Y230" s="159"/>
      <c r="Z230" s="160"/>
      <c r="AA230" s="143">
        <f>IF(X230=1,$AL$38,IF(X230=2,$AL$56,IF(X230=3,$AL$74,IF(X230=4,$AL$93,IF(X230=5,$AL$111,IF(X230=6,$AL$129,IF(X230=7,$AL$148,IF(X230=8,$AL$166,IF(X230=9,$AL$184,IF(X230=10,$AL$203,0))))))))))</f>
        <v>0.14299999999999999</v>
      </c>
      <c r="AB230" s="144"/>
      <c r="AC230" s="145"/>
      <c r="AD230" s="149">
        <f>IF(I230="○",ROUNDUP(R230*AA230,1),0)</f>
        <v>0.30000000000000004</v>
      </c>
      <c r="AE230" s="150"/>
      <c r="AF230" s="150"/>
      <c r="AG230" s="150"/>
      <c r="AH230" s="150"/>
      <c r="AI230" s="151"/>
      <c r="AJ230" s="62"/>
      <c r="BA230" s="152" t="str">
        <f>IF(OR(I230="×",BA234="×"),"×","●")</f>
        <v>●</v>
      </c>
      <c r="BB230" s="153" t="str">
        <f>IF(BA230="●",IF(I230="定","-",I230),"-")</f>
        <v>○</v>
      </c>
    </row>
    <row r="231" spans="3:58" ht="10.9" customHeight="1" x14ac:dyDescent="0.15">
      <c r="C231" s="118"/>
      <c r="D231" s="155"/>
      <c r="E231" s="115"/>
      <c r="F231" s="115"/>
      <c r="G231" s="118"/>
      <c r="H231" s="115"/>
      <c r="I231" s="123"/>
      <c r="J231" s="124"/>
      <c r="K231" s="125"/>
      <c r="L231" s="132"/>
      <c r="M231" s="133"/>
      <c r="N231" s="133"/>
      <c r="O231" s="133"/>
      <c r="P231" s="133"/>
      <c r="Q231" s="134"/>
      <c r="R231" s="138"/>
      <c r="S231" s="139"/>
      <c r="T231" s="139"/>
      <c r="U231" s="139"/>
      <c r="V231" s="139"/>
      <c r="W231" s="140"/>
      <c r="X231" s="158"/>
      <c r="Y231" s="159"/>
      <c r="Z231" s="160"/>
      <c r="AA231" s="143"/>
      <c r="AB231" s="144"/>
      <c r="AC231" s="145"/>
      <c r="AD231" s="149"/>
      <c r="AE231" s="150"/>
      <c r="AF231" s="150"/>
      <c r="AG231" s="150"/>
      <c r="AH231" s="150"/>
      <c r="AI231" s="151"/>
      <c r="AJ231" s="62"/>
      <c r="BA231" s="152"/>
      <c r="BB231" s="153"/>
    </row>
    <row r="232" spans="3:58" ht="10.9" customHeight="1" x14ac:dyDescent="0.15">
      <c r="C232" s="118"/>
      <c r="D232" s="155"/>
      <c r="E232" s="115"/>
      <c r="F232" s="115"/>
      <c r="G232" s="118"/>
      <c r="H232" s="115"/>
      <c r="I232" s="123"/>
      <c r="J232" s="124"/>
      <c r="K232" s="125"/>
      <c r="L232" s="132"/>
      <c r="M232" s="133"/>
      <c r="N232" s="133"/>
      <c r="O232" s="133"/>
      <c r="P232" s="133"/>
      <c r="Q232" s="134"/>
      <c r="R232" s="138"/>
      <c r="S232" s="139"/>
      <c r="T232" s="139"/>
      <c r="U232" s="139"/>
      <c r="V232" s="139"/>
      <c r="W232" s="140"/>
      <c r="X232" s="158"/>
      <c r="Y232" s="159"/>
      <c r="Z232" s="160"/>
      <c r="AA232" s="143"/>
      <c r="AB232" s="144"/>
      <c r="AC232" s="145"/>
      <c r="AD232" s="149"/>
      <c r="AE232" s="150"/>
      <c r="AF232" s="150"/>
      <c r="AG232" s="150"/>
      <c r="AH232" s="150"/>
      <c r="AI232" s="151"/>
      <c r="AJ232" s="62"/>
      <c r="BA232" s="152"/>
      <c r="BB232" s="153"/>
    </row>
    <row r="233" spans="3:58" ht="10.9" customHeight="1" x14ac:dyDescent="0.15">
      <c r="C233" s="119"/>
      <c r="D233" s="156"/>
      <c r="E233" s="116"/>
      <c r="F233" s="116"/>
      <c r="G233" s="119"/>
      <c r="H233" s="116"/>
      <c r="I233" s="126"/>
      <c r="J233" s="127"/>
      <c r="K233" s="128"/>
      <c r="L233" s="135"/>
      <c r="M233" s="136"/>
      <c r="N233" s="136"/>
      <c r="O233" s="136"/>
      <c r="P233" s="136"/>
      <c r="Q233" s="137"/>
      <c r="R233" s="138"/>
      <c r="S233" s="139"/>
      <c r="T233" s="139"/>
      <c r="U233" s="139"/>
      <c r="V233" s="139"/>
      <c r="W233" s="140"/>
      <c r="X233" s="161"/>
      <c r="Y233" s="162"/>
      <c r="Z233" s="163"/>
      <c r="AA233" s="146"/>
      <c r="AB233" s="147"/>
      <c r="AC233" s="148"/>
      <c r="AD233" s="149"/>
      <c r="AE233" s="150"/>
      <c r="AF233" s="150"/>
      <c r="AG233" s="150"/>
      <c r="AH233" s="150"/>
      <c r="AI233" s="151"/>
      <c r="AJ233" s="62"/>
      <c r="BA233" s="152"/>
      <c r="BB233" s="153"/>
    </row>
    <row r="234" spans="3:58" ht="10.9" customHeight="1" x14ac:dyDescent="0.15">
      <c r="C234" s="117">
        <v>8</v>
      </c>
      <c r="D234" s="154" t="s">
        <v>74</v>
      </c>
      <c r="E234" s="114">
        <v>3</v>
      </c>
      <c r="F234" s="114" t="s">
        <v>75</v>
      </c>
      <c r="G234" s="117" t="s">
        <v>77</v>
      </c>
      <c r="H234" s="114"/>
      <c r="I234" s="120" t="s">
        <v>111</v>
      </c>
      <c r="J234" s="121"/>
      <c r="K234" s="122"/>
      <c r="L234" s="129">
        <f>E$214</f>
        <v>150</v>
      </c>
      <c r="M234" s="130"/>
      <c r="N234" s="130"/>
      <c r="O234" s="130"/>
      <c r="P234" s="130"/>
      <c r="Q234" s="131"/>
      <c r="R234" s="138">
        <f t="shared" ref="R234" si="0">IF(AND(I234="○",BA234="●"),2+ROUNDDOWN(($L234-100)/100,0)*2,0)</f>
        <v>2</v>
      </c>
      <c r="S234" s="139"/>
      <c r="T234" s="139"/>
      <c r="U234" s="139"/>
      <c r="V234" s="139"/>
      <c r="W234" s="140"/>
      <c r="X234" s="158">
        <v>1</v>
      </c>
      <c r="Y234" s="159"/>
      <c r="Z234" s="160"/>
      <c r="AA234" s="143">
        <f>IF(X234=1,$AL$38,IF(X234=2,$AL$56,IF(X234=3,$AL$74,IF(X234=4,$AL$93,IF(X234=5,$AL$111,IF(X234=6,$AL$129,IF(X234=7,$AL$148,IF(X234=8,$AL$166,IF(X234=9,$AL$184,IF(X234=10,$AL$203,0))))))))))</f>
        <v>0.14299999999999999</v>
      </c>
      <c r="AB234" s="144"/>
      <c r="AC234" s="145"/>
      <c r="AD234" s="149">
        <f t="shared" ref="AD234" si="1">IF(I234="○",ROUNDUP(R234*AA234,1),0)</f>
        <v>0.30000000000000004</v>
      </c>
      <c r="AE234" s="150"/>
      <c r="AF234" s="150"/>
      <c r="AG234" s="150"/>
      <c r="AH234" s="150"/>
      <c r="AI234" s="151"/>
      <c r="AJ234" s="62"/>
      <c r="BA234" s="152" t="str">
        <f t="shared" ref="BA234" si="2">IF(OR(I234="×",BA238="×"),"×","●")</f>
        <v>●</v>
      </c>
      <c r="BB234" s="153" t="str">
        <f>IF(BA234="●",IF(I234="定","-",I234),"-")</f>
        <v>○</v>
      </c>
    </row>
    <row r="235" spans="3:58" ht="10.5" customHeight="1" x14ac:dyDescent="0.15">
      <c r="C235" s="118"/>
      <c r="D235" s="155"/>
      <c r="E235" s="115"/>
      <c r="F235" s="115"/>
      <c r="G235" s="118"/>
      <c r="H235" s="115"/>
      <c r="I235" s="123"/>
      <c r="J235" s="124"/>
      <c r="K235" s="125"/>
      <c r="L235" s="132"/>
      <c r="M235" s="133"/>
      <c r="N235" s="133"/>
      <c r="O235" s="133"/>
      <c r="P235" s="133"/>
      <c r="Q235" s="134"/>
      <c r="R235" s="138"/>
      <c r="S235" s="139"/>
      <c r="T235" s="139"/>
      <c r="U235" s="139"/>
      <c r="V235" s="139"/>
      <c r="W235" s="140"/>
      <c r="X235" s="158"/>
      <c r="Y235" s="159"/>
      <c r="Z235" s="160"/>
      <c r="AA235" s="143"/>
      <c r="AB235" s="144"/>
      <c r="AC235" s="145"/>
      <c r="AD235" s="149"/>
      <c r="AE235" s="150"/>
      <c r="AF235" s="150"/>
      <c r="AG235" s="150"/>
      <c r="AH235" s="150"/>
      <c r="AI235" s="151"/>
      <c r="AJ235" s="62"/>
      <c r="BA235" s="152"/>
      <c r="BB235" s="153"/>
    </row>
    <row r="236" spans="3:58" ht="10.9" customHeight="1" x14ac:dyDescent="0.15">
      <c r="C236" s="118"/>
      <c r="D236" s="155"/>
      <c r="E236" s="115"/>
      <c r="F236" s="115"/>
      <c r="G236" s="118"/>
      <c r="H236" s="115"/>
      <c r="I236" s="123"/>
      <c r="J236" s="124"/>
      <c r="K236" s="125"/>
      <c r="L236" s="132"/>
      <c r="M236" s="133"/>
      <c r="N236" s="133"/>
      <c r="O236" s="133"/>
      <c r="P236" s="133"/>
      <c r="Q236" s="134"/>
      <c r="R236" s="138"/>
      <c r="S236" s="139"/>
      <c r="T236" s="139"/>
      <c r="U236" s="139"/>
      <c r="V236" s="139"/>
      <c r="W236" s="140"/>
      <c r="X236" s="158"/>
      <c r="Y236" s="159"/>
      <c r="Z236" s="160"/>
      <c r="AA236" s="143"/>
      <c r="AB236" s="144"/>
      <c r="AC236" s="145"/>
      <c r="AD236" s="149"/>
      <c r="AE236" s="150"/>
      <c r="AF236" s="150"/>
      <c r="AG236" s="150"/>
      <c r="AH236" s="150"/>
      <c r="AI236" s="151"/>
      <c r="AJ236" s="62"/>
      <c r="BA236" s="152"/>
      <c r="BB236" s="153"/>
    </row>
    <row r="237" spans="3:58" ht="10.9" customHeight="1" x14ac:dyDescent="0.15">
      <c r="C237" s="119"/>
      <c r="D237" s="156"/>
      <c r="E237" s="116"/>
      <c r="F237" s="116"/>
      <c r="G237" s="119"/>
      <c r="H237" s="116"/>
      <c r="I237" s="126"/>
      <c r="J237" s="127"/>
      <c r="K237" s="128"/>
      <c r="L237" s="135"/>
      <c r="M237" s="136"/>
      <c r="N237" s="136"/>
      <c r="O237" s="136"/>
      <c r="P237" s="136"/>
      <c r="Q237" s="137"/>
      <c r="R237" s="138"/>
      <c r="S237" s="139"/>
      <c r="T237" s="139"/>
      <c r="U237" s="139"/>
      <c r="V237" s="139"/>
      <c r="W237" s="140"/>
      <c r="X237" s="161"/>
      <c r="Y237" s="162"/>
      <c r="Z237" s="163"/>
      <c r="AA237" s="146"/>
      <c r="AB237" s="147"/>
      <c r="AC237" s="148"/>
      <c r="AD237" s="149"/>
      <c r="AE237" s="150"/>
      <c r="AF237" s="150"/>
      <c r="AG237" s="150"/>
      <c r="AH237" s="150"/>
      <c r="AI237" s="151"/>
      <c r="AJ237" s="62"/>
      <c r="BA237" s="152"/>
      <c r="BB237" s="153"/>
    </row>
    <row r="238" spans="3:58" ht="10.9" customHeight="1" x14ac:dyDescent="0.15">
      <c r="C238" s="117">
        <v>8</v>
      </c>
      <c r="D238" s="154" t="s">
        <v>74</v>
      </c>
      <c r="E238" s="114">
        <v>4</v>
      </c>
      <c r="F238" s="114" t="s">
        <v>75</v>
      </c>
      <c r="G238" s="117" t="s">
        <v>78</v>
      </c>
      <c r="H238" s="114"/>
      <c r="I238" s="120" t="s">
        <v>111</v>
      </c>
      <c r="J238" s="121"/>
      <c r="K238" s="122"/>
      <c r="L238" s="129">
        <f>E$214</f>
        <v>150</v>
      </c>
      <c r="M238" s="130"/>
      <c r="N238" s="130"/>
      <c r="O238" s="130"/>
      <c r="P238" s="130"/>
      <c r="Q238" s="131"/>
      <c r="R238" s="138">
        <f t="shared" ref="R238" si="3">IF(AND(I238="○",BA238="●"),2+ROUNDDOWN(($L238-100)/100,0)*2,0)</f>
        <v>2</v>
      </c>
      <c r="S238" s="139"/>
      <c r="T238" s="139"/>
      <c r="U238" s="139"/>
      <c r="V238" s="139"/>
      <c r="W238" s="140"/>
      <c r="X238" s="158">
        <v>1</v>
      </c>
      <c r="Y238" s="159"/>
      <c r="Z238" s="160"/>
      <c r="AA238" s="143">
        <f>IF(X238=1,$AL$38,IF(X238=2,$AL$56,IF(X238=3,$AL$74,IF(X238=4,$AL$93,IF(X238=5,$AL$111,IF(X238=6,$AL$129,IF(X238=7,$AL$148,IF(X238=8,$AL$166,IF(X238=9,$AL$184,IF(X238=10,$AL$203,0))))))))))</f>
        <v>0.14299999999999999</v>
      </c>
      <c r="AB238" s="144"/>
      <c r="AC238" s="145"/>
      <c r="AD238" s="149">
        <f t="shared" ref="AD238" si="4">IF(I238="○",ROUNDUP(R238*AA238,1),0)</f>
        <v>0.30000000000000004</v>
      </c>
      <c r="AE238" s="150"/>
      <c r="AF238" s="150"/>
      <c r="AG238" s="150"/>
      <c r="AH238" s="150"/>
      <c r="AI238" s="151"/>
      <c r="AJ238" s="62"/>
      <c r="BA238" s="152" t="str">
        <f t="shared" ref="BA238" si="5">IF(OR(I238="×",BA242="×"),"×","●")</f>
        <v>●</v>
      </c>
      <c r="BB238" s="153" t="str">
        <f>IF(BA238="●",IF(I238="定","-",I238),"-")</f>
        <v>○</v>
      </c>
    </row>
    <row r="239" spans="3:58" ht="10.9" customHeight="1" x14ac:dyDescent="0.15">
      <c r="C239" s="118"/>
      <c r="D239" s="155"/>
      <c r="E239" s="115"/>
      <c r="F239" s="115"/>
      <c r="G239" s="118"/>
      <c r="H239" s="115"/>
      <c r="I239" s="123"/>
      <c r="J239" s="124"/>
      <c r="K239" s="125"/>
      <c r="L239" s="132"/>
      <c r="M239" s="133"/>
      <c r="N239" s="133"/>
      <c r="O239" s="133"/>
      <c r="P239" s="133"/>
      <c r="Q239" s="134"/>
      <c r="R239" s="138"/>
      <c r="S239" s="139"/>
      <c r="T239" s="139"/>
      <c r="U239" s="139"/>
      <c r="V239" s="139"/>
      <c r="W239" s="140"/>
      <c r="X239" s="158"/>
      <c r="Y239" s="159"/>
      <c r="Z239" s="160"/>
      <c r="AA239" s="143"/>
      <c r="AB239" s="144"/>
      <c r="AC239" s="145"/>
      <c r="AD239" s="149"/>
      <c r="AE239" s="150"/>
      <c r="AF239" s="150"/>
      <c r="AG239" s="150"/>
      <c r="AH239" s="150"/>
      <c r="AI239" s="151"/>
      <c r="AJ239" s="62"/>
      <c r="BA239" s="152"/>
      <c r="BB239" s="153"/>
    </row>
    <row r="240" spans="3:58" ht="10.9" customHeight="1" x14ac:dyDescent="0.15">
      <c r="C240" s="118"/>
      <c r="D240" s="155"/>
      <c r="E240" s="115"/>
      <c r="F240" s="115"/>
      <c r="G240" s="118"/>
      <c r="H240" s="115"/>
      <c r="I240" s="123"/>
      <c r="J240" s="124"/>
      <c r="K240" s="125"/>
      <c r="L240" s="132"/>
      <c r="M240" s="133"/>
      <c r="N240" s="133"/>
      <c r="O240" s="133"/>
      <c r="P240" s="133"/>
      <c r="Q240" s="134"/>
      <c r="R240" s="138"/>
      <c r="S240" s="139"/>
      <c r="T240" s="139"/>
      <c r="U240" s="139"/>
      <c r="V240" s="139"/>
      <c r="W240" s="140"/>
      <c r="X240" s="158"/>
      <c r="Y240" s="159"/>
      <c r="Z240" s="160"/>
      <c r="AA240" s="143"/>
      <c r="AB240" s="144"/>
      <c r="AC240" s="145"/>
      <c r="AD240" s="149"/>
      <c r="AE240" s="150"/>
      <c r="AF240" s="150"/>
      <c r="AG240" s="150"/>
      <c r="AH240" s="150"/>
      <c r="AI240" s="151"/>
      <c r="AJ240" s="62"/>
      <c r="BA240" s="152"/>
      <c r="BB240" s="153"/>
    </row>
    <row r="241" spans="3:54" ht="10.9" customHeight="1" x14ac:dyDescent="0.15">
      <c r="C241" s="119"/>
      <c r="D241" s="156"/>
      <c r="E241" s="116"/>
      <c r="F241" s="116"/>
      <c r="G241" s="119"/>
      <c r="H241" s="116"/>
      <c r="I241" s="126"/>
      <c r="J241" s="127"/>
      <c r="K241" s="128"/>
      <c r="L241" s="135"/>
      <c r="M241" s="136"/>
      <c r="N241" s="136"/>
      <c r="O241" s="136"/>
      <c r="P241" s="136"/>
      <c r="Q241" s="137"/>
      <c r="R241" s="138"/>
      <c r="S241" s="139"/>
      <c r="T241" s="139"/>
      <c r="U241" s="139"/>
      <c r="V241" s="139"/>
      <c r="W241" s="140"/>
      <c r="X241" s="161"/>
      <c r="Y241" s="162"/>
      <c r="Z241" s="163"/>
      <c r="AA241" s="146"/>
      <c r="AB241" s="147"/>
      <c r="AC241" s="148"/>
      <c r="AD241" s="149"/>
      <c r="AE241" s="150"/>
      <c r="AF241" s="150"/>
      <c r="AG241" s="150"/>
      <c r="AH241" s="150"/>
      <c r="AI241" s="151"/>
      <c r="AJ241" s="62"/>
      <c r="BA241" s="152"/>
      <c r="BB241" s="153"/>
    </row>
    <row r="242" spans="3:54" ht="10.9" customHeight="1" x14ac:dyDescent="0.15">
      <c r="C242" s="117">
        <v>8</v>
      </c>
      <c r="D242" s="154" t="s">
        <v>74</v>
      </c>
      <c r="E242" s="114">
        <v>5</v>
      </c>
      <c r="F242" s="114" t="s">
        <v>75</v>
      </c>
      <c r="G242" s="117" t="s">
        <v>79</v>
      </c>
      <c r="H242" s="114"/>
      <c r="I242" s="120" t="s">
        <v>111</v>
      </c>
      <c r="J242" s="121"/>
      <c r="K242" s="122"/>
      <c r="L242" s="129">
        <f>E$214</f>
        <v>150</v>
      </c>
      <c r="M242" s="130"/>
      <c r="N242" s="130"/>
      <c r="O242" s="130"/>
      <c r="P242" s="130"/>
      <c r="Q242" s="131"/>
      <c r="R242" s="138">
        <f t="shared" ref="R242" si="6">IF(AND(I242="○",BA242="●"),2+ROUNDDOWN(($L242-100)/100,0)*2,0)</f>
        <v>2</v>
      </c>
      <c r="S242" s="139"/>
      <c r="T242" s="139"/>
      <c r="U242" s="139"/>
      <c r="V242" s="139"/>
      <c r="W242" s="140"/>
      <c r="X242" s="158">
        <v>1</v>
      </c>
      <c r="Y242" s="159"/>
      <c r="Z242" s="160"/>
      <c r="AA242" s="143">
        <f>IF(X242=1,$AL$38,IF(X242=2,$AL$56,IF(X242=3,$AL$74,IF(X242=4,$AL$93,IF(X242=5,$AL$111,IF(X242=6,$AL$129,IF(X242=7,$AL$148,IF(X242=8,$AL$166,IF(X242=9,$AL$184,IF(X242=10,$AL$203,0))))))))))</f>
        <v>0.14299999999999999</v>
      </c>
      <c r="AB242" s="144"/>
      <c r="AC242" s="145"/>
      <c r="AD242" s="149">
        <f t="shared" ref="AD242" si="7">IF(I242="○",ROUNDUP(R242*AA242,1),0)</f>
        <v>0.30000000000000004</v>
      </c>
      <c r="AE242" s="150"/>
      <c r="AF242" s="150"/>
      <c r="AG242" s="150"/>
      <c r="AH242" s="150"/>
      <c r="AI242" s="151"/>
      <c r="AJ242" s="62"/>
      <c r="BA242" s="152" t="str">
        <f t="shared" ref="BA242" si="8">IF(OR(I242="×",BA246="×"),"×","●")</f>
        <v>●</v>
      </c>
      <c r="BB242" s="153" t="str">
        <f>IF(BA242="●",IF(I242="定","-",I242),"-")</f>
        <v>○</v>
      </c>
    </row>
    <row r="243" spans="3:54" ht="10.9" customHeight="1" x14ac:dyDescent="0.15">
      <c r="C243" s="118"/>
      <c r="D243" s="155"/>
      <c r="E243" s="115"/>
      <c r="F243" s="115"/>
      <c r="G243" s="118"/>
      <c r="H243" s="115"/>
      <c r="I243" s="123"/>
      <c r="J243" s="124"/>
      <c r="K243" s="125"/>
      <c r="L243" s="132"/>
      <c r="M243" s="133"/>
      <c r="N243" s="133"/>
      <c r="O243" s="133"/>
      <c r="P243" s="133"/>
      <c r="Q243" s="134"/>
      <c r="R243" s="138"/>
      <c r="S243" s="139"/>
      <c r="T243" s="139"/>
      <c r="U243" s="139"/>
      <c r="V243" s="139"/>
      <c r="W243" s="140"/>
      <c r="X243" s="158"/>
      <c r="Y243" s="159"/>
      <c r="Z243" s="160"/>
      <c r="AA243" s="143"/>
      <c r="AB243" s="144"/>
      <c r="AC243" s="145"/>
      <c r="AD243" s="149"/>
      <c r="AE243" s="150"/>
      <c r="AF243" s="150"/>
      <c r="AG243" s="150"/>
      <c r="AH243" s="150"/>
      <c r="AI243" s="151"/>
      <c r="AJ243" s="62"/>
      <c r="BA243" s="152"/>
      <c r="BB243" s="153"/>
    </row>
    <row r="244" spans="3:54" ht="10.9" customHeight="1" x14ac:dyDescent="0.15">
      <c r="C244" s="118"/>
      <c r="D244" s="155"/>
      <c r="E244" s="115"/>
      <c r="F244" s="115"/>
      <c r="G244" s="118"/>
      <c r="H244" s="115"/>
      <c r="I244" s="123"/>
      <c r="J244" s="124"/>
      <c r="K244" s="125"/>
      <c r="L244" s="132"/>
      <c r="M244" s="133"/>
      <c r="N244" s="133"/>
      <c r="O244" s="133"/>
      <c r="P244" s="133"/>
      <c r="Q244" s="134"/>
      <c r="R244" s="138"/>
      <c r="S244" s="139"/>
      <c r="T244" s="139"/>
      <c r="U244" s="139"/>
      <c r="V244" s="139"/>
      <c r="W244" s="140"/>
      <c r="X244" s="158"/>
      <c r="Y244" s="159"/>
      <c r="Z244" s="160"/>
      <c r="AA244" s="143"/>
      <c r="AB244" s="144"/>
      <c r="AC244" s="145"/>
      <c r="AD244" s="149"/>
      <c r="AE244" s="150"/>
      <c r="AF244" s="150"/>
      <c r="AG244" s="150"/>
      <c r="AH244" s="150"/>
      <c r="AI244" s="151"/>
      <c r="AJ244" s="62"/>
      <c r="BA244" s="152"/>
      <c r="BB244" s="153"/>
    </row>
    <row r="245" spans="3:54" ht="10.9" customHeight="1" x14ac:dyDescent="0.15">
      <c r="C245" s="119"/>
      <c r="D245" s="156"/>
      <c r="E245" s="116"/>
      <c r="F245" s="116"/>
      <c r="G245" s="119"/>
      <c r="H245" s="116"/>
      <c r="I245" s="126"/>
      <c r="J245" s="127"/>
      <c r="K245" s="128"/>
      <c r="L245" s="135"/>
      <c r="M245" s="136"/>
      <c r="N245" s="136"/>
      <c r="O245" s="136"/>
      <c r="P245" s="136"/>
      <c r="Q245" s="137"/>
      <c r="R245" s="138"/>
      <c r="S245" s="139"/>
      <c r="T245" s="139"/>
      <c r="U245" s="139"/>
      <c r="V245" s="139"/>
      <c r="W245" s="140"/>
      <c r="X245" s="161"/>
      <c r="Y245" s="162"/>
      <c r="Z245" s="163"/>
      <c r="AA245" s="146"/>
      <c r="AB245" s="147"/>
      <c r="AC245" s="148"/>
      <c r="AD245" s="149"/>
      <c r="AE245" s="150"/>
      <c r="AF245" s="150"/>
      <c r="AG245" s="150"/>
      <c r="AH245" s="150"/>
      <c r="AI245" s="151"/>
      <c r="AJ245" s="62"/>
      <c r="BA245" s="152"/>
      <c r="BB245" s="153"/>
    </row>
    <row r="246" spans="3:54" ht="10.9" customHeight="1" x14ac:dyDescent="0.15">
      <c r="C246" s="117">
        <v>8</v>
      </c>
      <c r="D246" s="154" t="s">
        <v>74</v>
      </c>
      <c r="E246" s="114">
        <v>6</v>
      </c>
      <c r="F246" s="114" t="s">
        <v>75</v>
      </c>
      <c r="G246" s="117" t="s">
        <v>80</v>
      </c>
      <c r="H246" s="114"/>
      <c r="I246" s="120" t="s">
        <v>111</v>
      </c>
      <c r="J246" s="121"/>
      <c r="K246" s="122"/>
      <c r="L246" s="129">
        <f>E$214</f>
        <v>150</v>
      </c>
      <c r="M246" s="130"/>
      <c r="N246" s="130"/>
      <c r="O246" s="130"/>
      <c r="P246" s="130"/>
      <c r="Q246" s="131"/>
      <c r="R246" s="138">
        <f t="shared" ref="R246" si="9">IF(AND(I246="○",BA246="●"),2+ROUNDDOWN(($L246-100)/100,0)*2,0)</f>
        <v>2</v>
      </c>
      <c r="S246" s="139"/>
      <c r="T246" s="139"/>
      <c r="U246" s="139"/>
      <c r="V246" s="139"/>
      <c r="W246" s="140"/>
      <c r="X246" s="158">
        <v>1</v>
      </c>
      <c r="Y246" s="159"/>
      <c r="Z246" s="160"/>
      <c r="AA246" s="143">
        <f>IF(X246=1,$AL$38,IF(X246=2,$AL$56,IF(X246=3,$AL$74,IF(X246=4,$AL$93,IF(X246=5,$AL$111,IF(X246=6,$AL$129,IF(X246=7,$AL$148,IF(X246=8,$AL$166,IF(X246=9,$AL$184,IF(X246=10,$AL$203,0))))))))))</f>
        <v>0.14299999999999999</v>
      </c>
      <c r="AB246" s="144"/>
      <c r="AC246" s="145"/>
      <c r="AD246" s="149">
        <f t="shared" ref="AD246" si="10">IF(I246="○",ROUNDUP(R246*AA246,1),0)</f>
        <v>0.30000000000000004</v>
      </c>
      <c r="AE246" s="150"/>
      <c r="AF246" s="150"/>
      <c r="AG246" s="150"/>
      <c r="AH246" s="150"/>
      <c r="AI246" s="151"/>
      <c r="AJ246" s="62"/>
      <c r="BA246" s="152" t="str">
        <f t="shared" ref="BA246" si="11">IF(OR(I246="×",BA250="×"),"×","●")</f>
        <v>●</v>
      </c>
      <c r="BB246" s="153" t="str">
        <f>IF(BA246="●",IF(I246="定","-",I246),"-")</f>
        <v>○</v>
      </c>
    </row>
    <row r="247" spans="3:54" ht="10.9" customHeight="1" x14ac:dyDescent="0.15">
      <c r="C247" s="118"/>
      <c r="D247" s="155"/>
      <c r="E247" s="115"/>
      <c r="F247" s="115"/>
      <c r="G247" s="118"/>
      <c r="H247" s="115"/>
      <c r="I247" s="123"/>
      <c r="J247" s="124"/>
      <c r="K247" s="125"/>
      <c r="L247" s="132"/>
      <c r="M247" s="133"/>
      <c r="N247" s="133"/>
      <c r="O247" s="133"/>
      <c r="P247" s="133"/>
      <c r="Q247" s="134"/>
      <c r="R247" s="138"/>
      <c r="S247" s="139"/>
      <c r="T247" s="139"/>
      <c r="U247" s="139"/>
      <c r="V247" s="139"/>
      <c r="W247" s="140"/>
      <c r="X247" s="158"/>
      <c r="Y247" s="159"/>
      <c r="Z247" s="160"/>
      <c r="AA247" s="143"/>
      <c r="AB247" s="144"/>
      <c r="AC247" s="145"/>
      <c r="AD247" s="149"/>
      <c r="AE247" s="150"/>
      <c r="AF247" s="150"/>
      <c r="AG247" s="150"/>
      <c r="AH247" s="150"/>
      <c r="AI247" s="151"/>
      <c r="AJ247" s="62"/>
      <c r="BA247" s="152"/>
      <c r="BB247" s="153"/>
    </row>
    <row r="248" spans="3:54" ht="10.9" customHeight="1" x14ac:dyDescent="0.15">
      <c r="C248" s="118"/>
      <c r="D248" s="155"/>
      <c r="E248" s="115"/>
      <c r="F248" s="115"/>
      <c r="G248" s="118"/>
      <c r="H248" s="115"/>
      <c r="I248" s="123"/>
      <c r="J248" s="124"/>
      <c r="K248" s="125"/>
      <c r="L248" s="132"/>
      <c r="M248" s="133"/>
      <c r="N248" s="133"/>
      <c r="O248" s="133"/>
      <c r="P248" s="133"/>
      <c r="Q248" s="134"/>
      <c r="R248" s="138"/>
      <c r="S248" s="139"/>
      <c r="T248" s="139"/>
      <c r="U248" s="139"/>
      <c r="V248" s="139"/>
      <c r="W248" s="140"/>
      <c r="X248" s="158"/>
      <c r="Y248" s="159"/>
      <c r="Z248" s="160"/>
      <c r="AA248" s="143"/>
      <c r="AB248" s="144"/>
      <c r="AC248" s="145"/>
      <c r="AD248" s="149"/>
      <c r="AE248" s="150"/>
      <c r="AF248" s="150"/>
      <c r="AG248" s="150"/>
      <c r="AH248" s="150"/>
      <c r="AI248" s="151"/>
      <c r="AJ248" s="62"/>
      <c r="BA248" s="152"/>
      <c r="BB248" s="153"/>
    </row>
    <row r="249" spans="3:54" ht="10.9" customHeight="1" x14ac:dyDescent="0.15">
      <c r="C249" s="119"/>
      <c r="D249" s="156"/>
      <c r="E249" s="116"/>
      <c r="F249" s="116"/>
      <c r="G249" s="119"/>
      <c r="H249" s="116"/>
      <c r="I249" s="126"/>
      <c r="J249" s="127"/>
      <c r="K249" s="128"/>
      <c r="L249" s="135"/>
      <c r="M249" s="136"/>
      <c r="N249" s="136"/>
      <c r="O249" s="136"/>
      <c r="P249" s="136"/>
      <c r="Q249" s="137"/>
      <c r="R249" s="138"/>
      <c r="S249" s="139"/>
      <c r="T249" s="139"/>
      <c r="U249" s="139"/>
      <c r="V249" s="139"/>
      <c r="W249" s="140"/>
      <c r="X249" s="161"/>
      <c r="Y249" s="162"/>
      <c r="Z249" s="163"/>
      <c r="AA249" s="146"/>
      <c r="AB249" s="147"/>
      <c r="AC249" s="148"/>
      <c r="AD249" s="149"/>
      <c r="AE249" s="150"/>
      <c r="AF249" s="150"/>
      <c r="AG249" s="150"/>
      <c r="AH249" s="150"/>
      <c r="AI249" s="151"/>
      <c r="AJ249" s="62"/>
      <c r="BA249" s="152"/>
      <c r="BB249" s="153"/>
    </row>
    <row r="250" spans="3:54" ht="10.9" customHeight="1" x14ac:dyDescent="0.15">
      <c r="C250" s="117">
        <v>8</v>
      </c>
      <c r="D250" s="154" t="s">
        <v>74</v>
      </c>
      <c r="E250" s="114">
        <v>7</v>
      </c>
      <c r="F250" s="114" t="s">
        <v>75</v>
      </c>
      <c r="G250" s="117" t="s">
        <v>81</v>
      </c>
      <c r="H250" s="114"/>
      <c r="I250" s="120" t="s">
        <v>111</v>
      </c>
      <c r="J250" s="121"/>
      <c r="K250" s="122"/>
      <c r="L250" s="129">
        <f>E$214</f>
        <v>150</v>
      </c>
      <c r="M250" s="130"/>
      <c r="N250" s="130"/>
      <c r="O250" s="130"/>
      <c r="P250" s="130"/>
      <c r="Q250" s="131"/>
      <c r="R250" s="138">
        <f t="shared" ref="R250" si="12">IF(AND(I250="○",BA250="●"),2+ROUNDDOWN(($L250-100)/100,0)*2,0)</f>
        <v>2</v>
      </c>
      <c r="S250" s="139"/>
      <c r="T250" s="139"/>
      <c r="U250" s="139"/>
      <c r="V250" s="139"/>
      <c r="W250" s="140"/>
      <c r="X250" s="123">
        <v>2</v>
      </c>
      <c r="Y250" s="124"/>
      <c r="Z250" s="141"/>
      <c r="AA250" s="143">
        <f>IF(X250=1,$AL$38,IF(X250=2,$AL$56,IF(X250=3,$AL$74,IF(X250=4,$AL$93,IF(X250=5,$AL$111,IF(X250=6,$AL$129,IF(X250=7,$AL$148,IF(X250=8,$AL$166,IF(X250=9,$AL$184,IF(X250=10,$AL$203,0))))))))))</f>
        <v>0.2</v>
      </c>
      <c r="AB250" s="144"/>
      <c r="AC250" s="145"/>
      <c r="AD250" s="149">
        <f t="shared" ref="AD250" si="13">IF(I250="○",ROUNDUP(R250*AA250,1),0)</f>
        <v>0.4</v>
      </c>
      <c r="AE250" s="150"/>
      <c r="AF250" s="150"/>
      <c r="AG250" s="150"/>
      <c r="AH250" s="150"/>
      <c r="AI250" s="151"/>
      <c r="AJ250" s="62"/>
      <c r="BA250" s="152" t="str">
        <f t="shared" ref="BA250" si="14">IF(OR(I250="×",BA254="×"),"×","●")</f>
        <v>●</v>
      </c>
      <c r="BB250" s="153" t="str">
        <f>IF(BA250="●",IF(I250="定","-",I250),"-")</f>
        <v>○</v>
      </c>
    </row>
    <row r="251" spans="3:54" ht="10.9" customHeight="1" x14ac:dyDescent="0.15">
      <c r="C251" s="118"/>
      <c r="D251" s="155"/>
      <c r="E251" s="115"/>
      <c r="F251" s="115"/>
      <c r="G251" s="118"/>
      <c r="H251" s="115"/>
      <c r="I251" s="123"/>
      <c r="J251" s="124"/>
      <c r="K251" s="125"/>
      <c r="L251" s="132"/>
      <c r="M251" s="133"/>
      <c r="N251" s="133"/>
      <c r="O251" s="133"/>
      <c r="P251" s="133"/>
      <c r="Q251" s="134"/>
      <c r="R251" s="138"/>
      <c r="S251" s="139"/>
      <c r="T251" s="139"/>
      <c r="U251" s="139"/>
      <c r="V251" s="139"/>
      <c r="W251" s="140"/>
      <c r="X251" s="123"/>
      <c r="Y251" s="124"/>
      <c r="Z251" s="141"/>
      <c r="AA251" s="143"/>
      <c r="AB251" s="144"/>
      <c r="AC251" s="145"/>
      <c r="AD251" s="149"/>
      <c r="AE251" s="150"/>
      <c r="AF251" s="150"/>
      <c r="AG251" s="150"/>
      <c r="AH251" s="150"/>
      <c r="AI251" s="151"/>
      <c r="AJ251" s="62"/>
      <c r="BA251" s="152"/>
      <c r="BB251" s="153"/>
    </row>
    <row r="252" spans="3:54" ht="10.9" customHeight="1" x14ac:dyDescent="0.15">
      <c r="C252" s="118"/>
      <c r="D252" s="155"/>
      <c r="E252" s="115"/>
      <c r="F252" s="115"/>
      <c r="G252" s="118"/>
      <c r="H252" s="115"/>
      <c r="I252" s="123"/>
      <c r="J252" s="124"/>
      <c r="K252" s="125"/>
      <c r="L252" s="132"/>
      <c r="M252" s="133"/>
      <c r="N252" s="133"/>
      <c r="O252" s="133"/>
      <c r="P252" s="133"/>
      <c r="Q252" s="134"/>
      <c r="R252" s="138"/>
      <c r="S252" s="139"/>
      <c r="T252" s="139"/>
      <c r="U252" s="139"/>
      <c r="V252" s="139"/>
      <c r="W252" s="140"/>
      <c r="X252" s="123"/>
      <c r="Y252" s="124"/>
      <c r="Z252" s="141"/>
      <c r="AA252" s="143"/>
      <c r="AB252" s="144"/>
      <c r="AC252" s="145"/>
      <c r="AD252" s="149"/>
      <c r="AE252" s="150"/>
      <c r="AF252" s="150"/>
      <c r="AG252" s="150"/>
      <c r="AH252" s="150"/>
      <c r="AI252" s="151"/>
      <c r="AJ252" s="62"/>
      <c r="BA252" s="152"/>
      <c r="BB252" s="153"/>
    </row>
    <row r="253" spans="3:54" ht="10.9" customHeight="1" x14ac:dyDescent="0.15">
      <c r="C253" s="119"/>
      <c r="D253" s="156"/>
      <c r="E253" s="116"/>
      <c r="F253" s="116"/>
      <c r="G253" s="119"/>
      <c r="H253" s="116"/>
      <c r="I253" s="126"/>
      <c r="J253" s="127"/>
      <c r="K253" s="128"/>
      <c r="L253" s="135"/>
      <c r="M253" s="136"/>
      <c r="N253" s="136"/>
      <c r="O253" s="136"/>
      <c r="P253" s="136"/>
      <c r="Q253" s="137"/>
      <c r="R253" s="138"/>
      <c r="S253" s="139"/>
      <c r="T253" s="139"/>
      <c r="U253" s="139"/>
      <c r="V253" s="139"/>
      <c r="W253" s="140"/>
      <c r="X253" s="126"/>
      <c r="Y253" s="127"/>
      <c r="Z253" s="142"/>
      <c r="AA253" s="146"/>
      <c r="AB253" s="147"/>
      <c r="AC253" s="148"/>
      <c r="AD253" s="149"/>
      <c r="AE253" s="150"/>
      <c r="AF253" s="150"/>
      <c r="AG253" s="150"/>
      <c r="AH253" s="150"/>
      <c r="AI253" s="151"/>
      <c r="AJ253" s="62"/>
      <c r="BA253" s="152"/>
      <c r="BB253" s="153"/>
    </row>
    <row r="254" spans="3:54" ht="10.9" customHeight="1" x14ac:dyDescent="0.15">
      <c r="C254" s="117">
        <v>8</v>
      </c>
      <c r="D254" s="154" t="s">
        <v>74</v>
      </c>
      <c r="E254" s="114">
        <v>8</v>
      </c>
      <c r="F254" s="114" t="s">
        <v>75</v>
      </c>
      <c r="G254" s="117" t="s">
        <v>82</v>
      </c>
      <c r="H254" s="114"/>
      <c r="I254" s="120" t="s">
        <v>111</v>
      </c>
      <c r="J254" s="121"/>
      <c r="K254" s="122"/>
      <c r="L254" s="129">
        <f>E$214</f>
        <v>150</v>
      </c>
      <c r="M254" s="130"/>
      <c r="N254" s="130"/>
      <c r="O254" s="130"/>
      <c r="P254" s="130"/>
      <c r="Q254" s="131"/>
      <c r="R254" s="138">
        <f t="shared" ref="R254" si="15">IF(AND(I254="○",BA254="●"),2+ROUNDDOWN(($L254-100)/100,0)*2,0)</f>
        <v>2</v>
      </c>
      <c r="S254" s="139"/>
      <c r="T254" s="139"/>
      <c r="U254" s="139"/>
      <c r="V254" s="139"/>
      <c r="W254" s="140"/>
      <c r="X254" s="123">
        <v>2</v>
      </c>
      <c r="Y254" s="124"/>
      <c r="Z254" s="141"/>
      <c r="AA254" s="143">
        <f>IF(X254=1,$AL$38,IF(X254=2,$AL$56,IF(X254=3,$AL$74,IF(X254=4,$AL$93,IF(X254=5,$AL$111,IF(X254=6,$AL$129,IF(X254=7,$AL$148,IF(X254=8,$AL$166,IF(X254=9,$AL$184,IF(X254=10,$AL$203,0))))))))))</f>
        <v>0.2</v>
      </c>
      <c r="AB254" s="144"/>
      <c r="AC254" s="145"/>
      <c r="AD254" s="149">
        <f t="shared" ref="AD254" si="16">IF(I254="○",ROUNDUP(R254*AA254,1),0)</f>
        <v>0.4</v>
      </c>
      <c r="AE254" s="150"/>
      <c r="AF254" s="150"/>
      <c r="AG254" s="150"/>
      <c r="AH254" s="150"/>
      <c r="AI254" s="151"/>
      <c r="AJ254" s="62"/>
      <c r="BA254" s="152" t="str">
        <f t="shared" ref="BA254" si="17">IF(OR(I254="×",BA258="×"),"×","●")</f>
        <v>●</v>
      </c>
      <c r="BB254" s="153" t="str">
        <f>IF(BA254="●",IF(I254="定","-",I254),"-")</f>
        <v>○</v>
      </c>
    </row>
    <row r="255" spans="3:54" ht="10.9" customHeight="1" x14ac:dyDescent="0.15">
      <c r="C255" s="118"/>
      <c r="D255" s="155"/>
      <c r="E255" s="115"/>
      <c r="F255" s="115"/>
      <c r="G255" s="118"/>
      <c r="H255" s="115"/>
      <c r="I255" s="123"/>
      <c r="J255" s="124"/>
      <c r="K255" s="125"/>
      <c r="L255" s="132"/>
      <c r="M255" s="133"/>
      <c r="N255" s="133"/>
      <c r="O255" s="133"/>
      <c r="P255" s="133"/>
      <c r="Q255" s="134"/>
      <c r="R255" s="138"/>
      <c r="S255" s="139"/>
      <c r="T255" s="139"/>
      <c r="U255" s="139"/>
      <c r="V255" s="139"/>
      <c r="W255" s="140"/>
      <c r="X255" s="123"/>
      <c r="Y255" s="124"/>
      <c r="Z255" s="141"/>
      <c r="AA255" s="143"/>
      <c r="AB255" s="144"/>
      <c r="AC255" s="145"/>
      <c r="AD255" s="149"/>
      <c r="AE255" s="150"/>
      <c r="AF255" s="150"/>
      <c r="AG255" s="150"/>
      <c r="AH255" s="150"/>
      <c r="AI255" s="151"/>
      <c r="AJ255" s="62"/>
      <c r="BA255" s="152"/>
      <c r="BB255" s="153"/>
    </row>
    <row r="256" spans="3:54" ht="10.9" customHeight="1" x14ac:dyDescent="0.15">
      <c r="C256" s="118"/>
      <c r="D256" s="155"/>
      <c r="E256" s="115"/>
      <c r="F256" s="115"/>
      <c r="G256" s="118"/>
      <c r="H256" s="115"/>
      <c r="I256" s="123"/>
      <c r="J256" s="124"/>
      <c r="K256" s="125"/>
      <c r="L256" s="132"/>
      <c r="M256" s="133"/>
      <c r="N256" s="133"/>
      <c r="O256" s="133"/>
      <c r="P256" s="133"/>
      <c r="Q256" s="134"/>
      <c r="R256" s="138"/>
      <c r="S256" s="139"/>
      <c r="T256" s="139"/>
      <c r="U256" s="139"/>
      <c r="V256" s="139"/>
      <c r="W256" s="140"/>
      <c r="X256" s="123"/>
      <c r="Y256" s="124"/>
      <c r="Z256" s="141"/>
      <c r="AA256" s="143"/>
      <c r="AB256" s="144"/>
      <c r="AC256" s="145"/>
      <c r="AD256" s="149"/>
      <c r="AE256" s="150"/>
      <c r="AF256" s="150"/>
      <c r="AG256" s="150"/>
      <c r="AH256" s="150"/>
      <c r="AI256" s="151"/>
      <c r="AJ256" s="62"/>
      <c r="BA256" s="152"/>
      <c r="BB256" s="153"/>
    </row>
    <row r="257" spans="3:54" ht="10.9" customHeight="1" x14ac:dyDescent="0.15">
      <c r="C257" s="119"/>
      <c r="D257" s="156"/>
      <c r="E257" s="116"/>
      <c r="F257" s="116"/>
      <c r="G257" s="119"/>
      <c r="H257" s="116"/>
      <c r="I257" s="126"/>
      <c r="J257" s="127"/>
      <c r="K257" s="128"/>
      <c r="L257" s="135"/>
      <c r="M257" s="136"/>
      <c r="N257" s="136"/>
      <c r="O257" s="136"/>
      <c r="P257" s="136"/>
      <c r="Q257" s="137"/>
      <c r="R257" s="138"/>
      <c r="S257" s="139"/>
      <c r="T257" s="139"/>
      <c r="U257" s="139"/>
      <c r="V257" s="139"/>
      <c r="W257" s="140"/>
      <c r="X257" s="126"/>
      <c r="Y257" s="127"/>
      <c r="Z257" s="142"/>
      <c r="AA257" s="146"/>
      <c r="AB257" s="147"/>
      <c r="AC257" s="148"/>
      <c r="AD257" s="149"/>
      <c r="AE257" s="150"/>
      <c r="AF257" s="150"/>
      <c r="AG257" s="150"/>
      <c r="AH257" s="150"/>
      <c r="AI257" s="151"/>
      <c r="AJ257" s="62"/>
      <c r="BA257" s="152"/>
      <c r="BB257" s="153"/>
    </row>
    <row r="258" spans="3:54" ht="10.9" customHeight="1" x14ac:dyDescent="0.15">
      <c r="C258" s="117">
        <v>8</v>
      </c>
      <c r="D258" s="154" t="s">
        <v>74</v>
      </c>
      <c r="E258" s="114">
        <v>9</v>
      </c>
      <c r="F258" s="114" t="s">
        <v>75</v>
      </c>
      <c r="G258" s="117" t="s">
        <v>83</v>
      </c>
      <c r="H258" s="114"/>
      <c r="I258" s="120" t="s">
        <v>111</v>
      </c>
      <c r="J258" s="121"/>
      <c r="K258" s="122"/>
      <c r="L258" s="129">
        <f>E$214</f>
        <v>150</v>
      </c>
      <c r="M258" s="130"/>
      <c r="N258" s="130"/>
      <c r="O258" s="130"/>
      <c r="P258" s="130"/>
      <c r="Q258" s="131"/>
      <c r="R258" s="138">
        <f t="shared" ref="R258" si="18">IF(AND(I258="○",BA258="●"),2+ROUNDDOWN(($L258-100)/100,0)*2,0)</f>
        <v>2</v>
      </c>
      <c r="S258" s="139"/>
      <c r="T258" s="139"/>
      <c r="U258" s="139"/>
      <c r="V258" s="139"/>
      <c r="W258" s="140"/>
      <c r="X258" s="158">
        <v>1</v>
      </c>
      <c r="Y258" s="159"/>
      <c r="Z258" s="160"/>
      <c r="AA258" s="143">
        <f>IF(X258=1,$AL$38,IF(X258=2,$AL$56,IF(X258=3,$AL$74,IF(X258=4,$AL$93,IF(X258=5,$AL$111,IF(X258=6,$AL$129,IF(X258=7,$AL$148,IF(X258=8,$AL$166,IF(X258=9,$AL$184,IF(X258=10,$AL$203,0))))))))))</f>
        <v>0.14299999999999999</v>
      </c>
      <c r="AB258" s="144"/>
      <c r="AC258" s="145"/>
      <c r="AD258" s="149">
        <f t="shared" ref="AD258" si="19">IF(I258="○",ROUNDUP(R258*AA258,1),0)</f>
        <v>0.30000000000000004</v>
      </c>
      <c r="AE258" s="150"/>
      <c r="AF258" s="150"/>
      <c r="AG258" s="150"/>
      <c r="AH258" s="150"/>
      <c r="AI258" s="151"/>
      <c r="AJ258" s="62"/>
      <c r="BA258" s="152" t="str">
        <f t="shared" ref="BA258" si="20">IF(OR(I258="×",BA262="×"),"×","●")</f>
        <v>●</v>
      </c>
      <c r="BB258" s="153" t="str">
        <f>IF(BA258="●",IF(I258="定","-",I258),"-")</f>
        <v>○</v>
      </c>
    </row>
    <row r="259" spans="3:54" ht="10.9" customHeight="1" x14ac:dyDescent="0.15">
      <c r="C259" s="118"/>
      <c r="D259" s="155"/>
      <c r="E259" s="115"/>
      <c r="F259" s="115"/>
      <c r="G259" s="118"/>
      <c r="H259" s="115"/>
      <c r="I259" s="123"/>
      <c r="J259" s="124"/>
      <c r="K259" s="125"/>
      <c r="L259" s="132"/>
      <c r="M259" s="133"/>
      <c r="N259" s="133"/>
      <c r="O259" s="133"/>
      <c r="P259" s="133"/>
      <c r="Q259" s="134"/>
      <c r="R259" s="138"/>
      <c r="S259" s="139"/>
      <c r="T259" s="139"/>
      <c r="U259" s="139"/>
      <c r="V259" s="139"/>
      <c r="W259" s="140"/>
      <c r="X259" s="158"/>
      <c r="Y259" s="159"/>
      <c r="Z259" s="160"/>
      <c r="AA259" s="143"/>
      <c r="AB259" s="144"/>
      <c r="AC259" s="145"/>
      <c r="AD259" s="149"/>
      <c r="AE259" s="150"/>
      <c r="AF259" s="150"/>
      <c r="AG259" s="150"/>
      <c r="AH259" s="150"/>
      <c r="AI259" s="151"/>
      <c r="AJ259" s="62"/>
      <c r="BA259" s="152"/>
      <c r="BB259" s="153"/>
    </row>
    <row r="260" spans="3:54" ht="10.9" customHeight="1" x14ac:dyDescent="0.15">
      <c r="C260" s="118"/>
      <c r="D260" s="155"/>
      <c r="E260" s="115"/>
      <c r="F260" s="115"/>
      <c r="G260" s="118"/>
      <c r="H260" s="115"/>
      <c r="I260" s="123"/>
      <c r="J260" s="124"/>
      <c r="K260" s="125"/>
      <c r="L260" s="132"/>
      <c r="M260" s="133"/>
      <c r="N260" s="133"/>
      <c r="O260" s="133"/>
      <c r="P260" s="133"/>
      <c r="Q260" s="134"/>
      <c r="R260" s="138"/>
      <c r="S260" s="139"/>
      <c r="T260" s="139"/>
      <c r="U260" s="139"/>
      <c r="V260" s="139"/>
      <c r="W260" s="140"/>
      <c r="X260" s="158"/>
      <c r="Y260" s="159"/>
      <c r="Z260" s="160"/>
      <c r="AA260" s="143"/>
      <c r="AB260" s="144"/>
      <c r="AC260" s="145"/>
      <c r="AD260" s="149"/>
      <c r="AE260" s="150"/>
      <c r="AF260" s="150"/>
      <c r="AG260" s="150"/>
      <c r="AH260" s="150"/>
      <c r="AI260" s="151"/>
      <c r="AJ260" s="62"/>
      <c r="BA260" s="152"/>
      <c r="BB260" s="153"/>
    </row>
    <row r="261" spans="3:54" ht="10.9" customHeight="1" x14ac:dyDescent="0.15">
      <c r="C261" s="119"/>
      <c r="D261" s="156"/>
      <c r="E261" s="116"/>
      <c r="F261" s="116"/>
      <c r="G261" s="119"/>
      <c r="H261" s="116"/>
      <c r="I261" s="126"/>
      <c r="J261" s="127"/>
      <c r="K261" s="128"/>
      <c r="L261" s="135"/>
      <c r="M261" s="136"/>
      <c r="N261" s="136"/>
      <c r="O261" s="136"/>
      <c r="P261" s="136"/>
      <c r="Q261" s="137"/>
      <c r="R261" s="138"/>
      <c r="S261" s="139"/>
      <c r="T261" s="139"/>
      <c r="U261" s="139"/>
      <c r="V261" s="139"/>
      <c r="W261" s="140"/>
      <c r="X261" s="161"/>
      <c r="Y261" s="162"/>
      <c r="Z261" s="163"/>
      <c r="AA261" s="146"/>
      <c r="AB261" s="147"/>
      <c r="AC261" s="148"/>
      <c r="AD261" s="149"/>
      <c r="AE261" s="150"/>
      <c r="AF261" s="150"/>
      <c r="AG261" s="150"/>
      <c r="AH261" s="150"/>
      <c r="AI261" s="151"/>
      <c r="AJ261" s="62"/>
      <c r="BA261" s="152"/>
      <c r="BB261" s="153"/>
    </row>
    <row r="262" spans="3:54" ht="10.9" customHeight="1" x14ac:dyDescent="0.15">
      <c r="C262" s="117">
        <v>8</v>
      </c>
      <c r="D262" s="154" t="s">
        <v>74</v>
      </c>
      <c r="E262" s="114">
        <v>10</v>
      </c>
      <c r="F262" s="114" t="s">
        <v>75</v>
      </c>
      <c r="G262" s="117" t="s">
        <v>84</v>
      </c>
      <c r="H262" s="114"/>
      <c r="I262" s="120" t="s">
        <v>111</v>
      </c>
      <c r="J262" s="121"/>
      <c r="K262" s="122"/>
      <c r="L262" s="129">
        <f>E$214</f>
        <v>150</v>
      </c>
      <c r="M262" s="130"/>
      <c r="N262" s="130"/>
      <c r="O262" s="130"/>
      <c r="P262" s="130"/>
      <c r="Q262" s="131"/>
      <c r="R262" s="138">
        <f t="shared" ref="R262" si="21">IF(AND(I262="○",BA262="●"),2+ROUNDDOWN(($L262-100)/100,0)*2,0)</f>
        <v>2</v>
      </c>
      <c r="S262" s="139"/>
      <c r="T262" s="139"/>
      <c r="U262" s="139"/>
      <c r="V262" s="139"/>
      <c r="W262" s="140"/>
      <c r="X262" s="158">
        <v>1</v>
      </c>
      <c r="Y262" s="159"/>
      <c r="Z262" s="160"/>
      <c r="AA262" s="143">
        <f>IF(X262=1,$AL$38,IF(X262=2,$AL$56,IF(X262=3,$AL$74,IF(X262=4,$AL$93,IF(X262=5,$AL$111,IF(X262=6,$AL$129,IF(X262=7,$AL$148,IF(X262=8,$AL$166,IF(X262=9,$AL$184,IF(X262=10,$AL$203,0))))))))))</f>
        <v>0.14299999999999999</v>
      </c>
      <c r="AB262" s="144"/>
      <c r="AC262" s="145"/>
      <c r="AD262" s="149">
        <f t="shared" ref="AD262" si="22">IF(I262="○",ROUNDUP(R262*AA262,1),0)</f>
        <v>0.30000000000000004</v>
      </c>
      <c r="AE262" s="150"/>
      <c r="AF262" s="150"/>
      <c r="AG262" s="150"/>
      <c r="AH262" s="150"/>
      <c r="AI262" s="151"/>
      <c r="AJ262" s="62"/>
      <c r="BA262" s="152" t="str">
        <f t="shared" ref="BA262" si="23">IF(OR(I262="×",BA266="×"),"×","●")</f>
        <v>●</v>
      </c>
      <c r="BB262" s="153" t="str">
        <f>IF(BA262="●",IF(I262="定","-",I262),"-")</f>
        <v>○</v>
      </c>
    </row>
    <row r="263" spans="3:54" ht="10.9" customHeight="1" x14ac:dyDescent="0.15">
      <c r="C263" s="118"/>
      <c r="D263" s="155"/>
      <c r="E263" s="115"/>
      <c r="F263" s="115"/>
      <c r="G263" s="118"/>
      <c r="H263" s="115"/>
      <c r="I263" s="123"/>
      <c r="J263" s="124"/>
      <c r="K263" s="125"/>
      <c r="L263" s="132"/>
      <c r="M263" s="133"/>
      <c r="N263" s="133"/>
      <c r="O263" s="133"/>
      <c r="P263" s="133"/>
      <c r="Q263" s="134"/>
      <c r="R263" s="138"/>
      <c r="S263" s="139"/>
      <c r="T263" s="139"/>
      <c r="U263" s="139"/>
      <c r="V263" s="139"/>
      <c r="W263" s="140"/>
      <c r="X263" s="158"/>
      <c r="Y263" s="159"/>
      <c r="Z263" s="160"/>
      <c r="AA263" s="143"/>
      <c r="AB263" s="144"/>
      <c r="AC263" s="145"/>
      <c r="AD263" s="149"/>
      <c r="AE263" s="150"/>
      <c r="AF263" s="150"/>
      <c r="AG263" s="150"/>
      <c r="AH263" s="150"/>
      <c r="AI263" s="151"/>
      <c r="AJ263" s="62"/>
      <c r="BA263" s="152"/>
      <c r="BB263" s="153"/>
    </row>
    <row r="264" spans="3:54" ht="10.9" customHeight="1" x14ac:dyDescent="0.15">
      <c r="C264" s="118"/>
      <c r="D264" s="155"/>
      <c r="E264" s="115"/>
      <c r="F264" s="115"/>
      <c r="G264" s="118"/>
      <c r="H264" s="115"/>
      <c r="I264" s="123"/>
      <c r="J264" s="124"/>
      <c r="K264" s="125"/>
      <c r="L264" s="132"/>
      <c r="M264" s="133"/>
      <c r="N264" s="133"/>
      <c r="O264" s="133"/>
      <c r="P264" s="133"/>
      <c r="Q264" s="134"/>
      <c r="R264" s="138"/>
      <c r="S264" s="139"/>
      <c r="T264" s="139"/>
      <c r="U264" s="139"/>
      <c r="V264" s="139"/>
      <c r="W264" s="140"/>
      <c r="X264" s="158"/>
      <c r="Y264" s="159"/>
      <c r="Z264" s="160"/>
      <c r="AA264" s="143"/>
      <c r="AB264" s="144"/>
      <c r="AC264" s="145"/>
      <c r="AD264" s="149"/>
      <c r="AE264" s="150"/>
      <c r="AF264" s="150"/>
      <c r="AG264" s="150"/>
      <c r="AH264" s="150"/>
      <c r="AI264" s="151"/>
      <c r="AJ264" s="62"/>
      <c r="BA264" s="152"/>
      <c r="BB264" s="153"/>
    </row>
    <row r="265" spans="3:54" ht="10.9" customHeight="1" x14ac:dyDescent="0.15">
      <c r="C265" s="119"/>
      <c r="D265" s="156"/>
      <c r="E265" s="116"/>
      <c r="F265" s="116"/>
      <c r="G265" s="119"/>
      <c r="H265" s="116"/>
      <c r="I265" s="126"/>
      <c r="J265" s="127"/>
      <c r="K265" s="128"/>
      <c r="L265" s="135"/>
      <c r="M265" s="136"/>
      <c r="N265" s="136"/>
      <c r="O265" s="136"/>
      <c r="P265" s="136"/>
      <c r="Q265" s="137"/>
      <c r="R265" s="138"/>
      <c r="S265" s="139"/>
      <c r="T265" s="139"/>
      <c r="U265" s="139"/>
      <c r="V265" s="139"/>
      <c r="W265" s="140"/>
      <c r="X265" s="161"/>
      <c r="Y265" s="162"/>
      <c r="Z265" s="163"/>
      <c r="AA265" s="146"/>
      <c r="AB265" s="147"/>
      <c r="AC265" s="148"/>
      <c r="AD265" s="149"/>
      <c r="AE265" s="150"/>
      <c r="AF265" s="150"/>
      <c r="AG265" s="150"/>
      <c r="AH265" s="150"/>
      <c r="AI265" s="151"/>
      <c r="AJ265" s="62"/>
      <c r="BA265" s="152"/>
      <c r="BB265" s="153"/>
    </row>
    <row r="266" spans="3:54" ht="10.9" customHeight="1" x14ac:dyDescent="0.15">
      <c r="C266" s="117">
        <v>8</v>
      </c>
      <c r="D266" s="154" t="s">
        <v>74</v>
      </c>
      <c r="E266" s="114">
        <v>11</v>
      </c>
      <c r="F266" s="114" t="s">
        <v>75</v>
      </c>
      <c r="G266" s="117" t="s">
        <v>78</v>
      </c>
      <c r="H266" s="114"/>
      <c r="I266" s="120" t="s">
        <v>111</v>
      </c>
      <c r="J266" s="121"/>
      <c r="K266" s="122"/>
      <c r="L266" s="129">
        <f>E$214</f>
        <v>150</v>
      </c>
      <c r="M266" s="130"/>
      <c r="N266" s="130"/>
      <c r="O266" s="130"/>
      <c r="P266" s="130"/>
      <c r="Q266" s="131"/>
      <c r="R266" s="138">
        <f t="shared" ref="R266" si="24">IF(AND(I266="○",BA266="●"),2+ROUNDDOWN(($L266-100)/100,0)*2,0)</f>
        <v>2</v>
      </c>
      <c r="S266" s="139"/>
      <c r="T266" s="139"/>
      <c r="U266" s="139"/>
      <c r="V266" s="139"/>
      <c r="W266" s="140"/>
      <c r="X266" s="158">
        <v>1</v>
      </c>
      <c r="Y266" s="159"/>
      <c r="Z266" s="160"/>
      <c r="AA266" s="143">
        <f>IF(X266=1,$AL$38,IF(X266=2,$AL$56,IF(X266=3,$AL$74,IF(X266=4,$AL$93,IF(X266=5,$AL$111,IF(X266=6,$AL$129,IF(X266=7,$AL$148,IF(X266=8,$AL$166,IF(X266=9,$AL$184,IF(X266=10,$AL$203,0))))))))))</f>
        <v>0.14299999999999999</v>
      </c>
      <c r="AB266" s="144"/>
      <c r="AC266" s="145"/>
      <c r="AD266" s="149">
        <f t="shared" ref="AD266" si="25">IF(I266="○",ROUNDUP(R266*AA266,1),0)</f>
        <v>0.30000000000000004</v>
      </c>
      <c r="AE266" s="150"/>
      <c r="AF266" s="150"/>
      <c r="AG266" s="150"/>
      <c r="AH266" s="150"/>
      <c r="AI266" s="151"/>
      <c r="AJ266" s="62"/>
      <c r="BA266" s="152" t="str">
        <f t="shared" ref="BA266" si="26">IF(OR(I266="×",BA270="×"),"×","●")</f>
        <v>●</v>
      </c>
      <c r="BB266" s="153" t="str">
        <f>IF(BA266="●",IF(I266="定","-",I266),"-")</f>
        <v>○</v>
      </c>
    </row>
    <row r="267" spans="3:54" ht="10.9" customHeight="1" x14ac:dyDescent="0.15">
      <c r="C267" s="118"/>
      <c r="D267" s="155"/>
      <c r="E267" s="115"/>
      <c r="F267" s="115"/>
      <c r="G267" s="118"/>
      <c r="H267" s="115"/>
      <c r="I267" s="123"/>
      <c r="J267" s="124"/>
      <c r="K267" s="125"/>
      <c r="L267" s="132"/>
      <c r="M267" s="133"/>
      <c r="N267" s="133"/>
      <c r="O267" s="133"/>
      <c r="P267" s="133"/>
      <c r="Q267" s="134"/>
      <c r="R267" s="138"/>
      <c r="S267" s="139"/>
      <c r="T267" s="139"/>
      <c r="U267" s="139"/>
      <c r="V267" s="139"/>
      <c r="W267" s="140"/>
      <c r="X267" s="158"/>
      <c r="Y267" s="159"/>
      <c r="Z267" s="160"/>
      <c r="AA267" s="143"/>
      <c r="AB267" s="144"/>
      <c r="AC267" s="145"/>
      <c r="AD267" s="149"/>
      <c r="AE267" s="150"/>
      <c r="AF267" s="150"/>
      <c r="AG267" s="150"/>
      <c r="AH267" s="150"/>
      <c r="AI267" s="151"/>
      <c r="AJ267" s="62"/>
      <c r="BA267" s="152"/>
      <c r="BB267" s="153"/>
    </row>
    <row r="268" spans="3:54" ht="10.9" customHeight="1" x14ac:dyDescent="0.15">
      <c r="C268" s="118"/>
      <c r="D268" s="155"/>
      <c r="E268" s="115"/>
      <c r="F268" s="115"/>
      <c r="G268" s="118"/>
      <c r="H268" s="115"/>
      <c r="I268" s="123"/>
      <c r="J268" s="124"/>
      <c r="K268" s="125"/>
      <c r="L268" s="132"/>
      <c r="M268" s="133"/>
      <c r="N268" s="133"/>
      <c r="O268" s="133"/>
      <c r="P268" s="133"/>
      <c r="Q268" s="134"/>
      <c r="R268" s="138"/>
      <c r="S268" s="139"/>
      <c r="T268" s="139"/>
      <c r="U268" s="139"/>
      <c r="V268" s="139"/>
      <c r="W268" s="140"/>
      <c r="X268" s="158"/>
      <c r="Y268" s="159"/>
      <c r="Z268" s="160"/>
      <c r="AA268" s="143"/>
      <c r="AB268" s="144"/>
      <c r="AC268" s="145"/>
      <c r="AD268" s="149"/>
      <c r="AE268" s="150"/>
      <c r="AF268" s="150"/>
      <c r="AG268" s="150"/>
      <c r="AH268" s="150"/>
      <c r="AI268" s="151"/>
      <c r="AJ268" s="62"/>
      <c r="BA268" s="152"/>
      <c r="BB268" s="153"/>
    </row>
    <row r="269" spans="3:54" ht="10.9" customHeight="1" x14ac:dyDescent="0.15">
      <c r="C269" s="119"/>
      <c r="D269" s="156"/>
      <c r="E269" s="116"/>
      <c r="F269" s="116"/>
      <c r="G269" s="119"/>
      <c r="H269" s="116"/>
      <c r="I269" s="126"/>
      <c r="J269" s="127"/>
      <c r="K269" s="128"/>
      <c r="L269" s="135"/>
      <c r="M269" s="136"/>
      <c r="N269" s="136"/>
      <c r="O269" s="136"/>
      <c r="P269" s="136"/>
      <c r="Q269" s="137"/>
      <c r="R269" s="138"/>
      <c r="S269" s="139"/>
      <c r="T269" s="139"/>
      <c r="U269" s="139"/>
      <c r="V269" s="139"/>
      <c r="W269" s="140"/>
      <c r="X269" s="161"/>
      <c r="Y269" s="162"/>
      <c r="Z269" s="163"/>
      <c r="AA269" s="146"/>
      <c r="AB269" s="147"/>
      <c r="AC269" s="148"/>
      <c r="AD269" s="149"/>
      <c r="AE269" s="150"/>
      <c r="AF269" s="150"/>
      <c r="AG269" s="150"/>
      <c r="AH269" s="150"/>
      <c r="AI269" s="151"/>
      <c r="AJ269" s="62"/>
      <c r="BA269" s="152"/>
      <c r="BB269" s="153"/>
    </row>
    <row r="270" spans="3:54" ht="10.9" customHeight="1" x14ac:dyDescent="0.15">
      <c r="C270" s="117">
        <v>8</v>
      </c>
      <c r="D270" s="154" t="s">
        <v>74</v>
      </c>
      <c r="E270" s="114">
        <v>12</v>
      </c>
      <c r="F270" s="114" t="s">
        <v>75</v>
      </c>
      <c r="G270" s="117" t="s">
        <v>79</v>
      </c>
      <c r="H270" s="114"/>
      <c r="I270" s="120" t="s">
        <v>111</v>
      </c>
      <c r="J270" s="121"/>
      <c r="K270" s="122"/>
      <c r="L270" s="129">
        <f>E$214</f>
        <v>150</v>
      </c>
      <c r="M270" s="130"/>
      <c r="N270" s="130"/>
      <c r="O270" s="130"/>
      <c r="P270" s="130"/>
      <c r="Q270" s="131"/>
      <c r="R270" s="138">
        <f t="shared" ref="R270" si="27">IF(AND(I270="○",BA270="●"),2+ROUNDDOWN(($L270-100)/100,0)*2,0)</f>
        <v>2</v>
      </c>
      <c r="S270" s="139"/>
      <c r="T270" s="139"/>
      <c r="U270" s="139"/>
      <c r="V270" s="139"/>
      <c r="W270" s="140"/>
      <c r="X270" s="158">
        <v>1</v>
      </c>
      <c r="Y270" s="159"/>
      <c r="Z270" s="160"/>
      <c r="AA270" s="143">
        <f>IF(X270=1,$AL$38,IF(X270=2,$AL$56,IF(X270=3,$AL$74,IF(X270=4,$AL$93,IF(X270=5,$AL$111,IF(X270=6,$AL$129,IF(X270=7,$AL$148,IF(X270=8,$AL$166,IF(X270=9,$AL$184,IF(X270=10,$AL$203,0))))))))))</f>
        <v>0.14299999999999999</v>
      </c>
      <c r="AB270" s="144"/>
      <c r="AC270" s="145"/>
      <c r="AD270" s="149">
        <f t="shared" ref="AD270" si="28">IF(I270="○",ROUNDUP(R270*AA270,1),0)</f>
        <v>0.30000000000000004</v>
      </c>
      <c r="AE270" s="150"/>
      <c r="AF270" s="150"/>
      <c r="AG270" s="150"/>
      <c r="AH270" s="150"/>
      <c r="AI270" s="151"/>
      <c r="AJ270" s="62"/>
      <c r="BA270" s="152" t="str">
        <f t="shared" ref="BA270" si="29">IF(OR(I270="×",BA274="×"),"×","●")</f>
        <v>●</v>
      </c>
      <c r="BB270" s="153" t="str">
        <f>IF(BA270="●",IF(I270="定","-",I270),"-")</f>
        <v>○</v>
      </c>
    </row>
    <row r="271" spans="3:54" ht="10.9" customHeight="1" x14ac:dyDescent="0.15">
      <c r="C271" s="118"/>
      <c r="D271" s="155"/>
      <c r="E271" s="115"/>
      <c r="F271" s="115"/>
      <c r="G271" s="118"/>
      <c r="H271" s="115"/>
      <c r="I271" s="123"/>
      <c r="J271" s="124"/>
      <c r="K271" s="125"/>
      <c r="L271" s="132"/>
      <c r="M271" s="133"/>
      <c r="N271" s="133"/>
      <c r="O271" s="133"/>
      <c r="P271" s="133"/>
      <c r="Q271" s="134"/>
      <c r="R271" s="138"/>
      <c r="S271" s="139"/>
      <c r="T271" s="139"/>
      <c r="U271" s="139"/>
      <c r="V271" s="139"/>
      <c r="W271" s="140"/>
      <c r="X271" s="158"/>
      <c r="Y271" s="159"/>
      <c r="Z271" s="160"/>
      <c r="AA271" s="143"/>
      <c r="AB271" s="144"/>
      <c r="AC271" s="145"/>
      <c r="AD271" s="149"/>
      <c r="AE271" s="150"/>
      <c r="AF271" s="150"/>
      <c r="AG271" s="150"/>
      <c r="AH271" s="150"/>
      <c r="AI271" s="151"/>
      <c r="AJ271" s="62"/>
      <c r="BA271" s="152"/>
      <c r="BB271" s="153"/>
    </row>
    <row r="272" spans="3:54" ht="10.9" customHeight="1" x14ac:dyDescent="0.15">
      <c r="C272" s="118"/>
      <c r="D272" s="155"/>
      <c r="E272" s="115"/>
      <c r="F272" s="115"/>
      <c r="G272" s="118"/>
      <c r="H272" s="115"/>
      <c r="I272" s="123"/>
      <c r="J272" s="124"/>
      <c r="K272" s="125"/>
      <c r="L272" s="132"/>
      <c r="M272" s="133"/>
      <c r="N272" s="133"/>
      <c r="O272" s="133"/>
      <c r="P272" s="133"/>
      <c r="Q272" s="134"/>
      <c r="R272" s="138"/>
      <c r="S272" s="139"/>
      <c r="T272" s="139"/>
      <c r="U272" s="139"/>
      <c r="V272" s="139"/>
      <c r="W272" s="140"/>
      <c r="X272" s="158"/>
      <c r="Y272" s="159"/>
      <c r="Z272" s="160"/>
      <c r="AA272" s="143"/>
      <c r="AB272" s="144"/>
      <c r="AC272" s="145"/>
      <c r="AD272" s="149"/>
      <c r="AE272" s="150"/>
      <c r="AF272" s="150"/>
      <c r="AG272" s="150"/>
      <c r="AH272" s="150"/>
      <c r="AI272" s="151"/>
      <c r="AJ272" s="62"/>
      <c r="BA272" s="152"/>
      <c r="BB272" s="153"/>
    </row>
    <row r="273" spans="3:54" ht="10.9" customHeight="1" x14ac:dyDescent="0.15">
      <c r="C273" s="119"/>
      <c r="D273" s="156"/>
      <c r="E273" s="116"/>
      <c r="F273" s="116"/>
      <c r="G273" s="119"/>
      <c r="H273" s="116"/>
      <c r="I273" s="126"/>
      <c r="J273" s="127"/>
      <c r="K273" s="128"/>
      <c r="L273" s="135"/>
      <c r="M273" s="136"/>
      <c r="N273" s="136"/>
      <c r="O273" s="136"/>
      <c r="P273" s="136"/>
      <c r="Q273" s="137"/>
      <c r="R273" s="138"/>
      <c r="S273" s="139"/>
      <c r="T273" s="139"/>
      <c r="U273" s="139"/>
      <c r="V273" s="139"/>
      <c r="W273" s="140"/>
      <c r="X273" s="161"/>
      <c r="Y273" s="162"/>
      <c r="Z273" s="163"/>
      <c r="AA273" s="146"/>
      <c r="AB273" s="147"/>
      <c r="AC273" s="148"/>
      <c r="AD273" s="149"/>
      <c r="AE273" s="150"/>
      <c r="AF273" s="150"/>
      <c r="AG273" s="150"/>
      <c r="AH273" s="150"/>
      <c r="AI273" s="151"/>
      <c r="AJ273" s="62"/>
      <c r="BA273" s="152"/>
      <c r="BB273" s="153"/>
    </row>
    <row r="274" spans="3:54" ht="10.9" customHeight="1" x14ac:dyDescent="0.15">
      <c r="C274" s="117">
        <v>8</v>
      </c>
      <c r="D274" s="154" t="s">
        <v>74</v>
      </c>
      <c r="E274" s="114">
        <v>13</v>
      </c>
      <c r="F274" s="114" t="s">
        <v>75</v>
      </c>
      <c r="G274" s="117" t="s">
        <v>80</v>
      </c>
      <c r="H274" s="114"/>
      <c r="I274" s="120" t="s">
        <v>111</v>
      </c>
      <c r="J274" s="121"/>
      <c r="K274" s="122"/>
      <c r="L274" s="129">
        <f>E$214</f>
        <v>150</v>
      </c>
      <c r="M274" s="130"/>
      <c r="N274" s="130"/>
      <c r="O274" s="130"/>
      <c r="P274" s="130"/>
      <c r="Q274" s="131"/>
      <c r="R274" s="138">
        <f t="shared" ref="R274" si="30">IF(AND(I274="○",BA274="●"),2+ROUNDDOWN(($L274-100)/100,0)*2,0)</f>
        <v>2</v>
      </c>
      <c r="S274" s="139"/>
      <c r="T274" s="139"/>
      <c r="U274" s="139"/>
      <c r="V274" s="139"/>
      <c r="W274" s="140"/>
      <c r="X274" s="158">
        <v>1</v>
      </c>
      <c r="Y274" s="159"/>
      <c r="Z274" s="160"/>
      <c r="AA274" s="143">
        <f>IF(X274=1,$AL$38,IF(X274=2,$AL$56,IF(X274=3,$AL$74,IF(X274=4,$AL$93,IF(X274=5,$AL$111,IF(X274=6,$AL$129,IF(X274=7,$AL$148,IF(X274=8,$AL$166,IF(X274=9,$AL$184,IF(X274=10,$AL$203,0))))))))))</f>
        <v>0.14299999999999999</v>
      </c>
      <c r="AB274" s="144"/>
      <c r="AC274" s="145"/>
      <c r="AD274" s="149">
        <f t="shared" ref="AD274" si="31">IF(I274="○",ROUNDUP(R274*AA274,1),0)</f>
        <v>0.30000000000000004</v>
      </c>
      <c r="AE274" s="150"/>
      <c r="AF274" s="150"/>
      <c r="AG274" s="150"/>
      <c r="AH274" s="150"/>
      <c r="AI274" s="151"/>
      <c r="AJ274" s="62"/>
      <c r="BA274" s="152" t="str">
        <f t="shared" ref="BA274:BA338" si="32">IF(OR(I274="×",BA278="×"),"×","●")</f>
        <v>●</v>
      </c>
      <c r="BB274" s="153" t="str">
        <f>IF(BA274="●",IF(I274="定","-",I274),"-")</f>
        <v>○</v>
      </c>
    </row>
    <row r="275" spans="3:54" ht="10.9" customHeight="1" x14ac:dyDescent="0.15">
      <c r="C275" s="118"/>
      <c r="D275" s="155"/>
      <c r="E275" s="115"/>
      <c r="F275" s="115"/>
      <c r="G275" s="118"/>
      <c r="H275" s="115"/>
      <c r="I275" s="123"/>
      <c r="J275" s="124"/>
      <c r="K275" s="125"/>
      <c r="L275" s="132"/>
      <c r="M275" s="133"/>
      <c r="N275" s="133"/>
      <c r="O275" s="133"/>
      <c r="P275" s="133"/>
      <c r="Q275" s="134"/>
      <c r="R275" s="138"/>
      <c r="S275" s="139"/>
      <c r="T275" s="139"/>
      <c r="U275" s="139"/>
      <c r="V275" s="139"/>
      <c r="W275" s="140"/>
      <c r="X275" s="158"/>
      <c r="Y275" s="159"/>
      <c r="Z275" s="160"/>
      <c r="AA275" s="143"/>
      <c r="AB275" s="144"/>
      <c r="AC275" s="145"/>
      <c r="AD275" s="149"/>
      <c r="AE275" s="150"/>
      <c r="AF275" s="150"/>
      <c r="AG275" s="150"/>
      <c r="AH275" s="150"/>
      <c r="AI275" s="151"/>
      <c r="AJ275" s="62"/>
      <c r="BA275" s="152"/>
      <c r="BB275" s="153"/>
    </row>
    <row r="276" spans="3:54" ht="10.9" customHeight="1" x14ac:dyDescent="0.15">
      <c r="C276" s="118"/>
      <c r="D276" s="155"/>
      <c r="E276" s="115"/>
      <c r="F276" s="115"/>
      <c r="G276" s="118"/>
      <c r="H276" s="115"/>
      <c r="I276" s="123"/>
      <c r="J276" s="124"/>
      <c r="K276" s="125"/>
      <c r="L276" s="132"/>
      <c r="M276" s="133"/>
      <c r="N276" s="133"/>
      <c r="O276" s="133"/>
      <c r="P276" s="133"/>
      <c r="Q276" s="134"/>
      <c r="R276" s="138"/>
      <c r="S276" s="139"/>
      <c r="T276" s="139"/>
      <c r="U276" s="139"/>
      <c r="V276" s="139"/>
      <c r="W276" s="140"/>
      <c r="X276" s="158"/>
      <c r="Y276" s="159"/>
      <c r="Z276" s="160"/>
      <c r="AA276" s="143"/>
      <c r="AB276" s="144"/>
      <c r="AC276" s="145"/>
      <c r="AD276" s="149"/>
      <c r="AE276" s="150"/>
      <c r="AF276" s="150"/>
      <c r="AG276" s="150"/>
      <c r="AH276" s="150"/>
      <c r="AI276" s="151"/>
      <c r="AJ276" s="62"/>
      <c r="BA276" s="152"/>
      <c r="BB276" s="153"/>
    </row>
    <row r="277" spans="3:54" ht="10.9" customHeight="1" x14ac:dyDescent="0.15">
      <c r="C277" s="119"/>
      <c r="D277" s="156"/>
      <c r="E277" s="116"/>
      <c r="F277" s="116"/>
      <c r="G277" s="119"/>
      <c r="H277" s="116"/>
      <c r="I277" s="126"/>
      <c r="J277" s="127"/>
      <c r="K277" s="128"/>
      <c r="L277" s="135"/>
      <c r="M277" s="136"/>
      <c r="N277" s="136"/>
      <c r="O277" s="136"/>
      <c r="P277" s="136"/>
      <c r="Q277" s="137"/>
      <c r="R277" s="138"/>
      <c r="S277" s="139"/>
      <c r="T277" s="139"/>
      <c r="U277" s="139"/>
      <c r="V277" s="139"/>
      <c r="W277" s="140"/>
      <c r="X277" s="161"/>
      <c r="Y277" s="162"/>
      <c r="Z277" s="163"/>
      <c r="AA277" s="146"/>
      <c r="AB277" s="147"/>
      <c r="AC277" s="148"/>
      <c r="AD277" s="149"/>
      <c r="AE277" s="150"/>
      <c r="AF277" s="150"/>
      <c r="AG277" s="150"/>
      <c r="AH277" s="150"/>
      <c r="AI277" s="151"/>
      <c r="AJ277" s="62"/>
      <c r="BA277" s="152"/>
      <c r="BB277" s="153"/>
    </row>
    <row r="278" spans="3:54" ht="10.9" customHeight="1" x14ac:dyDescent="0.15">
      <c r="C278" s="117">
        <v>8</v>
      </c>
      <c r="D278" s="154" t="s">
        <v>74</v>
      </c>
      <c r="E278" s="114">
        <v>14</v>
      </c>
      <c r="F278" s="114" t="s">
        <v>75</v>
      </c>
      <c r="G278" s="117" t="s">
        <v>81</v>
      </c>
      <c r="H278" s="114"/>
      <c r="I278" s="120" t="s">
        <v>111</v>
      </c>
      <c r="J278" s="121"/>
      <c r="K278" s="122"/>
      <c r="L278" s="129">
        <f>E$214</f>
        <v>150</v>
      </c>
      <c r="M278" s="130"/>
      <c r="N278" s="130"/>
      <c r="O278" s="130"/>
      <c r="P278" s="130"/>
      <c r="Q278" s="131"/>
      <c r="R278" s="138">
        <f t="shared" ref="R278" si="33">IF(AND(I278="○",BA278="●"),2+ROUNDDOWN(($L278-100)/100,0)*2,0)</f>
        <v>2</v>
      </c>
      <c r="S278" s="139"/>
      <c r="T278" s="139"/>
      <c r="U278" s="139"/>
      <c r="V278" s="139"/>
      <c r="W278" s="140"/>
      <c r="X278" s="123">
        <v>2</v>
      </c>
      <c r="Y278" s="124"/>
      <c r="Z278" s="141"/>
      <c r="AA278" s="143">
        <f>IF(X278=1,$AL$38,IF(X278=2,$AL$56,IF(X278=3,$AL$74,IF(X278=4,$AL$93,IF(X278=5,$AL$111,IF(X278=6,$AL$129,IF(X278=7,$AL$148,IF(X278=8,$AL$166,IF(X278=9,$AL$184,IF(X278=10,$AL$203,0))))))))))</f>
        <v>0.2</v>
      </c>
      <c r="AB278" s="144"/>
      <c r="AC278" s="145"/>
      <c r="AD278" s="149">
        <f t="shared" ref="AD278" si="34">IF(I278="○",ROUNDUP(R278*AA278,1),0)</f>
        <v>0.4</v>
      </c>
      <c r="AE278" s="150"/>
      <c r="AF278" s="150"/>
      <c r="AG278" s="150"/>
      <c r="AH278" s="150"/>
      <c r="AI278" s="151"/>
      <c r="AJ278" s="62"/>
      <c r="BA278" s="152" t="str">
        <f t="shared" si="32"/>
        <v>●</v>
      </c>
      <c r="BB278" s="153" t="str">
        <f>IF(BA278="●",IF(I278="定","-",I278),"-")</f>
        <v>○</v>
      </c>
    </row>
    <row r="279" spans="3:54" ht="10.9" customHeight="1" x14ac:dyDescent="0.15">
      <c r="C279" s="118"/>
      <c r="D279" s="155"/>
      <c r="E279" s="115"/>
      <c r="F279" s="115"/>
      <c r="G279" s="118"/>
      <c r="H279" s="115"/>
      <c r="I279" s="123"/>
      <c r="J279" s="124"/>
      <c r="K279" s="125"/>
      <c r="L279" s="132"/>
      <c r="M279" s="133"/>
      <c r="N279" s="133"/>
      <c r="O279" s="133"/>
      <c r="P279" s="133"/>
      <c r="Q279" s="134"/>
      <c r="R279" s="138"/>
      <c r="S279" s="139"/>
      <c r="T279" s="139"/>
      <c r="U279" s="139"/>
      <c r="V279" s="139"/>
      <c r="W279" s="140"/>
      <c r="X279" s="123"/>
      <c r="Y279" s="124"/>
      <c r="Z279" s="141"/>
      <c r="AA279" s="143"/>
      <c r="AB279" s="144"/>
      <c r="AC279" s="145"/>
      <c r="AD279" s="149"/>
      <c r="AE279" s="150"/>
      <c r="AF279" s="150"/>
      <c r="AG279" s="150"/>
      <c r="AH279" s="150"/>
      <c r="AI279" s="151"/>
      <c r="AJ279" s="62"/>
      <c r="BA279" s="152"/>
      <c r="BB279" s="153"/>
    </row>
    <row r="280" spans="3:54" ht="10.9" customHeight="1" x14ac:dyDescent="0.15">
      <c r="C280" s="118"/>
      <c r="D280" s="155"/>
      <c r="E280" s="115"/>
      <c r="F280" s="115"/>
      <c r="G280" s="118"/>
      <c r="H280" s="115"/>
      <c r="I280" s="123"/>
      <c r="J280" s="124"/>
      <c r="K280" s="125"/>
      <c r="L280" s="132"/>
      <c r="M280" s="133"/>
      <c r="N280" s="133"/>
      <c r="O280" s="133"/>
      <c r="P280" s="133"/>
      <c r="Q280" s="134"/>
      <c r="R280" s="138"/>
      <c r="S280" s="139"/>
      <c r="T280" s="139"/>
      <c r="U280" s="139"/>
      <c r="V280" s="139"/>
      <c r="W280" s="140"/>
      <c r="X280" s="123"/>
      <c r="Y280" s="124"/>
      <c r="Z280" s="141"/>
      <c r="AA280" s="143"/>
      <c r="AB280" s="144"/>
      <c r="AC280" s="145"/>
      <c r="AD280" s="149"/>
      <c r="AE280" s="150"/>
      <c r="AF280" s="150"/>
      <c r="AG280" s="150"/>
      <c r="AH280" s="150"/>
      <c r="AI280" s="151"/>
      <c r="AJ280" s="62"/>
      <c r="BA280" s="152"/>
      <c r="BB280" s="153"/>
    </row>
    <row r="281" spans="3:54" ht="10.9" customHeight="1" x14ac:dyDescent="0.15">
      <c r="C281" s="119"/>
      <c r="D281" s="156"/>
      <c r="E281" s="116"/>
      <c r="F281" s="116"/>
      <c r="G281" s="119"/>
      <c r="H281" s="116"/>
      <c r="I281" s="126"/>
      <c r="J281" s="127"/>
      <c r="K281" s="128"/>
      <c r="L281" s="135"/>
      <c r="M281" s="136"/>
      <c r="N281" s="136"/>
      <c r="O281" s="136"/>
      <c r="P281" s="136"/>
      <c r="Q281" s="137"/>
      <c r="R281" s="138"/>
      <c r="S281" s="139"/>
      <c r="T281" s="139"/>
      <c r="U281" s="139"/>
      <c r="V281" s="139"/>
      <c r="W281" s="140"/>
      <c r="X281" s="126"/>
      <c r="Y281" s="127"/>
      <c r="Z281" s="142"/>
      <c r="AA281" s="146"/>
      <c r="AB281" s="147"/>
      <c r="AC281" s="148"/>
      <c r="AD281" s="149"/>
      <c r="AE281" s="150"/>
      <c r="AF281" s="150"/>
      <c r="AG281" s="150"/>
      <c r="AH281" s="150"/>
      <c r="AI281" s="151"/>
      <c r="AJ281" s="62"/>
      <c r="BA281" s="152"/>
      <c r="BB281" s="153"/>
    </row>
    <row r="282" spans="3:54" ht="10.9" customHeight="1" x14ac:dyDescent="0.15">
      <c r="C282" s="117">
        <v>8</v>
      </c>
      <c r="D282" s="154" t="s">
        <v>74</v>
      </c>
      <c r="E282" s="114">
        <v>15</v>
      </c>
      <c r="F282" s="114" t="s">
        <v>75</v>
      </c>
      <c r="G282" s="117" t="s">
        <v>82</v>
      </c>
      <c r="H282" s="114"/>
      <c r="I282" s="120" t="s">
        <v>111</v>
      </c>
      <c r="J282" s="121"/>
      <c r="K282" s="122"/>
      <c r="L282" s="129">
        <f>E$214</f>
        <v>150</v>
      </c>
      <c r="M282" s="130"/>
      <c r="N282" s="130"/>
      <c r="O282" s="130"/>
      <c r="P282" s="130"/>
      <c r="Q282" s="131"/>
      <c r="R282" s="138">
        <f t="shared" ref="R282" si="35">IF(AND(I282="○",BA282="●"),2+ROUNDDOWN(($L282-100)/100,0)*2,0)</f>
        <v>2</v>
      </c>
      <c r="S282" s="139"/>
      <c r="T282" s="139"/>
      <c r="U282" s="139"/>
      <c r="V282" s="139"/>
      <c r="W282" s="140"/>
      <c r="X282" s="123">
        <v>2</v>
      </c>
      <c r="Y282" s="124"/>
      <c r="Z282" s="141"/>
      <c r="AA282" s="143">
        <f>IF(X282=1,$AL$38,IF(X282=2,$AL$56,IF(X282=3,$AL$74,IF(X282=4,$AL$93,IF(X282=5,$AL$111,IF(X282=6,$AL$129,IF(X282=7,$AL$148,IF(X282=8,$AL$166,IF(X282=9,$AL$184,IF(X282=10,$AL$203,0))))))))))</f>
        <v>0.2</v>
      </c>
      <c r="AB282" s="144"/>
      <c r="AC282" s="145"/>
      <c r="AD282" s="149">
        <f t="shared" ref="AD282" si="36">IF(I282="○",ROUNDUP(R282*AA282,1),0)</f>
        <v>0.4</v>
      </c>
      <c r="AE282" s="150"/>
      <c r="AF282" s="150"/>
      <c r="AG282" s="150"/>
      <c r="AH282" s="150"/>
      <c r="AI282" s="151"/>
      <c r="AJ282" s="62"/>
      <c r="BA282" s="152" t="str">
        <f t="shared" si="32"/>
        <v>●</v>
      </c>
      <c r="BB282" s="153" t="str">
        <f>IF(BA282="●",IF(I282="定","-",I282),"-")</f>
        <v>○</v>
      </c>
    </row>
    <row r="283" spans="3:54" ht="10.9" customHeight="1" x14ac:dyDescent="0.15">
      <c r="C283" s="118"/>
      <c r="D283" s="155"/>
      <c r="E283" s="115"/>
      <c r="F283" s="115"/>
      <c r="G283" s="118"/>
      <c r="H283" s="115"/>
      <c r="I283" s="123"/>
      <c r="J283" s="124"/>
      <c r="K283" s="125"/>
      <c r="L283" s="132"/>
      <c r="M283" s="133"/>
      <c r="N283" s="133"/>
      <c r="O283" s="133"/>
      <c r="P283" s="133"/>
      <c r="Q283" s="134"/>
      <c r="R283" s="138"/>
      <c r="S283" s="139"/>
      <c r="T283" s="139"/>
      <c r="U283" s="139"/>
      <c r="V283" s="139"/>
      <c r="W283" s="140"/>
      <c r="X283" s="123"/>
      <c r="Y283" s="124"/>
      <c r="Z283" s="141"/>
      <c r="AA283" s="143"/>
      <c r="AB283" s="144"/>
      <c r="AC283" s="145"/>
      <c r="AD283" s="149"/>
      <c r="AE283" s="150"/>
      <c r="AF283" s="150"/>
      <c r="AG283" s="150"/>
      <c r="AH283" s="150"/>
      <c r="AI283" s="151"/>
      <c r="AJ283" s="62"/>
      <c r="BA283" s="152"/>
      <c r="BB283" s="153"/>
    </row>
    <row r="284" spans="3:54" ht="10.9" customHeight="1" x14ac:dyDescent="0.15">
      <c r="C284" s="118"/>
      <c r="D284" s="155"/>
      <c r="E284" s="115"/>
      <c r="F284" s="115"/>
      <c r="G284" s="118"/>
      <c r="H284" s="115"/>
      <c r="I284" s="123"/>
      <c r="J284" s="124"/>
      <c r="K284" s="125"/>
      <c r="L284" s="132"/>
      <c r="M284" s="133"/>
      <c r="N284" s="133"/>
      <c r="O284" s="133"/>
      <c r="P284" s="133"/>
      <c r="Q284" s="134"/>
      <c r="R284" s="138"/>
      <c r="S284" s="139"/>
      <c r="T284" s="139"/>
      <c r="U284" s="139"/>
      <c r="V284" s="139"/>
      <c r="W284" s="140"/>
      <c r="X284" s="123"/>
      <c r="Y284" s="124"/>
      <c r="Z284" s="141"/>
      <c r="AA284" s="143"/>
      <c r="AB284" s="144"/>
      <c r="AC284" s="145"/>
      <c r="AD284" s="149"/>
      <c r="AE284" s="150"/>
      <c r="AF284" s="150"/>
      <c r="AG284" s="150"/>
      <c r="AH284" s="150"/>
      <c r="AI284" s="151"/>
      <c r="AJ284" s="62"/>
      <c r="BA284" s="152"/>
      <c r="BB284" s="153"/>
    </row>
    <row r="285" spans="3:54" ht="10.9" customHeight="1" x14ac:dyDescent="0.15">
      <c r="C285" s="119"/>
      <c r="D285" s="156"/>
      <c r="E285" s="116"/>
      <c r="F285" s="116"/>
      <c r="G285" s="119"/>
      <c r="H285" s="116"/>
      <c r="I285" s="126"/>
      <c r="J285" s="127"/>
      <c r="K285" s="128"/>
      <c r="L285" s="135"/>
      <c r="M285" s="136"/>
      <c r="N285" s="136"/>
      <c r="O285" s="136"/>
      <c r="P285" s="136"/>
      <c r="Q285" s="137"/>
      <c r="R285" s="138"/>
      <c r="S285" s="139"/>
      <c r="T285" s="139"/>
      <c r="U285" s="139"/>
      <c r="V285" s="139"/>
      <c r="W285" s="140"/>
      <c r="X285" s="126"/>
      <c r="Y285" s="127"/>
      <c r="Z285" s="142"/>
      <c r="AA285" s="146"/>
      <c r="AB285" s="147"/>
      <c r="AC285" s="148"/>
      <c r="AD285" s="149"/>
      <c r="AE285" s="150"/>
      <c r="AF285" s="150"/>
      <c r="AG285" s="150"/>
      <c r="AH285" s="150"/>
      <c r="AI285" s="151"/>
      <c r="AJ285" s="62"/>
      <c r="BA285" s="152"/>
      <c r="BB285" s="153"/>
    </row>
    <row r="286" spans="3:54" ht="10.9" customHeight="1" x14ac:dyDescent="0.15">
      <c r="C286" s="117">
        <v>8</v>
      </c>
      <c r="D286" s="154" t="s">
        <v>74</v>
      </c>
      <c r="E286" s="114">
        <v>16</v>
      </c>
      <c r="F286" s="114" t="s">
        <v>75</v>
      </c>
      <c r="G286" s="117" t="s">
        <v>76</v>
      </c>
      <c r="H286" s="114"/>
      <c r="I286" s="120" t="s">
        <v>111</v>
      </c>
      <c r="J286" s="121"/>
      <c r="K286" s="122"/>
      <c r="L286" s="129">
        <f>E$214</f>
        <v>150</v>
      </c>
      <c r="M286" s="130"/>
      <c r="N286" s="130"/>
      <c r="O286" s="130"/>
      <c r="P286" s="130"/>
      <c r="Q286" s="131"/>
      <c r="R286" s="138">
        <f t="shared" ref="R286" si="37">IF(AND(I286="○",BA286="●"),2+ROUNDDOWN(($L286-100)/100,0)*2,0)</f>
        <v>2</v>
      </c>
      <c r="S286" s="139"/>
      <c r="T286" s="139"/>
      <c r="U286" s="139"/>
      <c r="V286" s="139"/>
      <c r="W286" s="140"/>
      <c r="X286" s="158">
        <v>1</v>
      </c>
      <c r="Y286" s="159"/>
      <c r="Z286" s="160"/>
      <c r="AA286" s="143">
        <f>IF(X286=1,$AL$38,IF(X286=2,$AL$56,IF(X286=3,$AL$74,IF(X286=4,$AL$93,IF(X286=5,$AL$111,IF(X286=6,$AL$129,IF(X286=7,$AL$148,IF(X286=8,$AL$166,IF(X286=9,$AL$184,IF(X286=10,$AL$203,0))))))))))</f>
        <v>0.14299999999999999</v>
      </c>
      <c r="AB286" s="144"/>
      <c r="AC286" s="145"/>
      <c r="AD286" s="149">
        <f t="shared" ref="AD286" si="38">IF(I286="○",ROUNDUP(R286*AA286,1),0)</f>
        <v>0.30000000000000004</v>
      </c>
      <c r="AE286" s="150"/>
      <c r="AF286" s="150"/>
      <c r="AG286" s="150"/>
      <c r="AH286" s="150"/>
      <c r="AI286" s="151"/>
      <c r="AJ286" s="62"/>
      <c r="BA286" s="164" t="str">
        <f>IF($C$13="☑","×",IF(OR(K286="×",BA290="×"),"×","●"))</f>
        <v>●</v>
      </c>
      <c r="BB286" s="153" t="str">
        <f>IF(BA286="●",IF(I286="定","-",I286),"-")</f>
        <v>○</v>
      </c>
    </row>
    <row r="287" spans="3:54" ht="10.9" customHeight="1" x14ac:dyDescent="0.15">
      <c r="C287" s="118"/>
      <c r="D287" s="155"/>
      <c r="E287" s="115"/>
      <c r="F287" s="115"/>
      <c r="G287" s="118"/>
      <c r="H287" s="115"/>
      <c r="I287" s="123"/>
      <c r="J287" s="124"/>
      <c r="K287" s="125"/>
      <c r="L287" s="132"/>
      <c r="M287" s="133"/>
      <c r="N287" s="133"/>
      <c r="O287" s="133"/>
      <c r="P287" s="133"/>
      <c r="Q287" s="134"/>
      <c r="R287" s="138"/>
      <c r="S287" s="139"/>
      <c r="T287" s="139"/>
      <c r="U287" s="139"/>
      <c r="V287" s="139"/>
      <c r="W287" s="140"/>
      <c r="X287" s="158"/>
      <c r="Y287" s="159"/>
      <c r="Z287" s="160"/>
      <c r="AA287" s="143"/>
      <c r="AB287" s="144"/>
      <c r="AC287" s="145"/>
      <c r="AD287" s="149"/>
      <c r="AE287" s="150"/>
      <c r="AF287" s="150"/>
      <c r="AG287" s="150"/>
      <c r="AH287" s="150"/>
      <c r="AI287" s="151"/>
      <c r="AJ287" s="62"/>
      <c r="BA287" s="164"/>
      <c r="BB287" s="153"/>
    </row>
    <row r="288" spans="3:54" ht="10.9" customHeight="1" x14ac:dyDescent="0.15">
      <c r="C288" s="118"/>
      <c r="D288" s="155"/>
      <c r="E288" s="115"/>
      <c r="F288" s="115"/>
      <c r="G288" s="118"/>
      <c r="H288" s="115"/>
      <c r="I288" s="123"/>
      <c r="J288" s="124"/>
      <c r="K288" s="125"/>
      <c r="L288" s="132"/>
      <c r="M288" s="133"/>
      <c r="N288" s="133"/>
      <c r="O288" s="133"/>
      <c r="P288" s="133"/>
      <c r="Q288" s="134"/>
      <c r="R288" s="138"/>
      <c r="S288" s="139"/>
      <c r="T288" s="139"/>
      <c r="U288" s="139"/>
      <c r="V288" s="139"/>
      <c r="W288" s="140"/>
      <c r="X288" s="158"/>
      <c r="Y288" s="159"/>
      <c r="Z288" s="160"/>
      <c r="AA288" s="143"/>
      <c r="AB288" s="144"/>
      <c r="AC288" s="145"/>
      <c r="AD288" s="149"/>
      <c r="AE288" s="150"/>
      <c r="AF288" s="150"/>
      <c r="AG288" s="150"/>
      <c r="AH288" s="150"/>
      <c r="AI288" s="151"/>
      <c r="AJ288" s="62"/>
      <c r="BA288" s="164"/>
      <c r="BB288" s="153"/>
    </row>
    <row r="289" spans="3:58" ht="10.9" customHeight="1" x14ac:dyDescent="0.15">
      <c r="C289" s="119"/>
      <c r="D289" s="156"/>
      <c r="E289" s="116"/>
      <c r="F289" s="116"/>
      <c r="G289" s="119"/>
      <c r="H289" s="116"/>
      <c r="I289" s="126"/>
      <c r="J289" s="127"/>
      <c r="K289" s="128"/>
      <c r="L289" s="135"/>
      <c r="M289" s="136"/>
      <c r="N289" s="136"/>
      <c r="O289" s="136"/>
      <c r="P289" s="136"/>
      <c r="Q289" s="137"/>
      <c r="R289" s="138"/>
      <c r="S289" s="139"/>
      <c r="T289" s="139"/>
      <c r="U289" s="139"/>
      <c r="V289" s="139"/>
      <c r="W289" s="140"/>
      <c r="X289" s="161"/>
      <c r="Y289" s="162"/>
      <c r="Z289" s="163"/>
      <c r="AA289" s="146"/>
      <c r="AB289" s="147"/>
      <c r="AC289" s="148"/>
      <c r="AD289" s="149"/>
      <c r="AE289" s="150"/>
      <c r="AF289" s="150"/>
      <c r="AG289" s="150"/>
      <c r="AH289" s="150"/>
      <c r="AI289" s="151"/>
      <c r="AJ289" s="62"/>
      <c r="BA289" s="164"/>
      <c r="BB289" s="153"/>
    </row>
    <row r="290" spans="3:58" ht="10.9" customHeight="1" x14ac:dyDescent="0.15">
      <c r="C290" s="117">
        <v>8</v>
      </c>
      <c r="D290" s="154" t="s">
        <v>74</v>
      </c>
      <c r="E290" s="114">
        <v>17</v>
      </c>
      <c r="F290" s="114" t="s">
        <v>75</v>
      </c>
      <c r="G290" s="117" t="s">
        <v>77</v>
      </c>
      <c r="H290" s="114"/>
      <c r="I290" s="120" t="s">
        <v>111</v>
      </c>
      <c r="J290" s="121"/>
      <c r="K290" s="122"/>
      <c r="L290" s="129">
        <f>E$214</f>
        <v>150</v>
      </c>
      <c r="M290" s="130"/>
      <c r="N290" s="130"/>
      <c r="O290" s="130"/>
      <c r="P290" s="130"/>
      <c r="Q290" s="131"/>
      <c r="R290" s="138">
        <f t="shared" ref="R290" si="39">IF(AND(I290="○",BA290="●"),2+ROUNDDOWN(($L290-100)/100,0)*2,0)</f>
        <v>2</v>
      </c>
      <c r="S290" s="139"/>
      <c r="T290" s="139"/>
      <c r="U290" s="139"/>
      <c r="V290" s="139"/>
      <c r="W290" s="140"/>
      <c r="X290" s="158">
        <v>1</v>
      </c>
      <c r="Y290" s="159"/>
      <c r="Z290" s="160"/>
      <c r="AA290" s="143">
        <f>IF(X290=1,$AL$38,IF(X290=2,$AL$56,IF(X290=3,$AL$74,IF(X290=4,$AL$93,IF(X290=5,$AL$111,IF(X290=6,$AL$129,IF(X290=7,$AL$148,IF(X290=8,$AL$166,IF(X290=9,$AL$184,IF(X290=10,$AL$203,0))))))))))</f>
        <v>0.14299999999999999</v>
      </c>
      <c r="AB290" s="144"/>
      <c r="AC290" s="145"/>
      <c r="AD290" s="149">
        <f t="shared" ref="AD290" si="40">IF(I290="○",ROUNDUP(R290*AA290,1),0)</f>
        <v>0.30000000000000004</v>
      </c>
      <c r="AE290" s="150"/>
      <c r="AF290" s="150"/>
      <c r="AG290" s="150"/>
      <c r="AH290" s="150"/>
      <c r="AI290" s="151"/>
      <c r="AJ290" s="62"/>
      <c r="BA290" s="152" t="str">
        <f t="shared" si="32"/>
        <v>●</v>
      </c>
      <c r="BB290" s="153" t="str">
        <f>IF(BA290="●",IF(I290="定","-",I290),"-")</f>
        <v>○</v>
      </c>
    </row>
    <row r="291" spans="3:58" ht="10.9" customHeight="1" x14ac:dyDescent="0.15">
      <c r="C291" s="118"/>
      <c r="D291" s="155"/>
      <c r="E291" s="115"/>
      <c r="F291" s="115"/>
      <c r="G291" s="118"/>
      <c r="H291" s="115"/>
      <c r="I291" s="123"/>
      <c r="J291" s="124"/>
      <c r="K291" s="125"/>
      <c r="L291" s="132"/>
      <c r="M291" s="133"/>
      <c r="N291" s="133"/>
      <c r="O291" s="133"/>
      <c r="P291" s="133"/>
      <c r="Q291" s="134"/>
      <c r="R291" s="138"/>
      <c r="S291" s="139"/>
      <c r="T291" s="139"/>
      <c r="U291" s="139"/>
      <c r="V291" s="139"/>
      <c r="W291" s="140"/>
      <c r="X291" s="158"/>
      <c r="Y291" s="159"/>
      <c r="Z291" s="160"/>
      <c r="AA291" s="143"/>
      <c r="AB291" s="144"/>
      <c r="AC291" s="145"/>
      <c r="AD291" s="149"/>
      <c r="AE291" s="150"/>
      <c r="AF291" s="150"/>
      <c r="AG291" s="150"/>
      <c r="AH291" s="150"/>
      <c r="AI291" s="151"/>
      <c r="AJ291" s="62"/>
      <c r="BA291" s="152"/>
      <c r="BB291" s="153"/>
    </row>
    <row r="292" spans="3:58" ht="10.9" customHeight="1" x14ac:dyDescent="0.15">
      <c r="C292" s="118"/>
      <c r="D292" s="155"/>
      <c r="E292" s="115"/>
      <c r="F292" s="115"/>
      <c r="G292" s="118"/>
      <c r="H292" s="115"/>
      <c r="I292" s="123"/>
      <c r="J292" s="124"/>
      <c r="K292" s="125"/>
      <c r="L292" s="132"/>
      <c r="M292" s="133"/>
      <c r="N292" s="133"/>
      <c r="O292" s="133"/>
      <c r="P292" s="133"/>
      <c r="Q292" s="134"/>
      <c r="R292" s="138"/>
      <c r="S292" s="139"/>
      <c r="T292" s="139"/>
      <c r="U292" s="139"/>
      <c r="V292" s="139"/>
      <c r="W292" s="140"/>
      <c r="X292" s="158"/>
      <c r="Y292" s="159"/>
      <c r="Z292" s="160"/>
      <c r="AA292" s="143"/>
      <c r="AB292" s="144"/>
      <c r="AC292" s="145"/>
      <c r="AD292" s="149"/>
      <c r="AE292" s="150"/>
      <c r="AF292" s="150"/>
      <c r="AG292" s="150"/>
      <c r="AH292" s="150"/>
      <c r="AI292" s="151"/>
      <c r="AJ292" s="62"/>
      <c r="BA292" s="152"/>
      <c r="BB292" s="153"/>
    </row>
    <row r="293" spans="3:58" ht="10.9" customHeight="1" x14ac:dyDescent="0.15">
      <c r="C293" s="119"/>
      <c r="D293" s="156"/>
      <c r="E293" s="116"/>
      <c r="F293" s="116"/>
      <c r="G293" s="119"/>
      <c r="H293" s="116"/>
      <c r="I293" s="126"/>
      <c r="J293" s="127"/>
      <c r="K293" s="128"/>
      <c r="L293" s="135"/>
      <c r="M293" s="136"/>
      <c r="N293" s="136"/>
      <c r="O293" s="136"/>
      <c r="P293" s="136"/>
      <c r="Q293" s="137"/>
      <c r="R293" s="138"/>
      <c r="S293" s="139"/>
      <c r="T293" s="139"/>
      <c r="U293" s="139"/>
      <c r="V293" s="139"/>
      <c r="W293" s="140"/>
      <c r="X293" s="161"/>
      <c r="Y293" s="162"/>
      <c r="Z293" s="163"/>
      <c r="AA293" s="146"/>
      <c r="AB293" s="147"/>
      <c r="AC293" s="148"/>
      <c r="AD293" s="149"/>
      <c r="AE293" s="150"/>
      <c r="AF293" s="150"/>
      <c r="AG293" s="150"/>
      <c r="AH293" s="150"/>
      <c r="AI293" s="151"/>
      <c r="AJ293" s="62"/>
      <c r="BA293" s="152"/>
      <c r="BB293" s="153"/>
    </row>
    <row r="294" spans="3:58" ht="10.9" customHeight="1" x14ac:dyDescent="0.15">
      <c r="C294" s="117">
        <v>8</v>
      </c>
      <c r="D294" s="154" t="s">
        <v>74</v>
      </c>
      <c r="E294" s="114">
        <v>18</v>
      </c>
      <c r="F294" s="114" t="s">
        <v>75</v>
      </c>
      <c r="G294" s="117" t="s">
        <v>78</v>
      </c>
      <c r="H294" s="114"/>
      <c r="I294" s="120" t="s">
        <v>111</v>
      </c>
      <c r="J294" s="121"/>
      <c r="K294" s="122"/>
      <c r="L294" s="129">
        <f>E$214</f>
        <v>150</v>
      </c>
      <c r="M294" s="130"/>
      <c r="N294" s="130"/>
      <c r="O294" s="130"/>
      <c r="P294" s="130"/>
      <c r="Q294" s="131"/>
      <c r="R294" s="138">
        <f t="shared" ref="R294" si="41">IF(AND(I294="○",BA294="●"),2+ROUNDDOWN(($L294-100)/100,0)*2,0)</f>
        <v>2</v>
      </c>
      <c r="S294" s="139"/>
      <c r="T294" s="139"/>
      <c r="U294" s="139"/>
      <c r="V294" s="139"/>
      <c r="W294" s="140"/>
      <c r="X294" s="158">
        <v>1</v>
      </c>
      <c r="Y294" s="159"/>
      <c r="Z294" s="160"/>
      <c r="AA294" s="143">
        <f>IF(X294=1,$AL$38,IF(X294=2,$AL$56,IF(X294=3,$AL$74,IF(X294=4,$AL$93,IF(X294=5,$AL$111,IF(X294=6,$AL$129,IF(X294=7,$AL$148,IF(X294=8,$AL$166,IF(X294=9,$AL$184,IF(X294=10,$AL$203,0))))))))))</f>
        <v>0.14299999999999999</v>
      </c>
      <c r="AB294" s="144"/>
      <c r="AC294" s="145"/>
      <c r="AD294" s="149">
        <f t="shared" ref="AD294" si="42">IF(I294="○",ROUNDUP(R294*AA294,1),0)</f>
        <v>0.30000000000000004</v>
      </c>
      <c r="AE294" s="150"/>
      <c r="AF294" s="150"/>
      <c r="AG294" s="150"/>
      <c r="AH294" s="150"/>
      <c r="AI294" s="151"/>
      <c r="AJ294" s="62"/>
      <c r="BA294" s="152" t="str">
        <f t="shared" si="32"/>
        <v>●</v>
      </c>
      <c r="BB294" s="153" t="str">
        <f>IF(BA294="●",IF(I294="定","-",I294),"-")</f>
        <v>○</v>
      </c>
    </row>
    <row r="295" spans="3:58" ht="10.9" customHeight="1" x14ac:dyDescent="0.15">
      <c r="C295" s="118"/>
      <c r="D295" s="155"/>
      <c r="E295" s="115"/>
      <c r="F295" s="115"/>
      <c r="G295" s="118"/>
      <c r="H295" s="115"/>
      <c r="I295" s="123"/>
      <c r="J295" s="124"/>
      <c r="K295" s="125"/>
      <c r="L295" s="132"/>
      <c r="M295" s="133"/>
      <c r="N295" s="133"/>
      <c r="O295" s="133"/>
      <c r="P295" s="133"/>
      <c r="Q295" s="134"/>
      <c r="R295" s="138"/>
      <c r="S295" s="139"/>
      <c r="T295" s="139"/>
      <c r="U295" s="139"/>
      <c r="V295" s="139"/>
      <c r="W295" s="140"/>
      <c r="X295" s="158"/>
      <c r="Y295" s="159"/>
      <c r="Z295" s="160"/>
      <c r="AA295" s="143"/>
      <c r="AB295" s="144"/>
      <c r="AC295" s="145"/>
      <c r="AD295" s="149"/>
      <c r="AE295" s="150"/>
      <c r="AF295" s="150"/>
      <c r="AG295" s="150"/>
      <c r="AH295" s="150"/>
      <c r="AI295" s="151"/>
      <c r="AJ295" s="62"/>
      <c r="BA295" s="152"/>
      <c r="BB295" s="153"/>
    </row>
    <row r="296" spans="3:58" ht="10.9" customHeight="1" x14ac:dyDescent="0.15">
      <c r="C296" s="118"/>
      <c r="D296" s="155"/>
      <c r="E296" s="115"/>
      <c r="F296" s="115"/>
      <c r="G296" s="118"/>
      <c r="H296" s="115"/>
      <c r="I296" s="123"/>
      <c r="J296" s="124"/>
      <c r="K296" s="125"/>
      <c r="L296" s="132"/>
      <c r="M296" s="133"/>
      <c r="N296" s="133"/>
      <c r="O296" s="133"/>
      <c r="P296" s="133"/>
      <c r="Q296" s="134"/>
      <c r="R296" s="138"/>
      <c r="S296" s="139"/>
      <c r="T296" s="139"/>
      <c r="U296" s="139"/>
      <c r="V296" s="139"/>
      <c r="W296" s="140"/>
      <c r="X296" s="158"/>
      <c r="Y296" s="159"/>
      <c r="Z296" s="160"/>
      <c r="AA296" s="143"/>
      <c r="AB296" s="144"/>
      <c r="AC296" s="145"/>
      <c r="AD296" s="149"/>
      <c r="AE296" s="150"/>
      <c r="AF296" s="150"/>
      <c r="AG296" s="150"/>
      <c r="AH296" s="150"/>
      <c r="AI296" s="151"/>
      <c r="AJ296" s="62"/>
      <c r="BA296" s="152"/>
      <c r="BB296" s="153"/>
    </row>
    <row r="297" spans="3:58" ht="10.9" customHeight="1" x14ac:dyDescent="0.15">
      <c r="C297" s="119"/>
      <c r="D297" s="156"/>
      <c r="E297" s="116"/>
      <c r="F297" s="116"/>
      <c r="G297" s="119"/>
      <c r="H297" s="116"/>
      <c r="I297" s="126"/>
      <c r="J297" s="127"/>
      <c r="K297" s="128"/>
      <c r="L297" s="135"/>
      <c r="M297" s="136"/>
      <c r="N297" s="136"/>
      <c r="O297" s="136"/>
      <c r="P297" s="136"/>
      <c r="Q297" s="137"/>
      <c r="R297" s="138"/>
      <c r="S297" s="139"/>
      <c r="T297" s="139"/>
      <c r="U297" s="139"/>
      <c r="V297" s="139"/>
      <c r="W297" s="140"/>
      <c r="X297" s="161"/>
      <c r="Y297" s="162"/>
      <c r="Z297" s="163"/>
      <c r="AA297" s="146"/>
      <c r="AB297" s="147"/>
      <c r="AC297" s="148"/>
      <c r="AD297" s="149"/>
      <c r="AE297" s="150"/>
      <c r="AF297" s="150"/>
      <c r="AG297" s="150"/>
      <c r="AH297" s="150"/>
      <c r="AI297" s="151"/>
      <c r="AJ297" s="62"/>
      <c r="BA297" s="152"/>
      <c r="BB297" s="153"/>
    </row>
    <row r="298" spans="3:58" ht="10.9" customHeight="1" x14ac:dyDescent="0.15">
      <c r="C298" s="117">
        <v>8</v>
      </c>
      <c r="D298" s="154" t="s">
        <v>74</v>
      </c>
      <c r="E298" s="114">
        <v>19</v>
      </c>
      <c r="F298" s="114" t="s">
        <v>75</v>
      </c>
      <c r="G298" s="117" t="s">
        <v>79</v>
      </c>
      <c r="H298" s="114"/>
      <c r="I298" s="120" t="s">
        <v>111</v>
      </c>
      <c r="J298" s="121"/>
      <c r="K298" s="122"/>
      <c r="L298" s="129">
        <f>E$214</f>
        <v>150</v>
      </c>
      <c r="M298" s="130"/>
      <c r="N298" s="130"/>
      <c r="O298" s="130"/>
      <c r="P298" s="130"/>
      <c r="Q298" s="131"/>
      <c r="R298" s="138">
        <f t="shared" ref="R298" si="43">IF(AND(I298="○",BA298="●"),2+ROUNDDOWN(($L298-100)/100,0)*2,0)</f>
        <v>2</v>
      </c>
      <c r="S298" s="139"/>
      <c r="T298" s="139"/>
      <c r="U298" s="139"/>
      <c r="V298" s="139"/>
      <c r="W298" s="140"/>
      <c r="X298" s="158">
        <v>1</v>
      </c>
      <c r="Y298" s="159"/>
      <c r="Z298" s="160"/>
      <c r="AA298" s="143">
        <f>IF(X298=1,$AL$38,IF(X298=2,$AL$56,IF(X298=3,$AL$74,IF(X298=4,$AL$93,IF(X298=5,$AL$111,IF(X298=6,$AL$129,IF(X298=7,$AL$148,IF(X298=8,$AL$166,IF(X298=9,$AL$184,IF(X298=10,$AL$203,0))))))))))</f>
        <v>0.14299999999999999</v>
      </c>
      <c r="AB298" s="144"/>
      <c r="AC298" s="145"/>
      <c r="AD298" s="149">
        <f t="shared" ref="AD298" si="44">IF(I298="○",ROUNDUP(R298*AA298,1),0)</f>
        <v>0.30000000000000004</v>
      </c>
      <c r="AE298" s="150"/>
      <c r="AF298" s="150"/>
      <c r="AG298" s="150"/>
      <c r="AH298" s="150"/>
      <c r="AI298" s="151"/>
      <c r="AJ298" s="62"/>
      <c r="BA298" s="157" t="str">
        <f>IF($C$14="☑","×",IF(OR(M298="×",BA302="×"),"×","●"))</f>
        <v>●</v>
      </c>
      <c r="BB298" s="153" t="str">
        <f>IF(BA298="●",IF(I298="定","-",I298),"-")</f>
        <v>○</v>
      </c>
    </row>
    <row r="299" spans="3:58" ht="10.9" customHeight="1" x14ac:dyDescent="0.15">
      <c r="C299" s="118"/>
      <c r="D299" s="155"/>
      <c r="E299" s="115"/>
      <c r="F299" s="115"/>
      <c r="G299" s="118"/>
      <c r="H299" s="115"/>
      <c r="I299" s="123"/>
      <c r="J299" s="124"/>
      <c r="K299" s="125"/>
      <c r="L299" s="132"/>
      <c r="M299" s="133"/>
      <c r="N299" s="133"/>
      <c r="O299" s="133"/>
      <c r="P299" s="133"/>
      <c r="Q299" s="134"/>
      <c r="R299" s="138"/>
      <c r="S299" s="139"/>
      <c r="T299" s="139"/>
      <c r="U299" s="139"/>
      <c r="V299" s="139"/>
      <c r="W299" s="140"/>
      <c r="X299" s="158"/>
      <c r="Y299" s="159"/>
      <c r="Z299" s="160"/>
      <c r="AA299" s="143"/>
      <c r="AB299" s="144"/>
      <c r="AC299" s="145"/>
      <c r="AD299" s="149"/>
      <c r="AE299" s="150"/>
      <c r="AF299" s="150"/>
      <c r="AG299" s="150"/>
      <c r="AH299" s="150"/>
      <c r="AI299" s="151"/>
      <c r="AJ299" s="62"/>
      <c r="BA299" s="157"/>
      <c r="BB299" s="153"/>
    </row>
    <row r="300" spans="3:58" ht="10.9" customHeight="1" x14ac:dyDescent="0.15">
      <c r="C300" s="118"/>
      <c r="D300" s="155"/>
      <c r="E300" s="115"/>
      <c r="F300" s="115"/>
      <c r="G300" s="118"/>
      <c r="H300" s="115"/>
      <c r="I300" s="123"/>
      <c r="J300" s="124"/>
      <c r="K300" s="125"/>
      <c r="L300" s="132"/>
      <c r="M300" s="133"/>
      <c r="N300" s="133"/>
      <c r="O300" s="133"/>
      <c r="P300" s="133"/>
      <c r="Q300" s="134"/>
      <c r="R300" s="138"/>
      <c r="S300" s="139"/>
      <c r="T300" s="139"/>
      <c r="U300" s="139"/>
      <c r="V300" s="139"/>
      <c r="W300" s="140"/>
      <c r="X300" s="158"/>
      <c r="Y300" s="159"/>
      <c r="Z300" s="160"/>
      <c r="AA300" s="143"/>
      <c r="AB300" s="144"/>
      <c r="AC300" s="145"/>
      <c r="AD300" s="149"/>
      <c r="AE300" s="150"/>
      <c r="AF300" s="150"/>
      <c r="AG300" s="150"/>
      <c r="AH300" s="150"/>
      <c r="AI300" s="151"/>
      <c r="AJ300" s="62"/>
      <c r="BA300" s="157"/>
      <c r="BB300" s="153"/>
    </row>
    <row r="301" spans="3:58" ht="10.9" customHeight="1" thickBot="1" x14ac:dyDescent="0.2">
      <c r="C301" s="119"/>
      <c r="D301" s="156"/>
      <c r="E301" s="116"/>
      <c r="F301" s="116"/>
      <c r="G301" s="119"/>
      <c r="H301" s="116"/>
      <c r="I301" s="126"/>
      <c r="J301" s="127"/>
      <c r="K301" s="128"/>
      <c r="L301" s="135"/>
      <c r="M301" s="136"/>
      <c r="N301" s="136"/>
      <c r="O301" s="136"/>
      <c r="P301" s="136"/>
      <c r="Q301" s="137"/>
      <c r="R301" s="138"/>
      <c r="S301" s="139"/>
      <c r="T301" s="139"/>
      <c r="U301" s="139"/>
      <c r="V301" s="139"/>
      <c r="W301" s="140"/>
      <c r="X301" s="161"/>
      <c r="Y301" s="162"/>
      <c r="Z301" s="163"/>
      <c r="AA301" s="146"/>
      <c r="AB301" s="147"/>
      <c r="AC301" s="148"/>
      <c r="AD301" s="149"/>
      <c r="AE301" s="150"/>
      <c r="AF301" s="150"/>
      <c r="AG301" s="150"/>
      <c r="AH301" s="150"/>
      <c r="AI301" s="151"/>
      <c r="AJ301" s="62"/>
      <c r="BA301" s="157"/>
      <c r="BB301" s="153"/>
    </row>
    <row r="302" spans="3:58" ht="14.1" customHeight="1" thickTop="1" x14ac:dyDescent="0.15">
      <c r="C302" s="316" t="s">
        <v>105</v>
      </c>
      <c r="D302" s="317"/>
      <c r="E302" s="317"/>
      <c r="F302" s="317"/>
      <c r="G302" s="317"/>
      <c r="H302" s="317"/>
      <c r="I302" s="317"/>
      <c r="J302" s="317"/>
      <c r="K302" s="317"/>
      <c r="L302" s="317"/>
      <c r="M302" s="317"/>
      <c r="N302" s="317"/>
      <c r="O302" s="317"/>
      <c r="P302" s="317"/>
      <c r="Q302" s="317"/>
      <c r="R302" s="317"/>
      <c r="S302" s="317"/>
      <c r="T302" s="317"/>
      <c r="U302" s="317"/>
      <c r="V302" s="317"/>
      <c r="W302" s="317"/>
      <c r="X302" s="317"/>
      <c r="Y302" s="317"/>
      <c r="Z302" s="317"/>
      <c r="AA302" s="318"/>
      <c r="AB302" s="325">
        <f>IF(COUNTIF(C12:D14,"☑")=1,SUM(AD230:AI301),0)</f>
        <v>5.8</v>
      </c>
      <c r="AC302" s="326"/>
      <c r="AD302" s="326"/>
      <c r="AE302" s="326"/>
      <c r="AF302" s="326"/>
      <c r="AG302" s="331" t="s">
        <v>85</v>
      </c>
      <c r="AH302" s="331"/>
      <c r="AI302" s="332"/>
      <c r="AJ302" s="62"/>
      <c r="AK302" s="62"/>
      <c r="AL302" s="62"/>
      <c r="AM302" s="19"/>
      <c r="AN302" s="19"/>
      <c r="AO302" s="19"/>
      <c r="AP302" s="19"/>
      <c r="BA302" s="153"/>
      <c r="BB302" s="153"/>
      <c r="BD302" s="337"/>
      <c r="BE302" s="337"/>
      <c r="BF302" s="338"/>
    </row>
    <row r="303" spans="3:58" ht="14.1" customHeight="1" x14ac:dyDescent="0.15">
      <c r="C303" s="319"/>
      <c r="D303" s="320"/>
      <c r="E303" s="320"/>
      <c r="F303" s="320"/>
      <c r="G303" s="320"/>
      <c r="H303" s="320"/>
      <c r="I303" s="320"/>
      <c r="J303" s="320"/>
      <c r="K303" s="320"/>
      <c r="L303" s="320"/>
      <c r="M303" s="320"/>
      <c r="N303" s="320"/>
      <c r="O303" s="320"/>
      <c r="P303" s="320"/>
      <c r="Q303" s="320"/>
      <c r="R303" s="320"/>
      <c r="S303" s="320"/>
      <c r="T303" s="320"/>
      <c r="U303" s="320"/>
      <c r="V303" s="320"/>
      <c r="W303" s="320"/>
      <c r="X303" s="320"/>
      <c r="Y303" s="320"/>
      <c r="Z303" s="320"/>
      <c r="AA303" s="321"/>
      <c r="AB303" s="327"/>
      <c r="AC303" s="328"/>
      <c r="AD303" s="328"/>
      <c r="AE303" s="328"/>
      <c r="AF303" s="328"/>
      <c r="AG303" s="333"/>
      <c r="AH303" s="333"/>
      <c r="AI303" s="334"/>
      <c r="AJ303" s="62"/>
      <c r="AK303" s="62"/>
      <c r="AL303" s="62"/>
      <c r="AM303" s="19"/>
      <c r="AN303" s="19"/>
      <c r="AO303" s="19"/>
      <c r="AP303" s="19"/>
      <c r="BA303" s="153"/>
      <c r="BB303" s="153"/>
      <c r="BD303" s="337"/>
      <c r="BE303" s="337"/>
      <c r="BF303" s="338"/>
    </row>
    <row r="304" spans="3:58" ht="14.1" customHeight="1" x14ac:dyDescent="0.15">
      <c r="C304" s="319"/>
      <c r="D304" s="320"/>
      <c r="E304" s="320"/>
      <c r="F304" s="320"/>
      <c r="G304" s="320"/>
      <c r="H304" s="320"/>
      <c r="I304" s="320"/>
      <c r="J304" s="320"/>
      <c r="K304" s="320"/>
      <c r="L304" s="320"/>
      <c r="M304" s="320"/>
      <c r="N304" s="320"/>
      <c r="O304" s="320"/>
      <c r="P304" s="320"/>
      <c r="Q304" s="320"/>
      <c r="R304" s="320"/>
      <c r="S304" s="320"/>
      <c r="T304" s="320"/>
      <c r="U304" s="320"/>
      <c r="V304" s="320"/>
      <c r="W304" s="320"/>
      <c r="X304" s="320"/>
      <c r="Y304" s="320"/>
      <c r="Z304" s="320"/>
      <c r="AA304" s="321"/>
      <c r="AB304" s="327"/>
      <c r="AC304" s="328"/>
      <c r="AD304" s="328"/>
      <c r="AE304" s="328"/>
      <c r="AF304" s="328"/>
      <c r="AG304" s="333"/>
      <c r="AH304" s="333"/>
      <c r="AI304" s="334"/>
      <c r="AM304" s="19"/>
      <c r="AN304" s="19"/>
      <c r="AO304" s="19"/>
      <c r="AP304" s="19"/>
      <c r="BA304" s="153"/>
      <c r="BB304" s="153"/>
      <c r="BD304" s="337"/>
      <c r="BE304" s="337"/>
      <c r="BF304" s="338"/>
    </row>
    <row r="305" spans="3:58" ht="14.1" customHeight="1" thickBot="1" x14ac:dyDescent="0.2">
      <c r="C305" s="322"/>
      <c r="D305" s="323"/>
      <c r="E305" s="323"/>
      <c r="F305" s="323"/>
      <c r="G305" s="323"/>
      <c r="H305" s="323"/>
      <c r="I305" s="323"/>
      <c r="J305" s="323"/>
      <c r="K305" s="323"/>
      <c r="L305" s="323"/>
      <c r="M305" s="323"/>
      <c r="N305" s="323"/>
      <c r="O305" s="323"/>
      <c r="P305" s="323"/>
      <c r="Q305" s="323"/>
      <c r="R305" s="323"/>
      <c r="S305" s="323"/>
      <c r="T305" s="323"/>
      <c r="U305" s="323"/>
      <c r="V305" s="323"/>
      <c r="W305" s="323"/>
      <c r="X305" s="323"/>
      <c r="Y305" s="323"/>
      <c r="Z305" s="323"/>
      <c r="AA305" s="324"/>
      <c r="AB305" s="329"/>
      <c r="AC305" s="330"/>
      <c r="AD305" s="330"/>
      <c r="AE305" s="330"/>
      <c r="AF305" s="330"/>
      <c r="AG305" s="335"/>
      <c r="AH305" s="335"/>
      <c r="AI305" s="336"/>
      <c r="AM305" s="19"/>
      <c r="AN305" s="19"/>
      <c r="AO305" s="19"/>
      <c r="AP305" s="19"/>
      <c r="BA305" s="153"/>
      <c r="BB305" s="153"/>
      <c r="BD305" s="337"/>
      <c r="BE305" s="337"/>
      <c r="BF305" s="338"/>
    </row>
    <row r="306" spans="3:58" ht="10.9" customHeight="1" thickTop="1" x14ac:dyDescent="0.15">
      <c r="C306" s="117">
        <v>8</v>
      </c>
      <c r="D306" s="154" t="s">
        <v>74</v>
      </c>
      <c r="E306" s="114">
        <v>20</v>
      </c>
      <c r="F306" s="114" t="s">
        <v>75</v>
      </c>
      <c r="G306" s="117" t="s">
        <v>80</v>
      </c>
      <c r="H306" s="114"/>
      <c r="I306" s="120" t="s">
        <v>111</v>
      </c>
      <c r="J306" s="121"/>
      <c r="K306" s="122"/>
      <c r="L306" s="129">
        <f>E$214</f>
        <v>150</v>
      </c>
      <c r="M306" s="130"/>
      <c r="N306" s="130"/>
      <c r="O306" s="130"/>
      <c r="P306" s="130"/>
      <c r="Q306" s="131"/>
      <c r="R306" s="138">
        <f t="shared" ref="R306" si="45">IF(AND(I306="○",BA306="●"),2+ROUNDDOWN(($L306-100)/100,0)*2,0)</f>
        <v>2</v>
      </c>
      <c r="S306" s="139"/>
      <c r="T306" s="139"/>
      <c r="U306" s="139"/>
      <c r="V306" s="139"/>
      <c r="W306" s="140"/>
      <c r="X306" s="158">
        <v>1</v>
      </c>
      <c r="Y306" s="159"/>
      <c r="Z306" s="160"/>
      <c r="AA306" s="143">
        <f>IF(X306=1,$AL$38,IF(X306=2,$AL$56,IF(X306=3,$AL$74,IF(X306=4,$AL$93,IF(X306=5,$AL$111,IF(X306=6,$AL$129,IF(X306=7,$AL$148,IF(X306=8,$AL$166,IF(X306=9,$AL$184,IF(X306=10,$AL$203,0))))))))))</f>
        <v>0.14299999999999999</v>
      </c>
      <c r="AB306" s="144"/>
      <c r="AC306" s="145"/>
      <c r="AD306" s="149">
        <f t="shared" ref="AD306" si="46">IF(I306="○",ROUNDUP(R306*AA306,1),0)</f>
        <v>0.30000000000000004</v>
      </c>
      <c r="AE306" s="150"/>
      <c r="AF306" s="150"/>
      <c r="AG306" s="150"/>
      <c r="AH306" s="150"/>
      <c r="AI306" s="151"/>
      <c r="AJ306" s="62"/>
      <c r="BA306" s="152" t="str">
        <f t="shared" si="32"/>
        <v>●</v>
      </c>
      <c r="BB306" s="153" t="str">
        <f>IF(BA306="●",IF(I306="定","-",I306),"-")</f>
        <v>○</v>
      </c>
    </row>
    <row r="307" spans="3:58" ht="10.9" customHeight="1" x14ac:dyDescent="0.15">
      <c r="C307" s="118"/>
      <c r="D307" s="155"/>
      <c r="E307" s="115"/>
      <c r="F307" s="115"/>
      <c r="G307" s="118"/>
      <c r="H307" s="115"/>
      <c r="I307" s="123"/>
      <c r="J307" s="124"/>
      <c r="K307" s="125"/>
      <c r="L307" s="132"/>
      <c r="M307" s="133"/>
      <c r="N307" s="133"/>
      <c r="O307" s="133"/>
      <c r="P307" s="133"/>
      <c r="Q307" s="134"/>
      <c r="R307" s="138"/>
      <c r="S307" s="139"/>
      <c r="T307" s="139"/>
      <c r="U307" s="139"/>
      <c r="V307" s="139"/>
      <c r="W307" s="140"/>
      <c r="X307" s="158"/>
      <c r="Y307" s="159"/>
      <c r="Z307" s="160"/>
      <c r="AA307" s="143"/>
      <c r="AB307" s="144"/>
      <c r="AC307" s="145"/>
      <c r="AD307" s="149"/>
      <c r="AE307" s="150"/>
      <c r="AF307" s="150"/>
      <c r="AG307" s="150"/>
      <c r="AH307" s="150"/>
      <c r="AI307" s="151"/>
      <c r="AJ307" s="62"/>
      <c r="BA307" s="152"/>
      <c r="BB307" s="153"/>
    </row>
    <row r="308" spans="3:58" ht="10.9" customHeight="1" x14ac:dyDescent="0.15">
      <c r="C308" s="118"/>
      <c r="D308" s="155"/>
      <c r="E308" s="115"/>
      <c r="F308" s="115"/>
      <c r="G308" s="118"/>
      <c r="H308" s="115"/>
      <c r="I308" s="123"/>
      <c r="J308" s="124"/>
      <c r="K308" s="125"/>
      <c r="L308" s="132"/>
      <c r="M308" s="133"/>
      <c r="N308" s="133"/>
      <c r="O308" s="133"/>
      <c r="P308" s="133"/>
      <c r="Q308" s="134"/>
      <c r="R308" s="138"/>
      <c r="S308" s="139"/>
      <c r="T308" s="139"/>
      <c r="U308" s="139"/>
      <c r="V308" s="139"/>
      <c r="W308" s="140"/>
      <c r="X308" s="158"/>
      <c r="Y308" s="159"/>
      <c r="Z308" s="160"/>
      <c r="AA308" s="143"/>
      <c r="AB308" s="144"/>
      <c r="AC308" s="145"/>
      <c r="AD308" s="149"/>
      <c r="AE308" s="150"/>
      <c r="AF308" s="150"/>
      <c r="AG308" s="150"/>
      <c r="AH308" s="150"/>
      <c r="AI308" s="151"/>
      <c r="AJ308" s="62"/>
      <c r="BA308" s="152"/>
      <c r="BB308" s="153"/>
    </row>
    <row r="309" spans="3:58" ht="10.9" customHeight="1" x14ac:dyDescent="0.15">
      <c r="C309" s="119"/>
      <c r="D309" s="156"/>
      <c r="E309" s="116"/>
      <c r="F309" s="116"/>
      <c r="G309" s="119"/>
      <c r="H309" s="116"/>
      <c r="I309" s="126"/>
      <c r="J309" s="127"/>
      <c r="K309" s="128"/>
      <c r="L309" s="135"/>
      <c r="M309" s="136"/>
      <c r="N309" s="136"/>
      <c r="O309" s="136"/>
      <c r="P309" s="136"/>
      <c r="Q309" s="137"/>
      <c r="R309" s="138"/>
      <c r="S309" s="139"/>
      <c r="T309" s="139"/>
      <c r="U309" s="139"/>
      <c r="V309" s="139"/>
      <c r="W309" s="140"/>
      <c r="X309" s="161"/>
      <c r="Y309" s="162"/>
      <c r="Z309" s="163"/>
      <c r="AA309" s="146"/>
      <c r="AB309" s="147"/>
      <c r="AC309" s="148"/>
      <c r="AD309" s="149"/>
      <c r="AE309" s="150"/>
      <c r="AF309" s="150"/>
      <c r="AG309" s="150"/>
      <c r="AH309" s="150"/>
      <c r="AI309" s="151"/>
      <c r="AJ309" s="62"/>
      <c r="BA309" s="152"/>
      <c r="BB309" s="153"/>
    </row>
    <row r="310" spans="3:58" ht="10.9" customHeight="1" x14ac:dyDescent="0.15">
      <c r="C310" s="117">
        <v>8</v>
      </c>
      <c r="D310" s="154" t="s">
        <v>74</v>
      </c>
      <c r="E310" s="114">
        <v>21</v>
      </c>
      <c r="F310" s="114" t="s">
        <v>75</v>
      </c>
      <c r="G310" s="117" t="s">
        <v>81</v>
      </c>
      <c r="H310" s="114"/>
      <c r="I310" s="120" t="s">
        <v>111</v>
      </c>
      <c r="J310" s="121"/>
      <c r="K310" s="122"/>
      <c r="L310" s="129">
        <f>E$214</f>
        <v>150</v>
      </c>
      <c r="M310" s="130"/>
      <c r="N310" s="130"/>
      <c r="O310" s="130"/>
      <c r="P310" s="130"/>
      <c r="Q310" s="131"/>
      <c r="R310" s="138">
        <f t="shared" ref="R310" si="47">IF(AND(I310="○",BA310="●"),2+ROUNDDOWN(($L310-100)/100,0)*2,0)</f>
        <v>2</v>
      </c>
      <c r="S310" s="139"/>
      <c r="T310" s="139"/>
      <c r="U310" s="139"/>
      <c r="V310" s="139"/>
      <c r="W310" s="140"/>
      <c r="X310" s="123">
        <v>2</v>
      </c>
      <c r="Y310" s="124"/>
      <c r="Z310" s="141"/>
      <c r="AA310" s="143">
        <f>IF(X310=1,$AL$38,IF(X310=2,$AL$56,IF(X310=3,$AL$74,IF(X310=4,$AL$93,IF(X310=5,$AL$111,IF(X310=6,$AL$129,IF(X310=7,$AL$148,IF(X310=8,$AL$166,IF(X310=9,$AL$184,IF(X310=10,$AL$203,0))))))))))</f>
        <v>0.2</v>
      </c>
      <c r="AB310" s="144"/>
      <c r="AC310" s="145"/>
      <c r="AD310" s="149">
        <f t="shared" ref="AD310" si="48">IF(I310="○",ROUNDUP(R310*AA310,1),0)</f>
        <v>0.4</v>
      </c>
      <c r="AE310" s="150"/>
      <c r="AF310" s="150"/>
      <c r="AG310" s="150"/>
      <c r="AH310" s="150"/>
      <c r="AI310" s="151"/>
      <c r="AJ310" s="62"/>
      <c r="BA310" s="152" t="str">
        <f t="shared" si="32"/>
        <v>●</v>
      </c>
      <c r="BB310" s="153" t="str">
        <f>IF(BA310="●",IF(I310="定","-",I310),"-")</f>
        <v>○</v>
      </c>
    </row>
    <row r="311" spans="3:58" ht="10.9" customHeight="1" x14ac:dyDescent="0.15">
      <c r="C311" s="118"/>
      <c r="D311" s="155"/>
      <c r="E311" s="115"/>
      <c r="F311" s="115"/>
      <c r="G311" s="118"/>
      <c r="H311" s="115"/>
      <c r="I311" s="123"/>
      <c r="J311" s="124"/>
      <c r="K311" s="125"/>
      <c r="L311" s="132"/>
      <c r="M311" s="133"/>
      <c r="N311" s="133"/>
      <c r="O311" s="133"/>
      <c r="P311" s="133"/>
      <c r="Q311" s="134"/>
      <c r="R311" s="138"/>
      <c r="S311" s="139"/>
      <c r="T311" s="139"/>
      <c r="U311" s="139"/>
      <c r="V311" s="139"/>
      <c r="W311" s="140"/>
      <c r="X311" s="123"/>
      <c r="Y311" s="124"/>
      <c r="Z311" s="141"/>
      <c r="AA311" s="143"/>
      <c r="AB311" s="144"/>
      <c r="AC311" s="145"/>
      <c r="AD311" s="149"/>
      <c r="AE311" s="150"/>
      <c r="AF311" s="150"/>
      <c r="AG311" s="150"/>
      <c r="AH311" s="150"/>
      <c r="AI311" s="151"/>
      <c r="AJ311" s="62"/>
      <c r="BA311" s="152"/>
      <c r="BB311" s="153"/>
    </row>
    <row r="312" spans="3:58" ht="10.9" customHeight="1" x14ac:dyDescent="0.15">
      <c r="C312" s="118"/>
      <c r="D312" s="155"/>
      <c r="E312" s="115"/>
      <c r="F312" s="115"/>
      <c r="G312" s="118"/>
      <c r="H312" s="115"/>
      <c r="I312" s="123"/>
      <c r="J312" s="124"/>
      <c r="K312" s="125"/>
      <c r="L312" s="132"/>
      <c r="M312" s="133"/>
      <c r="N312" s="133"/>
      <c r="O312" s="133"/>
      <c r="P312" s="133"/>
      <c r="Q312" s="134"/>
      <c r="R312" s="138"/>
      <c r="S312" s="139"/>
      <c r="T312" s="139"/>
      <c r="U312" s="139"/>
      <c r="V312" s="139"/>
      <c r="W312" s="140"/>
      <c r="X312" s="123"/>
      <c r="Y312" s="124"/>
      <c r="Z312" s="141"/>
      <c r="AA312" s="143"/>
      <c r="AB312" s="144"/>
      <c r="AC312" s="145"/>
      <c r="AD312" s="149"/>
      <c r="AE312" s="150"/>
      <c r="AF312" s="150"/>
      <c r="AG312" s="150"/>
      <c r="AH312" s="150"/>
      <c r="AI312" s="151"/>
      <c r="AJ312" s="62"/>
      <c r="BA312" s="152"/>
      <c r="BB312" s="153"/>
    </row>
    <row r="313" spans="3:58" ht="10.9" customHeight="1" x14ac:dyDescent="0.15">
      <c r="C313" s="119"/>
      <c r="D313" s="156"/>
      <c r="E313" s="116"/>
      <c r="F313" s="116"/>
      <c r="G313" s="119"/>
      <c r="H313" s="116"/>
      <c r="I313" s="126"/>
      <c r="J313" s="127"/>
      <c r="K313" s="128"/>
      <c r="L313" s="135"/>
      <c r="M313" s="136"/>
      <c r="N313" s="136"/>
      <c r="O313" s="136"/>
      <c r="P313" s="136"/>
      <c r="Q313" s="137"/>
      <c r="R313" s="138"/>
      <c r="S313" s="139"/>
      <c r="T313" s="139"/>
      <c r="U313" s="139"/>
      <c r="V313" s="139"/>
      <c r="W313" s="140"/>
      <c r="X313" s="126"/>
      <c r="Y313" s="127"/>
      <c r="Z313" s="142"/>
      <c r="AA313" s="146"/>
      <c r="AB313" s="147"/>
      <c r="AC313" s="148"/>
      <c r="AD313" s="149"/>
      <c r="AE313" s="150"/>
      <c r="AF313" s="150"/>
      <c r="AG313" s="150"/>
      <c r="AH313" s="150"/>
      <c r="AI313" s="151"/>
      <c r="AJ313" s="62"/>
      <c r="BA313" s="152"/>
      <c r="BB313" s="153"/>
    </row>
    <row r="314" spans="3:58" ht="10.9" customHeight="1" x14ac:dyDescent="0.15">
      <c r="C314" s="117">
        <v>8</v>
      </c>
      <c r="D314" s="154" t="s">
        <v>74</v>
      </c>
      <c r="E314" s="114">
        <v>22</v>
      </c>
      <c r="F314" s="114" t="s">
        <v>75</v>
      </c>
      <c r="G314" s="117" t="s">
        <v>82</v>
      </c>
      <c r="H314" s="114"/>
      <c r="I314" s="120" t="s">
        <v>111</v>
      </c>
      <c r="J314" s="121"/>
      <c r="K314" s="122"/>
      <c r="L314" s="129">
        <f>E$214</f>
        <v>150</v>
      </c>
      <c r="M314" s="130"/>
      <c r="N314" s="130"/>
      <c r="O314" s="130"/>
      <c r="P314" s="130"/>
      <c r="Q314" s="131"/>
      <c r="R314" s="138">
        <f t="shared" ref="R314" si="49">IF(AND(I314="○",BA314="●"),2+ROUNDDOWN(($L314-100)/100,0)*2,0)</f>
        <v>2</v>
      </c>
      <c r="S314" s="139"/>
      <c r="T314" s="139"/>
      <c r="U314" s="139"/>
      <c r="V314" s="139"/>
      <c r="W314" s="140"/>
      <c r="X314" s="123">
        <v>2</v>
      </c>
      <c r="Y314" s="124"/>
      <c r="Z314" s="141"/>
      <c r="AA314" s="143">
        <f>IF(X314=1,$AL$38,IF(X314=2,$AL$56,IF(X314=3,$AL$74,IF(X314=4,$AL$93,IF(X314=5,$AL$111,IF(X314=6,$AL$129,IF(X314=7,$AL$148,IF(X314=8,$AL$166,IF(X314=9,$AL$184,IF(X314=10,$AL$203,0))))))))))</f>
        <v>0.2</v>
      </c>
      <c r="AB314" s="144"/>
      <c r="AC314" s="145"/>
      <c r="AD314" s="149">
        <f t="shared" ref="AD314" si="50">IF(I314="○",ROUNDUP(R314*AA314,1),0)</f>
        <v>0.4</v>
      </c>
      <c r="AE314" s="150"/>
      <c r="AF314" s="150"/>
      <c r="AG314" s="150"/>
      <c r="AH314" s="150"/>
      <c r="AI314" s="151"/>
      <c r="AJ314" s="62"/>
      <c r="BA314" s="152" t="str">
        <f t="shared" si="32"/>
        <v>●</v>
      </c>
      <c r="BB314" s="153" t="str">
        <f>IF(BA314="●",IF(I314="定","-",I314),"-")</f>
        <v>○</v>
      </c>
    </row>
    <row r="315" spans="3:58" ht="10.9" customHeight="1" x14ac:dyDescent="0.15">
      <c r="C315" s="118"/>
      <c r="D315" s="155"/>
      <c r="E315" s="115"/>
      <c r="F315" s="115"/>
      <c r="G315" s="118"/>
      <c r="H315" s="115"/>
      <c r="I315" s="123"/>
      <c r="J315" s="124"/>
      <c r="K315" s="125"/>
      <c r="L315" s="132"/>
      <c r="M315" s="133"/>
      <c r="N315" s="133"/>
      <c r="O315" s="133"/>
      <c r="P315" s="133"/>
      <c r="Q315" s="134"/>
      <c r="R315" s="138"/>
      <c r="S315" s="139"/>
      <c r="T315" s="139"/>
      <c r="U315" s="139"/>
      <c r="V315" s="139"/>
      <c r="W315" s="140"/>
      <c r="X315" s="123"/>
      <c r="Y315" s="124"/>
      <c r="Z315" s="141"/>
      <c r="AA315" s="143"/>
      <c r="AB315" s="144"/>
      <c r="AC315" s="145"/>
      <c r="AD315" s="149"/>
      <c r="AE315" s="150"/>
      <c r="AF315" s="150"/>
      <c r="AG315" s="150"/>
      <c r="AH315" s="150"/>
      <c r="AI315" s="151"/>
      <c r="AJ315" s="62"/>
      <c r="BA315" s="152"/>
      <c r="BB315" s="153"/>
    </row>
    <row r="316" spans="3:58" ht="10.9" customHeight="1" x14ac:dyDescent="0.15">
      <c r="C316" s="118"/>
      <c r="D316" s="155"/>
      <c r="E316" s="115"/>
      <c r="F316" s="115"/>
      <c r="G316" s="118"/>
      <c r="H316" s="115"/>
      <c r="I316" s="123"/>
      <c r="J316" s="124"/>
      <c r="K316" s="125"/>
      <c r="L316" s="132"/>
      <c r="M316" s="133"/>
      <c r="N316" s="133"/>
      <c r="O316" s="133"/>
      <c r="P316" s="133"/>
      <c r="Q316" s="134"/>
      <c r="R316" s="138"/>
      <c r="S316" s="139"/>
      <c r="T316" s="139"/>
      <c r="U316" s="139"/>
      <c r="V316" s="139"/>
      <c r="W316" s="140"/>
      <c r="X316" s="123"/>
      <c r="Y316" s="124"/>
      <c r="Z316" s="141"/>
      <c r="AA316" s="143"/>
      <c r="AB316" s="144"/>
      <c r="AC316" s="145"/>
      <c r="AD316" s="149"/>
      <c r="AE316" s="150"/>
      <c r="AF316" s="150"/>
      <c r="AG316" s="150"/>
      <c r="AH316" s="150"/>
      <c r="AI316" s="151"/>
      <c r="AJ316" s="62"/>
      <c r="BA316" s="152"/>
      <c r="BB316" s="153"/>
    </row>
    <row r="317" spans="3:58" ht="10.9" customHeight="1" x14ac:dyDescent="0.15">
      <c r="C317" s="119"/>
      <c r="D317" s="156"/>
      <c r="E317" s="116"/>
      <c r="F317" s="116"/>
      <c r="G317" s="119"/>
      <c r="H317" s="116"/>
      <c r="I317" s="126"/>
      <c r="J317" s="127"/>
      <c r="K317" s="128"/>
      <c r="L317" s="135"/>
      <c r="M317" s="136"/>
      <c r="N317" s="136"/>
      <c r="O317" s="136"/>
      <c r="P317" s="136"/>
      <c r="Q317" s="137"/>
      <c r="R317" s="138"/>
      <c r="S317" s="139"/>
      <c r="T317" s="139"/>
      <c r="U317" s="139"/>
      <c r="V317" s="139"/>
      <c r="W317" s="140"/>
      <c r="X317" s="126"/>
      <c r="Y317" s="127"/>
      <c r="Z317" s="142"/>
      <c r="AA317" s="146"/>
      <c r="AB317" s="147"/>
      <c r="AC317" s="148"/>
      <c r="AD317" s="149"/>
      <c r="AE317" s="150"/>
      <c r="AF317" s="150"/>
      <c r="AG317" s="150"/>
      <c r="AH317" s="150"/>
      <c r="AI317" s="151"/>
      <c r="AJ317" s="62"/>
      <c r="BA317" s="152"/>
      <c r="BB317" s="153"/>
    </row>
    <row r="318" spans="3:58" ht="10.9" customHeight="1" x14ac:dyDescent="0.15">
      <c r="C318" s="117">
        <v>8</v>
      </c>
      <c r="D318" s="154" t="s">
        <v>74</v>
      </c>
      <c r="E318" s="114">
        <v>23</v>
      </c>
      <c r="F318" s="114" t="s">
        <v>75</v>
      </c>
      <c r="G318" s="117" t="s">
        <v>76</v>
      </c>
      <c r="H318" s="114"/>
      <c r="I318" s="120" t="s">
        <v>111</v>
      </c>
      <c r="J318" s="121"/>
      <c r="K318" s="122"/>
      <c r="L318" s="129">
        <f>E$214</f>
        <v>150</v>
      </c>
      <c r="M318" s="130"/>
      <c r="N318" s="130"/>
      <c r="O318" s="130"/>
      <c r="P318" s="130"/>
      <c r="Q318" s="131"/>
      <c r="R318" s="138">
        <f t="shared" ref="R318" si="51">IF(AND(I318="○",BA318="●"),2+ROUNDDOWN(($L318-100)/100,0)*2,0)</f>
        <v>2</v>
      </c>
      <c r="S318" s="139"/>
      <c r="T318" s="139"/>
      <c r="U318" s="139"/>
      <c r="V318" s="139"/>
      <c r="W318" s="140"/>
      <c r="X318" s="158">
        <v>1</v>
      </c>
      <c r="Y318" s="159"/>
      <c r="Z318" s="160"/>
      <c r="AA318" s="143">
        <f>IF(X318=1,$AL$38,IF(X318=2,$AL$56,IF(X318=3,$AL$74,IF(X318=4,$AL$93,IF(X318=5,$AL$111,IF(X318=6,$AL$129,IF(X318=7,$AL$148,IF(X318=8,$AL$166,IF(X318=9,$AL$184,IF(X318=10,$AL$203,0))))))))))</f>
        <v>0.14299999999999999</v>
      </c>
      <c r="AB318" s="144"/>
      <c r="AC318" s="145"/>
      <c r="AD318" s="149">
        <f t="shared" ref="AD318" si="52">IF(I318="○",ROUNDUP(R318*AA318,1),0)</f>
        <v>0.30000000000000004</v>
      </c>
      <c r="AE318" s="150"/>
      <c r="AF318" s="150"/>
      <c r="AG318" s="150"/>
      <c r="AH318" s="150"/>
      <c r="AI318" s="151"/>
      <c r="AJ318" s="62"/>
      <c r="BA318" s="152" t="str">
        <f t="shared" si="32"/>
        <v>●</v>
      </c>
      <c r="BB318" s="153" t="str">
        <f>IF(BA318="●",IF(I318="定","-",I318),"-")</f>
        <v>○</v>
      </c>
    </row>
    <row r="319" spans="3:58" ht="10.9" customHeight="1" x14ac:dyDescent="0.15">
      <c r="C319" s="118"/>
      <c r="D319" s="155"/>
      <c r="E319" s="115"/>
      <c r="F319" s="115"/>
      <c r="G319" s="118"/>
      <c r="H319" s="115"/>
      <c r="I319" s="123"/>
      <c r="J319" s="124"/>
      <c r="K319" s="125"/>
      <c r="L319" s="132"/>
      <c r="M319" s="133"/>
      <c r="N319" s="133"/>
      <c r="O319" s="133"/>
      <c r="P319" s="133"/>
      <c r="Q319" s="134"/>
      <c r="R319" s="138"/>
      <c r="S319" s="139"/>
      <c r="T319" s="139"/>
      <c r="U319" s="139"/>
      <c r="V319" s="139"/>
      <c r="W319" s="140"/>
      <c r="X319" s="158"/>
      <c r="Y319" s="159"/>
      <c r="Z319" s="160"/>
      <c r="AA319" s="143"/>
      <c r="AB319" s="144"/>
      <c r="AC319" s="145"/>
      <c r="AD319" s="149"/>
      <c r="AE319" s="150"/>
      <c r="AF319" s="150"/>
      <c r="AG319" s="150"/>
      <c r="AH319" s="150"/>
      <c r="AI319" s="151"/>
      <c r="AJ319" s="62"/>
      <c r="BA319" s="152"/>
      <c r="BB319" s="153"/>
    </row>
    <row r="320" spans="3:58" ht="10.9" customHeight="1" x14ac:dyDescent="0.15">
      <c r="C320" s="118"/>
      <c r="D320" s="155"/>
      <c r="E320" s="115"/>
      <c r="F320" s="115"/>
      <c r="G320" s="118"/>
      <c r="H320" s="115"/>
      <c r="I320" s="123"/>
      <c r="J320" s="124"/>
      <c r="K320" s="125"/>
      <c r="L320" s="132"/>
      <c r="M320" s="133"/>
      <c r="N320" s="133"/>
      <c r="O320" s="133"/>
      <c r="P320" s="133"/>
      <c r="Q320" s="134"/>
      <c r="R320" s="138"/>
      <c r="S320" s="139"/>
      <c r="T320" s="139"/>
      <c r="U320" s="139"/>
      <c r="V320" s="139"/>
      <c r="W320" s="140"/>
      <c r="X320" s="158"/>
      <c r="Y320" s="159"/>
      <c r="Z320" s="160"/>
      <c r="AA320" s="143"/>
      <c r="AB320" s="144"/>
      <c r="AC320" s="145"/>
      <c r="AD320" s="149"/>
      <c r="AE320" s="150"/>
      <c r="AF320" s="150"/>
      <c r="AG320" s="150"/>
      <c r="AH320" s="150"/>
      <c r="AI320" s="151"/>
      <c r="AJ320" s="62"/>
      <c r="BA320" s="152"/>
      <c r="BB320" s="153"/>
    </row>
    <row r="321" spans="3:54" ht="10.9" customHeight="1" x14ac:dyDescent="0.15">
      <c r="C321" s="119"/>
      <c r="D321" s="156"/>
      <c r="E321" s="116"/>
      <c r="F321" s="116"/>
      <c r="G321" s="119"/>
      <c r="H321" s="116"/>
      <c r="I321" s="126"/>
      <c r="J321" s="127"/>
      <c r="K321" s="128"/>
      <c r="L321" s="135"/>
      <c r="M321" s="136"/>
      <c r="N321" s="136"/>
      <c r="O321" s="136"/>
      <c r="P321" s="136"/>
      <c r="Q321" s="137"/>
      <c r="R321" s="138"/>
      <c r="S321" s="139"/>
      <c r="T321" s="139"/>
      <c r="U321" s="139"/>
      <c r="V321" s="139"/>
      <c r="W321" s="140"/>
      <c r="X321" s="161"/>
      <c r="Y321" s="162"/>
      <c r="Z321" s="163"/>
      <c r="AA321" s="146"/>
      <c r="AB321" s="147"/>
      <c r="AC321" s="148"/>
      <c r="AD321" s="149"/>
      <c r="AE321" s="150"/>
      <c r="AF321" s="150"/>
      <c r="AG321" s="150"/>
      <c r="AH321" s="150"/>
      <c r="AI321" s="151"/>
      <c r="AJ321" s="62"/>
      <c r="BA321" s="152"/>
      <c r="BB321" s="153"/>
    </row>
    <row r="322" spans="3:54" ht="10.9" customHeight="1" x14ac:dyDescent="0.15">
      <c r="C322" s="117">
        <v>8</v>
      </c>
      <c r="D322" s="154" t="s">
        <v>74</v>
      </c>
      <c r="E322" s="114">
        <v>24</v>
      </c>
      <c r="F322" s="114" t="s">
        <v>75</v>
      </c>
      <c r="G322" s="117" t="s">
        <v>77</v>
      </c>
      <c r="H322" s="114"/>
      <c r="I322" s="120" t="s">
        <v>111</v>
      </c>
      <c r="J322" s="121"/>
      <c r="K322" s="122"/>
      <c r="L322" s="129">
        <f>E$214</f>
        <v>150</v>
      </c>
      <c r="M322" s="130"/>
      <c r="N322" s="130"/>
      <c r="O322" s="130"/>
      <c r="P322" s="130"/>
      <c r="Q322" s="131"/>
      <c r="R322" s="138">
        <f t="shared" ref="R322" si="53">IF(AND(I322="○",BA322="●"),2+ROUNDDOWN(($L322-100)/100,0)*2,0)</f>
        <v>2</v>
      </c>
      <c r="S322" s="139"/>
      <c r="T322" s="139"/>
      <c r="U322" s="139"/>
      <c r="V322" s="139"/>
      <c r="W322" s="140"/>
      <c r="X322" s="158">
        <v>1</v>
      </c>
      <c r="Y322" s="159"/>
      <c r="Z322" s="160"/>
      <c r="AA322" s="143">
        <f>IF(X322=1,$AL$38,IF(X322=2,$AL$56,IF(X322=3,$AL$74,IF(X322=4,$AL$93,IF(X322=5,$AL$111,IF(X322=6,$AL$129,IF(X322=7,$AL$148,IF(X322=8,$AL$166,IF(X322=9,$AL$184,IF(X322=10,$AL$203,0))))))))))</f>
        <v>0.14299999999999999</v>
      </c>
      <c r="AB322" s="144"/>
      <c r="AC322" s="145"/>
      <c r="AD322" s="149">
        <f t="shared" ref="AD322" si="54">IF(I322="○",ROUNDUP(R322*AA322,1),0)</f>
        <v>0.30000000000000004</v>
      </c>
      <c r="AE322" s="150"/>
      <c r="AF322" s="150"/>
      <c r="AG322" s="150"/>
      <c r="AH322" s="150"/>
      <c r="AI322" s="151"/>
      <c r="AJ322" s="62"/>
      <c r="BA322" s="152" t="str">
        <f t="shared" si="32"/>
        <v>●</v>
      </c>
      <c r="BB322" s="153" t="str">
        <f>IF(BA322="●",IF(I322="定","-",I322),"-")</f>
        <v>○</v>
      </c>
    </row>
    <row r="323" spans="3:54" ht="10.9" customHeight="1" x14ac:dyDescent="0.15">
      <c r="C323" s="118"/>
      <c r="D323" s="155"/>
      <c r="E323" s="115"/>
      <c r="F323" s="115"/>
      <c r="G323" s="118"/>
      <c r="H323" s="115"/>
      <c r="I323" s="123"/>
      <c r="J323" s="124"/>
      <c r="K323" s="125"/>
      <c r="L323" s="132"/>
      <c r="M323" s="133"/>
      <c r="N323" s="133"/>
      <c r="O323" s="133"/>
      <c r="P323" s="133"/>
      <c r="Q323" s="134"/>
      <c r="R323" s="138"/>
      <c r="S323" s="139"/>
      <c r="T323" s="139"/>
      <c r="U323" s="139"/>
      <c r="V323" s="139"/>
      <c r="W323" s="140"/>
      <c r="X323" s="158"/>
      <c r="Y323" s="159"/>
      <c r="Z323" s="160"/>
      <c r="AA323" s="143"/>
      <c r="AB323" s="144"/>
      <c r="AC323" s="145"/>
      <c r="AD323" s="149"/>
      <c r="AE323" s="150"/>
      <c r="AF323" s="150"/>
      <c r="AG323" s="150"/>
      <c r="AH323" s="150"/>
      <c r="AI323" s="151"/>
      <c r="AJ323" s="62"/>
      <c r="BA323" s="152"/>
      <c r="BB323" s="153"/>
    </row>
    <row r="324" spans="3:54" ht="10.9" customHeight="1" x14ac:dyDescent="0.15">
      <c r="C324" s="118"/>
      <c r="D324" s="155"/>
      <c r="E324" s="115"/>
      <c r="F324" s="115"/>
      <c r="G324" s="118"/>
      <c r="H324" s="115"/>
      <c r="I324" s="123"/>
      <c r="J324" s="124"/>
      <c r="K324" s="125"/>
      <c r="L324" s="132"/>
      <c r="M324" s="133"/>
      <c r="N324" s="133"/>
      <c r="O324" s="133"/>
      <c r="P324" s="133"/>
      <c r="Q324" s="134"/>
      <c r="R324" s="138"/>
      <c r="S324" s="139"/>
      <c r="T324" s="139"/>
      <c r="U324" s="139"/>
      <c r="V324" s="139"/>
      <c r="W324" s="140"/>
      <c r="X324" s="158"/>
      <c r="Y324" s="159"/>
      <c r="Z324" s="160"/>
      <c r="AA324" s="143"/>
      <c r="AB324" s="144"/>
      <c r="AC324" s="145"/>
      <c r="AD324" s="149"/>
      <c r="AE324" s="150"/>
      <c r="AF324" s="150"/>
      <c r="AG324" s="150"/>
      <c r="AH324" s="150"/>
      <c r="AI324" s="151"/>
      <c r="AJ324" s="62"/>
      <c r="BA324" s="152"/>
      <c r="BB324" s="153"/>
    </row>
    <row r="325" spans="3:54" ht="10.9" customHeight="1" x14ac:dyDescent="0.15">
      <c r="C325" s="119"/>
      <c r="D325" s="156"/>
      <c r="E325" s="116"/>
      <c r="F325" s="116"/>
      <c r="G325" s="119"/>
      <c r="H325" s="116"/>
      <c r="I325" s="126"/>
      <c r="J325" s="127"/>
      <c r="K325" s="128"/>
      <c r="L325" s="135"/>
      <c r="M325" s="136"/>
      <c r="N325" s="136"/>
      <c r="O325" s="136"/>
      <c r="P325" s="136"/>
      <c r="Q325" s="137"/>
      <c r="R325" s="138"/>
      <c r="S325" s="139"/>
      <c r="T325" s="139"/>
      <c r="U325" s="139"/>
      <c r="V325" s="139"/>
      <c r="W325" s="140"/>
      <c r="X325" s="161"/>
      <c r="Y325" s="162"/>
      <c r="Z325" s="163"/>
      <c r="AA325" s="146"/>
      <c r="AB325" s="147"/>
      <c r="AC325" s="148"/>
      <c r="AD325" s="149"/>
      <c r="AE325" s="150"/>
      <c r="AF325" s="150"/>
      <c r="AG325" s="150"/>
      <c r="AH325" s="150"/>
      <c r="AI325" s="151"/>
      <c r="AJ325" s="62"/>
      <c r="BA325" s="152"/>
      <c r="BB325" s="153"/>
    </row>
    <row r="326" spans="3:54" ht="10.9" customHeight="1" x14ac:dyDescent="0.15">
      <c r="C326" s="117">
        <v>8</v>
      </c>
      <c r="D326" s="154" t="s">
        <v>74</v>
      </c>
      <c r="E326" s="114">
        <v>25</v>
      </c>
      <c r="F326" s="114" t="s">
        <v>75</v>
      </c>
      <c r="G326" s="117" t="s">
        <v>78</v>
      </c>
      <c r="H326" s="114"/>
      <c r="I326" s="120" t="s">
        <v>111</v>
      </c>
      <c r="J326" s="121"/>
      <c r="K326" s="122"/>
      <c r="L326" s="129">
        <f>E$214</f>
        <v>150</v>
      </c>
      <c r="M326" s="130"/>
      <c r="N326" s="130"/>
      <c r="O326" s="130"/>
      <c r="P326" s="130"/>
      <c r="Q326" s="131"/>
      <c r="R326" s="138">
        <f t="shared" ref="R326" si="55">IF(AND(I326="○",BA326="●"),2+ROUNDDOWN(($L326-100)/100,0)*2,0)</f>
        <v>2</v>
      </c>
      <c r="S326" s="139"/>
      <c r="T326" s="139"/>
      <c r="U326" s="139"/>
      <c r="V326" s="139"/>
      <c r="W326" s="140"/>
      <c r="X326" s="158">
        <v>1</v>
      </c>
      <c r="Y326" s="159"/>
      <c r="Z326" s="160"/>
      <c r="AA326" s="143">
        <f>IF(X326=1,$AL$38,IF(X326=2,$AL$56,IF(X326=3,$AL$74,IF(X326=4,$AL$93,IF(X326=5,$AL$111,IF(X326=6,$AL$129,IF(X326=7,$AL$148,IF(X326=8,$AL$166,IF(X326=9,$AL$184,IF(X326=10,$AL$203,0))))))))))</f>
        <v>0.14299999999999999</v>
      </c>
      <c r="AB326" s="144"/>
      <c r="AC326" s="145"/>
      <c r="AD326" s="149">
        <f t="shared" ref="AD326" si="56">IF(I326="○",ROUNDUP(R326*AA326,1),0)</f>
        <v>0.30000000000000004</v>
      </c>
      <c r="AE326" s="150"/>
      <c r="AF326" s="150"/>
      <c r="AG326" s="150"/>
      <c r="AH326" s="150"/>
      <c r="AI326" s="151"/>
      <c r="AJ326" s="62"/>
      <c r="BA326" s="152" t="str">
        <f t="shared" si="32"/>
        <v>●</v>
      </c>
      <c r="BB326" s="153" t="str">
        <f>IF(BA326="●",IF(I326="定","-",I326),"-")</f>
        <v>○</v>
      </c>
    </row>
    <row r="327" spans="3:54" ht="10.9" customHeight="1" x14ac:dyDescent="0.15">
      <c r="C327" s="118"/>
      <c r="D327" s="155"/>
      <c r="E327" s="115"/>
      <c r="F327" s="115"/>
      <c r="G327" s="118"/>
      <c r="H327" s="115"/>
      <c r="I327" s="123"/>
      <c r="J327" s="124"/>
      <c r="K327" s="125"/>
      <c r="L327" s="132"/>
      <c r="M327" s="133"/>
      <c r="N327" s="133"/>
      <c r="O327" s="133"/>
      <c r="P327" s="133"/>
      <c r="Q327" s="134"/>
      <c r="R327" s="138"/>
      <c r="S327" s="139"/>
      <c r="T327" s="139"/>
      <c r="U327" s="139"/>
      <c r="V327" s="139"/>
      <c r="W327" s="140"/>
      <c r="X327" s="158"/>
      <c r="Y327" s="159"/>
      <c r="Z327" s="160"/>
      <c r="AA327" s="143"/>
      <c r="AB327" s="144"/>
      <c r="AC327" s="145"/>
      <c r="AD327" s="149"/>
      <c r="AE327" s="150"/>
      <c r="AF327" s="150"/>
      <c r="AG327" s="150"/>
      <c r="AH327" s="150"/>
      <c r="AI327" s="151"/>
      <c r="AJ327" s="62"/>
      <c r="BA327" s="152"/>
      <c r="BB327" s="153"/>
    </row>
    <row r="328" spans="3:54" ht="10.9" customHeight="1" x14ac:dyDescent="0.15">
      <c r="C328" s="118"/>
      <c r="D328" s="155"/>
      <c r="E328" s="115"/>
      <c r="F328" s="115"/>
      <c r="G328" s="118"/>
      <c r="H328" s="115"/>
      <c r="I328" s="123"/>
      <c r="J328" s="124"/>
      <c r="K328" s="125"/>
      <c r="L328" s="132"/>
      <c r="M328" s="133"/>
      <c r="N328" s="133"/>
      <c r="O328" s="133"/>
      <c r="P328" s="133"/>
      <c r="Q328" s="134"/>
      <c r="R328" s="138"/>
      <c r="S328" s="139"/>
      <c r="T328" s="139"/>
      <c r="U328" s="139"/>
      <c r="V328" s="139"/>
      <c r="W328" s="140"/>
      <c r="X328" s="158"/>
      <c r="Y328" s="159"/>
      <c r="Z328" s="160"/>
      <c r="AA328" s="143"/>
      <c r="AB328" s="144"/>
      <c r="AC328" s="145"/>
      <c r="AD328" s="149"/>
      <c r="AE328" s="150"/>
      <c r="AF328" s="150"/>
      <c r="AG328" s="150"/>
      <c r="AH328" s="150"/>
      <c r="AI328" s="151"/>
      <c r="AJ328" s="62"/>
      <c r="BA328" s="152"/>
      <c r="BB328" s="153"/>
    </row>
    <row r="329" spans="3:54" ht="10.9" customHeight="1" x14ac:dyDescent="0.15">
      <c r="C329" s="119"/>
      <c r="D329" s="156"/>
      <c r="E329" s="116"/>
      <c r="F329" s="116"/>
      <c r="G329" s="119"/>
      <c r="H329" s="116"/>
      <c r="I329" s="126"/>
      <c r="J329" s="127"/>
      <c r="K329" s="128"/>
      <c r="L329" s="135"/>
      <c r="M329" s="136"/>
      <c r="N329" s="136"/>
      <c r="O329" s="136"/>
      <c r="P329" s="136"/>
      <c r="Q329" s="137"/>
      <c r="R329" s="138"/>
      <c r="S329" s="139"/>
      <c r="T329" s="139"/>
      <c r="U329" s="139"/>
      <c r="V329" s="139"/>
      <c r="W329" s="140"/>
      <c r="X329" s="161"/>
      <c r="Y329" s="162"/>
      <c r="Z329" s="163"/>
      <c r="AA329" s="146"/>
      <c r="AB329" s="147"/>
      <c r="AC329" s="148"/>
      <c r="AD329" s="149"/>
      <c r="AE329" s="150"/>
      <c r="AF329" s="150"/>
      <c r="AG329" s="150"/>
      <c r="AH329" s="150"/>
      <c r="AI329" s="151"/>
      <c r="AJ329" s="62"/>
      <c r="BA329" s="152"/>
      <c r="BB329" s="153"/>
    </row>
    <row r="330" spans="3:54" ht="10.9" customHeight="1" x14ac:dyDescent="0.15">
      <c r="C330" s="117">
        <v>8</v>
      </c>
      <c r="D330" s="154" t="s">
        <v>74</v>
      </c>
      <c r="E330" s="114">
        <v>26</v>
      </c>
      <c r="F330" s="114" t="s">
        <v>75</v>
      </c>
      <c r="G330" s="117" t="s">
        <v>79</v>
      </c>
      <c r="H330" s="114"/>
      <c r="I330" s="120" t="s">
        <v>111</v>
      </c>
      <c r="J330" s="121"/>
      <c r="K330" s="122"/>
      <c r="L330" s="129">
        <f>E$214</f>
        <v>150</v>
      </c>
      <c r="M330" s="130"/>
      <c r="N330" s="130"/>
      <c r="O330" s="130"/>
      <c r="P330" s="130"/>
      <c r="Q330" s="131"/>
      <c r="R330" s="138">
        <f t="shared" ref="R330" si="57">IF(AND(I330="○",BA330="●"),2+ROUNDDOWN(($L330-100)/100,0)*2,0)</f>
        <v>2</v>
      </c>
      <c r="S330" s="139"/>
      <c r="T330" s="139"/>
      <c r="U330" s="139"/>
      <c r="V330" s="139"/>
      <c r="W330" s="140"/>
      <c r="X330" s="158">
        <v>1</v>
      </c>
      <c r="Y330" s="159"/>
      <c r="Z330" s="160"/>
      <c r="AA330" s="143">
        <f>IF(X330=1,$AL$38,IF(X330=2,$AL$56,IF(X330=3,$AL$74,IF(X330=4,$AL$93,IF(X330=5,$AL$111,IF(X330=6,$AL$129,IF(X330=7,$AL$148,IF(X330=8,$AL$166,IF(X330=9,$AL$184,IF(X330=10,$AL$203,0))))))))))</f>
        <v>0.14299999999999999</v>
      </c>
      <c r="AB330" s="144"/>
      <c r="AC330" s="145"/>
      <c r="AD330" s="149">
        <f t="shared" ref="AD330" si="58">IF(I330="○",ROUNDUP(R330*AA330,1),0)</f>
        <v>0.30000000000000004</v>
      </c>
      <c r="AE330" s="150"/>
      <c r="AF330" s="150"/>
      <c r="AG330" s="150"/>
      <c r="AH330" s="150"/>
      <c r="AI330" s="151"/>
      <c r="AJ330" s="62"/>
      <c r="BA330" s="152" t="str">
        <f t="shared" si="32"/>
        <v>●</v>
      </c>
      <c r="BB330" s="153" t="str">
        <f>IF(BA330="●",IF(I330="定","-",I330),"-")</f>
        <v>○</v>
      </c>
    </row>
    <row r="331" spans="3:54" ht="10.9" customHeight="1" x14ac:dyDescent="0.15">
      <c r="C331" s="118"/>
      <c r="D331" s="155"/>
      <c r="E331" s="115"/>
      <c r="F331" s="115"/>
      <c r="G331" s="118"/>
      <c r="H331" s="115"/>
      <c r="I331" s="123"/>
      <c r="J331" s="124"/>
      <c r="K331" s="125"/>
      <c r="L331" s="132"/>
      <c r="M331" s="133"/>
      <c r="N331" s="133"/>
      <c r="O331" s="133"/>
      <c r="P331" s="133"/>
      <c r="Q331" s="134"/>
      <c r="R331" s="138"/>
      <c r="S331" s="139"/>
      <c r="T331" s="139"/>
      <c r="U331" s="139"/>
      <c r="V331" s="139"/>
      <c r="W331" s="140"/>
      <c r="X331" s="158"/>
      <c r="Y331" s="159"/>
      <c r="Z331" s="160"/>
      <c r="AA331" s="143"/>
      <c r="AB331" s="144"/>
      <c r="AC331" s="145"/>
      <c r="AD331" s="149"/>
      <c r="AE331" s="150"/>
      <c r="AF331" s="150"/>
      <c r="AG331" s="150"/>
      <c r="AH331" s="150"/>
      <c r="AI331" s="151"/>
      <c r="AJ331" s="62"/>
      <c r="BA331" s="152"/>
      <c r="BB331" s="153"/>
    </row>
    <row r="332" spans="3:54" ht="10.9" customHeight="1" x14ac:dyDescent="0.15">
      <c r="C332" s="118"/>
      <c r="D332" s="155"/>
      <c r="E332" s="115"/>
      <c r="F332" s="115"/>
      <c r="G332" s="118"/>
      <c r="H332" s="115"/>
      <c r="I332" s="123"/>
      <c r="J332" s="124"/>
      <c r="K332" s="125"/>
      <c r="L332" s="132"/>
      <c r="M332" s="133"/>
      <c r="N332" s="133"/>
      <c r="O332" s="133"/>
      <c r="P332" s="133"/>
      <c r="Q332" s="134"/>
      <c r="R332" s="138"/>
      <c r="S332" s="139"/>
      <c r="T332" s="139"/>
      <c r="U332" s="139"/>
      <c r="V332" s="139"/>
      <c r="W332" s="140"/>
      <c r="X332" s="158"/>
      <c r="Y332" s="159"/>
      <c r="Z332" s="160"/>
      <c r="AA332" s="143"/>
      <c r="AB332" s="144"/>
      <c r="AC332" s="145"/>
      <c r="AD332" s="149"/>
      <c r="AE332" s="150"/>
      <c r="AF332" s="150"/>
      <c r="AG332" s="150"/>
      <c r="AH332" s="150"/>
      <c r="AI332" s="151"/>
      <c r="AJ332" s="62"/>
      <c r="BA332" s="152"/>
      <c r="BB332" s="153"/>
    </row>
    <row r="333" spans="3:54" ht="10.9" customHeight="1" x14ac:dyDescent="0.15">
      <c r="C333" s="119"/>
      <c r="D333" s="156"/>
      <c r="E333" s="116"/>
      <c r="F333" s="116"/>
      <c r="G333" s="119"/>
      <c r="H333" s="116"/>
      <c r="I333" s="126"/>
      <c r="J333" s="127"/>
      <c r="K333" s="128"/>
      <c r="L333" s="135"/>
      <c r="M333" s="136"/>
      <c r="N333" s="136"/>
      <c r="O333" s="136"/>
      <c r="P333" s="136"/>
      <c r="Q333" s="137"/>
      <c r="R333" s="138"/>
      <c r="S333" s="139"/>
      <c r="T333" s="139"/>
      <c r="U333" s="139"/>
      <c r="V333" s="139"/>
      <c r="W333" s="140"/>
      <c r="X333" s="161"/>
      <c r="Y333" s="162"/>
      <c r="Z333" s="163"/>
      <c r="AA333" s="146"/>
      <c r="AB333" s="147"/>
      <c r="AC333" s="148"/>
      <c r="AD333" s="149"/>
      <c r="AE333" s="150"/>
      <c r="AF333" s="150"/>
      <c r="AG333" s="150"/>
      <c r="AH333" s="150"/>
      <c r="AI333" s="151"/>
      <c r="AJ333" s="62"/>
      <c r="BA333" s="152"/>
      <c r="BB333" s="153"/>
    </row>
    <row r="334" spans="3:54" ht="10.9" customHeight="1" x14ac:dyDescent="0.15">
      <c r="C334" s="117">
        <v>8</v>
      </c>
      <c r="D334" s="154" t="s">
        <v>74</v>
      </c>
      <c r="E334" s="114">
        <v>27</v>
      </c>
      <c r="F334" s="114" t="s">
        <v>75</v>
      </c>
      <c r="G334" s="117" t="s">
        <v>80</v>
      </c>
      <c r="H334" s="114"/>
      <c r="I334" s="120" t="s">
        <v>111</v>
      </c>
      <c r="J334" s="121"/>
      <c r="K334" s="122"/>
      <c r="L334" s="129">
        <f>E$214</f>
        <v>150</v>
      </c>
      <c r="M334" s="130"/>
      <c r="N334" s="130"/>
      <c r="O334" s="130"/>
      <c r="P334" s="130"/>
      <c r="Q334" s="131"/>
      <c r="R334" s="138">
        <f t="shared" ref="R334" si="59">IF(AND(I334="○",BA334="●"),2+ROUNDDOWN(($L334-100)/100,0)*2,0)</f>
        <v>2</v>
      </c>
      <c r="S334" s="139"/>
      <c r="T334" s="139"/>
      <c r="U334" s="139"/>
      <c r="V334" s="139"/>
      <c r="W334" s="140"/>
      <c r="X334" s="158">
        <v>1</v>
      </c>
      <c r="Y334" s="159"/>
      <c r="Z334" s="160"/>
      <c r="AA334" s="143">
        <f>IF(X334=1,$AL$38,IF(X334=2,$AL$56,IF(X334=3,$AL$74,IF(X334=4,$AL$93,IF(X334=5,$AL$111,IF(X334=6,$AL$129,IF(X334=7,$AL$148,IF(X334=8,$AL$166,IF(X334=9,$AL$184,IF(X334=10,$AL$203,0))))))))))</f>
        <v>0.14299999999999999</v>
      </c>
      <c r="AB334" s="144"/>
      <c r="AC334" s="145"/>
      <c r="AD334" s="149">
        <f t="shared" ref="AD334" si="60">IF(I334="○",ROUNDUP(R334*AA334,1),0)</f>
        <v>0.30000000000000004</v>
      </c>
      <c r="AE334" s="150"/>
      <c r="AF334" s="150"/>
      <c r="AG334" s="150"/>
      <c r="AH334" s="150"/>
      <c r="AI334" s="151"/>
      <c r="AJ334" s="62"/>
      <c r="BA334" s="152" t="str">
        <f t="shared" si="32"/>
        <v>●</v>
      </c>
      <c r="BB334" s="153" t="str">
        <f>IF(BA334="●",IF(I334="定","-",I334),"-")</f>
        <v>○</v>
      </c>
    </row>
    <row r="335" spans="3:54" ht="10.9" customHeight="1" x14ac:dyDescent="0.15">
      <c r="C335" s="118"/>
      <c r="D335" s="155"/>
      <c r="E335" s="115"/>
      <c r="F335" s="115"/>
      <c r="G335" s="118"/>
      <c r="H335" s="115"/>
      <c r="I335" s="123"/>
      <c r="J335" s="124"/>
      <c r="K335" s="125"/>
      <c r="L335" s="132"/>
      <c r="M335" s="133"/>
      <c r="N335" s="133"/>
      <c r="O335" s="133"/>
      <c r="P335" s="133"/>
      <c r="Q335" s="134"/>
      <c r="R335" s="138"/>
      <c r="S335" s="139"/>
      <c r="T335" s="139"/>
      <c r="U335" s="139"/>
      <c r="V335" s="139"/>
      <c r="W335" s="140"/>
      <c r="X335" s="158"/>
      <c r="Y335" s="159"/>
      <c r="Z335" s="160"/>
      <c r="AA335" s="143"/>
      <c r="AB335" s="144"/>
      <c r="AC335" s="145"/>
      <c r="AD335" s="149"/>
      <c r="AE335" s="150"/>
      <c r="AF335" s="150"/>
      <c r="AG335" s="150"/>
      <c r="AH335" s="150"/>
      <c r="AI335" s="151"/>
      <c r="AJ335" s="62"/>
      <c r="BA335" s="152"/>
      <c r="BB335" s="153"/>
    </row>
    <row r="336" spans="3:54" ht="10.9" customHeight="1" x14ac:dyDescent="0.15">
      <c r="C336" s="118"/>
      <c r="D336" s="155"/>
      <c r="E336" s="115"/>
      <c r="F336" s="115"/>
      <c r="G336" s="118"/>
      <c r="H336" s="115"/>
      <c r="I336" s="123"/>
      <c r="J336" s="124"/>
      <c r="K336" s="125"/>
      <c r="L336" s="132"/>
      <c r="M336" s="133"/>
      <c r="N336" s="133"/>
      <c r="O336" s="133"/>
      <c r="P336" s="133"/>
      <c r="Q336" s="134"/>
      <c r="R336" s="138"/>
      <c r="S336" s="139"/>
      <c r="T336" s="139"/>
      <c r="U336" s="139"/>
      <c r="V336" s="139"/>
      <c r="W336" s="140"/>
      <c r="X336" s="158"/>
      <c r="Y336" s="159"/>
      <c r="Z336" s="160"/>
      <c r="AA336" s="143"/>
      <c r="AB336" s="144"/>
      <c r="AC336" s="145"/>
      <c r="AD336" s="149"/>
      <c r="AE336" s="150"/>
      <c r="AF336" s="150"/>
      <c r="AG336" s="150"/>
      <c r="AH336" s="150"/>
      <c r="AI336" s="151"/>
      <c r="AJ336" s="62"/>
      <c r="BA336" s="152"/>
      <c r="BB336" s="153"/>
    </row>
    <row r="337" spans="3:54" ht="10.9" customHeight="1" x14ac:dyDescent="0.15">
      <c r="C337" s="119"/>
      <c r="D337" s="156"/>
      <c r="E337" s="116"/>
      <c r="F337" s="116"/>
      <c r="G337" s="119"/>
      <c r="H337" s="116"/>
      <c r="I337" s="126"/>
      <c r="J337" s="127"/>
      <c r="K337" s="128"/>
      <c r="L337" s="135"/>
      <c r="M337" s="136"/>
      <c r="N337" s="136"/>
      <c r="O337" s="136"/>
      <c r="P337" s="136"/>
      <c r="Q337" s="137"/>
      <c r="R337" s="138"/>
      <c r="S337" s="139"/>
      <c r="T337" s="139"/>
      <c r="U337" s="139"/>
      <c r="V337" s="139"/>
      <c r="W337" s="140"/>
      <c r="X337" s="161"/>
      <c r="Y337" s="162"/>
      <c r="Z337" s="163"/>
      <c r="AA337" s="146"/>
      <c r="AB337" s="147"/>
      <c r="AC337" s="148"/>
      <c r="AD337" s="149"/>
      <c r="AE337" s="150"/>
      <c r="AF337" s="150"/>
      <c r="AG337" s="150"/>
      <c r="AH337" s="150"/>
      <c r="AI337" s="151"/>
      <c r="AJ337" s="62"/>
      <c r="BA337" s="152"/>
      <c r="BB337" s="153"/>
    </row>
    <row r="338" spans="3:54" ht="10.9" customHeight="1" x14ac:dyDescent="0.15">
      <c r="C338" s="117">
        <v>8</v>
      </c>
      <c r="D338" s="154" t="s">
        <v>74</v>
      </c>
      <c r="E338" s="114">
        <v>28</v>
      </c>
      <c r="F338" s="114" t="s">
        <v>75</v>
      </c>
      <c r="G338" s="117" t="s">
        <v>81</v>
      </c>
      <c r="H338" s="114"/>
      <c r="I338" s="120" t="s">
        <v>111</v>
      </c>
      <c r="J338" s="121"/>
      <c r="K338" s="122"/>
      <c r="L338" s="129">
        <f>E$214</f>
        <v>150</v>
      </c>
      <c r="M338" s="130"/>
      <c r="N338" s="130"/>
      <c r="O338" s="130"/>
      <c r="P338" s="130"/>
      <c r="Q338" s="131"/>
      <c r="R338" s="138">
        <f t="shared" ref="R338" si="61">IF(AND(I338="○",BA338="●"),2+ROUNDDOWN(($L338-100)/100,0)*2,0)</f>
        <v>2</v>
      </c>
      <c r="S338" s="139"/>
      <c r="T338" s="139"/>
      <c r="U338" s="139"/>
      <c r="V338" s="139"/>
      <c r="W338" s="140"/>
      <c r="X338" s="123">
        <v>2</v>
      </c>
      <c r="Y338" s="124"/>
      <c r="Z338" s="141"/>
      <c r="AA338" s="143">
        <f>IF(X338=1,$AL$38,IF(X338=2,$AL$56,IF(X338=3,$AL$74,IF(X338=4,$AL$93,IF(X338=5,$AL$111,IF(X338=6,$AL$129,IF(X338=7,$AL$148,IF(X338=8,$AL$166,IF(X338=9,$AL$184,IF(X338=10,$AL$203,0))))))))))</f>
        <v>0.2</v>
      </c>
      <c r="AB338" s="144"/>
      <c r="AC338" s="145"/>
      <c r="AD338" s="149">
        <f t="shared" ref="AD338" si="62">IF(I338="○",ROUNDUP(R338*AA338,1),0)</f>
        <v>0.4</v>
      </c>
      <c r="AE338" s="150"/>
      <c r="AF338" s="150"/>
      <c r="AG338" s="150"/>
      <c r="AH338" s="150"/>
      <c r="AI338" s="151"/>
      <c r="AJ338" s="62"/>
      <c r="BA338" s="152" t="str">
        <f t="shared" si="32"/>
        <v>●</v>
      </c>
      <c r="BB338" s="153" t="str">
        <f>IF(BA338="●",IF(I338="定","-",I338),"-")</f>
        <v>○</v>
      </c>
    </row>
    <row r="339" spans="3:54" ht="10.9" customHeight="1" x14ac:dyDescent="0.15">
      <c r="C339" s="118"/>
      <c r="D339" s="155"/>
      <c r="E339" s="115"/>
      <c r="F339" s="115"/>
      <c r="G339" s="118"/>
      <c r="H339" s="115"/>
      <c r="I339" s="123"/>
      <c r="J339" s="124"/>
      <c r="K339" s="125"/>
      <c r="L339" s="132"/>
      <c r="M339" s="133"/>
      <c r="N339" s="133"/>
      <c r="O339" s="133"/>
      <c r="P339" s="133"/>
      <c r="Q339" s="134"/>
      <c r="R339" s="138"/>
      <c r="S339" s="139"/>
      <c r="T339" s="139"/>
      <c r="U339" s="139"/>
      <c r="V339" s="139"/>
      <c r="W339" s="140"/>
      <c r="X339" s="123"/>
      <c r="Y339" s="124"/>
      <c r="Z339" s="141"/>
      <c r="AA339" s="143"/>
      <c r="AB339" s="144"/>
      <c r="AC339" s="145"/>
      <c r="AD339" s="149"/>
      <c r="AE339" s="150"/>
      <c r="AF339" s="150"/>
      <c r="AG339" s="150"/>
      <c r="AH339" s="150"/>
      <c r="AI339" s="151"/>
      <c r="AJ339" s="62"/>
      <c r="BA339" s="152"/>
      <c r="BB339" s="153"/>
    </row>
    <row r="340" spans="3:54" ht="10.9" customHeight="1" x14ac:dyDescent="0.15">
      <c r="C340" s="118"/>
      <c r="D340" s="155"/>
      <c r="E340" s="115"/>
      <c r="F340" s="115"/>
      <c r="G340" s="118"/>
      <c r="H340" s="115"/>
      <c r="I340" s="123"/>
      <c r="J340" s="124"/>
      <c r="K340" s="125"/>
      <c r="L340" s="132"/>
      <c r="M340" s="133"/>
      <c r="N340" s="133"/>
      <c r="O340" s="133"/>
      <c r="P340" s="133"/>
      <c r="Q340" s="134"/>
      <c r="R340" s="138"/>
      <c r="S340" s="139"/>
      <c r="T340" s="139"/>
      <c r="U340" s="139"/>
      <c r="V340" s="139"/>
      <c r="W340" s="140"/>
      <c r="X340" s="123"/>
      <c r="Y340" s="124"/>
      <c r="Z340" s="141"/>
      <c r="AA340" s="143"/>
      <c r="AB340" s="144"/>
      <c r="AC340" s="145"/>
      <c r="AD340" s="149"/>
      <c r="AE340" s="150"/>
      <c r="AF340" s="150"/>
      <c r="AG340" s="150"/>
      <c r="AH340" s="150"/>
      <c r="AI340" s="151"/>
      <c r="AJ340" s="62"/>
      <c r="BA340" s="152"/>
      <c r="BB340" s="153"/>
    </row>
    <row r="341" spans="3:54" ht="10.9" customHeight="1" x14ac:dyDescent="0.15">
      <c r="C341" s="119"/>
      <c r="D341" s="156"/>
      <c r="E341" s="116"/>
      <c r="F341" s="116"/>
      <c r="G341" s="119"/>
      <c r="H341" s="116"/>
      <c r="I341" s="126"/>
      <c r="J341" s="127"/>
      <c r="K341" s="128"/>
      <c r="L341" s="135"/>
      <c r="M341" s="136"/>
      <c r="N341" s="136"/>
      <c r="O341" s="136"/>
      <c r="P341" s="136"/>
      <c r="Q341" s="137"/>
      <c r="R341" s="138"/>
      <c r="S341" s="139"/>
      <c r="T341" s="139"/>
      <c r="U341" s="139"/>
      <c r="V341" s="139"/>
      <c r="W341" s="140"/>
      <c r="X341" s="126"/>
      <c r="Y341" s="127"/>
      <c r="Z341" s="142"/>
      <c r="AA341" s="146"/>
      <c r="AB341" s="147"/>
      <c r="AC341" s="148"/>
      <c r="AD341" s="149"/>
      <c r="AE341" s="150"/>
      <c r="AF341" s="150"/>
      <c r="AG341" s="150"/>
      <c r="AH341" s="150"/>
      <c r="AI341" s="151"/>
      <c r="AJ341" s="62"/>
      <c r="BA341" s="152"/>
      <c r="BB341" s="153"/>
    </row>
    <row r="342" spans="3:54" ht="10.9" customHeight="1" x14ac:dyDescent="0.15">
      <c r="C342" s="117">
        <v>8</v>
      </c>
      <c r="D342" s="154" t="s">
        <v>74</v>
      </c>
      <c r="E342" s="114">
        <v>29</v>
      </c>
      <c r="F342" s="114" t="s">
        <v>75</v>
      </c>
      <c r="G342" s="117" t="s">
        <v>82</v>
      </c>
      <c r="H342" s="114"/>
      <c r="I342" s="120" t="s">
        <v>111</v>
      </c>
      <c r="J342" s="121"/>
      <c r="K342" s="122"/>
      <c r="L342" s="129">
        <f>E$214</f>
        <v>150</v>
      </c>
      <c r="M342" s="130"/>
      <c r="N342" s="130"/>
      <c r="O342" s="130"/>
      <c r="P342" s="130"/>
      <c r="Q342" s="131"/>
      <c r="R342" s="138">
        <f t="shared" ref="R342" si="63">IF(AND(I342="○",BA342="●"),2+ROUNDDOWN(($L342-100)/100,0)*2,0)</f>
        <v>2</v>
      </c>
      <c r="S342" s="139"/>
      <c r="T342" s="139"/>
      <c r="U342" s="139"/>
      <c r="V342" s="139"/>
      <c r="W342" s="140"/>
      <c r="X342" s="123">
        <v>2</v>
      </c>
      <c r="Y342" s="124"/>
      <c r="Z342" s="141"/>
      <c r="AA342" s="143">
        <f>IF(X342=1,$AL$38,IF(X342=2,$AL$56,IF(X342=3,$AL$74,IF(X342=4,$AL$93,IF(X342=5,$AL$111,IF(X342=6,$AL$129,IF(X342=7,$AL$148,IF(X342=8,$AL$166,IF(X342=9,$AL$184,IF(X342=10,$AL$203,0))))))))))</f>
        <v>0.2</v>
      </c>
      <c r="AB342" s="144"/>
      <c r="AC342" s="145"/>
      <c r="AD342" s="149">
        <f t="shared" ref="AD342" si="64">IF(I342="○",ROUNDUP(R342*AA342,1),0)</f>
        <v>0.4</v>
      </c>
      <c r="AE342" s="150"/>
      <c r="AF342" s="150"/>
      <c r="AG342" s="150"/>
      <c r="AH342" s="150"/>
      <c r="AI342" s="151"/>
      <c r="AJ342" s="62"/>
      <c r="BA342" s="152" t="str">
        <f t="shared" ref="BA342:BA346" si="65">IF(OR(I342="×",BA346="×"),"×","●")</f>
        <v>●</v>
      </c>
      <c r="BB342" s="153" t="str">
        <f>IF(BA342="●",IF(I342="定","-",I342),"-")</f>
        <v>○</v>
      </c>
    </row>
    <row r="343" spans="3:54" ht="10.9" customHeight="1" x14ac:dyDescent="0.15">
      <c r="C343" s="118"/>
      <c r="D343" s="155"/>
      <c r="E343" s="115"/>
      <c r="F343" s="115"/>
      <c r="G343" s="118"/>
      <c r="H343" s="115"/>
      <c r="I343" s="123"/>
      <c r="J343" s="124"/>
      <c r="K343" s="125"/>
      <c r="L343" s="132"/>
      <c r="M343" s="133"/>
      <c r="N343" s="133"/>
      <c r="O343" s="133"/>
      <c r="P343" s="133"/>
      <c r="Q343" s="134"/>
      <c r="R343" s="138"/>
      <c r="S343" s="139"/>
      <c r="T343" s="139"/>
      <c r="U343" s="139"/>
      <c r="V343" s="139"/>
      <c r="W343" s="140"/>
      <c r="X343" s="123"/>
      <c r="Y343" s="124"/>
      <c r="Z343" s="141"/>
      <c r="AA343" s="143"/>
      <c r="AB343" s="144"/>
      <c r="AC343" s="145"/>
      <c r="AD343" s="149"/>
      <c r="AE343" s="150"/>
      <c r="AF343" s="150"/>
      <c r="AG343" s="150"/>
      <c r="AH343" s="150"/>
      <c r="AI343" s="151"/>
      <c r="AJ343" s="62"/>
      <c r="BA343" s="152"/>
      <c r="BB343" s="153"/>
    </row>
    <row r="344" spans="3:54" ht="10.9" customHeight="1" x14ac:dyDescent="0.15">
      <c r="C344" s="118"/>
      <c r="D344" s="155"/>
      <c r="E344" s="115"/>
      <c r="F344" s="115"/>
      <c r="G344" s="118"/>
      <c r="H344" s="115"/>
      <c r="I344" s="123"/>
      <c r="J344" s="124"/>
      <c r="K344" s="125"/>
      <c r="L344" s="132"/>
      <c r="M344" s="133"/>
      <c r="N344" s="133"/>
      <c r="O344" s="133"/>
      <c r="P344" s="133"/>
      <c r="Q344" s="134"/>
      <c r="R344" s="138"/>
      <c r="S344" s="139"/>
      <c r="T344" s="139"/>
      <c r="U344" s="139"/>
      <c r="V344" s="139"/>
      <c r="W344" s="140"/>
      <c r="X344" s="123"/>
      <c r="Y344" s="124"/>
      <c r="Z344" s="141"/>
      <c r="AA344" s="143"/>
      <c r="AB344" s="144"/>
      <c r="AC344" s="145"/>
      <c r="AD344" s="149"/>
      <c r="AE344" s="150"/>
      <c r="AF344" s="150"/>
      <c r="AG344" s="150"/>
      <c r="AH344" s="150"/>
      <c r="AI344" s="151"/>
      <c r="AJ344" s="62"/>
      <c r="BA344" s="152"/>
      <c r="BB344" s="153"/>
    </row>
    <row r="345" spans="3:54" ht="10.9" customHeight="1" x14ac:dyDescent="0.15">
      <c r="C345" s="119"/>
      <c r="D345" s="156"/>
      <c r="E345" s="116"/>
      <c r="F345" s="116"/>
      <c r="G345" s="119"/>
      <c r="H345" s="116"/>
      <c r="I345" s="126"/>
      <c r="J345" s="127"/>
      <c r="K345" s="128"/>
      <c r="L345" s="135"/>
      <c r="M345" s="136"/>
      <c r="N345" s="136"/>
      <c r="O345" s="136"/>
      <c r="P345" s="136"/>
      <c r="Q345" s="137"/>
      <c r="R345" s="138"/>
      <c r="S345" s="139"/>
      <c r="T345" s="139"/>
      <c r="U345" s="139"/>
      <c r="V345" s="139"/>
      <c r="W345" s="140"/>
      <c r="X345" s="126"/>
      <c r="Y345" s="127"/>
      <c r="Z345" s="142"/>
      <c r="AA345" s="146"/>
      <c r="AB345" s="147"/>
      <c r="AC345" s="148"/>
      <c r="AD345" s="149"/>
      <c r="AE345" s="150"/>
      <c r="AF345" s="150"/>
      <c r="AG345" s="150"/>
      <c r="AH345" s="150"/>
      <c r="AI345" s="151"/>
      <c r="AJ345" s="62"/>
      <c r="BA345" s="152"/>
      <c r="BB345" s="153"/>
    </row>
    <row r="346" spans="3:54" ht="10.9" customHeight="1" x14ac:dyDescent="0.15">
      <c r="C346" s="117">
        <v>8</v>
      </c>
      <c r="D346" s="154" t="s">
        <v>74</v>
      </c>
      <c r="E346" s="114">
        <v>30</v>
      </c>
      <c r="F346" s="114" t="s">
        <v>75</v>
      </c>
      <c r="G346" s="117" t="s">
        <v>83</v>
      </c>
      <c r="H346" s="114"/>
      <c r="I346" s="120" t="s">
        <v>111</v>
      </c>
      <c r="J346" s="121"/>
      <c r="K346" s="122"/>
      <c r="L346" s="129">
        <f>E$214</f>
        <v>150</v>
      </c>
      <c r="M346" s="130"/>
      <c r="N346" s="130"/>
      <c r="O346" s="130"/>
      <c r="P346" s="130"/>
      <c r="Q346" s="131"/>
      <c r="R346" s="138">
        <f t="shared" ref="R346" si="66">IF(AND(I346="○",BA346="●"),2+ROUNDDOWN(($L346-100)/100,0)*2,0)</f>
        <v>2</v>
      </c>
      <c r="S346" s="139"/>
      <c r="T346" s="139"/>
      <c r="U346" s="139"/>
      <c r="V346" s="139"/>
      <c r="W346" s="140"/>
      <c r="X346" s="158">
        <v>1</v>
      </c>
      <c r="Y346" s="159"/>
      <c r="Z346" s="160"/>
      <c r="AA346" s="143">
        <f>IF(X346=1,$AL$38,IF(X346=2,$AL$56,IF(X346=3,$AL$74,IF(X346=4,$AL$93,IF(X346=5,$AL$111,IF(X346=6,$AL$129,IF(X346=7,$AL$148,IF(X346=8,$AL$166,IF(X346=9,$AL$184,IF(X346=10,$AL$203,0))))))))))</f>
        <v>0.14299999999999999</v>
      </c>
      <c r="AB346" s="144"/>
      <c r="AC346" s="145"/>
      <c r="AD346" s="149">
        <f t="shared" ref="AD346" si="67">IF(I346="○",ROUNDUP(R346*AA346,1),0)</f>
        <v>0.30000000000000004</v>
      </c>
      <c r="AE346" s="150"/>
      <c r="AF346" s="150"/>
      <c r="AG346" s="150"/>
      <c r="AH346" s="150"/>
      <c r="AI346" s="151"/>
      <c r="AJ346" s="62"/>
      <c r="BA346" s="152" t="str">
        <f t="shared" si="65"/>
        <v>●</v>
      </c>
      <c r="BB346" s="153" t="str">
        <f>IF(BA346="●",IF(I346="定","-",I346),"-")</f>
        <v>○</v>
      </c>
    </row>
    <row r="347" spans="3:54" ht="10.9" customHeight="1" x14ac:dyDescent="0.15">
      <c r="C347" s="118"/>
      <c r="D347" s="155"/>
      <c r="E347" s="115"/>
      <c r="F347" s="115"/>
      <c r="G347" s="118"/>
      <c r="H347" s="115"/>
      <c r="I347" s="123"/>
      <c r="J347" s="124"/>
      <c r="K347" s="125"/>
      <c r="L347" s="132"/>
      <c r="M347" s="133"/>
      <c r="N347" s="133"/>
      <c r="O347" s="133"/>
      <c r="P347" s="133"/>
      <c r="Q347" s="134"/>
      <c r="R347" s="138"/>
      <c r="S347" s="139"/>
      <c r="T347" s="139"/>
      <c r="U347" s="139"/>
      <c r="V347" s="139"/>
      <c r="W347" s="140"/>
      <c r="X347" s="158"/>
      <c r="Y347" s="159"/>
      <c r="Z347" s="160"/>
      <c r="AA347" s="143"/>
      <c r="AB347" s="144"/>
      <c r="AC347" s="145"/>
      <c r="AD347" s="149"/>
      <c r="AE347" s="150"/>
      <c r="AF347" s="150"/>
      <c r="AG347" s="150"/>
      <c r="AH347" s="150"/>
      <c r="AI347" s="151"/>
      <c r="AJ347" s="62"/>
      <c r="BA347" s="152"/>
      <c r="BB347" s="153"/>
    </row>
    <row r="348" spans="3:54" ht="10.9" customHeight="1" x14ac:dyDescent="0.15">
      <c r="C348" s="118"/>
      <c r="D348" s="155"/>
      <c r="E348" s="115"/>
      <c r="F348" s="115"/>
      <c r="G348" s="118"/>
      <c r="H348" s="115"/>
      <c r="I348" s="123"/>
      <c r="J348" s="124"/>
      <c r="K348" s="125"/>
      <c r="L348" s="132"/>
      <c r="M348" s="133"/>
      <c r="N348" s="133"/>
      <c r="O348" s="133"/>
      <c r="P348" s="133"/>
      <c r="Q348" s="134"/>
      <c r="R348" s="138"/>
      <c r="S348" s="139"/>
      <c r="T348" s="139"/>
      <c r="U348" s="139"/>
      <c r="V348" s="139"/>
      <c r="W348" s="140"/>
      <c r="X348" s="158"/>
      <c r="Y348" s="159"/>
      <c r="Z348" s="160"/>
      <c r="AA348" s="143"/>
      <c r="AB348" s="144"/>
      <c r="AC348" s="145"/>
      <c r="AD348" s="149"/>
      <c r="AE348" s="150"/>
      <c r="AF348" s="150"/>
      <c r="AG348" s="150"/>
      <c r="AH348" s="150"/>
      <c r="AI348" s="151"/>
      <c r="AJ348" s="62"/>
      <c r="BA348" s="152"/>
      <c r="BB348" s="153"/>
    </row>
    <row r="349" spans="3:54" ht="10.9" customHeight="1" x14ac:dyDescent="0.15">
      <c r="C349" s="119"/>
      <c r="D349" s="156"/>
      <c r="E349" s="116"/>
      <c r="F349" s="116"/>
      <c r="G349" s="119"/>
      <c r="H349" s="116"/>
      <c r="I349" s="126"/>
      <c r="J349" s="127"/>
      <c r="K349" s="128"/>
      <c r="L349" s="135"/>
      <c r="M349" s="136"/>
      <c r="N349" s="136"/>
      <c r="O349" s="136"/>
      <c r="P349" s="136"/>
      <c r="Q349" s="137"/>
      <c r="R349" s="138"/>
      <c r="S349" s="139"/>
      <c r="T349" s="139"/>
      <c r="U349" s="139"/>
      <c r="V349" s="139"/>
      <c r="W349" s="140"/>
      <c r="X349" s="161"/>
      <c r="Y349" s="162"/>
      <c r="Z349" s="163"/>
      <c r="AA349" s="146"/>
      <c r="AB349" s="147"/>
      <c r="AC349" s="148"/>
      <c r="AD349" s="149"/>
      <c r="AE349" s="150"/>
      <c r="AF349" s="150"/>
      <c r="AG349" s="150"/>
      <c r="AH349" s="150"/>
      <c r="AI349" s="151"/>
      <c r="AJ349" s="62"/>
      <c r="BA349" s="152"/>
      <c r="BB349" s="153"/>
    </row>
    <row r="350" spans="3:54" ht="10.9" customHeight="1" x14ac:dyDescent="0.15">
      <c r="C350" s="117">
        <v>8</v>
      </c>
      <c r="D350" s="154" t="s">
        <v>74</v>
      </c>
      <c r="E350" s="114">
        <v>31</v>
      </c>
      <c r="F350" s="114" t="s">
        <v>75</v>
      </c>
      <c r="G350" s="117" t="s">
        <v>84</v>
      </c>
      <c r="H350" s="114"/>
      <c r="I350" s="120" t="s">
        <v>111</v>
      </c>
      <c r="J350" s="121"/>
      <c r="K350" s="122"/>
      <c r="L350" s="129">
        <f>E$214</f>
        <v>150</v>
      </c>
      <c r="M350" s="130"/>
      <c r="N350" s="130"/>
      <c r="O350" s="130"/>
      <c r="P350" s="130"/>
      <c r="Q350" s="131"/>
      <c r="R350" s="138">
        <f t="shared" ref="R350" si="68">IF(AND(I350="○",BA350="●"),2+ROUNDDOWN(($L350-100)/100,0)*2,0)</f>
        <v>2</v>
      </c>
      <c r="S350" s="139"/>
      <c r="T350" s="139"/>
      <c r="U350" s="139"/>
      <c r="V350" s="139"/>
      <c r="W350" s="140"/>
      <c r="X350" s="158">
        <v>1</v>
      </c>
      <c r="Y350" s="159"/>
      <c r="Z350" s="160"/>
      <c r="AA350" s="143">
        <f>IF(X350=1,$AL$38,IF(X350=2,$AL$56,IF(X350=3,$AL$74,IF(X350=4,$AL$93,IF(X350=5,$AL$111,IF(X350=6,$AL$129,IF(X350=7,$AL$148,IF(X350=8,$AL$166,IF(X350=9,$AL$184,IF(X350=10,$AL$203,0))))))))))</f>
        <v>0.14299999999999999</v>
      </c>
      <c r="AB350" s="144"/>
      <c r="AC350" s="145"/>
      <c r="AD350" s="149">
        <f t="shared" ref="AD350" si="69">IF(I350="○",ROUNDUP(R350*AA350,1),0)</f>
        <v>0.30000000000000004</v>
      </c>
      <c r="AE350" s="150"/>
      <c r="AF350" s="150"/>
      <c r="AG350" s="150"/>
      <c r="AH350" s="150"/>
      <c r="AI350" s="151"/>
      <c r="AJ350" s="62"/>
      <c r="BA350" s="152" t="str">
        <f t="shared" ref="BA350:BA398" si="70">IF(OR(I350="×",BA354="×"),"×","●")</f>
        <v>●</v>
      </c>
      <c r="BB350" s="153" t="str">
        <f>IF(BA350="●",IF(I350="定","-",I350),"-")</f>
        <v>○</v>
      </c>
    </row>
    <row r="351" spans="3:54" ht="10.9" customHeight="1" x14ac:dyDescent="0.15">
      <c r="C351" s="118"/>
      <c r="D351" s="155"/>
      <c r="E351" s="115"/>
      <c r="F351" s="115"/>
      <c r="G351" s="118"/>
      <c r="H351" s="115"/>
      <c r="I351" s="123"/>
      <c r="J351" s="124"/>
      <c r="K351" s="125"/>
      <c r="L351" s="132"/>
      <c r="M351" s="133"/>
      <c r="N351" s="133"/>
      <c r="O351" s="133"/>
      <c r="P351" s="133"/>
      <c r="Q351" s="134"/>
      <c r="R351" s="138"/>
      <c r="S351" s="139"/>
      <c r="T351" s="139"/>
      <c r="U351" s="139"/>
      <c r="V351" s="139"/>
      <c r="W351" s="140"/>
      <c r="X351" s="158"/>
      <c r="Y351" s="159"/>
      <c r="Z351" s="160"/>
      <c r="AA351" s="143"/>
      <c r="AB351" s="144"/>
      <c r="AC351" s="145"/>
      <c r="AD351" s="149"/>
      <c r="AE351" s="150"/>
      <c r="AF351" s="150"/>
      <c r="AG351" s="150"/>
      <c r="AH351" s="150"/>
      <c r="AI351" s="151"/>
      <c r="AJ351" s="62"/>
      <c r="BA351" s="152"/>
      <c r="BB351" s="153"/>
    </row>
    <row r="352" spans="3:54" ht="10.9" customHeight="1" x14ac:dyDescent="0.15">
      <c r="C352" s="118"/>
      <c r="D352" s="155"/>
      <c r="E352" s="115"/>
      <c r="F352" s="115"/>
      <c r="G352" s="118"/>
      <c r="H352" s="115"/>
      <c r="I352" s="123"/>
      <c r="J352" s="124"/>
      <c r="K352" s="125"/>
      <c r="L352" s="132"/>
      <c r="M352" s="133"/>
      <c r="N352" s="133"/>
      <c r="O352" s="133"/>
      <c r="P352" s="133"/>
      <c r="Q352" s="134"/>
      <c r="R352" s="138"/>
      <c r="S352" s="139"/>
      <c r="T352" s="139"/>
      <c r="U352" s="139"/>
      <c r="V352" s="139"/>
      <c r="W352" s="140"/>
      <c r="X352" s="158"/>
      <c r="Y352" s="159"/>
      <c r="Z352" s="160"/>
      <c r="AA352" s="143"/>
      <c r="AB352" s="144"/>
      <c r="AC352" s="145"/>
      <c r="AD352" s="149"/>
      <c r="AE352" s="150"/>
      <c r="AF352" s="150"/>
      <c r="AG352" s="150"/>
      <c r="AH352" s="150"/>
      <c r="AI352" s="151"/>
      <c r="AJ352" s="62"/>
      <c r="BA352" s="152"/>
      <c r="BB352" s="153"/>
    </row>
    <row r="353" spans="3:54" ht="10.9" customHeight="1" x14ac:dyDescent="0.15">
      <c r="C353" s="119"/>
      <c r="D353" s="156"/>
      <c r="E353" s="116"/>
      <c r="F353" s="116"/>
      <c r="G353" s="119"/>
      <c r="H353" s="116"/>
      <c r="I353" s="126"/>
      <c r="J353" s="127"/>
      <c r="K353" s="128"/>
      <c r="L353" s="135"/>
      <c r="M353" s="136"/>
      <c r="N353" s="136"/>
      <c r="O353" s="136"/>
      <c r="P353" s="136"/>
      <c r="Q353" s="137"/>
      <c r="R353" s="138"/>
      <c r="S353" s="139"/>
      <c r="T353" s="139"/>
      <c r="U353" s="139"/>
      <c r="V353" s="139"/>
      <c r="W353" s="140"/>
      <c r="X353" s="161"/>
      <c r="Y353" s="162"/>
      <c r="Z353" s="163"/>
      <c r="AA353" s="146"/>
      <c r="AB353" s="147"/>
      <c r="AC353" s="148"/>
      <c r="AD353" s="149"/>
      <c r="AE353" s="150"/>
      <c r="AF353" s="150"/>
      <c r="AG353" s="150"/>
      <c r="AH353" s="150"/>
      <c r="AI353" s="151"/>
      <c r="AJ353" s="62"/>
      <c r="BA353" s="152"/>
      <c r="BB353" s="153"/>
    </row>
    <row r="354" spans="3:54" ht="10.9" customHeight="1" x14ac:dyDescent="0.15">
      <c r="C354" s="117">
        <v>9</v>
      </c>
      <c r="D354" s="154" t="s">
        <v>74</v>
      </c>
      <c r="E354" s="114">
        <v>1</v>
      </c>
      <c r="F354" s="114" t="s">
        <v>75</v>
      </c>
      <c r="G354" s="117" t="s">
        <v>78</v>
      </c>
      <c r="H354" s="114"/>
      <c r="I354" s="120" t="s">
        <v>111</v>
      </c>
      <c r="J354" s="121"/>
      <c r="K354" s="122"/>
      <c r="L354" s="129">
        <f>E$214</f>
        <v>150</v>
      </c>
      <c r="M354" s="130"/>
      <c r="N354" s="130"/>
      <c r="O354" s="130"/>
      <c r="P354" s="130"/>
      <c r="Q354" s="131"/>
      <c r="R354" s="138">
        <f t="shared" ref="R354" si="71">IF(AND(I354="○",BA354="●"),2+ROUNDDOWN(($L354-100)/100,0)*2,0)</f>
        <v>2</v>
      </c>
      <c r="S354" s="139"/>
      <c r="T354" s="139"/>
      <c r="U354" s="139"/>
      <c r="V354" s="139"/>
      <c r="W354" s="140"/>
      <c r="X354" s="158">
        <v>1</v>
      </c>
      <c r="Y354" s="159"/>
      <c r="Z354" s="160"/>
      <c r="AA354" s="143">
        <f>IF(X354=1,$AL$38,IF(X354=2,$AL$56,IF(X354=3,$AL$74,IF(X354=4,$AL$93,IF(X354=5,$AL$111,IF(X354=6,$AL$129,IF(X354=7,$AL$148,IF(X354=8,$AL$166,IF(X354=9,$AL$184,IF(X354=10,$AL$203,0))))))))))</f>
        <v>0.14299999999999999</v>
      </c>
      <c r="AB354" s="144"/>
      <c r="AC354" s="145"/>
      <c r="AD354" s="149">
        <f t="shared" ref="AD354" si="72">IF(I354="○",ROUNDUP(R354*AA354,1),0)</f>
        <v>0.30000000000000004</v>
      </c>
      <c r="AE354" s="150"/>
      <c r="AF354" s="150"/>
      <c r="AG354" s="150"/>
      <c r="AH354" s="150"/>
      <c r="AI354" s="151"/>
      <c r="AJ354" s="62"/>
      <c r="BA354" s="152" t="str">
        <f t="shared" si="70"/>
        <v>●</v>
      </c>
      <c r="BB354" s="153" t="str">
        <f>IF(BA354="●",IF(I354="定","-",I354),"-")</f>
        <v>○</v>
      </c>
    </row>
    <row r="355" spans="3:54" ht="10.9" customHeight="1" x14ac:dyDescent="0.15">
      <c r="C355" s="118"/>
      <c r="D355" s="155"/>
      <c r="E355" s="115"/>
      <c r="F355" s="115"/>
      <c r="G355" s="118"/>
      <c r="H355" s="115"/>
      <c r="I355" s="123"/>
      <c r="J355" s="124"/>
      <c r="K355" s="125"/>
      <c r="L355" s="132"/>
      <c r="M355" s="133"/>
      <c r="N355" s="133"/>
      <c r="O355" s="133"/>
      <c r="P355" s="133"/>
      <c r="Q355" s="134"/>
      <c r="R355" s="138"/>
      <c r="S355" s="139"/>
      <c r="T355" s="139"/>
      <c r="U355" s="139"/>
      <c r="V355" s="139"/>
      <c r="W355" s="140"/>
      <c r="X355" s="158"/>
      <c r="Y355" s="159"/>
      <c r="Z355" s="160"/>
      <c r="AA355" s="143"/>
      <c r="AB355" s="144"/>
      <c r="AC355" s="145"/>
      <c r="AD355" s="149"/>
      <c r="AE355" s="150"/>
      <c r="AF355" s="150"/>
      <c r="AG355" s="150"/>
      <c r="AH355" s="150"/>
      <c r="AI355" s="151"/>
      <c r="AJ355" s="62"/>
      <c r="BA355" s="152"/>
      <c r="BB355" s="153"/>
    </row>
    <row r="356" spans="3:54" ht="10.9" customHeight="1" x14ac:dyDescent="0.15">
      <c r="C356" s="118"/>
      <c r="D356" s="155"/>
      <c r="E356" s="115"/>
      <c r="F356" s="115"/>
      <c r="G356" s="118"/>
      <c r="H356" s="115"/>
      <c r="I356" s="123"/>
      <c r="J356" s="124"/>
      <c r="K356" s="125"/>
      <c r="L356" s="132"/>
      <c r="M356" s="133"/>
      <c r="N356" s="133"/>
      <c r="O356" s="133"/>
      <c r="P356" s="133"/>
      <c r="Q356" s="134"/>
      <c r="R356" s="138"/>
      <c r="S356" s="139"/>
      <c r="T356" s="139"/>
      <c r="U356" s="139"/>
      <c r="V356" s="139"/>
      <c r="W356" s="140"/>
      <c r="X356" s="158"/>
      <c r="Y356" s="159"/>
      <c r="Z356" s="160"/>
      <c r="AA356" s="143"/>
      <c r="AB356" s="144"/>
      <c r="AC356" s="145"/>
      <c r="AD356" s="149"/>
      <c r="AE356" s="150"/>
      <c r="AF356" s="150"/>
      <c r="AG356" s="150"/>
      <c r="AH356" s="150"/>
      <c r="AI356" s="151"/>
      <c r="AJ356" s="62"/>
      <c r="BA356" s="152"/>
      <c r="BB356" s="153"/>
    </row>
    <row r="357" spans="3:54" ht="10.9" customHeight="1" x14ac:dyDescent="0.15">
      <c r="C357" s="119"/>
      <c r="D357" s="156"/>
      <c r="E357" s="116"/>
      <c r="F357" s="116"/>
      <c r="G357" s="119"/>
      <c r="H357" s="116"/>
      <c r="I357" s="126"/>
      <c r="J357" s="127"/>
      <c r="K357" s="128"/>
      <c r="L357" s="135"/>
      <c r="M357" s="136"/>
      <c r="N357" s="136"/>
      <c r="O357" s="136"/>
      <c r="P357" s="136"/>
      <c r="Q357" s="137"/>
      <c r="R357" s="138"/>
      <c r="S357" s="139"/>
      <c r="T357" s="139"/>
      <c r="U357" s="139"/>
      <c r="V357" s="139"/>
      <c r="W357" s="140"/>
      <c r="X357" s="161"/>
      <c r="Y357" s="162"/>
      <c r="Z357" s="163"/>
      <c r="AA357" s="146"/>
      <c r="AB357" s="147"/>
      <c r="AC357" s="148"/>
      <c r="AD357" s="149"/>
      <c r="AE357" s="150"/>
      <c r="AF357" s="150"/>
      <c r="AG357" s="150"/>
      <c r="AH357" s="150"/>
      <c r="AI357" s="151"/>
      <c r="AJ357" s="62"/>
      <c r="BA357" s="152"/>
      <c r="BB357" s="153"/>
    </row>
    <row r="358" spans="3:54" ht="10.9" customHeight="1" x14ac:dyDescent="0.15">
      <c r="C358" s="117">
        <v>9</v>
      </c>
      <c r="D358" s="154" t="s">
        <v>74</v>
      </c>
      <c r="E358" s="114">
        <v>2</v>
      </c>
      <c r="F358" s="114" t="s">
        <v>75</v>
      </c>
      <c r="G358" s="117" t="s">
        <v>79</v>
      </c>
      <c r="H358" s="114"/>
      <c r="I358" s="120" t="s">
        <v>111</v>
      </c>
      <c r="J358" s="121"/>
      <c r="K358" s="122"/>
      <c r="L358" s="129">
        <f>E$214</f>
        <v>150</v>
      </c>
      <c r="M358" s="130"/>
      <c r="N358" s="130"/>
      <c r="O358" s="130"/>
      <c r="P358" s="130"/>
      <c r="Q358" s="131"/>
      <c r="R358" s="138">
        <f t="shared" ref="R358" si="73">IF(AND(I358="○",BA358="●"),2+ROUNDDOWN(($L358-100)/100,0)*2,0)</f>
        <v>2</v>
      </c>
      <c r="S358" s="139"/>
      <c r="T358" s="139"/>
      <c r="U358" s="139"/>
      <c r="V358" s="139"/>
      <c r="W358" s="140"/>
      <c r="X358" s="158">
        <v>1</v>
      </c>
      <c r="Y358" s="159"/>
      <c r="Z358" s="160"/>
      <c r="AA358" s="143">
        <f>IF(X358=1,$AL$38,IF(X358=2,$AL$56,IF(X358=3,$AL$74,IF(X358=4,$AL$93,IF(X358=5,$AL$111,IF(X358=6,$AL$129,IF(X358=7,$AL$148,IF(X358=8,$AL$166,IF(X358=9,$AL$184,IF(X358=10,$AL$203,0))))))))))</f>
        <v>0.14299999999999999</v>
      </c>
      <c r="AB358" s="144"/>
      <c r="AC358" s="145"/>
      <c r="AD358" s="149">
        <f t="shared" ref="AD358" si="74">IF(I358="○",ROUNDUP(R358*AA358,1),0)</f>
        <v>0.30000000000000004</v>
      </c>
      <c r="AE358" s="150"/>
      <c r="AF358" s="150"/>
      <c r="AG358" s="150"/>
      <c r="AH358" s="150"/>
      <c r="AI358" s="151"/>
      <c r="AJ358" s="62"/>
      <c r="BA358" s="152" t="str">
        <f t="shared" si="70"/>
        <v>●</v>
      </c>
      <c r="BB358" s="153" t="str">
        <f>IF(BA358="●",IF(I358="定","-",I358),"-")</f>
        <v>○</v>
      </c>
    </row>
    <row r="359" spans="3:54" ht="10.9" customHeight="1" x14ac:dyDescent="0.15">
      <c r="C359" s="118"/>
      <c r="D359" s="155"/>
      <c r="E359" s="115"/>
      <c r="F359" s="115"/>
      <c r="G359" s="118"/>
      <c r="H359" s="115"/>
      <c r="I359" s="123"/>
      <c r="J359" s="124"/>
      <c r="K359" s="125"/>
      <c r="L359" s="132"/>
      <c r="M359" s="133"/>
      <c r="N359" s="133"/>
      <c r="O359" s="133"/>
      <c r="P359" s="133"/>
      <c r="Q359" s="134"/>
      <c r="R359" s="138"/>
      <c r="S359" s="139"/>
      <c r="T359" s="139"/>
      <c r="U359" s="139"/>
      <c r="V359" s="139"/>
      <c r="W359" s="140"/>
      <c r="X359" s="158"/>
      <c r="Y359" s="159"/>
      <c r="Z359" s="160"/>
      <c r="AA359" s="143"/>
      <c r="AB359" s="144"/>
      <c r="AC359" s="145"/>
      <c r="AD359" s="149"/>
      <c r="AE359" s="150"/>
      <c r="AF359" s="150"/>
      <c r="AG359" s="150"/>
      <c r="AH359" s="150"/>
      <c r="AI359" s="151"/>
      <c r="AJ359" s="62"/>
      <c r="BA359" s="152"/>
      <c r="BB359" s="153"/>
    </row>
    <row r="360" spans="3:54" ht="10.9" customHeight="1" x14ac:dyDescent="0.15">
      <c r="C360" s="118"/>
      <c r="D360" s="155"/>
      <c r="E360" s="115"/>
      <c r="F360" s="115"/>
      <c r="G360" s="118"/>
      <c r="H360" s="115"/>
      <c r="I360" s="123"/>
      <c r="J360" s="124"/>
      <c r="K360" s="125"/>
      <c r="L360" s="132"/>
      <c r="M360" s="133"/>
      <c r="N360" s="133"/>
      <c r="O360" s="133"/>
      <c r="P360" s="133"/>
      <c r="Q360" s="134"/>
      <c r="R360" s="138"/>
      <c r="S360" s="139"/>
      <c r="T360" s="139"/>
      <c r="U360" s="139"/>
      <c r="V360" s="139"/>
      <c r="W360" s="140"/>
      <c r="X360" s="158"/>
      <c r="Y360" s="159"/>
      <c r="Z360" s="160"/>
      <c r="AA360" s="143"/>
      <c r="AB360" s="144"/>
      <c r="AC360" s="145"/>
      <c r="AD360" s="149"/>
      <c r="AE360" s="150"/>
      <c r="AF360" s="150"/>
      <c r="AG360" s="150"/>
      <c r="AH360" s="150"/>
      <c r="AI360" s="151"/>
      <c r="AJ360" s="62"/>
      <c r="BA360" s="152"/>
      <c r="BB360" s="153"/>
    </row>
    <row r="361" spans="3:54" ht="10.9" customHeight="1" x14ac:dyDescent="0.15">
      <c r="C361" s="119"/>
      <c r="D361" s="156"/>
      <c r="E361" s="116"/>
      <c r="F361" s="116"/>
      <c r="G361" s="119"/>
      <c r="H361" s="116"/>
      <c r="I361" s="126"/>
      <c r="J361" s="127"/>
      <c r="K361" s="128"/>
      <c r="L361" s="135"/>
      <c r="M361" s="136"/>
      <c r="N361" s="136"/>
      <c r="O361" s="136"/>
      <c r="P361" s="136"/>
      <c r="Q361" s="137"/>
      <c r="R361" s="138"/>
      <c r="S361" s="139"/>
      <c r="T361" s="139"/>
      <c r="U361" s="139"/>
      <c r="V361" s="139"/>
      <c r="W361" s="140"/>
      <c r="X361" s="161"/>
      <c r="Y361" s="162"/>
      <c r="Z361" s="163"/>
      <c r="AA361" s="146"/>
      <c r="AB361" s="147"/>
      <c r="AC361" s="148"/>
      <c r="AD361" s="149"/>
      <c r="AE361" s="150"/>
      <c r="AF361" s="150"/>
      <c r="AG361" s="150"/>
      <c r="AH361" s="150"/>
      <c r="AI361" s="151"/>
      <c r="AJ361" s="62"/>
      <c r="BA361" s="152"/>
      <c r="BB361" s="153"/>
    </row>
    <row r="362" spans="3:54" ht="10.9" customHeight="1" x14ac:dyDescent="0.15">
      <c r="C362" s="117">
        <v>9</v>
      </c>
      <c r="D362" s="154" t="s">
        <v>74</v>
      </c>
      <c r="E362" s="114">
        <v>3</v>
      </c>
      <c r="F362" s="114" t="s">
        <v>75</v>
      </c>
      <c r="G362" s="117" t="s">
        <v>80</v>
      </c>
      <c r="H362" s="114"/>
      <c r="I362" s="120" t="s">
        <v>111</v>
      </c>
      <c r="J362" s="121"/>
      <c r="K362" s="122"/>
      <c r="L362" s="129">
        <f>E$214</f>
        <v>150</v>
      </c>
      <c r="M362" s="130"/>
      <c r="N362" s="130"/>
      <c r="O362" s="130"/>
      <c r="P362" s="130"/>
      <c r="Q362" s="131"/>
      <c r="R362" s="138">
        <f t="shared" ref="R362" si="75">IF(AND(I362="○",BA362="●"),2+ROUNDDOWN(($L362-100)/100,0)*2,0)</f>
        <v>2</v>
      </c>
      <c r="S362" s="139"/>
      <c r="T362" s="139"/>
      <c r="U362" s="139"/>
      <c r="V362" s="139"/>
      <c r="W362" s="140"/>
      <c r="X362" s="158">
        <v>1</v>
      </c>
      <c r="Y362" s="159"/>
      <c r="Z362" s="160"/>
      <c r="AA362" s="143">
        <f>IF(X362=1,$AL$38,IF(X362=2,$AL$56,IF(X362=3,$AL$74,IF(X362=4,$AL$93,IF(X362=5,$AL$111,IF(X362=6,$AL$129,IF(X362=7,$AL$148,IF(X362=8,$AL$166,IF(X362=9,$AL$184,IF(X362=10,$AL$203,0))))))))))</f>
        <v>0.14299999999999999</v>
      </c>
      <c r="AB362" s="144"/>
      <c r="AC362" s="145"/>
      <c r="AD362" s="149">
        <f t="shared" ref="AD362" si="76">IF(I362="○",ROUNDUP(R362*AA362,1),0)</f>
        <v>0.30000000000000004</v>
      </c>
      <c r="AE362" s="150"/>
      <c r="AF362" s="150"/>
      <c r="AG362" s="150"/>
      <c r="AH362" s="150"/>
      <c r="AI362" s="151"/>
      <c r="AJ362" s="62"/>
      <c r="BA362" s="152" t="str">
        <f t="shared" si="70"/>
        <v>●</v>
      </c>
      <c r="BB362" s="153" t="str">
        <f>IF(BA362="●",IF(I362="定","-",I362),"-")</f>
        <v>○</v>
      </c>
    </row>
    <row r="363" spans="3:54" ht="10.9" customHeight="1" x14ac:dyDescent="0.15">
      <c r="C363" s="118"/>
      <c r="D363" s="155"/>
      <c r="E363" s="115"/>
      <c r="F363" s="115"/>
      <c r="G363" s="118"/>
      <c r="H363" s="115"/>
      <c r="I363" s="123"/>
      <c r="J363" s="124"/>
      <c r="K363" s="125"/>
      <c r="L363" s="132"/>
      <c r="M363" s="133"/>
      <c r="N363" s="133"/>
      <c r="O363" s="133"/>
      <c r="P363" s="133"/>
      <c r="Q363" s="134"/>
      <c r="R363" s="138"/>
      <c r="S363" s="139"/>
      <c r="T363" s="139"/>
      <c r="U363" s="139"/>
      <c r="V363" s="139"/>
      <c r="W363" s="140"/>
      <c r="X363" s="158"/>
      <c r="Y363" s="159"/>
      <c r="Z363" s="160"/>
      <c r="AA363" s="143"/>
      <c r="AB363" s="144"/>
      <c r="AC363" s="145"/>
      <c r="AD363" s="149"/>
      <c r="AE363" s="150"/>
      <c r="AF363" s="150"/>
      <c r="AG363" s="150"/>
      <c r="AH363" s="150"/>
      <c r="AI363" s="151"/>
      <c r="AJ363" s="62"/>
      <c r="BA363" s="152"/>
      <c r="BB363" s="153"/>
    </row>
    <row r="364" spans="3:54" ht="10.9" customHeight="1" x14ac:dyDescent="0.15">
      <c r="C364" s="118"/>
      <c r="D364" s="155"/>
      <c r="E364" s="115"/>
      <c r="F364" s="115"/>
      <c r="G364" s="118"/>
      <c r="H364" s="115"/>
      <c r="I364" s="123"/>
      <c r="J364" s="124"/>
      <c r="K364" s="125"/>
      <c r="L364" s="132"/>
      <c r="M364" s="133"/>
      <c r="N364" s="133"/>
      <c r="O364" s="133"/>
      <c r="P364" s="133"/>
      <c r="Q364" s="134"/>
      <c r="R364" s="138"/>
      <c r="S364" s="139"/>
      <c r="T364" s="139"/>
      <c r="U364" s="139"/>
      <c r="V364" s="139"/>
      <c r="W364" s="140"/>
      <c r="X364" s="158"/>
      <c r="Y364" s="159"/>
      <c r="Z364" s="160"/>
      <c r="AA364" s="143"/>
      <c r="AB364" s="144"/>
      <c r="AC364" s="145"/>
      <c r="AD364" s="149"/>
      <c r="AE364" s="150"/>
      <c r="AF364" s="150"/>
      <c r="AG364" s="150"/>
      <c r="AH364" s="150"/>
      <c r="AI364" s="151"/>
      <c r="AJ364" s="62"/>
      <c r="BA364" s="152"/>
      <c r="BB364" s="153"/>
    </row>
    <row r="365" spans="3:54" ht="10.9" customHeight="1" x14ac:dyDescent="0.15">
      <c r="C365" s="119"/>
      <c r="D365" s="156"/>
      <c r="E365" s="116"/>
      <c r="F365" s="116"/>
      <c r="G365" s="119"/>
      <c r="H365" s="116"/>
      <c r="I365" s="126"/>
      <c r="J365" s="127"/>
      <c r="K365" s="128"/>
      <c r="L365" s="135"/>
      <c r="M365" s="136"/>
      <c r="N365" s="136"/>
      <c r="O365" s="136"/>
      <c r="P365" s="136"/>
      <c r="Q365" s="137"/>
      <c r="R365" s="138"/>
      <c r="S365" s="139"/>
      <c r="T365" s="139"/>
      <c r="U365" s="139"/>
      <c r="V365" s="139"/>
      <c r="W365" s="140"/>
      <c r="X365" s="161"/>
      <c r="Y365" s="162"/>
      <c r="Z365" s="163"/>
      <c r="AA365" s="146"/>
      <c r="AB365" s="147"/>
      <c r="AC365" s="148"/>
      <c r="AD365" s="149"/>
      <c r="AE365" s="150"/>
      <c r="AF365" s="150"/>
      <c r="AG365" s="150"/>
      <c r="AH365" s="150"/>
      <c r="AI365" s="151"/>
      <c r="AJ365" s="62"/>
      <c r="BA365" s="152"/>
      <c r="BB365" s="153"/>
    </row>
    <row r="366" spans="3:54" ht="10.9" customHeight="1" x14ac:dyDescent="0.15">
      <c r="C366" s="117">
        <v>9</v>
      </c>
      <c r="D366" s="154" t="s">
        <v>74</v>
      </c>
      <c r="E366" s="114">
        <v>4</v>
      </c>
      <c r="F366" s="114" t="s">
        <v>75</v>
      </c>
      <c r="G366" s="117" t="s">
        <v>81</v>
      </c>
      <c r="H366" s="339"/>
      <c r="I366" s="120" t="s">
        <v>111</v>
      </c>
      <c r="J366" s="121"/>
      <c r="K366" s="122"/>
      <c r="L366" s="129">
        <f>E$214</f>
        <v>150</v>
      </c>
      <c r="M366" s="130"/>
      <c r="N366" s="130"/>
      <c r="O366" s="130"/>
      <c r="P366" s="130"/>
      <c r="Q366" s="131"/>
      <c r="R366" s="138">
        <f t="shared" ref="R366" si="77">IF(AND(I366="○",BA366="●"),2+ROUNDDOWN(($L366-100)/100,0)*2,0)</f>
        <v>2</v>
      </c>
      <c r="S366" s="139"/>
      <c r="T366" s="139"/>
      <c r="U366" s="139"/>
      <c r="V366" s="139"/>
      <c r="W366" s="140"/>
      <c r="X366" s="123">
        <v>2</v>
      </c>
      <c r="Y366" s="124"/>
      <c r="Z366" s="141"/>
      <c r="AA366" s="143">
        <f>IF(X366=1,$AL$38,IF(X366=2,$AL$56,IF(X366=3,$AL$74,IF(X366=4,$AL$93,IF(X366=5,$AL$111,IF(X366=6,$AL$129,IF(X366=7,$AL$148,IF(X366=8,$AL$166,IF(X366=9,$AL$184,IF(X366=10,$AL$203,0))))))))))</f>
        <v>0.2</v>
      </c>
      <c r="AB366" s="144"/>
      <c r="AC366" s="145"/>
      <c r="AD366" s="149">
        <f t="shared" ref="AD366" si="78">IF(I366="○",ROUNDUP(R366*AA366,1),0)</f>
        <v>0.4</v>
      </c>
      <c r="AE366" s="150"/>
      <c r="AF366" s="150"/>
      <c r="AG366" s="150"/>
      <c r="AH366" s="150"/>
      <c r="AI366" s="151"/>
      <c r="AJ366" s="62"/>
      <c r="BA366" s="152" t="str">
        <f t="shared" si="70"/>
        <v>●</v>
      </c>
      <c r="BB366" s="153" t="str">
        <f>IF(BA366="●",IF(I366="定","-",I366),"-")</f>
        <v>○</v>
      </c>
    </row>
    <row r="367" spans="3:54" ht="10.9" customHeight="1" x14ac:dyDescent="0.15">
      <c r="C367" s="118"/>
      <c r="D367" s="155"/>
      <c r="E367" s="115"/>
      <c r="F367" s="115"/>
      <c r="G367" s="340"/>
      <c r="H367" s="341"/>
      <c r="I367" s="123"/>
      <c r="J367" s="124"/>
      <c r="K367" s="125"/>
      <c r="L367" s="132"/>
      <c r="M367" s="133"/>
      <c r="N367" s="133"/>
      <c r="O367" s="133"/>
      <c r="P367" s="133"/>
      <c r="Q367" s="134"/>
      <c r="R367" s="138"/>
      <c r="S367" s="139"/>
      <c r="T367" s="139"/>
      <c r="U367" s="139"/>
      <c r="V367" s="139"/>
      <c r="W367" s="140"/>
      <c r="X367" s="123"/>
      <c r="Y367" s="124"/>
      <c r="Z367" s="141"/>
      <c r="AA367" s="143"/>
      <c r="AB367" s="144"/>
      <c r="AC367" s="145"/>
      <c r="AD367" s="149"/>
      <c r="AE367" s="150"/>
      <c r="AF367" s="150"/>
      <c r="AG367" s="150"/>
      <c r="AH367" s="150"/>
      <c r="AI367" s="151"/>
      <c r="AJ367" s="62"/>
      <c r="BA367" s="152"/>
      <c r="BB367" s="153"/>
    </row>
    <row r="368" spans="3:54" ht="10.9" customHeight="1" x14ac:dyDescent="0.15">
      <c r="C368" s="118"/>
      <c r="D368" s="155"/>
      <c r="E368" s="115"/>
      <c r="F368" s="115"/>
      <c r="G368" s="340"/>
      <c r="H368" s="341"/>
      <c r="I368" s="123"/>
      <c r="J368" s="124"/>
      <c r="K368" s="125"/>
      <c r="L368" s="132"/>
      <c r="M368" s="133"/>
      <c r="N368" s="133"/>
      <c r="O368" s="133"/>
      <c r="P368" s="133"/>
      <c r="Q368" s="134"/>
      <c r="R368" s="138"/>
      <c r="S368" s="139"/>
      <c r="T368" s="139"/>
      <c r="U368" s="139"/>
      <c r="V368" s="139"/>
      <c r="W368" s="140"/>
      <c r="X368" s="123"/>
      <c r="Y368" s="124"/>
      <c r="Z368" s="141"/>
      <c r="AA368" s="143"/>
      <c r="AB368" s="144"/>
      <c r="AC368" s="145"/>
      <c r="AD368" s="149"/>
      <c r="AE368" s="150"/>
      <c r="AF368" s="150"/>
      <c r="AG368" s="150"/>
      <c r="AH368" s="150"/>
      <c r="AI368" s="151"/>
      <c r="AJ368" s="62"/>
      <c r="BA368" s="152"/>
      <c r="BB368" s="153"/>
    </row>
    <row r="369" spans="3:54" ht="10.9" customHeight="1" x14ac:dyDescent="0.15">
      <c r="C369" s="119"/>
      <c r="D369" s="156"/>
      <c r="E369" s="116"/>
      <c r="F369" s="116"/>
      <c r="G369" s="342"/>
      <c r="H369" s="343"/>
      <c r="I369" s="126"/>
      <c r="J369" s="127"/>
      <c r="K369" s="128"/>
      <c r="L369" s="135"/>
      <c r="M369" s="136"/>
      <c r="N369" s="136"/>
      <c r="O369" s="136"/>
      <c r="P369" s="136"/>
      <c r="Q369" s="137"/>
      <c r="R369" s="138"/>
      <c r="S369" s="139"/>
      <c r="T369" s="139"/>
      <c r="U369" s="139"/>
      <c r="V369" s="139"/>
      <c r="W369" s="140"/>
      <c r="X369" s="126"/>
      <c r="Y369" s="127"/>
      <c r="Z369" s="142"/>
      <c r="AA369" s="146"/>
      <c r="AB369" s="147"/>
      <c r="AC369" s="148"/>
      <c r="AD369" s="149"/>
      <c r="AE369" s="150"/>
      <c r="AF369" s="150"/>
      <c r="AG369" s="150"/>
      <c r="AH369" s="150"/>
      <c r="AI369" s="151"/>
      <c r="AJ369" s="62"/>
      <c r="BA369" s="152"/>
      <c r="BB369" s="153"/>
    </row>
    <row r="370" spans="3:54" ht="10.9" customHeight="1" x14ac:dyDescent="0.15">
      <c r="C370" s="117">
        <v>9</v>
      </c>
      <c r="D370" s="154" t="s">
        <v>74</v>
      </c>
      <c r="E370" s="114">
        <v>5</v>
      </c>
      <c r="F370" s="114" t="s">
        <v>75</v>
      </c>
      <c r="G370" s="117" t="s">
        <v>82</v>
      </c>
      <c r="H370" s="114"/>
      <c r="I370" s="120" t="s">
        <v>111</v>
      </c>
      <c r="J370" s="121"/>
      <c r="K370" s="122"/>
      <c r="L370" s="129">
        <f>E$214</f>
        <v>150</v>
      </c>
      <c r="M370" s="130"/>
      <c r="N370" s="130"/>
      <c r="O370" s="130"/>
      <c r="P370" s="130"/>
      <c r="Q370" s="131"/>
      <c r="R370" s="138">
        <f t="shared" ref="R370" si="79">IF(AND(I370="○",BA370="●"),2+ROUNDDOWN(($L370-100)/100,0)*2,0)</f>
        <v>2</v>
      </c>
      <c r="S370" s="139"/>
      <c r="T370" s="139"/>
      <c r="U370" s="139"/>
      <c r="V370" s="139"/>
      <c r="W370" s="140"/>
      <c r="X370" s="123">
        <v>2</v>
      </c>
      <c r="Y370" s="124"/>
      <c r="Z370" s="141"/>
      <c r="AA370" s="143">
        <f>IF(X370=1,$AL$38,IF(X370=2,$AL$56,IF(X370=3,$AL$74,IF(X370=4,$AL$93,IF(X370=5,$AL$111,IF(X370=6,$AL$129,IF(X370=7,$AL$148,IF(X370=8,$AL$166,IF(X370=9,$AL$184,IF(X370=10,$AL$203,0))))))))))</f>
        <v>0.2</v>
      </c>
      <c r="AB370" s="144"/>
      <c r="AC370" s="145"/>
      <c r="AD370" s="149">
        <f t="shared" ref="AD370" si="80">IF(I370="○",ROUNDUP(R370*AA370,1),0)</f>
        <v>0.4</v>
      </c>
      <c r="AE370" s="150"/>
      <c r="AF370" s="150"/>
      <c r="AG370" s="150"/>
      <c r="AH370" s="150"/>
      <c r="AI370" s="151"/>
      <c r="AJ370" s="62"/>
      <c r="BA370" s="152" t="str">
        <f t="shared" si="70"/>
        <v>●</v>
      </c>
      <c r="BB370" s="153" t="str">
        <f>IF(BA370="●",IF(I370="定","-",I370),"-")</f>
        <v>○</v>
      </c>
    </row>
    <row r="371" spans="3:54" ht="10.9" customHeight="1" x14ac:dyDescent="0.15">
      <c r="C371" s="118"/>
      <c r="D371" s="155"/>
      <c r="E371" s="115"/>
      <c r="F371" s="115"/>
      <c r="G371" s="118"/>
      <c r="H371" s="115"/>
      <c r="I371" s="123"/>
      <c r="J371" s="124"/>
      <c r="K371" s="125"/>
      <c r="L371" s="132"/>
      <c r="M371" s="133"/>
      <c r="N371" s="133"/>
      <c r="O371" s="133"/>
      <c r="P371" s="133"/>
      <c r="Q371" s="134"/>
      <c r="R371" s="138"/>
      <c r="S371" s="139"/>
      <c r="T371" s="139"/>
      <c r="U371" s="139"/>
      <c r="V371" s="139"/>
      <c r="W371" s="140"/>
      <c r="X371" s="123"/>
      <c r="Y371" s="124"/>
      <c r="Z371" s="141"/>
      <c r="AA371" s="143"/>
      <c r="AB371" s="144"/>
      <c r="AC371" s="145"/>
      <c r="AD371" s="149"/>
      <c r="AE371" s="150"/>
      <c r="AF371" s="150"/>
      <c r="AG371" s="150"/>
      <c r="AH371" s="150"/>
      <c r="AI371" s="151"/>
      <c r="AJ371" s="62"/>
      <c r="BA371" s="152"/>
      <c r="BB371" s="153"/>
    </row>
    <row r="372" spans="3:54" ht="10.9" customHeight="1" x14ac:dyDescent="0.15">
      <c r="C372" s="118"/>
      <c r="D372" s="155"/>
      <c r="E372" s="115"/>
      <c r="F372" s="115"/>
      <c r="G372" s="118"/>
      <c r="H372" s="115"/>
      <c r="I372" s="123"/>
      <c r="J372" s="124"/>
      <c r="K372" s="125"/>
      <c r="L372" s="132"/>
      <c r="M372" s="133"/>
      <c r="N372" s="133"/>
      <c r="O372" s="133"/>
      <c r="P372" s="133"/>
      <c r="Q372" s="134"/>
      <c r="R372" s="138"/>
      <c r="S372" s="139"/>
      <c r="T372" s="139"/>
      <c r="U372" s="139"/>
      <c r="V372" s="139"/>
      <c r="W372" s="140"/>
      <c r="X372" s="123"/>
      <c r="Y372" s="124"/>
      <c r="Z372" s="141"/>
      <c r="AA372" s="143"/>
      <c r="AB372" s="144"/>
      <c r="AC372" s="145"/>
      <c r="AD372" s="149"/>
      <c r="AE372" s="150"/>
      <c r="AF372" s="150"/>
      <c r="AG372" s="150"/>
      <c r="AH372" s="150"/>
      <c r="AI372" s="151"/>
      <c r="AJ372" s="62"/>
      <c r="BA372" s="152"/>
      <c r="BB372" s="153"/>
    </row>
    <row r="373" spans="3:54" ht="10.9" customHeight="1" x14ac:dyDescent="0.15">
      <c r="C373" s="119"/>
      <c r="D373" s="156"/>
      <c r="E373" s="116"/>
      <c r="F373" s="116"/>
      <c r="G373" s="119"/>
      <c r="H373" s="116"/>
      <c r="I373" s="126"/>
      <c r="J373" s="127"/>
      <c r="K373" s="128"/>
      <c r="L373" s="135"/>
      <c r="M373" s="136"/>
      <c r="N373" s="136"/>
      <c r="O373" s="136"/>
      <c r="P373" s="136"/>
      <c r="Q373" s="137"/>
      <c r="R373" s="138"/>
      <c r="S373" s="139"/>
      <c r="T373" s="139"/>
      <c r="U373" s="139"/>
      <c r="V373" s="139"/>
      <c r="W373" s="140"/>
      <c r="X373" s="126"/>
      <c r="Y373" s="127"/>
      <c r="Z373" s="142"/>
      <c r="AA373" s="146"/>
      <c r="AB373" s="147"/>
      <c r="AC373" s="148"/>
      <c r="AD373" s="149"/>
      <c r="AE373" s="150"/>
      <c r="AF373" s="150"/>
      <c r="AG373" s="150"/>
      <c r="AH373" s="150"/>
      <c r="AI373" s="151"/>
      <c r="AJ373" s="62"/>
      <c r="BA373" s="152"/>
      <c r="BB373" s="153"/>
    </row>
    <row r="374" spans="3:54" ht="10.9" customHeight="1" x14ac:dyDescent="0.15">
      <c r="C374" s="117">
        <v>9</v>
      </c>
      <c r="D374" s="154" t="s">
        <v>74</v>
      </c>
      <c r="E374" s="114">
        <v>6</v>
      </c>
      <c r="F374" s="114" t="s">
        <v>75</v>
      </c>
      <c r="G374" s="117" t="s">
        <v>83</v>
      </c>
      <c r="H374" s="114"/>
      <c r="I374" s="120" t="s">
        <v>111</v>
      </c>
      <c r="J374" s="121"/>
      <c r="K374" s="122"/>
      <c r="L374" s="129">
        <f>E$214</f>
        <v>150</v>
      </c>
      <c r="M374" s="130"/>
      <c r="N374" s="130"/>
      <c r="O374" s="130"/>
      <c r="P374" s="130"/>
      <c r="Q374" s="131"/>
      <c r="R374" s="138">
        <f t="shared" ref="R374" si="81">IF(AND(I374="○",BA374="●"),2+ROUNDDOWN(($L374-100)/100,0)*2,0)</f>
        <v>2</v>
      </c>
      <c r="S374" s="139"/>
      <c r="T374" s="139"/>
      <c r="U374" s="139"/>
      <c r="V374" s="139"/>
      <c r="W374" s="140"/>
      <c r="X374" s="158">
        <v>1</v>
      </c>
      <c r="Y374" s="159"/>
      <c r="Z374" s="160"/>
      <c r="AA374" s="143">
        <f>IF(X374=1,$AL$38,IF(X374=2,$AL$56,IF(X374=3,$AL$74,IF(X374=4,$AL$93,IF(X374=5,$AL$111,IF(X374=6,$AL$129,IF(X374=7,$AL$148,IF(X374=8,$AL$166,IF(X374=9,$AL$184,IF(X374=10,$AL$203,0))))))))))</f>
        <v>0.14299999999999999</v>
      </c>
      <c r="AB374" s="144"/>
      <c r="AC374" s="145"/>
      <c r="AD374" s="149">
        <f t="shared" ref="AD374" si="82">IF(I374="○",ROUNDUP(R374*AA374,1),0)</f>
        <v>0.30000000000000004</v>
      </c>
      <c r="AE374" s="150"/>
      <c r="AF374" s="150"/>
      <c r="AG374" s="150"/>
      <c r="AH374" s="150"/>
      <c r="AI374" s="151"/>
      <c r="AJ374" s="62"/>
      <c r="BA374" s="152" t="str">
        <f t="shared" si="70"/>
        <v>●</v>
      </c>
      <c r="BB374" s="153" t="str">
        <f>IF(BA374="●",IF(I374="定","-",I374),"-")</f>
        <v>○</v>
      </c>
    </row>
    <row r="375" spans="3:54" ht="10.9" customHeight="1" x14ac:dyDescent="0.15">
      <c r="C375" s="118"/>
      <c r="D375" s="155"/>
      <c r="E375" s="115"/>
      <c r="F375" s="115"/>
      <c r="G375" s="118"/>
      <c r="H375" s="115"/>
      <c r="I375" s="123"/>
      <c r="J375" s="124"/>
      <c r="K375" s="125"/>
      <c r="L375" s="132"/>
      <c r="M375" s="133"/>
      <c r="N375" s="133"/>
      <c r="O375" s="133"/>
      <c r="P375" s="133"/>
      <c r="Q375" s="134"/>
      <c r="R375" s="138"/>
      <c r="S375" s="139"/>
      <c r="T375" s="139"/>
      <c r="U375" s="139"/>
      <c r="V375" s="139"/>
      <c r="W375" s="140"/>
      <c r="X375" s="158"/>
      <c r="Y375" s="159"/>
      <c r="Z375" s="160"/>
      <c r="AA375" s="143"/>
      <c r="AB375" s="144"/>
      <c r="AC375" s="145"/>
      <c r="AD375" s="149"/>
      <c r="AE375" s="150"/>
      <c r="AF375" s="150"/>
      <c r="AG375" s="150"/>
      <c r="AH375" s="150"/>
      <c r="AI375" s="151"/>
      <c r="AJ375" s="62"/>
      <c r="BA375" s="152"/>
      <c r="BB375" s="153"/>
    </row>
    <row r="376" spans="3:54" ht="10.9" customHeight="1" x14ac:dyDescent="0.15">
      <c r="C376" s="118"/>
      <c r="D376" s="155"/>
      <c r="E376" s="115"/>
      <c r="F376" s="115"/>
      <c r="G376" s="118"/>
      <c r="H376" s="115"/>
      <c r="I376" s="123"/>
      <c r="J376" s="124"/>
      <c r="K376" s="125"/>
      <c r="L376" s="132"/>
      <c r="M376" s="133"/>
      <c r="N376" s="133"/>
      <c r="O376" s="133"/>
      <c r="P376" s="133"/>
      <c r="Q376" s="134"/>
      <c r="R376" s="138"/>
      <c r="S376" s="139"/>
      <c r="T376" s="139"/>
      <c r="U376" s="139"/>
      <c r="V376" s="139"/>
      <c r="W376" s="140"/>
      <c r="X376" s="158"/>
      <c r="Y376" s="159"/>
      <c r="Z376" s="160"/>
      <c r="AA376" s="143"/>
      <c r="AB376" s="144"/>
      <c r="AC376" s="145"/>
      <c r="AD376" s="149"/>
      <c r="AE376" s="150"/>
      <c r="AF376" s="150"/>
      <c r="AG376" s="150"/>
      <c r="AH376" s="150"/>
      <c r="AI376" s="151"/>
      <c r="AJ376" s="62"/>
      <c r="BA376" s="152"/>
      <c r="BB376" s="153"/>
    </row>
    <row r="377" spans="3:54" ht="10.9" customHeight="1" x14ac:dyDescent="0.15">
      <c r="C377" s="119"/>
      <c r="D377" s="156"/>
      <c r="E377" s="116"/>
      <c r="F377" s="116"/>
      <c r="G377" s="119"/>
      <c r="H377" s="116"/>
      <c r="I377" s="126"/>
      <c r="J377" s="127"/>
      <c r="K377" s="128"/>
      <c r="L377" s="135"/>
      <c r="M377" s="136"/>
      <c r="N377" s="136"/>
      <c r="O377" s="136"/>
      <c r="P377" s="136"/>
      <c r="Q377" s="137"/>
      <c r="R377" s="138"/>
      <c r="S377" s="139"/>
      <c r="T377" s="139"/>
      <c r="U377" s="139"/>
      <c r="V377" s="139"/>
      <c r="W377" s="140"/>
      <c r="X377" s="161"/>
      <c r="Y377" s="162"/>
      <c r="Z377" s="163"/>
      <c r="AA377" s="146"/>
      <c r="AB377" s="147"/>
      <c r="AC377" s="148"/>
      <c r="AD377" s="149"/>
      <c r="AE377" s="150"/>
      <c r="AF377" s="150"/>
      <c r="AG377" s="150"/>
      <c r="AH377" s="150"/>
      <c r="AI377" s="151"/>
      <c r="AJ377" s="62"/>
      <c r="BA377" s="152"/>
      <c r="BB377" s="153"/>
    </row>
    <row r="378" spans="3:54" ht="10.9" customHeight="1" x14ac:dyDescent="0.15">
      <c r="C378" s="117">
        <v>9</v>
      </c>
      <c r="D378" s="154" t="s">
        <v>74</v>
      </c>
      <c r="E378" s="114">
        <v>7</v>
      </c>
      <c r="F378" s="114" t="s">
        <v>75</v>
      </c>
      <c r="G378" s="117" t="s">
        <v>84</v>
      </c>
      <c r="H378" s="114"/>
      <c r="I378" s="120" t="s">
        <v>111</v>
      </c>
      <c r="J378" s="121"/>
      <c r="K378" s="122"/>
      <c r="L378" s="129">
        <f>E$214</f>
        <v>150</v>
      </c>
      <c r="M378" s="130"/>
      <c r="N378" s="130"/>
      <c r="O378" s="130"/>
      <c r="P378" s="130"/>
      <c r="Q378" s="131"/>
      <c r="R378" s="138">
        <f t="shared" ref="R378" si="83">IF(AND(I378="○",BA378="●"),2+ROUNDDOWN(($L378-100)/100,0)*2,0)</f>
        <v>2</v>
      </c>
      <c r="S378" s="139"/>
      <c r="T378" s="139"/>
      <c r="U378" s="139"/>
      <c r="V378" s="139"/>
      <c r="W378" s="140"/>
      <c r="X378" s="158">
        <v>1</v>
      </c>
      <c r="Y378" s="159"/>
      <c r="Z378" s="160"/>
      <c r="AA378" s="143">
        <f>IF(X378=1,$AL$38,IF(X378=2,$AL$56,IF(X378=3,$AL$74,IF(X378=4,$AL$93,IF(X378=5,$AL$111,IF(X378=6,$AL$129,IF(X378=7,$AL$148,IF(X378=8,$AL$166,IF(X378=9,$AL$184,IF(X378=10,$AL$203,0))))))))))</f>
        <v>0.14299999999999999</v>
      </c>
      <c r="AB378" s="144"/>
      <c r="AC378" s="145"/>
      <c r="AD378" s="149">
        <f t="shared" ref="AD378" si="84">IF(I378="○",ROUNDUP(R378*AA378,1),0)</f>
        <v>0.30000000000000004</v>
      </c>
      <c r="AE378" s="150"/>
      <c r="AF378" s="150"/>
      <c r="AG378" s="150"/>
      <c r="AH378" s="150"/>
      <c r="AI378" s="151"/>
      <c r="AJ378" s="62"/>
      <c r="BA378" s="152" t="str">
        <f t="shared" si="70"/>
        <v>●</v>
      </c>
      <c r="BB378" s="153" t="str">
        <f>IF(BA378="●",IF(I378="定","-",I378),"-")</f>
        <v>○</v>
      </c>
    </row>
    <row r="379" spans="3:54" ht="10.9" customHeight="1" x14ac:dyDescent="0.15">
      <c r="C379" s="118"/>
      <c r="D379" s="155"/>
      <c r="E379" s="115"/>
      <c r="F379" s="115"/>
      <c r="G379" s="118"/>
      <c r="H379" s="115"/>
      <c r="I379" s="123"/>
      <c r="J379" s="124"/>
      <c r="K379" s="125"/>
      <c r="L379" s="132"/>
      <c r="M379" s="133"/>
      <c r="N379" s="133"/>
      <c r="O379" s="133"/>
      <c r="P379" s="133"/>
      <c r="Q379" s="134"/>
      <c r="R379" s="138"/>
      <c r="S379" s="139"/>
      <c r="T379" s="139"/>
      <c r="U379" s="139"/>
      <c r="V379" s="139"/>
      <c r="W379" s="140"/>
      <c r="X379" s="158"/>
      <c r="Y379" s="159"/>
      <c r="Z379" s="160"/>
      <c r="AA379" s="143"/>
      <c r="AB379" s="144"/>
      <c r="AC379" s="145"/>
      <c r="AD379" s="149"/>
      <c r="AE379" s="150"/>
      <c r="AF379" s="150"/>
      <c r="AG379" s="150"/>
      <c r="AH379" s="150"/>
      <c r="AI379" s="151"/>
      <c r="AJ379" s="62"/>
      <c r="BA379" s="152"/>
      <c r="BB379" s="153"/>
    </row>
    <row r="380" spans="3:54" ht="10.9" customHeight="1" x14ac:dyDescent="0.15">
      <c r="C380" s="118"/>
      <c r="D380" s="155"/>
      <c r="E380" s="115"/>
      <c r="F380" s="115"/>
      <c r="G380" s="118"/>
      <c r="H380" s="115"/>
      <c r="I380" s="123"/>
      <c r="J380" s="124"/>
      <c r="K380" s="125"/>
      <c r="L380" s="132"/>
      <c r="M380" s="133"/>
      <c r="N380" s="133"/>
      <c r="O380" s="133"/>
      <c r="P380" s="133"/>
      <c r="Q380" s="134"/>
      <c r="R380" s="138"/>
      <c r="S380" s="139"/>
      <c r="T380" s="139"/>
      <c r="U380" s="139"/>
      <c r="V380" s="139"/>
      <c r="W380" s="140"/>
      <c r="X380" s="158"/>
      <c r="Y380" s="159"/>
      <c r="Z380" s="160"/>
      <c r="AA380" s="143"/>
      <c r="AB380" s="144"/>
      <c r="AC380" s="145"/>
      <c r="AD380" s="149"/>
      <c r="AE380" s="150"/>
      <c r="AF380" s="150"/>
      <c r="AG380" s="150"/>
      <c r="AH380" s="150"/>
      <c r="AI380" s="151"/>
      <c r="AJ380" s="62"/>
      <c r="BA380" s="152"/>
      <c r="BB380" s="153"/>
    </row>
    <row r="381" spans="3:54" ht="10.9" customHeight="1" x14ac:dyDescent="0.15">
      <c r="C381" s="119"/>
      <c r="D381" s="156"/>
      <c r="E381" s="116"/>
      <c r="F381" s="116"/>
      <c r="G381" s="119"/>
      <c r="H381" s="116"/>
      <c r="I381" s="126"/>
      <c r="J381" s="127"/>
      <c r="K381" s="128"/>
      <c r="L381" s="135"/>
      <c r="M381" s="136"/>
      <c r="N381" s="136"/>
      <c r="O381" s="136"/>
      <c r="P381" s="136"/>
      <c r="Q381" s="137"/>
      <c r="R381" s="138"/>
      <c r="S381" s="139"/>
      <c r="T381" s="139"/>
      <c r="U381" s="139"/>
      <c r="V381" s="139"/>
      <c r="W381" s="140"/>
      <c r="X381" s="161"/>
      <c r="Y381" s="162"/>
      <c r="Z381" s="163"/>
      <c r="AA381" s="146"/>
      <c r="AB381" s="147"/>
      <c r="AC381" s="148"/>
      <c r="AD381" s="149"/>
      <c r="AE381" s="150"/>
      <c r="AF381" s="150"/>
      <c r="AG381" s="150"/>
      <c r="AH381" s="150"/>
      <c r="AI381" s="151"/>
      <c r="AJ381" s="62"/>
      <c r="BA381" s="152"/>
      <c r="BB381" s="153"/>
    </row>
    <row r="382" spans="3:54" ht="10.9" customHeight="1" x14ac:dyDescent="0.15">
      <c r="C382" s="117">
        <v>9</v>
      </c>
      <c r="D382" s="154" t="s">
        <v>74</v>
      </c>
      <c r="E382" s="114">
        <v>8</v>
      </c>
      <c r="F382" s="114" t="s">
        <v>75</v>
      </c>
      <c r="G382" s="117" t="s">
        <v>78</v>
      </c>
      <c r="H382" s="114"/>
      <c r="I382" s="120" t="s">
        <v>111</v>
      </c>
      <c r="J382" s="121"/>
      <c r="K382" s="122"/>
      <c r="L382" s="129">
        <f>E$214</f>
        <v>150</v>
      </c>
      <c r="M382" s="130"/>
      <c r="N382" s="130"/>
      <c r="O382" s="130"/>
      <c r="P382" s="130"/>
      <c r="Q382" s="131"/>
      <c r="R382" s="138">
        <f t="shared" ref="R382" si="85">IF(AND(I382="○",BA382="●"),2+ROUNDDOWN(($L382-100)/100,0)*2,0)</f>
        <v>2</v>
      </c>
      <c r="S382" s="139"/>
      <c r="T382" s="139"/>
      <c r="U382" s="139"/>
      <c r="V382" s="139"/>
      <c r="W382" s="140"/>
      <c r="X382" s="158">
        <v>1</v>
      </c>
      <c r="Y382" s="159"/>
      <c r="Z382" s="160"/>
      <c r="AA382" s="143">
        <f>IF(X382=1,$AL$38,IF(X382=2,$AL$56,IF(X382=3,$AL$74,IF(X382=4,$AL$93,IF(X382=5,$AL$111,IF(X382=6,$AL$129,IF(X382=7,$AL$148,IF(X382=8,$AL$166,IF(X382=9,$AL$184,IF(X382=10,$AL$203,0))))))))))</f>
        <v>0.14299999999999999</v>
      </c>
      <c r="AB382" s="144"/>
      <c r="AC382" s="145"/>
      <c r="AD382" s="149">
        <f t="shared" ref="AD382" si="86">IF(I382="○",ROUNDUP(R382*AA382,1),0)</f>
        <v>0.30000000000000004</v>
      </c>
      <c r="AE382" s="150"/>
      <c r="AF382" s="150"/>
      <c r="AG382" s="150"/>
      <c r="AH382" s="150"/>
      <c r="AI382" s="151"/>
      <c r="AJ382" s="62"/>
      <c r="BA382" s="152" t="str">
        <f t="shared" si="70"/>
        <v>●</v>
      </c>
      <c r="BB382" s="153" t="str">
        <f>IF(BA382="●",IF(I382="定","-",I382),"-")</f>
        <v>○</v>
      </c>
    </row>
    <row r="383" spans="3:54" ht="10.9" customHeight="1" x14ac:dyDescent="0.15">
      <c r="C383" s="118"/>
      <c r="D383" s="155"/>
      <c r="E383" s="115"/>
      <c r="F383" s="115"/>
      <c r="G383" s="118"/>
      <c r="H383" s="115"/>
      <c r="I383" s="123"/>
      <c r="J383" s="124"/>
      <c r="K383" s="125"/>
      <c r="L383" s="132"/>
      <c r="M383" s="133"/>
      <c r="N383" s="133"/>
      <c r="O383" s="133"/>
      <c r="P383" s="133"/>
      <c r="Q383" s="134"/>
      <c r="R383" s="138"/>
      <c r="S383" s="139"/>
      <c r="T383" s="139"/>
      <c r="U383" s="139"/>
      <c r="V383" s="139"/>
      <c r="W383" s="140"/>
      <c r="X383" s="158"/>
      <c r="Y383" s="159"/>
      <c r="Z383" s="160"/>
      <c r="AA383" s="143"/>
      <c r="AB383" s="144"/>
      <c r="AC383" s="145"/>
      <c r="AD383" s="149"/>
      <c r="AE383" s="150"/>
      <c r="AF383" s="150"/>
      <c r="AG383" s="150"/>
      <c r="AH383" s="150"/>
      <c r="AI383" s="151"/>
      <c r="AJ383" s="62"/>
      <c r="BA383" s="152"/>
      <c r="BB383" s="153"/>
    </row>
    <row r="384" spans="3:54" ht="10.9" customHeight="1" x14ac:dyDescent="0.15">
      <c r="C384" s="118"/>
      <c r="D384" s="155"/>
      <c r="E384" s="115"/>
      <c r="F384" s="115"/>
      <c r="G384" s="118"/>
      <c r="H384" s="115"/>
      <c r="I384" s="123"/>
      <c r="J384" s="124"/>
      <c r="K384" s="125"/>
      <c r="L384" s="132"/>
      <c r="M384" s="133"/>
      <c r="N384" s="133"/>
      <c r="O384" s="133"/>
      <c r="P384" s="133"/>
      <c r="Q384" s="134"/>
      <c r="R384" s="138"/>
      <c r="S384" s="139"/>
      <c r="T384" s="139"/>
      <c r="U384" s="139"/>
      <c r="V384" s="139"/>
      <c r="W384" s="140"/>
      <c r="X384" s="158"/>
      <c r="Y384" s="159"/>
      <c r="Z384" s="160"/>
      <c r="AA384" s="143"/>
      <c r="AB384" s="144"/>
      <c r="AC384" s="145"/>
      <c r="AD384" s="149"/>
      <c r="AE384" s="150"/>
      <c r="AF384" s="150"/>
      <c r="AG384" s="150"/>
      <c r="AH384" s="150"/>
      <c r="AI384" s="151"/>
      <c r="AJ384" s="62"/>
      <c r="BA384" s="152"/>
      <c r="BB384" s="153"/>
    </row>
    <row r="385" spans="3:54" ht="10.9" customHeight="1" x14ac:dyDescent="0.15">
      <c r="C385" s="119"/>
      <c r="D385" s="156"/>
      <c r="E385" s="116"/>
      <c r="F385" s="116"/>
      <c r="G385" s="119"/>
      <c r="H385" s="116"/>
      <c r="I385" s="126"/>
      <c r="J385" s="127"/>
      <c r="K385" s="128"/>
      <c r="L385" s="135"/>
      <c r="M385" s="136"/>
      <c r="N385" s="136"/>
      <c r="O385" s="136"/>
      <c r="P385" s="136"/>
      <c r="Q385" s="137"/>
      <c r="R385" s="138"/>
      <c r="S385" s="139"/>
      <c r="T385" s="139"/>
      <c r="U385" s="139"/>
      <c r="V385" s="139"/>
      <c r="W385" s="140"/>
      <c r="X385" s="161"/>
      <c r="Y385" s="162"/>
      <c r="Z385" s="163"/>
      <c r="AA385" s="146"/>
      <c r="AB385" s="147"/>
      <c r="AC385" s="148"/>
      <c r="AD385" s="149"/>
      <c r="AE385" s="150"/>
      <c r="AF385" s="150"/>
      <c r="AG385" s="150"/>
      <c r="AH385" s="150"/>
      <c r="AI385" s="151"/>
      <c r="AJ385" s="62"/>
      <c r="BA385" s="152"/>
      <c r="BB385" s="153"/>
    </row>
    <row r="386" spans="3:54" ht="10.9" customHeight="1" x14ac:dyDescent="0.15">
      <c r="C386" s="117">
        <v>9</v>
      </c>
      <c r="D386" s="154" t="s">
        <v>74</v>
      </c>
      <c r="E386" s="114">
        <v>9</v>
      </c>
      <c r="F386" s="114" t="s">
        <v>75</v>
      </c>
      <c r="G386" s="117" t="s">
        <v>79</v>
      </c>
      <c r="H386" s="114"/>
      <c r="I386" s="120" t="s">
        <v>111</v>
      </c>
      <c r="J386" s="121"/>
      <c r="K386" s="122"/>
      <c r="L386" s="129">
        <f>E$214</f>
        <v>150</v>
      </c>
      <c r="M386" s="130"/>
      <c r="N386" s="130"/>
      <c r="O386" s="130"/>
      <c r="P386" s="130"/>
      <c r="Q386" s="131"/>
      <c r="R386" s="138">
        <f t="shared" ref="R386" si="87">IF(AND(I386="○",BA386="●"),2+ROUNDDOWN(($L386-100)/100,0)*2,0)</f>
        <v>2</v>
      </c>
      <c r="S386" s="139"/>
      <c r="T386" s="139"/>
      <c r="U386" s="139"/>
      <c r="V386" s="139"/>
      <c r="W386" s="140"/>
      <c r="X386" s="158">
        <v>1</v>
      </c>
      <c r="Y386" s="159"/>
      <c r="Z386" s="160"/>
      <c r="AA386" s="143">
        <f>IF(X386=1,$AL$38,IF(X386=2,$AL$56,IF(X386=3,$AL$74,IF(X386=4,$AL$93,IF(X386=5,$AL$111,IF(X386=6,$AL$129,IF(X386=7,$AL$148,IF(X386=8,$AL$166,IF(X386=9,$AL$184,IF(X386=10,$AL$203,0))))))))))</f>
        <v>0.14299999999999999</v>
      </c>
      <c r="AB386" s="144"/>
      <c r="AC386" s="145"/>
      <c r="AD386" s="149">
        <f t="shared" ref="AD386" si="88">IF(I386="○",ROUNDUP(R386*AA386,1),0)</f>
        <v>0.30000000000000004</v>
      </c>
      <c r="AE386" s="150"/>
      <c r="AF386" s="150"/>
      <c r="AG386" s="150"/>
      <c r="AH386" s="150"/>
      <c r="AI386" s="151"/>
      <c r="AJ386" s="62"/>
      <c r="BA386" s="152" t="str">
        <f t="shared" si="70"/>
        <v>●</v>
      </c>
      <c r="BB386" s="153" t="str">
        <f>IF(BA386="●",IF(I386="定","-",I386),"-")</f>
        <v>○</v>
      </c>
    </row>
    <row r="387" spans="3:54" ht="10.9" customHeight="1" x14ac:dyDescent="0.15">
      <c r="C387" s="118"/>
      <c r="D387" s="155"/>
      <c r="E387" s="115"/>
      <c r="F387" s="115"/>
      <c r="G387" s="118"/>
      <c r="H387" s="115"/>
      <c r="I387" s="123"/>
      <c r="J387" s="124"/>
      <c r="K387" s="125"/>
      <c r="L387" s="132"/>
      <c r="M387" s="133"/>
      <c r="N387" s="133"/>
      <c r="O387" s="133"/>
      <c r="P387" s="133"/>
      <c r="Q387" s="134"/>
      <c r="R387" s="138"/>
      <c r="S387" s="139"/>
      <c r="T387" s="139"/>
      <c r="U387" s="139"/>
      <c r="V387" s="139"/>
      <c r="W387" s="140"/>
      <c r="X387" s="158"/>
      <c r="Y387" s="159"/>
      <c r="Z387" s="160"/>
      <c r="AA387" s="143"/>
      <c r="AB387" s="144"/>
      <c r="AC387" s="145"/>
      <c r="AD387" s="149"/>
      <c r="AE387" s="150"/>
      <c r="AF387" s="150"/>
      <c r="AG387" s="150"/>
      <c r="AH387" s="150"/>
      <c r="AI387" s="151"/>
      <c r="AJ387" s="62"/>
      <c r="BA387" s="152"/>
      <c r="BB387" s="153"/>
    </row>
    <row r="388" spans="3:54" ht="10.9" customHeight="1" x14ac:dyDescent="0.15">
      <c r="C388" s="118"/>
      <c r="D388" s="155"/>
      <c r="E388" s="115"/>
      <c r="F388" s="115"/>
      <c r="G388" s="118"/>
      <c r="H388" s="115"/>
      <c r="I388" s="123"/>
      <c r="J388" s="124"/>
      <c r="K388" s="125"/>
      <c r="L388" s="132"/>
      <c r="M388" s="133"/>
      <c r="N388" s="133"/>
      <c r="O388" s="133"/>
      <c r="P388" s="133"/>
      <c r="Q388" s="134"/>
      <c r="R388" s="138"/>
      <c r="S388" s="139"/>
      <c r="T388" s="139"/>
      <c r="U388" s="139"/>
      <c r="V388" s="139"/>
      <c r="W388" s="140"/>
      <c r="X388" s="158"/>
      <c r="Y388" s="159"/>
      <c r="Z388" s="160"/>
      <c r="AA388" s="143"/>
      <c r="AB388" s="144"/>
      <c r="AC388" s="145"/>
      <c r="AD388" s="149"/>
      <c r="AE388" s="150"/>
      <c r="AF388" s="150"/>
      <c r="AG388" s="150"/>
      <c r="AH388" s="150"/>
      <c r="AI388" s="151"/>
      <c r="AJ388" s="62"/>
      <c r="BA388" s="152"/>
      <c r="BB388" s="153"/>
    </row>
    <row r="389" spans="3:54" ht="10.9" customHeight="1" x14ac:dyDescent="0.15">
      <c r="C389" s="119"/>
      <c r="D389" s="156"/>
      <c r="E389" s="116"/>
      <c r="F389" s="116"/>
      <c r="G389" s="119"/>
      <c r="H389" s="116"/>
      <c r="I389" s="126"/>
      <c r="J389" s="127"/>
      <c r="K389" s="128"/>
      <c r="L389" s="135"/>
      <c r="M389" s="136"/>
      <c r="N389" s="136"/>
      <c r="O389" s="136"/>
      <c r="P389" s="136"/>
      <c r="Q389" s="137"/>
      <c r="R389" s="138"/>
      <c r="S389" s="139"/>
      <c r="T389" s="139"/>
      <c r="U389" s="139"/>
      <c r="V389" s="139"/>
      <c r="W389" s="140"/>
      <c r="X389" s="161"/>
      <c r="Y389" s="162"/>
      <c r="Z389" s="163"/>
      <c r="AA389" s="146"/>
      <c r="AB389" s="147"/>
      <c r="AC389" s="148"/>
      <c r="AD389" s="149"/>
      <c r="AE389" s="150"/>
      <c r="AF389" s="150"/>
      <c r="AG389" s="150"/>
      <c r="AH389" s="150"/>
      <c r="AI389" s="151"/>
      <c r="AJ389" s="62"/>
      <c r="BA389" s="152"/>
      <c r="BB389" s="153"/>
    </row>
    <row r="390" spans="3:54" ht="10.9" customHeight="1" x14ac:dyDescent="0.15">
      <c r="C390" s="117">
        <v>9</v>
      </c>
      <c r="D390" s="154" t="s">
        <v>74</v>
      </c>
      <c r="E390" s="114">
        <v>10</v>
      </c>
      <c r="F390" s="114" t="s">
        <v>75</v>
      </c>
      <c r="G390" s="117" t="s">
        <v>80</v>
      </c>
      <c r="H390" s="114"/>
      <c r="I390" s="120" t="s">
        <v>111</v>
      </c>
      <c r="J390" s="121"/>
      <c r="K390" s="122"/>
      <c r="L390" s="129">
        <f>E$214</f>
        <v>150</v>
      </c>
      <c r="M390" s="130"/>
      <c r="N390" s="130"/>
      <c r="O390" s="130"/>
      <c r="P390" s="130"/>
      <c r="Q390" s="131"/>
      <c r="R390" s="138">
        <f t="shared" ref="R390" si="89">IF(AND(I390="○",BA390="●"),2+ROUNDDOWN(($L390-100)/100,0)*2,0)</f>
        <v>2</v>
      </c>
      <c r="S390" s="139"/>
      <c r="T390" s="139"/>
      <c r="U390" s="139"/>
      <c r="V390" s="139"/>
      <c r="W390" s="140"/>
      <c r="X390" s="158">
        <v>1</v>
      </c>
      <c r="Y390" s="159"/>
      <c r="Z390" s="160"/>
      <c r="AA390" s="143">
        <f>IF(X390=1,$AL$38,IF(X390=2,$AL$56,IF(X390=3,$AL$74,IF(X390=4,$AL$93,IF(X390=5,$AL$111,IF(X390=6,$AL$129,IF(X390=7,$AL$148,IF(X390=8,$AL$166,IF(X390=9,$AL$184,IF(X390=10,$AL$203,0))))))))))</f>
        <v>0.14299999999999999</v>
      </c>
      <c r="AB390" s="144"/>
      <c r="AC390" s="145"/>
      <c r="AD390" s="149">
        <f t="shared" ref="AD390" si="90">IF(I390="○",ROUNDUP(R390*AA390,1),0)</f>
        <v>0.30000000000000004</v>
      </c>
      <c r="AE390" s="150"/>
      <c r="AF390" s="150"/>
      <c r="AG390" s="150"/>
      <c r="AH390" s="150"/>
      <c r="AI390" s="151"/>
      <c r="AJ390" s="62"/>
      <c r="BA390" s="152" t="str">
        <f t="shared" si="70"/>
        <v>●</v>
      </c>
      <c r="BB390" s="153" t="str">
        <f>IF(BA390="●",IF(I390="定","-",I390),"-")</f>
        <v>○</v>
      </c>
    </row>
    <row r="391" spans="3:54" ht="10.9" customHeight="1" x14ac:dyDescent="0.15">
      <c r="C391" s="118"/>
      <c r="D391" s="155"/>
      <c r="E391" s="115"/>
      <c r="F391" s="115"/>
      <c r="G391" s="118"/>
      <c r="H391" s="115"/>
      <c r="I391" s="123"/>
      <c r="J391" s="124"/>
      <c r="K391" s="125"/>
      <c r="L391" s="132"/>
      <c r="M391" s="133"/>
      <c r="N391" s="133"/>
      <c r="O391" s="133"/>
      <c r="P391" s="133"/>
      <c r="Q391" s="134"/>
      <c r="R391" s="138"/>
      <c r="S391" s="139"/>
      <c r="T391" s="139"/>
      <c r="U391" s="139"/>
      <c r="V391" s="139"/>
      <c r="W391" s="140"/>
      <c r="X391" s="158"/>
      <c r="Y391" s="159"/>
      <c r="Z391" s="160"/>
      <c r="AA391" s="143"/>
      <c r="AB391" s="144"/>
      <c r="AC391" s="145"/>
      <c r="AD391" s="149"/>
      <c r="AE391" s="150"/>
      <c r="AF391" s="150"/>
      <c r="AG391" s="150"/>
      <c r="AH391" s="150"/>
      <c r="AI391" s="151"/>
      <c r="AJ391" s="62"/>
      <c r="BA391" s="152"/>
      <c r="BB391" s="153"/>
    </row>
    <row r="392" spans="3:54" ht="10.9" customHeight="1" x14ac:dyDescent="0.15">
      <c r="C392" s="118"/>
      <c r="D392" s="155"/>
      <c r="E392" s="115"/>
      <c r="F392" s="115"/>
      <c r="G392" s="118"/>
      <c r="H392" s="115"/>
      <c r="I392" s="123"/>
      <c r="J392" s="124"/>
      <c r="K392" s="125"/>
      <c r="L392" s="132"/>
      <c r="M392" s="133"/>
      <c r="N392" s="133"/>
      <c r="O392" s="133"/>
      <c r="P392" s="133"/>
      <c r="Q392" s="134"/>
      <c r="R392" s="138"/>
      <c r="S392" s="139"/>
      <c r="T392" s="139"/>
      <c r="U392" s="139"/>
      <c r="V392" s="139"/>
      <c r="W392" s="140"/>
      <c r="X392" s="158"/>
      <c r="Y392" s="159"/>
      <c r="Z392" s="160"/>
      <c r="AA392" s="143"/>
      <c r="AB392" s="144"/>
      <c r="AC392" s="145"/>
      <c r="AD392" s="149"/>
      <c r="AE392" s="150"/>
      <c r="AF392" s="150"/>
      <c r="AG392" s="150"/>
      <c r="AH392" s="150"/>
      <c r="AI392" s="151"/>
      <c r="AJ392" s="62"/>
      <c r="BA392" s="152"/>
      <c r="BB392" s="153"/>
    </row>
    <row r="393" spans="3:54" ht="10.9" customHeight="1" x14ac:dyDescent="0.15">
      <c r="C393" s="119"/>
      <c r="D393" s="156"/>
      <c r="E393" s="116"/>
      <c r="F393" s="116"/>
      <c r="G393" s="119"/>
      <c r="H393" s="116"/>
      <c r="I393" s="126"/>
      <c r="J393" s="127"/>
      <c r="K393" s="128"/>
      <c r="L393" s="135"/>
      <c r="M393" s="136"/>
      <c r="N393" s="136"/>
      <c r="O393" s="136"/>
      <c r="P393" s="136"/>
      <c r="Q393" s="137"/>
      <c r="R393" s="138"/>
      <c r="S393" s="139"/>
      <c r="T393" s="139"/>
      <c r="U393" s="139"/>
      <c r="V393" s="139"/>
      <c r="W393" s="140"/>
      <c r="X393" s="161"/>
      <c r="Y393" s="162"/>
      <c r="Z393" s="163"/>
      <c r="AA393" s="146"/>
      <c r="AB393" s="147"/>
      <c r="AC393" s="148"/>
      <c r="AD393" s="149"/>
      <c r="AE393" s="150"/>
      <c r="AF393" s="150"/>
      <c r="AG393" s="150"/>
      <c r="AH393" s="150"/>
      <c r="AI393" s="151"/>
      <c r="AJ393" s="62"/>
      <c r="BA393" s="152"/>
      <c r="BB393" s="153"/>
    </row>
    <row r="394" spans="3:54" ht="10.9" customHeight="1" x14ac:dyDescent="0.15">
      <c r="C394" s="117">
        <v>9</v>
      </c>
      <c r="D394" s="154" t="s">
        <v>74</v>
      </c>
      <c r="E394" s="114">
        <v>11</v>
      </c>
      <c r="F394" s="114" t="s">
        <v>75</v>
      </c>
      <c r="G394" s="117" t="s">
        <v>81</v>
      </c>
      <c r="H394" s="114"/>
      <c r="I394" s="120" t="s">
        <v>111</v>
      </c>
      <c r="J394" s="121"/>
      <c r="K394" s="122"/>
      <c r="L394" s="129">
        <f>E$214</f>
        <v>150</v>
      </c>
      <c r="M394" s="130"/>
      <c r="N394" s="130"/>
      <c r="O394" s="130"/>
      <c r="P394" s="130"/>
      <c r="Q394" s="131"/>
      <c r="R394" s="138">
        <f t="shared" ref="R394" si="91">IF(AND(I394="○",BA394="●"),2+ROUNDDOWN(($L394-100)/100,0)*2,0)</f>
        <v>2</v>
      </c>
      <c r="S394" s="139"/>
      <c r="T394" s="139"/>
      <c r="U394" s="139"/>
      <c r="V394" s="139"/>
      <c r="W394" s="140"/>
      <c r="X394" s="123">
        <v>2</v>
      </c>
      <c r="Y394" s="124"/>
      <c r="Z394" s="141"/>
      <c r="AA394" s="143">
        <f>IF(X394=1,$AL$38,IF(X394=2,$AL$56,IF(X394=3,$AL$74,IF(X394=4,$AL$93,IF(X394=5,$AL$111,IF(X394=6,$AL$129,IF(X394=7,$AL$148,IF(X394=8,$AL$166,IF(X394=9,$AL$184,IF(X394=10,$AL$203,0))))))))))</f>
        <v>0.2</v>
      </c>
      <c r="AB394" s="144"/>
      <c r="AC394" s="145"/>
      <c r="AD394" s="149">
        <f t="shared" ref="AD394" si="92">IF(I394="○",ROUNDUP(R394*AA394,1),0)</f>
        <v>0.4</v>
      </c>
      <c r="AE394" s="150"/>
      <c r="AF394" s="150"/>
      <c r="AG394" s="150"/>
      <c r="AH394" s="150"/>
      <c r="AI394" s="151"/>
      <c r="AJ394" s="62"/>
      <c r="BA394" s="152" t="str">
        <f t="shared" si="70"/>
        <v>●</v>
      </c>
      <c r="BB394" s="153" t="str">
        <f>IF(BA394="●",IF(I394="定","-",I394),"-")</f>
        <v>○</v>
      </c>
    </row>
    <row r="395" spans="3:54" ht="10.9" customHeight="1" x14ac:dyDescent="0.15">
      <c r="C395" s="118"/>
      <c r="D395" s="155"/>
      <c r="E395" s="115"/>
      <c r="F395" s="115"/>
      <c r="G395" s="118"/>
      <c r="H395" s="115"/>
      <c r="I395" s="123"/>
      <c r="J395" s="124"/>
      <c r="K395" s="125"/>
      <c r="L395" s="132"/>
      <c r="M395" s="133"/>
      <c r="N395" s="133"/>
      <c r="O395" s="133"/>
      <c r="P395" s="133"/>
      <c r="Q395" s="134"/>
      <c r="R395" s="138"/>
      <c r="S395" s="139"/>
      <c r="T395" s="139"/>
      <c r="U395" s="139"/>
      <c r="V395" s="139"/>
      <c r="W395" s="140"/>
      <c r="X395" s="123"/>
      <c r="Y395" s="124"/>
      <c r="Z395" s="141"/>
      <c r="AA395" s="143"/>
      <c r="AB395" s="144"/>
      <c r="AC395" s="145"/>
      <c r="AD395" s="149"/>
      <c r="AE395" s="150"/>
      <c r="AF395" s="150"/>
      <c r="AG395" s="150"/>
      <c r="AH395" s="150"/>
      <c r="AI395" s="151"/>
      <c r="AJ395" s="62"/>
      <c r="BA395" s="152"/>
      <c r="BB395" s="153"/>
    </row>
    <row r="396" spans="3:54" ht="10.9" customHeight="1" x14ac:dyDescent="0.15">
      <c r="C396" s="118"/>
      <c r="D396" s="155"/>
      <c r="E396" s="115"/>
      <c r="F396" s="115"/>
      <c r="G396" s="118"/>
      <c r="H396" s="115"/>
      <c r="I396" s="123"/>
      <c r="J396" s="124"/>
      <c r="K396" s="125"/>
      <c r="L396" s="132"/>
      <c r="M396" s="133"/>
      <c r="N396" s="133"/>
      <c r="O396" s="133"/>
      <c r="P396" s="133"/>
      <c r="Q396" s="134"/>
      <c r="R396" s="138"/>
      <c r="S396" s="139"/>
      <c r="T396" s="139"/>
      <c r="U396" s="139"/>
      <c r="V396" s="139"/>
      <c r="W396" s="140"/>
      <c r="X396" s="123"/>
      <c r="Y396" s="124"/>
      <c r="Z396" s="141"/>
      <c r="AA396" s="143"/>
      <c r="AB396" s="144"/>
      <c r="AC396" s="145"/>
      <c r="AD396" s="149"/>
      <c r="AE396" s="150"/>
      <c r="AF396" s="150"/>
      <c r="AG396" s="150"/>
      <c r="AH396" s="150"/>
      <c r="AI396" s="151"/>
      <c r="AJ396" s="62"/>
      <c r="BA396" s="152"/>
      <c r="BB396" s="153"/>
    </row>
    <row r="397" spans="3:54" ht="10.9" customHeight="1" x14ac:dyDescent="0.15">
      <c r="C397" s="119"/>
      <c r="D397" s="156"/>
      <c r="E397" s="116"/>
      <c r="F397" s="116"/>
      <c r="G397" s="119"/>
      <c r="H397" s="116"/>
      <c r="I397" s="126"/>
      <c r="J397" s="127"/>
      <c r="K397" s="128"/>
      <c r="L397" s="135"/>
      <c r="M397" s="136"/>
      <c r="N397" s="136"/>
      <c r="O397" s="136"/>
      <c r="P397" s="136"/>
      <c r="Q397" s="137"/>
      <c r="R397" s="138"/>
      <c r="S397" s="139"/>
      <c r="T397" s="139"/>
      <c r="U397" s="139"/>
      <c r="V397" s="139"/>
      <c r="W397" s="140"/>
      <c r="X397" s="126"/>
      <c r="Y397" s="127"/>
      <c r="Z397" s="142"/>
      <c r="AA397" s="146"/>
      <c r="AB397" s="147"/>
      <c r="AC397" s="148"/>
      <c r="AD397" s="149"/>
      <c r="AE397" s="150"/>
      <c r="AF397" s="150"/>
      <c r="AG397" s="150"/>
      <c r="AH397" s="150"/>
      <c r="AI397" s="151"/>
      <c r="AJ397" s="62"/>
      <c r="BA397" s="152"/>
      <c r="BB397" s="153"/>
    </row>
    <row r="398" spans="3:54" ht="10.9" customHeight="1" x14ac:dyDescent="0.15">
      <c r="C398" s="117">
        <v>9</v>
      </c>
      <c r="D398" s="154" t="s">
        <v>74</v>
      </c>
      <c r="E398" s="114">
        <v>12</v>
      </c>
      <c r="F398" s="114" t="s">
        <v>75</v>
      </c>
      <c r="G398" s="117" t="s">
        <v>120</v>
      </c>
      <c r="H398" s="114"/>
      <c r="I398" s="120" t="s">
        <v>111</v>
      </c>
      <c r="J398" s="121"/>
      <c r="K398" s="122"/>
      <c r="L398" s="129">
        <f>E$214</f>
        <v>150</v>
      </c>
      <c r="M398" s="130"/>
      <c r="N398" s="130"/>
      <c r="O398" s="130"/>
      <c r="P398" s="130"/>
      <c r="Q398" s="131"/>
      <c r="R398" s="138">
        <f t="shared" ref="R398" si="93">IF(AND(I398="○",BA398="●"),2+ROUNDDOWN(($L398-100)/100,0)*2,0)</f>
        <v>2</v>
      </c>
      <c r="S398" s="139"/>
      <c r="T398" s="139"/>
      <c r="U398" s="139"/>
      <c r="V398" s="139"/>
      <c r="W398" s="140"/>
      <c r="X398" s="123">
        <v>2</v>
      </c>
      <c r="Y398" s="124"/>
      <c r="Z398" s="141"/>
      <c r="AA398" s="143">
        <f>IF(X398=1,$AL$38,IF(X398=2,$AL$56,IF(X398=3,$AL$74,IF(X398=4,$AL$93,IF(X398=5,$AL$111,IF(X398=6,$AL$129,IF(X398=7,$AL$148,IF(X398=8,$AL$166,IF(X398=9,$AL$184,IF(X398=10,$AL$203,0))))))))))</f>
        <v>0.2</v>
      </c>
      <c r="AB398" s="144"/>
      <c r="AC398" s="145"/>
      <c r="AD398" s="149">
        <f t="shared" ref="AD398" si="94">IF(I398="○",ROUNDUP(R398*AA398,1),0)</f>
        <v>0.4</v>
      </c>
      <c r="AE398" s="150"/>
      <c r="AF398" s="150"/>
      <c r="AG398" s="150"/>
      <c r="AH398" s="150"/>
      <c r="AI398" s="151"/>
      <c r="AJ398" s="62"/>
      <c r="BA398" s="152" t="str">
        <f t="shared" si="70"/>
        <v>●</v>
      </c>
      <c r="BB398" s="153" t="str">
        <f>IF(BA398="●",IF(I398="定","-",I398),"-")</f>
        <v>○</v>
      </c>
    </row>
    <row r="399" spans="3:54" ht="10.9" customHeight="1" x14ac:dyDescent="0.15">
      <c r="C399" s="118"/>
      <c r="D399" s="155"/>
      <c r="E399" s="115"/>
      <c r="F399" s="115"/>
      <c r="G399" s="118"/>
      <c r="H399" s="115"/>
      <c r="I399" s="123"/>
      <c r="J399" s="124"/>
      <c r="K399" s="125"/>
      <c r="L399" s="132"/>
      <c r="M399" s="133"/>
      <c r="N399" s="133"/>
      <c r="O399" s="133"/>
      <c r="P399" s="133"/>
      <c r="Q399" s="134"/>
      <c r="R399" s="138"/>
      <c r="S399" s="139"/>
      <c r="T399" s="139"/>
      <c r="U399" s="139"/>
      <c r="V399" s="139"/>
      <c r="W399" s="140"/>
      <c r="X399" s="123"/>
      <c r="Y399" s="124"/>
      <c r="Z399" s="141"/>
      <c r="AA399" s="143"/>
      <c r="AB399" s="144"/>
      <c r="AC399" s="145"/>
      <c r="AD399" s="149"/>
      <c r="AE399" s="150"/>
      <c r="AF399" s="150"/>
      <c r="AG399" s="150"/>
      <c r="AH399" s="150"/>
      <c r="AI399" s="151"/>
      <c r="AJ399" s="62"/>
      <c r="BA399" s="152"/>
      <c r="BB399" s="153"/>
    </row>
    <row r="400" spans="3:54" ht="10.9" customHeight="1" x14ac:dyDescent="0.15">
      <c r="C400" s="118"/>
      <c r="D400" s="155"/>
      <c r="E400" s="115"/>
      <c r="F400" s="115"/>
      <c r="G400" s="118"/>
      <c r="H400" s="115"/>
      <c r="I400" s="123"/>
      <c r="J400" s="124"/>
      <c r="K400" s="125"/>
      <c r="L400" s="132"/>
      <c r="M400" s="133"/>
      <c r="N400" s="133"/>
      <c r="O400" s="133"/>
      <c r="P400" s="133"/>
      <c r="Q400" s="134"/>
      <c r="R400" s="138"/>
      <c r="S400" s="139"/>
      <c r="T400" s="139"/>
      <c r="U400" s="139"/>
      <c r="V400" s="139"/>
      <c r="W400" s="140"/>
      <c r="X400" s="123"/>
      <c r="Y400" s="124"/>
      <c r="Z400" s="141"/>
      <c r="AA400" s="143"/>
      <c r="AB400" s="144"/>
      <c r="AC400" s="145"/>
      <c r="AD400" s="149"/>
      <c r="AE400" s="150"/>
      <c r="AF400" s="150"/>
      <c r="AG400" s="150"/>
      <c r="AH400" s="150"/>
      <c r="AI400" s="151"/>
      <c r="AJ400" s="62"/>
      <c r="BA400" s="152"/>
      <c r="BB400" s="153"/>
    </row>
    <row r="401" spans="3:58" ht="10.5" customHeight="1" thickBot="1" x14ac:dyDescent="0.2">
      <c r="C401" s="119"/>
      <c r="D401" s="156"/>
      <c r="E401" s="116"/>
      <c r="F401" s="116"/>
      <c r="G401" s="119"/>
      <c r="H401" s="116"/>
      <c r="I401" s="126"/>
      <c r="J401" s="127"/>
      <c r="K401" s="128"/>
      <c r="L401" s="135"/>
      <c r="M401" s="136"/>
      <c r="N401" s="136"/>
      <c r="O401" s="136"/>
      <c r="P401" s="136"/>
      <c r="Q401" s="137"/>
      <c r="R401" s="138"/>
      <c r="S401" s="139"/>
      <c r="T401" s="139"/>
      <c r="U401" s="139"/>
      <c r="V401" s="139"/>
      <c r="W401" s="140"/>
      <c r="X401" s="126"/>
      <c r="Y401" s="127"/>
      <c r="Z401" s="142"/>
      <c r="AA401" s="146"/>
      <c r="AB401" s="147"/>
      <c r="AC401" s="148"/>
      <c r="AD401" s="149"/>
      <c r="AE401" s="150"/>
      <c r="AF401" s="150"/>
      <c r="AG401" s="150"/>
      <c r="AH401" s="150"/>
      <c r="AI401" s="151"/>
      <c r="AJ401" s="62"/>
      <c r="BA401" s="152"/>
      <c r="BB401" s="153"/>
    </row>
    <row r="402" spans="3:58" ht="14.1" customHeight="1" thickTop="1" x14ac:dyDescent="0.15">
      <c r="C402" s="316" t="s">
        <v>122</v>
      </c>
      <c r="D402" s="317"/>
      <c r="E402" s="317"/>
      <c r="F402" s="317"/>
      <c r="G402" s="317"/>
      <c r="H402" s="317"/>
      <c r="I402" s="317"/>
      <c r="J402" s="317"/>
      <c r="K402" s="317"/>
      <c r="L402" s="317"/>
      <c r="M402" s="317"/>
      <c r="N402" s="317"/>
      <c r="O402" s="317"/>
      <c r="P402" s="317"/>
      <c r="Q402" s="317"/>
      <c r="R402" s="317"/>
      <c r="S402" s="317"/>
      <c r="T402" s="317"/>
      <c r="U402" s="317"/>
      <c r="V402" s="317"/>
      <c r="W402" s="317"/>
      <c r="X402" s="317"/>
      <c r="Y402" s="317"/>
      <c r="Z402" s="317"/>
      <c r="AA402" s="318"/>
      <c r="AB402" s="325">
        <f>IF(COUNTIF(C12:D14,"☑")=1,SUM(AD306:AI401),0)</f>
        <v>7.9999999999999991</v>
      </c>
      <c r="AC402" s="326"/>
      <c r="AD402" s="326"/>
      <c r="AE402" s="326"/>
      <c r="AF402" s="326"/>
      <c r="AG402" s="331" t="s">
        <v>85</v>
      </c>
      <c r="AH402" s="331"/>
      <c r="AI402" s="332"/>
      <c r="AJ402" s="62"/>
      <c r="AK402" s="62"/>
      <c r="AL402" s="62"/>
      <c r="AM402" s="19"/>
      <c r="AN402" s="19"/>
      <c r="AO402" s="19"/>
      <c r="AP402" s="19"/>
      <c r="BA402" s="153"/>
      <c r="BB402" s="153"/>
      <c r="BD402" s="337"/>
      <c r="BE402" s="337"/>
      <c r="BF402" s="338"/>
    </row>
    <row r="403" spans="3:58" ht="14.1" customHeight="1" x14ac:dyDescent="0.15">
      <c r="C403" s="319"/>
      <c r="D403" s="320"/>
      <c r="E403" s="320"/>
      <c r="F403" s="320"/>
      <c r="G403" s="320"/>
      <c r="H403" s="320"/>
      <c r="I403" s="320"/>
      <c r="J403" s="320"/>
      <c r="K403" s="320"/>
      <c r="L403" s="320"/>
      <c r="M403" s="320"/>
      <c r="N403" s="320"/>
      <c r="O403" s="320"/>
      <c r="P403" s="320"/>
      <c r="Q403" s="320"/>
      <c r="R403" s="320"/>
      <c r="S403" s="320"/>
      <c r="T403" s="320"/>
      <c r="U403" s="320"/>
      <c r="V403" s="320"/>
      <c r="W403" s="320"/>
      <c r="X403" s="320"/>
      <c r="Y403" s="320"/>
      <c r="Z403" s="320"/>
      <c r="AA403" s="321"/>
      <c r="AB403" s="327"/>
      <c r="AC403" s="328"/>
      <c r="AD403" s="328"/>
      <c r="AE403" s="328"/>
      <c r="AF403" s="328"/>
      <c r="AG403" s="333"/>
      <c r="AH403" s="333"/>
      <c r="AI403" s="334"/>
      <c r="AJ403" s="62"/>
      <c r="AK403" s="62"/>
      <c r="AL403" s="62"/>
      <c r="AM403" s="19"/>
      <c r="AN403" s="19"/>
      <c r="AO403" s="19"/>
      <c r="AP403" s="19"/>
      <c r="BA403" s="153"/>
      <c r="BB403" s="153"/>
      <c r="BD403" s="337"/>
      <c r="BE403" s="337"/>
      <c r="BF403" s="338"/>
    </row>
    <row r="404" spans="3:58" ht="14.1" customHeight="1" x14ac:dyDescent="0.15">
      <c r="C404" s="319"/>
      <c r="D404" s="320"/>
      <c r="E404" s="320"/>
      <c r="F404" s="320"/>
      <c r="G404" s="320"/>
      <c r="H404" s="320"/>
      <c r="I404" s="320"/>
      <c r="J404" s="320"/>
      <c r="K404" s="320"/>
      <c r="L404" s="320"/>
      <c r="M404" s="320"/>
      <c r="N404" s="320"/>
      <c r="O404" s="320"/>
      <c r="P404" s="320"/>
      <c r="Q404" s="320"/>
      <c r="R404" s="320"/>
      <c r="S404" s="320"/>
      <c r="T404" s="320"/>
      <c r="U404" s="320"/>
      <c r="V404" s="320"/>
      <c r="W404" s="320"/>
      <c r="X404" s="320"/>
      <c r="Y404" s="320"/>
      <c r="Z404" s="320"/>
      <c r="AA404" s="321"/>
      <c r="AB404" s="327"/>
      <c r="AC404" s="328"/>
      <c r="AD404" s="328"/>
      <c r="AE404" s="328"/>
      <c r="AF404" s="328"/>
      <c r="AG404" s="333"/>
      <c r="AH404" s="333"/>
      <c r="AI404" s="334"/>
      <c r="AM404" s="19"/>
      <c r="AN404" s="19"/>
      <c r="AO404" s="19"/>
      <c r="AP404" s="19"/>
      <c r="BA404" s="153"/>
      <c r="BB404" s="153"/>
      <c r="BD404" s="337"/>
      <c r="BE404" s="337"/>
      <c r="BF404" s="338"/>
    </row>
    <row r="405" spans="3:58" ht="13.5" customHeight="1" thickBot="1" x14ac:dyDescent="0.2">
      <c r="C405" s="322"/>
      <c r="D405" s="323"/>
      <c r="E405" s="323"/>
      <c r="F405" s="323"/>
      <c r="G405" s="323"/>
      <c r="H405" s="323"/>
      <c r="I405" s="323"/>
      <c r="J405" s="323"/>
      <c r="K405" s="323"/>
      <c r="L405" s="323"/>
      <c r="M405" s="323"/>
      <c r="N405" s="323"/>
      <c r="O405" s="323"/>
      <c r="P405" s="323"/>
      <c r="Q405" s="323"/>
      <c r="R405" s="323"/>
      <c r="S405" s="323"/>
      <c r="T405" s="323"/>
      <c r="U405" s="323"/>
      <c r="V405" s="323"/>
      <c r="W405" s="323"/>
      <c r="X405" s="323"/>
      <c r="Y405" s="323"/>
      <c r="Z405" s="323"/>
      <c r="AA405" s="324"/>
      <c r="AB405" s="329"/>
      <c r="AC405" s="330"/>
      <c r="AD405" s="330"/>
      <c r="AE405" s="330"/>
      <c r="AF405" s="330"/>
      <c r="AG405" s="335"/>
      <c r="AH405" s="335"/>
      <c r="AI405" s="336"/>
      <c r="AM405" s="19"/>
      <c r="AN405" s="19"/>
      <c r="AO405" s="19"/>
      <c r="AP405" s="19"/>
      <c r="BA405" s="153"/>
      <c r="BB405" s="153"/>
      <c r="BD405" s="337"/>
      <c r="BE405" s="337"/>
      <c r="BF405" s="338"/>
    </row>
    <row r="406" spans="3:58" ht="14.1" customHeight="1" thickTop="1" x14ac:dyDescent="0.15">
      <c r="C406" s="344" t="s">
        <v>105</v>
      </c>
      <c r="D406" s="345"/>
      <c r="E406" s="345"/>
      <c r="F406" s="345"/>
      <c r="G406" s="345"/>
      <c r="H406" s="345"/>
      <c r="I406" s="345"/>
      <c r="J406" s="345"/>
      <c r="K406" s="345"/>
      <c r="L406" s="345"/>
      <c r="M406" s="345"/>
      <c r="N406" s="345"/>
      <c r="O406" s="345"/>
      <c r="P406" s="345"/>
      <c r="Q406" s="345"/>
      <c r="R406" s="345"/>
      <c r="S406" s="345"/>
      <c r="T406" s="345"/>
      <c r="U406" s="345"/>
      <c r="V406" s="345"/>
      <c r="W406" s="345"/>
      <c r="X406" s="345"/>
      <c r="Y406" s="345"/>
      <c r="Z406" s="345"/>
      <c r="AA406" s="345"/>
      <c r="AB406" s="350">
        <f>AB302+AB402</f>
        <v>13.799999999999999</v>
      </c>
      <c r="AC406" s="351"/>
      <c r="AD406" s="351"/>
      <c r="AE406" s="351"/>
      <c r="AF406" s="351"/>
      <c r="AG406" s="354" t="s">
        <v>85</v>
      </c>
      <c r="AH406" s="354"/>
      <c r="AI406" s="355"/>
      <c r="AJ406" s="62"/>
      <c r="AK406" s="62"/>
      <c r="AL406" s="62"/>
      <c r="AM406" s="19"/>
      <c r="AN406" s="19"/>
      <c r="AO406" s="19"/>
      <c r="AP406" s="19"/>
      <c r="BA406" s="153"/>
      <c r="BB406" s="153"/>
      <c r="BD406" s="337"/>
      <c r="BE406" s="337"/>
      <c r="BF406" s="338"/>
    </row>
    <row r="407" spans="3:58" ht="14.1" customHeight="1" x14ac:dyDescent="0.15">
      <c r="C407" s="346"/>
      <c r="D407" s="347"/>
      <c r="E407" s="347"/>
      <c r="F407" s="347"/>
      <c r="G407" s="347"/>
      <c r="H407" s="347"/>
      <c r="I407" s="347"/>
      <c r="J407" s="347"/>
      <c r="K407" s="347"/>
      <c r="L407" s="347"/>
      <c r="M407" s="347"/>
      <c r="N407" s="347"/>
      <c r="O407" s="347"/>
      <c r="P407" s="347"/>
      <c r="Q407" s="347"/>
      <c r="R407" s="347"/>
      <c r="S407" s="347"/>
      <c r="T407" s="347"/>
      <c r="U407" s="347"/>
      <c r="V407" s="347"/>
      <c r="W407" s="347"/>
      <c r="X407" s="347"/>
      <c r="Y407" s="347"/>
      <c r="Z407" s="347"/>
      <c r="AA407" s="347"/>
      <c r="AB407" s="350"/>
      <c r="AC407" s="351"/>
      <c r="AD407" s="351"/>
      <c r="AE407" s="351"/>
      <c r="AF407" s="351"/>
      <c r="AG407" s="354"/>
      <c r="AH407" s="354"/>
      <c r="AI407" s="355"/>
      <c r="AJ407" s="62"/>
      <c r="AK407" s="62"/>
      <c r="AL407" s="62"/>
      <c r="AM407" s="19"/>
      <c r="AN407" s="19"/>
      <c r="AO407" s="19"/>
      <c r="AP407" s="19"/>
      <c r="BA407" s="153"/>
      <c r="BB407" s="153"/>
      <c r="BD407" s="337"/>
      <c r="BE407" s="337"/>
      <c r="BF407" s="338"/>
    </row>
    <row r="408" spans="3:58" ht="14.1" customHeight="1" x14ac:dyDescent="0.15">
      <c r="C408" s="346"/>
      <c r="D408" s="347"/>
      <c r="E408" s="347"/>
      <c r="F408" s="347"/>
      <c r="G408" s="347"/>
      <c r="H408" s="347"/>
      <c r="I408" s="347"/>
      <c r="J408" s="347"/>
      <c r="K408" s="347"/>
      <c r="L408" s="347"/>
      <c r="M408" s="347"/>
      <c r="N408" s="347"/>
      <c r="O408" s="347"/>
      <c r="P408" s="347"/>
      <c r="Q408" s="347"/>
      <c r="R408" s="347"/>
      <c r="S408" s="347"/>
      <c r="T408" s="347"/>
      <c r="U408" s="347"/>
      <c r="V408" s="347"/>
      <c r="W408" s="347"/>
      <c r="X408" s="347"/>
      <c r="Y408" s="347"/>
      <c r="Z408" s="347"/>
      <c r="AA408" s="347"/>
      <c r="AB408" s="350"/>
      <c r="AC408" s="351"/>
      <c r="AD408" s="351"/>
      <c r="AE408" s="351"/>
      <c r="AF408" s="351"/>
      <c r="AG408" s="354"/>
      <c r="AH408" s="354"/>
      <c r="AI408" s="355"/>
      <c r="AM408" s="19"/>
      <c r="AN408" s="19"/>
      <c r="AO408" s="19"/>
      <c r="AP408" s="19"/>
      <c r="BA408" s="153"/>
      <c r="BB408" s="153"/>
      <c r="BD408" s="337"/>
      <c r="BE408" s="337"/>
      <c r="BF408" s="338"/>
    </row>
    <row r="409" spans="3:58" ht="13.5" customHeight="1" x14ac:dyDescent="0.15">
      <c r="C409" s="348"/>
      <c r="D409" s="349"/>
      <c r="E409" s="349"/>
      <c r="F409" s="349"/>
      <c r="G409" s="349"/>
      <c r="H409" s="349"/>
      <c r="I409" s="349"/>
      <c r="J409" s="349"/>
      <c r="K409" s="349"/>
      <c r="L409" s="349"/>
      <c r="M409" s="349"/>
      <c r="N409" s="349"/>
      <c r="O409" s="349"/>
      <c r="P409" s="349"/>
      <c r="Q409" s="349"/>
      <c r="R409" s="349"/>
      <c r="S409" s="349"/>
      <c r="T409" s="349"/>
      <c r="U409" s="349"/>
      <c r="V409" s="349"/>
      <c r="W409" s="349"/>
      <c r="X409" s="349"/>
      <c r="Y409" s="349"/>
      <c r="Z409" s="349"/>
      <c r="AA409" s="349"/>
      <c r="AB409" s="352"/>
      <c r="AC409" s="353"/>
      <c r="AD409" s="353"/>
      <c r="AE409" s="353"/>
      <c r="AF409" s="353"/>
      <c r="AG409" s="356"/>
      <c r="AH409" s="356"/>
      <c r="AI409" s="357"/>
      <c r="AM409" s="19"/>
      <c r="AN409" s="19"/>
      <c r="AO409" s="19"/>
      <c r="AP409" s="19"/>
      <c r="BA409" s="153"/>
      <c r="BB409" s="153"/>
      <c r="BD409" s="337"/>
      <c r="BE409" s="337"/>
      <c r="BF409" s="338"/>
    </row>
    <row r="410" spans="3:58" x14ac:dyDescent="0.15">
      <c r="AR410" s="92"/>
    </row>
  </sheetData>
  <sheetProtection algorithmName="SHA-512" hashValue="DjmEomEFBRc82NduvnF9hoLTGj/yyhHzj5sztJMKh7MTRkzNZq3W1RKV4Kvta4METE4RUQTEq7k/zmI+hZGFiA==" saltValue="YmeDBMDg/Afs5jlMb/S6Zw==" spinCount="100000" sheet="1" formatRows="0"/>
  <mergeCells count="1170">
    <mergeCell ref="C406:AA409"/>
    <mergeCell ref="AB406:AF409"/>
    <mergeCell ref="AG406:AI409"/>
    <mergeCell ref="BA406:BA409"/>
    <mergeCell ref="BB406:BB409"/>
    <mergeCell ref="BD406:BE409"/>
    <mergeCell ref="BF406:BF409"/>
    <mergeCell ref="C394:C397"/>
    <mergeCell ref="D394:D397"/>
    <mergeCell ref="E394:E397"/>
    <mergeCell ref="F394:F397"/>
    <mergeCell ref="G394:H397"/>
    <mergeCell ref="I394:K397"/>
    <mergeCell ref="L394:Q397"/>
    <mergeCell ref="R394:W397"/>
    <mergeCell ref="X394:Z397"/>
    <mergeCell ref="AA394:AC397"/>
    <mergeCell ref="AD394:AI397"/>
    <mergeCell ref="BA394:BA397"/>
    <mergeCell ref="BB394:BB397"/>
    <mergeCell ref="C398:C401"/>
    <mergeCell ref="D398:D401"/>
    <mergeCell ref="E398:E401"/>
    <mergeCell ref="F398:F401"/>
    <mergeCell ref="G398:H401"/>
    <mergeCell ref="I398:K401"/>
    <mergeCell ref="L398:Q401"/>
    <mergeCell ref="R398:W401"/>
    <mergeCell ref="X398:Z401"/>
    <mergeCell ref="AA398:AC401"/>
    <mergeCell ref="AD398:AI401"/>
    <mergeCell ref="BA398:BA401"/>
    <mergeCell ref="BB398:BB401"/>
    <mergeCell ref="C386:C389"/>
    <mergeCell ref="D386:D389"/>
    <mergeCell ref="E386:E389"/>
    <mergeCell ref="F386:F389"/>
    <mergeCell ref="G386:H389"/>
    <mergeCell ref="I386:K389"/>
    <mergeCell ref="L386:Q389"/>
    <mergeCell ref="R386:W389"/>
    <mergeCell ref="X386:Z389"/>
    <mergeCell ref="AA386:AC389"/>
    <mergeCell ref="AD386:AI389"/>
    <mergeCell ref="BA386:BA389"/>
    <mergeCell ref="BB386:BB389"/>
    <mergeCell ref="C390:C393"/>
    <mergeCell ref="D390:D393"/>
    <mergeCell ref="E390:E393"/>
    <mergeCell ref="F390:F393"/>
    <mergeCell ref="G390:H393"/>
    <mergeCell ref="I390:K393"/>
    <mergeCell ref="L390:Q393"/>
    <mergeCell ref="R390:W393"/>
    <mergeCell ref="X390:Z393"/>
    <mergeCell ref="AA390:AC393"/>
    <mergeCell ref="AD390:AI393"/>
    <mergeCell ref="BA390:BA393"/>
    <mergeCell ref="BB390:BB393"/>
    <mergeCell ref="C378:C381"/>
    <mergeCell ref="D378:D381"/>
    <mergeCell ref="E378:E381"/>
    <mergeCell ref="F378:F381"/>
    <mergeCell ref="G378:H381"/>
    <mergeCell ref="I378:K381"/>
    <mergeCell ref="L378:Q381"/>
    <mergeCell ref="R378:W381"/>
    <mergeCell ref="X378:Z381"/>
    <mergeCell ref="AA378:AC381"/>
    <mergeCell ref="AD378:AI381"/>
    <mergeCell ref="BA378:BA381"/>
    <mergeCell ref="BB378:BB381"/>
    <mergeCell ref="C382:C385"/>
    <mergeCell ref="D382:D385"/>
    <mergeCell ref="E382:E385"/>
    <mergeCell ref="F382:F385"/>
    <mergeCell ref="G382:H385"/>
    <mergeCell ref="I382:K385"/>
    <mergeCell ref="L382:Q385"/>
    <mergeCell ref="R382:W385"/>
    <mergeCell ref="X382:Z385"/>
    <mergeCell ref="AA382:AC385"/>
    <mergeCell ref="AD382:AI385"/>
    <mergeCell ref="BA382:BA385"/>
    <mergeCell ref="BB382:BB385"/>
    <mergeCell ref="C370:C373"/>
    <mergeCell ref="D370:D373"/>
    <mergeCell ref="E370:E373"/>
    <mergeCell ref="F370:F373"/>
    <mergeCell ref="G370:H373"/>
    <mergeCell ref="I370:K373"/>
    <mergeCell ref="L370:Q373"/>
    <mergeCell ref="R370:W373"/>
    <mergeCell ref="X370:Z373"/>
    <mergeCell ref="AA370:AC373"/>
    <mergeCell ref="AD370:AI373"/>
    <mergeCell ref="BA370:BA373"/>
    <mergeCell ref="BB370:BB373"/>
    <mergeCell ref="C374:C377"/>
    <mergeCell ref="D374:D377"/>
    <mergeCell ref="E374:E377"/>
    <mergeCell ref="F374:F377"/>
    <mergeCell ref="G374:H377"/>
    <mergeCell ref="I374:K377"/>
    <mergeCell ref="L374:Q377"/>
    <mergeCell ref="R374:W377"/>
    <mergeCell ref="X374:Z377"/>
    <mergeCell ref="AA374:AC377"/>
    <mergeCell ref="AD374:AI377"/>
    <mergeCell ref="BA374:BA377"/>
    <mergeCell ref="BB374:BB377"/>
    <mergeCell ref="C362:C365"/>
    <mergeCell ref="D362:D365"/>
    <mergeCell ref="E362:E365"/>
    <mergeCell ref="F362:F365"/>
    <mergeCell ref="G362:H365"/>
    <mergeCell ref="I362:K365"/>
    <mergeCell ref="L362:Q365"/>
    <mergeCell ref="R362:W365"/>
    <mergeCell ref="X362:Z365"/>
    <mergeCell ref="AA362:AC365"/>
    <mergeCell ref="AD362:AI365"/>
    <mergeCell ref="BA362:BA365"/>
    <mergeCell ref="BB362:BB365"/>
    <mergeCell ref="C366:C369"/>
    <mergeCell ref="D366:D369"/>
    <mergeCell ref="E366:E369"/>
    <mergeCell ref="F366:F369"/>
    <mergeCell ref="G366:H369"/>
    <mergeCell ref="I366:K369"/>
    <mergeCell ref="L366:Q369"/>
    <mergeCell ref="R366:W369"/>
    <mergeCell ref="X366:Z369"/>
    <mergeCell ref="AA366:AC369"/>
    <mergeCell ref="AD366:AI369"/>
    <mergeCell ref="BA366:BA369"/>
    <mergeCell ref="BB366:BB369"/>
    <mergeCell ref="BD302:BE305"/>
    <mergeCell ref="BF302:BF305"/>
    <mergeCell ref="C354:C357"/>
    <mergeCell ref="D354:D357"/>
    <mergeCell ref="E354:E357"/>
    <mergeCell ref="F354:F357"/>
    <mergeCell ref="G354:H357"/>
    <mergeCell ref="I354:K357"/>
    <mergeCell ref="L354:Q357"/>
    <mergeCell ref="R354:W357"/>
    <mergeCell ref="X354:Z357"/>
    <mergeCell ref="AA354:AC357"/>
    <mergeCell ref="AD354:AI357"/>
    <mergeCell ref="BA354:BA357"/>
    <mergeCell ref="BB354:BB357"/>
    <mergeCell ref="C358:C361"/>
    <mergeCell ref="D358:D361"/>
    <mergeCell ref="E358:E361"/>
    <mergeCell ref="F358:F361"/>
    <mergeCell ref="G358:H361"/>
    <mergeCell ref="I358:K361"/>
    <mergeCell ref="L358:Q361"/>
    <mergeCell ref="R358:W361"/>
    <mergeCell ref="X358:Z361"/>
    <mergeCell ref="AA358:AC361"/>
    <mergeCell ref="AD358:AI361"/>
    <mergeCell ref="BA358:BA361"/>
    <mergeCell ref="BB358:BB361"/>
    <mergeCell ref="I330:K333"/>
    <mergeCell ref="L330:Q333"/>
    <mergeCell ref="R330:W333"/>
    <mergeCell ref="X330:Z333"/>
    <mergeCell ref="BD402:BE405"/>
    <mergeCell ref="BF402:BF405"/>
    <mergeCell ref="BB350:BB353"/>
    <mergeCell ref="C402:AA405"/>
    <mergeCell ref="AB402:AF405"/>
    <mergeCell ref="AG402:AI405"/>
    <mergeCell ref="BA402:BA405"/>
    <mergeCell ref="BB402:BB405"/>
    <mergeCell ref="L350:Q353"/>
    <mergeCell ref="R350:W353"/>
    <mergeCell ref="X350:Z353"/>
    <mergeCell ref="AA350:AC353"/>
    <mergeCell ref="AD350:AI353"/>
    <mergeCell ref="BA350:BA353"/>
    <mergeCell ref="AA346:AC349"/>
    <mergeCell ref="AD346:AI349"/>
    <mergeCell ref="BA346:BA349"/>
    <mergeCell ref="BB346:BB349"/>
    <mergeCell ref="C350:C353"/>
    <mergeCell ref="D350:D353"/>
    <mergeCell ref="E350:E353"/>
    <mergeCell ref="F350:F353"/>
    <mergeCell ref="G350:H353"/>
    <mergeCell ref="I350:K353"/>
    <mergeCell ref="C346:C349"/>
    <mergeCell ref="D346:D349"/>
    <mergeCell ref="E346:E349"/>
    <mergeCell ref="F346:F349"/>
    <mergeCell ref="G346:H349"/>
    <mergeCell ref="I346:K349"/>
    <mergeCell ref="L346:Q349"/>
    <mergeCell ref="R346:W349"/>
    <mergeCell ref="L326:Q329"/>
    <mergeCell ref="X346:Z349"/>
    <mergeCell ref="AA338:AC341"/>
    <mergeCell ref="AD338:AI341"/>
    <mergeCell ref="BA338:BA341"/>
    <mergeCell ref="BB338:BB341"/>
    <mergeCell ref="C342:C345"/>
    <mergeCell ref="D342:D345"/>
    <mergeCell ref="E342:E345"/>
    <mergeCell ref="F342:F345"/>
    <mergeCell ref="G342:H345"/>
    <mergeCell ref="I342:K345"/>
    <mergeCell ref="BB342:BB345"/>
    <mergeCell ref="L342:Q345"/>
    <mergeCell ref="R342:W345"/>
    <mergeCell ref="X342:Z345"/>
    <mergeCell ref="AA342:AC345"/>
    <mergeCell ref="AD342:AI345"/>
    <mergeCell ref="BA342:BA345"/>
    <mergeCell ref="C338:C341"/>
    <mergeCell ref="D338:D341"/>
    <mergeCell ref="E338:E341"/>
    <mergeCell ref="F338:F341"/>
    <mergeCell ref="G338:H341"/>
    <mergeCell ref="I338:K341"/>
    <mergeCell ref="L338:Q341"/>
    <mergeCell ref="R338:W341"/>
    <mergeCell ref="X338:Z341"/>
    <mergeCell ref="BA318:BA321"/>
    <mergeCell ref="AA322:AC325"/>
    <mergeCell ref="AD322:AI325"/>
    <mergeCell ref="BA322:BA325"/>
    <mergeCell ref="BB322:BB325"/>
    <mergeCell ref="BA330:BA333"/>
    <mergeCell ref="BB330:BB333"/>
    <mergeCell ref="C334:C337"/>
    <mergeCell ref="D334:D337"/>
    <mergeCell ref="E334:E337"/>
    <mergeCell ref="F334:F337"/>
    <mergeCell ref="G334:H337"/>
    <mergeCell ref="I334:K337"/>
    <mergeCell ref="BB334:BB337"/>
    <mergeCell ref="L334:Q337"/>
    <mergeCell ref="R334:W337"/>
    <mergeCell ref="X334:Z337"/>
    <mergeCell ref="AA334:AC337"/>
    <mergeCell ref="AD334:AI337"/>
    <mergeCell ref="BA334:BA337"/>
    <mergeCell ref="C326:C329"/>
    <mergeCell ref="D326:D329"/>
    <mergeCell ref="E326:E329"/>
    <mergeCell ref="F326:F329"/>
    <mergeCell ref="G326:H329"/>
    <mergeCell ref="I326:K329"/>
    <mergeCell ref="BB326:BB329"/>
    <mergeCell ref="C330:C333"/>
    <mergeCell ref="D330:D333"/>
    <mergeCell ref="E330:E333"/>
    <mergeCell ref="F330:F333"/>
    <mergeCell ref="G330:H333"/>
    <mergeCell ref="BA278:BA281"/>
    <mergeCell ref="BB278:BB281"/>
    <mergeCell ref="C282:C285"/>
    <mergeCell ref="C274:C277"/>
    <mergeCell ref="D274:D277"/>
    <mergeCell ref="E274:E277"/>
    <mergeCell ref="F274:F277"/>
    <mergeCell ref="G274:H277"/>
    <mergeCell ref="I274:K277"/>
    <mergeCell ref="L274:Q277"/>
    <mergeCell ref="R274:W277"/>
    <mergeCell ref="R326:W329"/>
    <mergeCell ref="X326:Z329"/>
    <mergeCell ref="AA326:AC329"/>
    <mergeCell ref="AD326:AI329"/>
    <mergeCell ref="BA326:BA329"/>
    <mergeCell ref="AA330:AC333"/>
    <mergeCell ref="AD330:AI333"/>
    <mergeCell ref="BB318:BB321"/>
    <mergeCell ref="C322:C325"/>
    <mergeCell ref="D322:D325"/>
    <mergeCell ref="E322:E325"/>
    <mergeCell ref="F322:F325"/>
    <mergeCell ref="G322:H325"/>
    <mergeCell ref="I322:K325"/>
    <mergeCell ref="L322:Q325"/>
    <mergeCell ref="R322:W325"/>
    <mergeCell ref="X322:Z325"/>
    <mergeCell ref="L318:Q321"/>
    <mergeCell ref="R318:W321"/>
    <mergeCell ref="X318:Z321"/>
    <mergeCell ref="AA318:AC321"/>
    <mergeCell ref="C318:C321"/>
    <mergeCell ref="D318:D321"/>
    <mergeCell ref="E318:E321"/>
    <mergeCell ref="F318:F321"/>
    <mergeCell ref="G318:H321"/>
    <mergeCell ref="I318:K321"/>
    <mergeCell ref="C278:C281"/>
    <mergeCell ref="D278:D281"/>
    <mergeCell ref="E278:E281"/>
    <mergeCell ref="F278:F281"/>
    <mergeCell ref="G278:H281"/>
    <mergeCell ref="I278:K281"/>
    <mergeCell ref="L278:Q281"/>
    <mergeCell ref="R278:W281"/>
    <mergeCell ref="X278:Z281"/>
    <mergeCell ref="AA278:AC281"/>
    <mergeCell ref="AD278:AI281"/>
    <mergeCell ref="AD318:AI321"/>
    <mergeCell ref="C302:AA305"/>
    <mergeCell ref="AB302:AF305"/>
    <mergeCell ref="AG302:AI305"/>
    <mergeCell ref="F290:F293"/>
    <mergeCell ref="G290:H293"/>
    <mergeCell ref="I290:K293"/>
    <mergeCell ref="L290:Q293"/>
    <mergeCell ref="R290:W293"/>
    <mergeCell ref="X290:Z293"/>
    <mergeCell ref="AA298:AC301"/>
    <mergeCell ref="AD298:AI301"/>
    <mergeCell ref="C314:C317"/>
    <mergeCell ref="D314:D317"/>
    <mergeCell ref="E314:E317"/>
    <mergeCell ref="X274:Z277"/>
    <mergeCell ref="AA266:AC269"/>
    <mergeCell ref="AD266:AI269"/>
    <mergeCell ref="BA266:BA269"/>
    <mergeCell ref="BB266:BB269"/>
    <mergeCell ref="C270:C273"/>
    <mergeCell ref="D270:D273"/>
    <mergeCell ref="E270:E273"/>
    <mergeCell ref="F270:F273"/>
    <mergeCell ref="G270:H273"/>
    <mergeCell ref="I270:K273"/>
    <mergeCell ref="BB270:BB273"/>
    <mergeCell ref="L270:Q273"/>
    <mergeCell ref="R270:W273"/>
    <mergeCell ref="X270:Z273"/>
    <mergeCell ref="AA270:AC273"/>
    <mergeCell ref="AD270:AI273"/>
    <mergeCell ref="BA270:BA273"/>
    <mergeCell ref="C266:C269"/>
    <mergeCell ref="D266:D269"/>
    <mergeCell ref="E266:E269"/>
    <mergeCell ref="F266:F269"/>
    <mergeCell ref="G266:H269"/>
    <mergeCell ref="I266:K269"/>
    <mergeCell ref="L266:Q269"/>
    <mergeCell ref="R266:W269"/>
    <mergeCell ref="X266:Z269"/>
    <mergeCell ref="AA274:AC277"/>
    <mergeCell ref="AD274:AI277"/>
    <mergeCell ref="BA274:BA277"/>
    <mergeCell ref="BB274:BB277"/>
    <mergeCell ref="AA258:AC261"/>
    <mergeCell ref="AD258:AI261"/>
    <mergeCell ref="BA258:BA261"/>
    <mergeCell ref="BB258:BB261"/>
    <mergeCell ref="C262:C265"/>
    <mergeCell ref="D262:D265"/>
    <mergeCell ref="E262:E265"/>
    <mergeCell ref="F262:F265"/>
    <mergeCell ref="G262:H265"/>
    <mergeCell ref="I262:K265"/>
    <mergeCell ref="BB262:BB265"/>
    <mergeCell ref="L262:Q265"/>
    <mergeCell ref="R262:W265"/>
    <mergeCell ref="X262:Z265"/>
    <mergeCell ref="AA262:AC265"/>
    <mergeCell ref="AD262:AI265"/>
    <mergeCell ref="BA262:BA265"/>
    <mergeCell ref="C258:C261"/>
    <mergeCell ref="D258:D261"/>
    <mergeCell ref="E258:E261"/>
    <mergeCell ref="F258:F261"/>
    <mergeCell ref="G258:H261"/>
    <mergeCell ref="I258:K261"/>
    <mergeCell ref="L258:Q261"/>
    <mergeCell ref="R258:W261"/>
    <mergeCell ref="X258:Z261"/>
    <mergeCell ref="AA250:AC253"/>
    <mergeCell ref="AD250:AI253"/>
    <mergeCell ref="BA250:BA253"/>
    <mergeCell ref="BB250:BB253"/>
    <mergeCell ref="C254:C257"/>
    <mergeCell ref="D254:D257"/>
    <mergeCell ref="E254:E257"/>
    <mergeCell ref="F254:F257"/>
    <mergeCell ref="G254:H257"/>
    <mergeCell ref="I254:K257"/>
    <mergeCell ref="BB254:BB257"/>
    <mergeCell ref="L254:Q257"/>
    <mergeCell ref="R254:W257"/>
    <mergeCell ref="X254:Z257"/>
    <mergeCell ref="AA254:AC257"/>
    <mergeCell ref="AD254:AI257"/>
    <mergeCell ref="BA254:BA257"/>
    <mergeCell ref="C250:C253"/>
    <mergeCell ref="D250:D253"/>
    <mergeCell ref="E250:E253"/>
    <mergeCell ref="F250:F253"/>
    <mergeCell ref="G250:H253"/>
    <mergeCell ref="I250:K253"/>
    <mergeCell ref="L250:Q253"/>
    <mergeCell ref="R250:W253"/>
    <mergeCell ref="X250:Z253"/>
    <mergeCell ref="AA242:AC245"/>
    <mergeCell ref="AD242:AI245"/>
    <mergeCell ref="BA242:BA245"/>
    <mergeCell ref="BB242:BB245"/>
    <mergeCell ref="C246:C249"/>
    <mergeCell ref="D246:D249"/>
    <mergeCell ref="E246:E249"/>
    <mergeCell ref="F246:F249"/>
    <mergeCell ref="G246:H249"/>
    <mergeCell ref="I246:K249"/>
    <mergeCell ref="BB246:BB249"/>
    <mergeCell ref="L246:Q249"/>
    <mergeCell ref="R246:W249"/>
    <mergeCell ref="X246:Z249"/>
    <mergeCell ref="AA246:AC249"/>
    <mergeCell ref="AD246:AI249"/>
    <mergeCell ref="BA246:BA249"/>
    <mergeCell ref="C242:C245"/>
    <mergeCell ref="D242:D245"/>
    <mergeCell ref="E242:E245"/>
    <mergeCell ref="F242:F245"/>
    <mergeCell ref="G242:H245"/>
    <mergeCell ref="I242:K245"/>
    <mergeCell ref="L242:Q245"/>
    <mergeCell ref="R242:W245"/>
    <mergeCell ref="X242:Z245"/>
    <mergeCell ref="AA234:AC237"/>
    <mergeCell ref="AD234:AI237"/>
    <mergeCell ref="BA234:BA237"/>
    <mergeCell ref="BB234:BB237"/>
    <mergeCell ref="C238:C241"/>
    <mergeCell ref="D238:D241"/>
    <mergeCell ref="E238:E241"/>
    <mergeCell ref="F238:F241"/>
    <mergeCell ref="G238:H241"/>
    <mergeCell ref="I238:K241"/>
    <mergeCell ref="BB238:BB241"/>
    <mergeCell ref="L238:Q241"/>
    <mergeCell ref="R238:W241"/>
    <mergeCell ref="X238:Z241"/>
    <mergeCell ref="AA238:AC241"/>
    <mergeCell ref="AD238:AI241"/>
    <mergeCell ref="BA238:BA241"/>
    <mergeCell ref="C234:C237"/>
    <mergeCell ref="D234:D237"/>
    <mergeCell ref="E234:E237"/>
    <mergeCell ref="F234:F237"/>
    <mergeCell ref="G234:H237"/>
    <mergeCell ref="I234:K237"/>
    <mergeCell ref="L234:Q237"/>
    <mergeCell ref="R234:W237"/>
    <mergeCell ref="X234:Z237"/>
    <mergeCell ref="BA226:BA229"/>
    <mergeCell ref="BB226:BB229"/>
    <mergeCell ref="X227:Z229"/>
    <mergeCell ref="AA227:AC229"/>
    <mergeCell ref="C230:C233"/>
    <mergeCell ref="D230:D233"/>
    <mergeCell ref="E230:E233"/>
    <mergeCell ref="F230:F233"/>
    <mergeCell ref="G230:H233"/>
    <mergeCell ref="I230:K233"/>
    <mergeCell ref="BB230:BB233"/>
    <mergeCell ref="L230:Q233"/>
    <mergeCell ref="R230:W233"/>
    <mergeCell ref="X230:Z233"/>
    <mergeCell ref="AA230:AC233"/>
    <mergeCell ref="AD230:AI233"/>
    <mergeCell ref="BA230:BA233"/>
    <mergeCell ref="B207:AP207"/>
    <mergeCell ref="D222:AR222"/>
    <mergeCell ref="C226:H229"/>
    <mergeCell ref="I226:K229"/>
    <mergeCell ref="L226:Q229"/>
    <mergeCell ref="R226:W229"/>
    <mergeCell ref="X226:AC226"/>
    <mergeCell ref="AD226:AI229"/>
    <mergeCell ref="AS214:AS215"/>
    <mergeCell ref="AT214:AT215"/>
    <mergeCell ref="AU214:AU215"/>
    <mergeCell ref="AV214:AV215"/>
    <mergeCell ref="AW214:AW215"/>
    <mergeCell ref="D220:AR220"/>
    <mergeCell ref="AS212:AS213"/>
    <mergeCell ref="AT212:AT213"/>
    <mergeCell ref="AU212:AU213"/>
    <mergeCell ref="AV212:AV213"/>
    <mergeCell ref="AW212:AW213"/>
    <mergeCell ref="E214:K215"/>
    <mergeCell ref="L214:M215"/>
    <mergeCell ref="AQ214:AQ215"/>
    <mergeCell ref="AR214:AR215"/>
    <mergeCell ref="C212:D215"/>
    <mergeCell ref="E212:M213"/>
    <mergeCell ref="AQ212:AQ213"/>
    <mergeCell ref="AR212:AR213"/>
    <mergeCell ref="BA198:BA199"/>
    <mergeCell ref="BB198:BB199"/>
    <mergeCell ref="C201:AB205"/>
    <mergeCell ref="AE203:AK204"/>
    <mergeCell ref="AL203:AQ204"/>
    <mergeCell ref="AU203:AU204"/>
    <mergeCell ref="AV203:AV204"/>
    <mergeCell ref="AW203:AX204"/>
    <mergeCell ref="AT204:AT205"/>
    <mergeCell ref="AU198:AU199"/>
    <mergeCell ref="AV198:AV199"/>
    <mergeCell ref="AW198:AW199"/>
    <mergeCell ref="AX198:AX199"/>
    <mergeCell ref="AY198:AY199"/>
    <mergeCell ref="AZ198:AZ199"/>
    <mergeCell ref="Z198:AA199"/>
    <mergeCell ref="AE198:AI199"/>
    <mergeCell ref="AJ198:AK199"/>
    <mergeCell ref="AP198:AQ199"/>
    <mergeCell ref="N198:O199"/>
    <mergeCell ref="P198:Q199"/>
    <mergeCell ref="R198:S199"/>
    <mergeCell ref="T198:U199"/>
    <mergeCell ref="V198:W199"/>
    <mergeCell ref="X198:Y199"/>
    <mergeCell ref="AV193:AV194"/>
    <mergeCell ref="AX193:AX194"/>
    <mergeCell ref="AY193:AY194"/>
    <mergeCell ref="B198:E199"/>
    <mergeCell ref="F198:G199"/>
    <mergeCell ref="H198:I199"/>
    <mergeCell ref="J198:K199"/>
    <mergeCell ref="L198:M199"/>
    <mergeCell ref="Z193:AA194"/>
    <mergeCell ref="AE193:AI194"/>
    <mergeCell ref="AJ193:AK194"/>
    <mergeCell ref="AL193:AM194"/>
    <mergeCell ref="AN193:AO194"/>
    <mergeCell ref="AP193:AQ194"/>
    <mergeCell ref="N193:O194"/>
    <mergeCell ref="P193:Q194"/>
    <mergeCell ref="R193:S194"/>
    <mergeCell ref="T193:U194"/>
    <mergeCell ref="V193:W194"/>
    <mergeCell ref="X193:Y194"/>
    <mergeCell ref="AL198:AM199"/>
    <mergeCell ref="AN198:AO199"/>
    <mergeCell ref="BA179:BA180"/>
    <mergeCell ref="BB179:BB180"/>
    <mergeCell ref="C182:AB186"/>
    <mergeCell ref="AE184:AK185"/>
    <mergeCell ref="AL184:AQ185"/>
    <mergeCell ref="AU184:AU185"/>
    <mergeCell ref="AV184:AV185"/>
    <mergeCell ref="AW184:AX185"/>
    <mergeCell ref="AT185:AT186"/>
    <mergeCell ref="AU179:AU180"/>
    <mergeCell ref="AV179:AV180"/>
    <mergeCell ref="AW179:AW180"/>
    <mergeCell ref="AX179:AX180"/>
    <mergeCell ref="AY179:AY180"/>
    <mergeCell ref="AZ179:AZ180"/>
    <mergeCell ref="Z179:AA180"/>
    <mergeCell ref="AE179:AI180"/>
    <mergeCell ref="AJ179:AK180"/>
    <mergeCell ref="AP179:AQ180"/>
    <mergeCell ref="N179:O180"/>
    <mergeCell ref="P179:Q180"/>
    <mergeCell ref="R179:S180"/>
    <mergeCell ref="T179:U180"/>
    <mergeCell ref="V179:W180"/>
    <mergeCell ref="X179:Y180"/>
    <mergeCell ref="A190:I191"/>
    <mergeCell ref="B193:E194"/>
    <mergeCell ref="F193:G194"/>
    <mergeCell ref="H193:I194"/>
    <mergeCell ref="J193:K194"/>
    <mergeCell ref="L193:M194"/>
    <mergeCell ref="AT174:AT175"/>
    <mergeCell ref="AU174:AU175"/>
    <mergeCell ref="AV174:AV175"/>
    <mergeCell ref="AX174:AX175"/>
    <mergeCell ref="AY174:AY175"/>
    <mergeCell ref="B179:E180"/>
    <mergeCell ref="F179:G180"/>
    <mergeCell ref="H179:I180"/>
    <mergeCell ref="J179:K180"/>
    <mergeCell ref="L179:M180"/>
    <mergeCell ref="Z174:AA175"/>
    <mergeCell ref="AE174:AI175"/>
    <mergeCell ref="AJ174:AK175"/>
    <mergeCell ref="AL174:AM175"/>
    <mergeCell ref="AN174:AO175"/>
    <mergeCell ref="AP174:AQ175"/>
    <mergeCell ref="N174:O175"/>
    <mergeCell ref="P174:Q175"/>
    <mergeCell ref="R174:S175"/>
    <mergeCell ref="T174:U175"/>
    <mergeCell ref="V174:W175"/>
    <mergeCell ref="X174:Y175"/>
    <mergeCell ref="AL179:AM180"/>
    <mergeCell ref="AN179:AO180"/>
    <mergeCell ref="AT193:AT194"/>
    <mergeCell ref="AU193:AU194"/>
    <mergeCell ref="BA161:BA162"/>
    <mergeCell ref="BB161:BB162"/>
    <mergeCell ref="C164:AB168"/>
    <mergeCell ref="AE166:AK167"/>
    <mergeCell ref="AL166:AQ167"/>
    <mergeCell ref="AU166:AU167"/>
    <mergeCell ref="AV166:AV167"/>
    <mergeCell ref="AW166:AX167"/>
    <mergeCell ref="AT167:AT168"/>
    <mergeCell ref="AU161:AU162"/>
    <mergeCell ref="AV161:AV162"/>
    <mergeCell ref="AW161:AW162"/>
    <mergeCell ref="AX161:AX162"/>
    <mergeCell ref="AY161:AY162"/>
    <mergeCell ref="AZ161:AZ162"/>
    <mergeCell ref="Z161:AA162"/>
    <mergeCell ref="AE161:AI162"/>
    <mergeCell ref="AJ161:AK162"/>
    <mergeCell ref="AP161:AQ162"/>
    <mergeCell ref="N161:O162"/>
    <mergeCell ref="P161:Q162"/>
    <mergeCell ref="R161:S162"/>
    <mergeCell ref="T161:U162"/>
    <mergeCell ref="V161:W162"/>
    <mergeCell ref="X161:Y162"/>
    <mergeCell ref="A171:I172"/>
    <mergeCell ref="B174:E175"/>
    <mergeCell ref="F174:G175"/>
    <mergeCell ref="H174:I175"/>
    <mergeCell ref="J174:K175"/>
    <mergeCell ref="L174:M175"/>
    <mergeCell ref="AT156:AT157"/>
    <mergeCell ref="AU156:AU157"/>
    <mergeCell ref="AV156:AV157"/>
    <mergeCell ref="AX156:AX157"/>
    <mergeCell ref="AY156:AY157"/>
    <mergeCell ref="B161:E162"/>
    <mergeCell ref="F161:G162"/>
    <mergeCell ref="H161:I162"/>
    <mergeCell ref="J161:K162"/>
    <mergeCell ref="L161:M162"/>
    <mergeCell ref="Z156:AA157"/>
    <mergeCell ref="AE156:AI157"/>
    <mergeCell ref="AJ156:AK157"/>
    <mergeCell ref="AL156:AM157"/>
    <mergeCell ref="AN156:AO157"/>
    <mergeCell ref="AP156:AQ157"/>
    <mergeCell ref="N156:O157"/>
    <mergeCell ref="P156:Q157"/>
    <mergeCell ref="R156:S157"/>
    <mergeCell ref="T156:U157"/>
    <mergeCell ref="V156:W157"/>
    <mergeCell ref="X156:Y157"/>
    <mergeCell ref="AL161:AM162"/>
    <mergeCell ref="AN161:AO162"/>
    <mergeCell ref="BA143:BA144"/>
    <mergeCell ref="BB143:BB144"/>
    <mergeCell ref="C146:AB150"/>
    <mergeCell ref="AE148:AK149"/>
    <mergeCell ref="AL148:AQ149"/>
    <mergeCell ref="AU148:AU149"/>
    <mergeCell ref="AV148:AV149"/>
    <mergeCell ref="AW148:AX149"/>
    <mergeCell ref="AT149:AT150"/>
    <mergeCell ref="AU143:AU144"/>
    <mergeCell ref="AV143:AV144"/>
    <mergeCell ref="AW143:AW144"/>
    <mergeCell ref="AX143:AX144"/>
    <mergeCell ref="AY143:AY144"/>
    <mergeCell ref="AZ143:AZ144"/>
    <mergeCell ref="Z143:AA144"/>
    <mergeCell ref="AE143:AI144"/>
    <mergeCell ref="AJ143:AK144"/>
    <mergeCell ref="AP143:AQ144"/>
    <mergeCell ref="N143:O144"/>
    <mergeCell ref="P143:Q144"/>
    <mergeCell ref="R143:S144"/>
    <mergeCell ref="T143:U144"/>
    <mergeCell ref="V143:W144"/>
    <mergeCell ref="X143:Y144"/>
    <mergeCell ref="A153:I154"/>
    <mergeCell ref="B156:E157"/>
    <mergeCell ref="F156:G157"/>
    <mergeCell ref="H156:I157"/>
    <mergeCell ref="J156:K157"/>
    <mergeCell ref="L156:M157"/>
    <mergeCell ref="AT138:AT139"/>
    <mergeCell ref="AU138:AU139"/>
    <mergeCell ref="AV138:AV139"/>
    <mergeCell ref="AX138:AX139"/>
    <mergeCell ref="AY138:AY139"/>
    <mergeCell ref="B143:E144"/>
    <mergeCell ref="F143:G144"/>
    <mergeCell ref="H143:I144"/>
    <mergeCell ref="J143:K144"/>
    <mergeCell ref="L143:M144"/>
    <mergeCell ref="Z138:AA139"/>
    <mergeCell ref="AE138:AI139"/>
    <mergeCell ref="AJ138:AK139"/>
    <mergeCell ref="AL138:AM139"/>
    <mergeCell ref="AN138:AO139"/>
    <mergeCell ref="AP138:AQ139"/>
    <mergeCell ref="N138:O139"/>
    <mergeCell ref="P138:Q139"/>
    <mergeCell ref="R138:S139"/>
    <mergeCell ref="T138:U139"/>
    <mergeCell ref="V138:W139"/>
    <mergeCell ref="X138:Y139"/>
    <mergeCell ref="AL143:AM144"/>
    <mergeCell ref="AN143:AO144"/>
    <mergeCell ref="BA124:BA125"/>
    <mergeCell ref="BB124:BB125"/>
    <mergeCell ref="C127:AB131"/>
    <mergeCell ref="AE129:AK130"/>
    <mergeCell ref="AL129:AQ130"/>
    <mergeCell ref="AU129:AU130"/>
    <mergeCell ref="AV129:AV130"/>
    <mergeCell ref="AW129:AX130"/>
    <mergeCell ref="AT130:AT131"/>
    <mergeCell ref="AU124:AU125"/>
    <mergeCell ref="AV124:AV125"/>
    <mergeCell ref="AW124:AW125"/>
    <mergeCell ref="AX124:AX125"/>
    <mergeCell ref="AY124:AY125"/>
    <mergeCell ref="AZ124:AZ125"/>
    <mergeCell ref="Z124:AA125"/>
    <mergeCell ref="AE124:AI125"/>
    <mergeCell ref="AJ124:AK125"/>
    <mergeCell ref="AP124:AQ125"/>
    <mergeCell ref="N124:O125"/>
    <mergeCell ref="P124:Q125"/>
    <mergeCell ref="R124:S125"/>
    <mergeCell ref="T124:U125"/>
    <mergeCell ref="V124:W125"/>
    <mergeCell ref="X124:Y125"/>
    <mergeCell ref="A135:I136"/>
    <mergeCell ref="B138:E139"/>
    <mergeCell ref="F138:G139"/>
    <mergeCell ref="H138:I139"/>
    <mergeCell ref="J138:K139"/>
    <mergeCell ref="L138:M139"/>
    <mergeCell ref="AT119:AT120"/>
    <mergeCell ref="AU119:AU120"/>
    <mergeCell ref="AV119:AV120"/>
    <mergeCell ref="AX119:AX120"/>
    <mergeCell ref="AY119:AY120"/>
    <mergeCell ref="B124:E125"/>
    <mergeCell ref="F124:G125"/>
    <mergeCell ref="H124:I125"/>
    <mergeCell ref="J124:K125"/>
    <mergeCell ref="L124:M125"/>
    <mergeCell ref="Z119:AA120"/>
    <mergeCell ref="AE119:AI120"/>
    <mergeCell ref="AJ119:AK120"/>
    <mergeCell ref="AL119:AM120"/>
    <mergeCell ref="AN119:AO120"/>
    <mergeCell ref="AP119:AQ120"/>
    <mergeCell ref="N119:O120"/>
    <mergeCell ref="P119:Q120"/>
    <mergeCell ref="R119:S120"/>
    <mergeCell ref="T119:U120"/>
    <mergeCell ref="V119:W120"/>
    <mergeCell ref="X119:Y120"/>
    <mergeCell ref="AL124:AM125"/>
    <mergeCell ref="AN124:AO125"/>
    <mergeCell ref="BA106:BA107"/>
    <mergeCell ref="BB106:BB107"/>
    <mergeCell ref="C109:AB113"/>
    <mergeCell ref="AE111:AK112"/>
    <mergeCell ref="AL111:AQ112"/>
    <mergeCell ref="AU111:AU112"/>
    <mergeCell ref="AV111:AV112"/>
    <mergeCell ref="AW111:AX112"/>
    <mergeCell ref="AT112:AT113"/>
    <mergeCell ref="AU106:AU107"/>
    <mergeCell ref="AV106:AV107"/>
    <mergeCell ref="AW106:AW107"/>
    <mergeCell ref="AX106:AX107"/>
    <mergeCell ref="AY106:AY107"/>
    <mergeCell ref="AZ106:AZ107"/>
    <mergeCell ref="Z106:AA107"/>
    <mergeCell ref="AE106:AI107"/>
    <mergeCell ref="AJ106:AK107"/>
    <mergeCell ref="AP106:AQ107"/>
    <mergeCell ref="N106:O107"/>
    <mergeCell ref="P106:Q107"/>
    <mergeCell ref="R106:S107"/>
    <mergeCell ref="T106:U107"/>
    <mergeCell ref="V106:W107"/>
    <mergeCell ref="X106:Y107"/>
    <mergeCell ref="A116:I117"/>
    <mergeCell ref="B119:E120"/>
    <mergeCell ref="F119:G120"/>
    <mergeCell ref="H119:I120"/>
    <mergeCell ref="J119:K120"/>
    <mergeCell ref="L119:M120"/>
    <mergeCell ref="AT101:AT102"/>
    <mergeCell ref="AU101:AU102"/>
    <mergeCell ref="AV101:AV102"/>
    <mergeCell ref="AX101:AX102"/>
    <mergeCell ref="AY101:AY102"/>
    <mergeCell ref="B106:E107"/>
    <mergeCell ref="F106:G107"/>
    <mergeCell ref="H106:I107"/>
    <mergeCell ref="J106:K107"/>
    <mergeCell ref="L106:M107"/>
    <mergeCell ref="Z101:AA102"/>
    <mergeCell ref="AE101:AI102"/>
    <mergeCell ref="AJ101:AK102"/>
    <mergeCell ref="AL101:AM102"/>
    <mergeCell ref="AN101:AO102"/>
    <mergeCell ref="AP101:AQ102"/>
    <mergeCell ref="N101:O102"/>
    <mergeCell ref="P101:Q102"/>
    <mergeCell ref="R101:S102"/>
    <mergeCell ref="T101:U102"/>
    <mergeCell ref="V101:W102"/>
    <mergeCell ref="X101:Y102"/>
    <mergeCell ref="AL106:AM107"/>
    <mergeCell ref="AN106:AO107"/>
    <mergeCell ref="BA88:BA89"/>
    <mergeCell ref="BB88:BB89"/>
    <mergeCell ref="C91:AB95"/>
    <mergeCell ref="AE93:AK94"/>
    <mergeCell ref="AL93:AQ94"/>
    <mergeCell ref="AU93:AU94"/>
    <mergeCell ref="AV93:AV94"/>
    <mergeCell ref="AW93:AX94"/>
    <mergeCell ref="AT94:AT95"/>
    <mergeCell ref="AU88:AU89"/>
    <mergeCell ref="AV88:AV89"/>
    <mergeCell ref="AW88:AW89"/>
    <mergeCell ref="AX88:AX89"/>
    <mergeCell ref="AY88:AY89"/>
    <mergeCell ref="AZ88:AZ89"/>
    <mergeCell ref="Z88:AA89"/>
    <mergeCell ref="AE88:AI89"/>
    <mergeCell ref="AJ88:AK89"/>
    <mergeCell ref="AP88:AQ89"/>
    <mergeCell ref="N88:O89"/>
    <mergeCell ref="P88:Q89"/>
    <mergeCell ref="R88:S89"/>
    <mergeCell ref="T88:U89"/>
    <mergeCell ref="V88:W89"/>
    <mergeCell ref="X88:Y89"/>
    <mergeCell ref="A98:I99"/>
    <mergeCell ref="B101:E102"/>
    <mergeCell ref="F101:G102"/>
    <mergeCell ref="H101:I102"/>
    <mergeCell ref="J101:K102"/>
    <mergeCell ref="L101:M102"/>
    <mergeCell ref="AT83:AT84"/>
    <mergeCell ref="AU83:AU84"/>
    <mergeCell ref="AV83:AV84"/>
    <mergeCell ref="AX83:AX84"/>
    <mergeCell ref="AY83:AY84"/>
    <mergeCell ref="B88:E89"/>
    <mergeCell ref="F88:G89"/>
    <mergeCell ref="H88:I89"/>
    <mergeCell ref="J88:K89"/>
    <mergeCell ref="L88:M89"/>
    <mergeCell ref="Z83:AA84"/>
    <mergeCell ref="AE83:AI84"/>
    <mergeCell ref="AJ83:AK84"/>
    <mergeCell ref="AL83:AM84"/>
    <mergeCell ref="AN83:AO84"/>
    <mergeCell ref="AP83:AQ84"/>
    <mergeCell ref="N83:O84"/>
    <mergeCell ref="P83:Q84"/>
    <mergeCell ref="R83:S84"/>
    <mergeCell ref="T83:U84"/>
    <mergeCell ref="V83:W84"/>
    <mergeCell ref="X83:Y84"/>
    <mergeCell ref="AL88:AM89"/>
    <mergeCell ref="AN88:AO89"/>
    <mergeCell ref="BA69:BA70"/>
    <mergeCell ref="BB69:BB70"/>
    <mergeCell ref="C72:AB76"/>
    <mergeCell ref="AE74:AK75"/>
    <mergeCell ref="AL74:AQ75"/>
    <mergeCell ref="AU74:AU75"/>
    <mergeCell ref="AV74:AV75"/>
    <mergeCell ref="AW74:AX75"/>
    <mergeCell ref="AT75:AT76"/>
    <mergeCell ref="AU69:AU70"/>
    <mergeCell ref="AV69:AV70"/>
    <mergeCell ref="AW69:AW70"/>
    <mergeCell ref="AX69:AX70"/>
    <mergeCell ref="AY69:AY70"/>
    <mergeCell ref="AZ69:AZ70"/>
    <mergeCell ref="Z69:AA70"/>
    <mergeCell ref="AE69:AI70"/>
    <mergeCell ref="AJ69:AK70"/>
    <mergeCell ref="AP69:AQ70"/>
    <mergeCell ref="N69:O70"/>
    <mergeCell ref="P69:Q70"/>
    <mergeCell ref="R69:S70"/>
    <mergeCell ref="T69:U70"/>
    <mergeCell ref="V69:W70"/>
    <mergeCell ref="X69:Y70"/>
    <mergeCell ref="B83:E84"/>
    <mergeCell ref="F83:G84"/>
    <mergeCell ref="H83:I84"/>
    <mergeCell ref="J83:K84"/>
    <mergeCell ref="L83:M84"/>
    <mergeCell ref="AT64:AT65"/>
    <mergeCell ref="AU64:AU65"/>
    <mergeCell ref="AV64:AV65"/>
    <mergeCell ref="AX64:AX65"/>
    <mergeCell ref="AY64:AY65"/>
    <mergeCell ref="B69:E70"/>
    <mergeCell ref="F69:G70"/>
    <mergeCell ref="H69:I70"/>
    <mergeCell ref="J69:K70"/>
    <mergeCell ref="L69:M70"/>
    <mergeCell ref="Z64:AA65"/>
    <mergeCell ref="AE64:AI65"/>
    <mergeCell ref="AJ64:AK65"/>
    <mergeCell ref="AL64:AM65"/>
    <mergeCell ref="AN64:AO65"/>
    <mergeCell ref="AP64:AQ65"/>
    <mergeCell ref="N64:O65"/>
    <mergeCell ref="P64:Q65"/>
    <mergeCell ref="R64:S65"/>
    <mergeCell ref="T64:U65"/>
    <mergeCell ref="V64:W65"/>
    <mergeCell ref="X64:Y65"/>
    <mergeCell ref="AL69:AM70"/>
    <mergeCell ref="AN69:AO70"/>
    <mergeCell ref="BA51:BA52"/>
    <mergeCell ref="BB51:BB52"/>
    <mergeCell ref="C54:AB58"/>
    <mergeCell ref="AE56:AK57"/>
    <mergeCell ref="AL56:AQ57"/>
    <mergeCell ref="AU56:AU57"/>
    <mergeCell ref="AV56:AV57"/>
    <mergeCell ref="AW56:AX57"/>
    <mergeCell ref="AT57:AT58"/>
    <mergeCell ref="AU51:AU52"/>
    <mergeCell ref="AV51:AV52"/>
    <mergeCell ref="AW51:AW52"/>
    <mergeCell ref="AX51:AX52"/>
    <mergeCell ref="AY51:AY52"/>
    <mergeCell ref="AZ51:AZ52"/>
    <mergeCell ref="Z51:AA52"/>
    <mergeCell ref="AE51:AI52"/>
    <mergeCell ref="AJ51:AK52"/>
    <mergeCell ref="AP51:AQ52"/>
    <mergeCell ref="N51:O52"/>
    <mergeCell ref="P51:Q52"/>
    <mergeCell ref="R51:S52"/>
    <mergeCell ref="T51:U52"/>
    <mergeCell ref="V51:W52"/>
    <mergeCell ref="X51:Y52"/>
    <mergeCell ref="AT46:AT47"/>
    <mergeCell ref="AU46:AU47"/>
    <mergeCell ref="AV46:AV47"/>
    <mergeCell ref="AX46:AX47"/>
    <mergeCell ref="AY46:AY47"/>
    <mergeCell ref="B51:E52"/>
    <mergeCell ref="F51:G52"/>
    <mergeCell ref="H51:I52"/>
    <mergeCell ref="J51:K52"/>
    <mergeCell ref="L51:M52"/>
    <mergeCell ref="Z46:AA47"/>
    <mergeCell ref="AE46:AI47"/>
    <mergeCell ref="AJ46:AK47"/>
    <mergeCell ref="AL46:AM47"/>
    <mergeCell ref="AN46:AO47"/>
    <mergeCell ref="AP46:AQ47"/>
    <mergeCell ref="N46:O47"/>
    <mergeCell ref="P46:Q47"/>
    <mergeCell ref="R46:S47"/>
    <mergeCell ref="T46:U47"/>
    <mergeCell ref="V46:W47"/>
    <mergeCell ref="X46:Y47"/>
    <mergeCell ref="AL51:AM52"/>
    <mergeCell ref="AN51:AO52"/>
    <mergeCell ref="B46:E47"/>
    <mergeCell ref="F46:G47"/>
    <mergeCell ref="BA33:BA34"/>
    <mergeCell ref="BB33:BB34"/>
    <mergeCell ref="C36:AB40"/>
    <mergeCell ref="AE38:AK39"/>
    <mergeCell ref="AL38:AQ39"/>
    <mergeCell ref="AU38:AU39"/>
    <mergeCell ref="AV38:AV39"/>
    <mergeCell ref="AW38:AX39"/>
    <mergeCell ref="AT39:AT40"/>
    <mergeCell ref="AU33:AU34"/>
    <mergeCell ref="AV33:AV34"/>
    <mergeCell ref="AW33:AW34"/>
    <mergeCell ref="AX33:AX34"/>
    <mergeCell ref="AY33:AY34"/>
    <mergeCell ref="AZ33:AZ34"/>
    <mergeCell ref="Z33:AA34"/>
    <mergeCell ref="AE33:AI34"/>
    <mergeCell ref="AJ33:AK34"/>
    <mergeCell ref="AP33:AQ34"/>
    <mergeCell ref="N33:O34"/>
    <mergeCell ref="P33:Q34"/>
    <mergeCell ref="R33:S34"/>
    <mergeCell ref="T33:U34"/>
    <mergeCell ref="V33:W34"/>
    <mergeCell ref="X33:Y34"/>
    <mergeCell ref="AT28:AT29"/>
    <mergeCell ref="AU28:AU29"/>
    <mergeCell ref="AV28:AV29"/>
    <mergeCell ref="AX28:AX29"/>
    <mergeCell ref="AY28:AY29"/>
    <mergeCell ref="B33:E34"/>
    <mergeCell ref="F33:G34"/>
    <mergeCell ref="H33:I34"/>
    <mergeCell ref="J33:K34"/>
    <mergeCell ref="L33:M34"/>
    <mergeCell ref="Z28:AA29"/>
    <mergeCell ref="AE28:AI29"/>
    <mergeCell ref="AJ28:AK29"/>
    <mergeCell ref="AL28:AM29"/>
    <mergeCell ref="AN28:AO29"/>
    <mergeCell ref="AP28:AQ29"/>
    <mergeCell ref="N28:O29"/>
    <mergeCell ref="P28:Q29"/>
    <mergeCell ref="R28:S29"/>
    <mergeCell ref="T28:U29"/>
    <mergeCell ref="V28:W29"/>
    <mergeCell ref="X28:Y29"/>
    <mergeCell ref="AL33:AM34"/>
    <mergeCell ref="AN33:AO34"/>
    <mergeCell ref="B28:E29"/>
    <mergeCell ref="F28:G29"/>
    <mergeCell ref="H28:I29"/>
    <mergeCell ref="J28:K29"/>
    <mergeCell ref="L28:M29"/>
    <mergeCell ref="A25:I26"/>
    <mergeCell ref="A7:K8"/>
    <mergeCell ref="L7:T8"/>
    <mergeCell ref="U7:AE8"/>
    <mergeCell ref="C11:AP11"/>
    <mergeCell ref="C12:D12"/>
    <mergeCell ref="E12:AP12"/>
    <mergeCell ref="C13:D13"/>
    <mergeCell ref="E13:AP13"/>
    <mergeCell ref="AF7:AS8"/>
    <mergeCell ref="B9:AS9"/>
    <mergeCell ref="B22:AS22"/>
    <mergeCell ref="A43:I44"/>
    <mergeCell ref="C14:D14"/>
    <mergeCell ref="E14:AP14"/>
    <mergeCell ref="F286:F289"/>
    <mergeCell ref="G286:H289"/>
    <mergeCell ref="I286:K289"/>
    <mergeCell ref="L286:Q289"/>
    <mergeCell ref="R286:W289"/>
    <mergeCell ref="X286:Z289"/>
    <mergeCell ref="AD282:AI285"/>
    <mergeCell ref="H46:I47"/>
    <mergeCell ref="J46:K47"/>
    <mergeCell ref="L46:M47"/>
    <mergeCell ref="A61:I62"/>
    <mergeCell ref="B64:E65"/>
    <mergeCell ref="F64:G65"/>
    <mergeCell ref="H64:I65"/>
    <mergeCell ref="J64:K65"/>
    <mergeCell ref="L64:M65"/>
    <mergeCell ref="A80:I81"/>
    <mergeCell ref="I294:K297"/>
    <mergeCell ref="L294:Q297"/>
    <mergeCell ref="R294:W297"/>
    <mergeCell ref="X294:Z297"/>
    <mergeCell ref="AA294:AC297"/>
    <mergeCell ref="AD294:AI297"/>
    <mergeCell ref="BA294:BA297"/>
    <mergeCell ref="BB294:BB297"/>
    <mergeCell ref="C290:C293"/>
    <mergeCell ref="D290:D293"/>
    <mergeCell ref="E290:E293"/>
    <mergeCell ref="C286:C289"/>
    <mergeCell ref="D286:D289"/>
    <mergeCell ref="E286:E289"/>
    <mergeCell ref="BA282:BA285"/>
    <mergeCell ref="A2:H2"/>
    <mergeCell ref="I2:AJ2"/>
    <mergeCell ref="AK2:AS2"/>
    <mergeCell ref="A3:AS3"/>
    <mergeCell ref="A5:K6"/>
    <mergeCell ref="L5:T6"/>
    <mergeCell ref="U5:AE6"/>
    <mergeCell ref="AF5:AS6"/>
    <mergeCell ref="D282:D285"/>
    <mergeCell ref="E282:E285"/>
    <mergeCell ref="F282:F285"/>
    <mergeCell ref="G282:H285"/>
    <mergeCell ref="I282:K285"/>
    <mergeCell ref="L282:Q285"/>
    <mergeCell ref="R282:W285"/>
    <mergeCell ref="X282:Z285"/>
    <mergeCell ref="AA282:AC285"/>
    <mergeCell ref="L306:Q309"/>
    <mergeCell ref="R306:W309"/>
    <mergeCell ref="X306:Z309"/>
    <mergeCell ref="AA306:AC309"/>
    <mergeCell ref="AD306:AI309"/>
    <mergeCell ref="BA306:BA309"/>
    <mergeCell ref="BB306:BB309"/>
    <mergeCell ref="C298:C301"/>
    <mergeCell ref="D298:D301"/>
    <mergeCell ref="E298:E301"/>
    <mergeCell ref="F298:F301"/>
    <mergeCell ref="G298:H301"/>
    <mergeCell ref="BA302:BA305"/>
    <mergeCell ref="BB302:BB305"/>
    <mergeCell ref="BB282:BB285"/>
    <mergeCell ref="AA286:AC289"/>
    <mergeCell ref="AD286:AI289"/>
    <mergeCell ref="BA286:BA289"/>
    <mergeCell ref="BB286:BB289"/>
    <mergeCell ref="I298:K301"/>
    <mergeCell ref="L298:Q301"/>
    <mergeCell ref="R298:W301"/>
    <mergeCell ref="X298:Z301"/>
    <mergeCell ref="AA290:AC293"/>
    <mergeCell ref="AD290:AI293"/>
    <mergeCell ref="BA290:BA293"/>
    <mergeCell ref="BB290:BB293"/>
    <mergeCell ref="C294:C297"/>
    <mergeCell ref="D294:D297"/>
    <mergeCell ref="E294:E297"/>
    <mergeCell ref="F294:F297"/>
    <mergeCell ref="G294:H297"/>
    <mergeCell ref="N212:AO215"/>
    <mergeCell ref="F314:F317"/>
    <mergeCell ref="G314:H317"/>
    <mergeCell ref="I314:K317"/>
    <mergeCell ref="L314:Q317"/>
    <mergeCell ref="R314:W317"/>
    <mergeCell ref="X314:Z317"/>
    <mergeCell ref="AA314:AC317"/>
    <mergeCell ref="AD314:AI317"/>
    <mergeCell ref="BA314:BA317"/>
    <mergeCell ref="BB314:BB317"/>
    <mergeCell ref="C310:C313"/>
    <mergeCell ref="D310:D313"/>
    <mergeCell ref="E310:E313"/>
    <mergeCell ref="F310:F313"/>
    <mergeCell ref="G310:H313"/>
    <mergeCell ref="I310:K313"/>
    <mergeCell ref="L310:Q313"/>
    <mergeCell ref="R310:W313"/>
    <mergeCell ref="X310:Z313"/>
    <mergeCell ref="AA310:AC313"/>
    <mergeCell ref="AD310:AI313"/>
    <mergeCell ref="BA310:BA313"/>
    <mergeCell ref="BB310:BB313"/>
    <mergeCell ref="BA298:BA301"/>
    <mergeCell ref="BB298:BB301"/>
    <mergeCell ref="C306:C309"/>
    <mergeCell ref="D306:D309"/>
    <mergeCell ref="E306:E309"/>
    <mergeCell ref="F306:F309"/>
    <mergeCell ref="G306:H309"/>
    <mergeCell ref="I306:K309"/>
  </mergeCells>
  <phoneticPr fontId="3"/>
  <conditionalFormatting sqref="R230 R234 R238 R242 R246 R250 R254 R258 R262 R266 R270 R274 R318 R338 R342 R346 R350">
    <cfRule type="expression" dxfId="72" priority="51">
      <formula>IF(R230="定",TRUE)</formula>
    </cfRule>
    <cfRule type="expression" dxfId="71" priority="52">
      <formula>IF(#REF!="×",TRUE)</formula>
    </cfRule>
    <cfRule type="expression" dxfId="70" priority="53">
      <formula>IF(R230=0,TRUE)</formula>
    </cfRule>
  </conditionalFormatting>
  <conditionalFormatting sqref="R322 R326 R330 R334">
    <cfRule type="expression" dxfId="69" priority="48">
      <formula>IF(R322="定",TRUE)</formula>
    </cfRule>
    <cfRule type="expression" dxfId="68" priority="49">
      <formula>IF(#REF!="×",TRUE)</formula>
    </cfRule>
    <cfRule type="expression" dxfId="67" priority="50">
      <formula>IF(R322=0,TRUE)</formula>
    </cfRule>
  </conditionalFormatting>
  <conditionalFormatting sqref="AD230 AD234 AD238 AD242 AD246 AD250 AD254 AD258 AD262 AD266 AD270 AD274 AD318 AD322 AD326 AD330 AD334 AD338 AD342 AD346 AD350">
    <cfRule type="expression" dxfId="66" priority="45">
      <formula>IF(AD230="定",TRUE)</formula>
    </cfRule>
    <cfRule type="expression" dxfId="65" priority="46">
      <formula>IF(CB230="×",TRUE)</formula>
    </cfRule>
    <cfRule type="expression" dxfId="64" priority="47">
      <formula>IF(AD230=0,TRUE)</formula>
    </cfRule>
  </conditionalFormatting>
  <conditionalFormatting sqref="R278 R298 R306 R310 R314">
    <cfRule type="expression" dxfId="63" priority="42">
      <formula>IF(R278="定",TRUE)</formula>
    </cfRule>
    <cfRule type="expression" dxfId="62" priority="43">
      <formula>IF(#REF!="×",TRUE)</formula>
    </cfRule>
    <cfRule type="expression" dxfId="61" priority="44">
      <formula>IF(R278=0,TRUE)</formula>
    </cfRule>
  </conditionalFormatting>
  <conditionalFormatting sqref="R282 R286 R290 R294">
    <cfRule type="expression" dxfId="60" priority="39">
      <formula>IF(R282="定",TRUE)</formula>
    </cfRule>
    <cfRule type="expression" dxfId="59" priority="40">
      <formula>IF(#REF!="×",TRUE)</formula>
    </cfRule>
    <cfRule type="expression" dxfId="58" priority="41">
      <formula>IF(R282=0,TRUE)</formula>
    </cfRule>
  </conditionalFormatting>
  <conditionalFormatting sqref="AD278 AD282 AD286 AD290 AD294 AD298 AD306 AD310 AD314">
    <cfRule type="expression" dxfId="57" priority="36">
      <formula>IF(AD278="定",TRUE)</formula>
    </cfRule>
    <cfRule type="expression" dxfId="56" priority="37">
      <formula>IF(CB278="×",TRUE)</formula>
    </cfRule>
    <cfRule type="expression" dxfId="55" priority="38">
      <formula>IF(AD278=0,TRUE)</formula>
    </cfRule>
  </conditionalFormatting>
  <conditionalFormatting sqref="C234:AI289 D230:AI233">
    <cfRule type="expression" dxfId="54" priority="35">
      <formula>IF($C$13="☑",TRUE)</formula>
    </cfRule>
  </conditionalFormatting>
  <conditionalFormatting sqref="C230:AI305">
    <cfRule type="expression" dxfId="53" priority="18">
      <formula>IF($C$14="☑",TRUE)</formula>
    </cfRule>
  </conditionalFormatting>
  <conditionalFormatting sqref="C230:AI289">
    <cfRule type="expression" dxfId="52" priority="17">
      <formula>IF($C$13="☑",TRUE)</formula>
    </cfRule>
  </conditionalFormatting>
  <conditionalFormatting sqref="R366 R386 R390 R394 R398">
    <cfRule type="expression" dxfId="51" priority="14">
      <formula>IF(R366="定",TRUE)</formula>
    </cfRule>
    <cfRule type="expression" dxfId="50" priority="15">
      <formula>IF(#REF!="×",TRUE)</formula>
    </cfRule>
    <cfRule type="expression" dxfId="49" priority="16">
      <formula>IF(R366=0,TRUE)</formula>
    </cfRule>
  </conditionalFormatting>
  <conditionalFormatting sqref="R370 R374 R378 R382">
    <cfRule type="expression" dxfId="48" priority="11">
      <formula>IF(R370="定",TRUE)</formula>
    </cfRule>
    <cfRule type="expression" dxfId="47" priority="12">
      <formula>IF(#REF!="×",TRUE)</formula>
    </cfRule>
    <cfRule type="expression" dxfId="46" priority="13">
      <formula>IF(R370=0,TRUE)</formula>
    </cfRule>
  </conditionalFormatting>
  <conditionalFormatting sqref="AD366 AD370 AD374 AD378 AD382 AD386 AD390 AD394 AD398">
    <cfRule type="expression" dxfId="45" priority="8">
      <formula>IF(AD366="定",TRUE)</formula>
    </cfRule>
    <cfRule type="expression" dxfId="44" priority="9">
      <formula>IF(CB366="×",TRUE)</formula>
    </cfRule>
    <cfRule type="expression" dxfId="43" priority="10">
      <formula>IF(AD366=0,TRUE)</formula>
    </cfRule>
  </conditionalFormatting>
  <conditionalFormatting sqref="R354 R358 R362">
    <cfRule type="expression" dxfId="42" priority="5">
      <formula>IF(R354="定",TRUE)</formula>
    </cfRule>
    <cfRule type="expression" dxfId="41" priority="6">
      <formula>IF(#REF!="×",TRUE)</formula>
    </cfRule>
    <cfRule type="expression" dxfId="40" priority="7">
      <formula>IF(R354=0,TRUE)</formula>
    </cfRule>
  </conditionalFormatting>
  <conditionalFormatting sqref="AD354 AD358 AD362">
    <cfRule type="expression" dxfId="39" priority="2">
      <formula>IF(AD354="定",TRUE)</formula>
    </cfRule>
    <cfRule type="expression" dxfId="38" priority="3">
      <formula>IF(CB354="×",TRUE)</formula>
    </cfRule>
    <cfRule type="expression" dxfId="37" priority="4">
      <formula>IF(AD354=0,TRUE)</formula>
    </cfRule>
  </conditionalFormatting>
  <dataValidations count="6">
    <dataValidation type="whole" allowBlank="1" showInputMessage="1" showErrorMessage="1" sqref="H193:I194 H198:I199 H174:I175 H179:I180 H64:I65 H69:I70 H83:I84 H88:I89 H101:I102 H106:I107 H119:I120 H124:I125 H138:I139 H143:I144 H156:I157 H161:I162" xr:uid="{A33EA087-6F6A-4728-9C45-A13C4832B24C}">
      <formula1>5</formula1>
      <formula2>28</formula2>
    </dataValidation>
    <dataValidation type="decimal" operator="greaterThan" allowBlank="1" showInputMessage="1" showErrorMessage="1" sqref="E214:K215" xr:uid="{B97C5EED-F323-4A40-BDFE-D45C31B5BE9B}">
      <formula1>0</formula1>
    </dataValidation>
    <dataValidation type="whole" allowBlank="1" showInputMessage="1" showErrorMessage="1" sqref="AN179:AO180 AN174:AO175 L193:M194 X193:Y194 AN33:AO34 AN28:AO29 L28:M29 X28:Y29 L33:M34 X33:Y34 AN51:AO52 AN46:AO47 AN88:AO89 AN83:AO84 L88:M89 X88:Y89 L64:M65 X64:Y65 L69:M70 X69:Y70 AN69:AO70 AN64:AO65 L83:M84 X83:Y84 AN106:AO107 AN101:AO102 L106:M107 X106:Y107 L101:M102 X101:Y102 AN143:AO144 AN138:AO139 L143:M144 X143:Y144 L119:M120 X119:Y120 L124:M125 X124:Y125 AN124:AO125 AN119:AO120 L138:M139 X138:Y139 AN161:AO162 AN156:AO157 L161:M162 X161:Y162 L156:M157 X156:Y157 AN198:AO199 AN193:AO194 L198:M199 X198:Y199 L174:M175 X174:Y175 L179:M180 X179:Y180 L46:M47 X46:Y47 L51:M52 X51:Y52" xr:uid="{1F45CC77-C315-4A64-92FF-68CB426AC7DA}">
      <formula1>0</formula1>
      <formula2>59</formula2>
    </dataValidation>
    <dataValidation type="list" allowBlank="1" showInputMessage="1" showErrorMessage="1" sqref="I230:K301 I306:K401" xr:uid="{84FEC9FF-F703-460B-A675-6D8B338B0013}">
      <formula1>"○,定,×,－"</formula1>
    </dataValidation>
    <dataValidation type="whole" allowBlank="1" showInputMessage="1" showErrorMessage="1" sqref="X230:Z301 X306:Z401" xr:uid="{953CB56B-95D1-4E06-AA00-4FE4E69DBF42}">
      <formula1>1</formula1>
      <formula2>10</formula2>
    </dataValidation>
    <dataValidation type="list" allowBlank="1" showInputMessage="1" showErrorMessage="1" sqref="C12:D14" xr:uid="{09E17603-1810-4D1B-96B2-C5C42942F540}">
      <formula1>"☑,□"</formula1>
    </dataValidation>
  </dataValidations>
  <pageMargins left="0.9055118110236221" right="0.51181102362204722" top="0.55118110236220474" bottom="0.55118110236220474" header="0.31496062992125984" footer="0.31496062992125984"/>
  <pageSetup paperSize="9" scale="51" fitToHeight="0" orientation="portrait" cellComments="asDisplayed" r:id="rId1"/>
  <headerFooter>
    <oddFooter>&amp;C&amp;P /&amp;Nページ</oddFooter>
  </headerFooter>
  <rowBreaks count="3" manualBreakCount="3">
    <brk id="60" max="44" man="1"/>
    <brk id="224" max="44" man="1"/>
    <brk id="305" max="44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4" id="{36005A6D-817C-4150-9C4F-E2070D556395}">
            <xm:f>IF(支給額計算書!$C$14="☑",TRUE)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C302:AI305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3FFEE-6B8B-48B5-8F17-0B224ED0B77E}">
  <sheetPr>
    <pageSetUpPr fitToPage="1"/>
  </sheetPr>
  <dimension ref="A1:BG410"/>
  <sheetViews>
    <sheetView showZeros="0" view="pageBreakPreview" zoomScale="55" zoomScaleNormal="100" zoomScaleSheetLayoutView="55" zoomScalePageLayoutView="40" workbookViewId="0">
      <selection activeCell="A2" sqref="A2:H2"/>
    </sheetView>
  </sheetViews>
  <sheetFormatPr defaultColWidth="9" defaultRowHeight="18.75" x14ac:dyDescent="0.15"/>
  <cols>
    <col min="1" max="3" width="4.125" style="1" customWidth="1"/>
    <col min="4" max="4" width="4.125" style="71" customWidth="1"/>
    <col min="5" max="5" width="4.125" style="1" customWidth="1"/>
    <col min="6" max="31" width="3.375" style="1" customWidth="1"/>
    <col min="32" max="43" width="3.625" style="1" customWidth="1"/>
    <col min="44" max="44" width="4" style="1" customWidth="1"/>
    <col min="45" max="45" width="2.375" style="1" customWidth="1"/>
    <col min="46" max="55" width="9" style="31" hidden="1" customWidth="1"/>
    <col min="56" max="58" width="9" style="3"/>
    <col min="59" max="16384" width="9" style="1"/>
  </cols>
  <sheetData>
    <row r="1" spans="1:59" ht="29.25" customHeight="1" x14ac:dyDescent="0.15">
      <c r="D1" s="2"/>
    </row>
    <row r="2" spans="1:59" ht="35.1" customHeight="1" x14ac:dyDescent="0.15">
      <c r="A2" s="165" t="s">
        <v>106</v>
      </c>
      <c r="B2" s="165"/>
      <c r="C2" s="165"/>
      <c r="D2" s="165"/>
      <c r="E2" s="165"/>
      <c r="F2" s="165"/>
      <c r="G2" s="165"/>
      <c r="H2" s="165"/>
      <c r="I2" s="166" t="s">
        <v>88</v>
      </c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7">
        <v>3</v>
      </c>
      <c r="AL2" s="167"/>
      <c r="AM2" s="167"/>
      <c r="AN2" s="167"/>
      <c r="AO2" s="167"/>
      <c r="AP2" s="167"/>
      <c r="AQ2" s="167"/>
      <c r="AR2" s="167"/>
      <c r="AS2" s="16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"/>
      <c r="BE2" s="4"/>
      <c r="BF2" s="4"/>
    </row>
    <row r="3" spans="1:59" ht="35.1" customHeight="1" x14ac:dyDescent="0.15">
      <c r="A3" s="166" t="s">
        <v>89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"/>
      <c r="BE3" s="4"/>
      <c r="BF3" s="4"/>
    </row>
    <row r="4" spans="1:59" ht="27.75" customHeight="1" thickBot="1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3"/>
      <c r="AT4" s="9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</row>
    <row r="5" spans="1:59" ht="27.75" customHeight="1" x14ac:dyDescent="0.15">
      <c r="A5" s="168" t="s">
        <v>92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72" t="s">
        <v>93</v>
      </c>
      <c r="M5" s="172"/>
      <c r="N5" s="172"/>
      <c r="O5" s="172"/>
      <c r="P5" s="172"/>
      <c r="Q5" s="172"/>
      <c r="R5" s="172"/>
      <c r="S5" s="172"/>
      <c r="T5" s="172"/>
      <c r="U5" s="174" t="s">
        <v>94</v>
      </c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 t="s">
        <v>95</v>
      </c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6"/>
      <c r="AT5" s="9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</row>
    <row r="6" spans="1:59" ht="27.75" customHeight="1" x14ac:dyDescent="0.15">
      <c r="A6" s="170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3"/>
      <c r="M6" s="173"/>
      <c r="N6" s="173"/>
      <c r="O6" s="173"/>
      <c r="P6" s="173"/>
      <c r="Q6" s="173"/>
      <c r="R6" s="173"/>
      <c r="S6" s="173"/>
      <c r="T6" s="173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7"/>
      <c r="AT6" s="9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</row>
    <row r="7" spans="1:59" ht="27.75" customHeight="1" x14ac:dyDescent="0.15">
      <c r="A7" s="371"/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5"/>
      <c r="M7" s="375"/>
      <c r="N7" s="375"/>
      <c r="O7" s="375"/>
      <c r="P7" s="375"/>
      <c r="Q7" s="375"/>
      <c r="R7" s="375"/>
      <c r="S7" s="375"/>
      <c r="T7" s="375"/>
      <c r="U7" s="375"/>
      <c r="V7" s="375"/>
      <c r="W7" s="375"/>
      <c r="X7" s="375"/>
      <c r="Y7" s="375"/>
      <c r="Z7" s="375"/>
      <c r="AA7" s="375"/>
      <c r="AB7" s="375"/>
      <c r="AC7" s="375"/>
      <c r="AD7" s="375"/>
      <c r="AE7" s="375"/>
      <c r="AF7" s="375"/>
      <c r="AG7" s="375"/>
      <c r="AH7" s="375"/>
      <c r="AI7" s="375"/>
      <c r="AJ7" s="375"/>
      <c r="AK7" s="375"/>
      <c r="AL7" s="375"/>
      <c r="AM7" s="375"/>
      <c r="AN7" s="375"/>
      <c r="AO7" s="375"/>
      <c r="AP7" s="375"/>
      <c r="AQ7" s="375"/>
      <c r="AR7" s="375"/>
      <c r="AS7" s="377"/>
      <c r="AT7" s="9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</row>
    <row r="8" spans="1:59" ht="27.75" customHeight="1" thickBot="1" x14ac:dyDescent="0.2">
      <c r="A8" s="373"/>
      <c r="B8" s="374"/>
      <c r="C8" s="374"/>
      <c r="D8" s="374"/>
      <c r="E8" s="374"/>
      <c r="F8" s="374"/>
      <c r="G8" s="374"/>
      <c r="H8" s="374"/>
      <c r="I8" s="374"/>
      <c r="J8" s="374"/>
      <c r="K8" s="374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  <c r="Z8" s="376"/>
      <c r="AA8" s="376"/>
      <c r="AB8" s="376"/>
      <c r="AC8" s="376"/>
      <c r="AD8" s="376"/>
      <c r="AE8" s="376"/>
      <c r="AF8" s="376"/>
      <c r="AG8" s="376"/>
      <c r="AH8" s="376"/>
      <c r="AI8" s="376"/>
      <c r="AJ8" s="376"/>
      <c r="AK8" s="376"/>
      <c r="AL8" s="376"/>
      <c r="AM8" s="376"/>
      <c r="AN8" s="376"/>
      <c r="AO8" s="376"/>
      <c r="AP8" s="376"/>
      <c r="AQ8" s="376"/>
      <c r="AR8" s="376"/>
      <c r="AS8" s="378"/>
      <c r="AT8" s="9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</row>
    <row r="9" spans="1:59" ht="27.75" customHeight="1" x14ac:dyDescent="0.15">
      <c r="A9" s="94"/>
      <c r="B9" s="201" t="s">
        <v>91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9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</row>
    <row r="10" spans="1:59" ht="27.75" customHeight="1" thickBot="1" x14ac:dyDescent="0.2">
      <c r="A10" s="108"/>
      <c r="B10" s="108"/>
      <c r="C10" s="109"/>
      <c r="D10" s="109"/>
      <c r="E10" s="109"/>
      <c r="F10" s="109"/>
      <c r="G10" s="109"/>
      <c r="H10" s="109"/>
      <c r="I10" s="109"/>
      <c r="J10" s="109"/>
      <c r="K10" s="109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08"/>
      <c r="AR10" s="108"/>
      <c r="AS10" s="93"/>
      <c r="AT10" s="108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</row>
    <row r="11" spans="1:59" ht="48" customHeight="1" x14ac:dyDescent="0.15">
      <c r="A11" s="108"/>
      <c r="B11" s="108"/>
      <c r="C11" s="190" t="s">
        <v>114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2"/>
      <c r="AQ11" s="108"/>
      <c r="AR11" s="108"/>
      <c r="AS11" s="93"/>
      <c r="AT11" s="108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</row>
    <row r="12" spans="1:59" ht="48" customHeight="1" x14ac:dyDescent="0.15">
      <c r="A12" s="108"/>
      <c r="B12" s="108"/>
      <c r="C12" s="197" t="s">
        <v>115</v>
      </c>
      <c r="D12" s="198"/>
      <c r="E12" s="195" t="s">
        <v>116</v>
      </c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6"/>
      <c r="AQ12" s="108"/>
      <c r="AR12" s="108"/>
      <c r="AS12" s="93"/>
      <c r="AT12" s="108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</row>
    <row r="13" spans="1:59" ht="48" customHeight="1" x14ac:dyDescent="0.15">
      <c r="A13" s="108"/>
      <c r="B13" s="108"/>
      <c r="C13" s="197" t="s">
        <v>115</v>
      </c>
      <c r="D13" s="198"/>
      <c r="E13" s="195" t="s">
        <v>117</v>
      </c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6"/>
      <c r="AQ13" s="108"/>
      <c r="AR13" s="108"/>
      <c r="AS13" s="93"/>
      <c r="AT13" s="108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</row>
    <row r="14" spans="1:59" ht="48" customHeight="1" thickBot="1" x14ac:dyDescent="0.2">
      <c r="A14" s="111"/>
      <c r="B14" s="111"/>
      <c r="C14" s="202" t="s">
        <v>115</v>
      </c>
      <c r="D14" s="203"/>
      <c r="E14" s="204" t="s">
        <v>119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5"/>
      <c r="AQ14" s="111"/>
      <c r="AR14" s="111"/>
      <c r="AS14" s="93"/>
      <c r="AT14" s="111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</row>
    <row r="15" spans="1:59" ht="27.75" customHeight="1" x14ac:dyDescent="0.15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93"/>
      <c r="AT15" s="108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</row>
    <row r="16" spans="1:59" s="10" customFormat="1" ht="28.5" customHeight="1" x14ac:dyDescent="0.15">
      <c r="A16" s="5" t="s">
        <v>86</v>
      </c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8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9"/>
      <c r="BE16" s="9"/>
      <c r="BF16" s="9"/>
    </row>
    <row r="17" spans="1:58" s="11" customFormat="1" ht="15" customHeight="1" x14ac:dyDescent="0.15">
      <c r="D17" s="12"/>
      <c r="U17" s="10"/>
      <c r="V17" s="10"/>
      <c r="W17" s="10"/>
      <c r="X17" s="13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14"/>
      <c r="BE17" s="14"/>
      <c r="BF17" s="14"/>
    </row>
    <row r="18" spans="1:58" s="17" customFormat="1" ht="4.5" customHeight="1" x14ac:dyDescent="0.15">
      <c r="A18" s="15"/>
      <c r="B18" s="15"/>
      <c r="C18" s="16"/>
      <c r="F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U18" s="38"/>
      <c r="AV18" s="38"/>
      <c r="AW18" s="38"/>
      <c r="AX18" s="38"/>
      <c r="AY18" s="38"/>
      <c r="AZ18" s="38"/>
      <c r="BA18" s="38"/>
      <c r="BB18" s="38"/>
      <c r="BC18" s="38"/>
      <c r="BD18" s="9"/>
      <c r="BE18" s="9"/>
      <c r="BF18" s="9"/>
    </row>
    <row r="19" spans="1:58" s="10" customFormat="1" ht="28.5" customHeight="1" x14ac:dyDescent="0.15">
      <c r="A19" s="18"/>
      <c r="B19" s="19" t="s">
        <v>1</v>
      </c>
      <c r="D19" s="20"/>
      <c r="X19" s="13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9"/>
      <c r="BE19" s="9"/>
      <c r="BF19" s="9"/>
    </row>
    <row r="20" spans="1:58" s="10" customFormat="1" ht="28.5" customHeight="1" x14ac:dyDescent="0.15">
      <c r="A20" s="18"/>
      <c r="B20" s="19" t="s">
        <v>2</v>
      </c>
      <c r="D20" s="20"/>
      <c r="X20" s="13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21"/>
      <c r="BE20" s="21"/>
      <c r="BF20" s="21"/>
    </row>
    <row r="21" spans="1:58" s="10" customFormat="1" ht="28.5" customHeight="1" x14ac:dyDescent="0.15">
      <c r="A21" s="18"/>
      <c r="B21" s="19" t="s">
        <v>3</v>
      </c>
      <c r="D21" s="20"/>
      <c r="X21" s="13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21"/>
      <c r="BE21" s="21"/>
      <c r="BF21" s="21"/>
    </row>
    <row r="22" spans="1:58" s="10" customFormat="1" ht="39" customHeight="1" x14ac:dyDescent="0.15">
      <c r="A22" s="18"/>
      <c r="B22" s="113" t="s">
        <v>4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21"/>
      <c r="BE22" s="21"/>
      <c r="BF22" s="21"/>
    </row>
    <row r="23" spans="1:58" s="10" customFormat="1" ht="28.5" customHeight="1" x14ac:dyDescent="0.15">
      <c r="A23" s="18"/>
      <c r="B23" s="19"/>
      <c r="D23" s="20"/>
      <c r="X23" s="13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21"/>
      <c r="BE23" s="21"/>
      <c r="BF23" s="21"/>
    </row>
    <row r="24" spans="1:58" s="17" customFormat="1" ht="4.5" customHeight="1" x14ac:dyDescent="0.15">
      <c r="A24" s="15"/>
      <c r="B24" s="15"/>
      <c r="C24" s="16"/>
      <c r="F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U24" s="34"/>
      <c r="AV24" s="34"/>
      <c r="AW24" s="34"/>
      <c r="AX24" s="34"/>
      <c r="AY24" s="34"/>
      <c r="AZ24" s="34"/>
      <c r="BA24" s="34"/>
      <c r="BB24" s="34"/>
      <c r="BC24" s="34"/>
      <c r="BD24" s="21"/>
      <c r="BE24" s="21"/>
      <c r="BF24" s="21"/>
    </row>
    <row r="25" spans="1:58" ht="25.5" customHeight="1" x14ac:dyDescent="0.15">
      <c r="A25" s="178" t="s">
        <v>5</v>
      </c>
      <c r="B25" s="179"/>
      <c r="C25" s="179"/>
      <c r="D25" s="179"/>
      <c r="E25" s="179"/>
      <c r="F25" s="179"/>
      <c r="G25" s="179"/>
      <c r="H25" s="179"/>
      <c r="I25" s="180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U25" s="31" t="s">
        <v>6</v>
      </c>
      <c r="AV25" s="34"/>
      <c r="AW25" s="34"/>
      <c r="AX25" s="34"/>
      <c r="AY25" s="34"/>
      <c r="BA25" s="34"/>
      <c r="BB25" s="34"/>
      <c r="BC25" s="34"/>
      <c r="BD25" s="21"/>
      <c r="BE25" s="21"/>
      <c r="BF25" s="21"/>
    </row>
    <row r="26" spans="1:58" ht="17.25" customHeight="1" x14ac:dyDescent="0.15">
      <c r="A26" s="181"/>
      <c r="B26" s="182"/>
      <c r="C26" s="182"/>
      <c r="D26" s="182"/>
      <c r="E26" s="182"/>
      <c r="F26" s="182"/>
      <c r="G26" s="182"/>
      <c r="H26" s="182"/>
      <c r="I26" s="183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5"/>
      <c r="Y26" s="25"/>
      <c r="Z26" s="25"/>
      <c r="AA26" s="25"/>
      <c r="AB26" s="25"/>
      <c r="AC26" s="25"/>
      <c r="AD26" s="25"/>
      <c r="AE26" s="26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7"/>
      <c r="AQ26" s="27"/>
      <c r="AR26" s="27"/>
      <c r="AS26" s="27"/>
    </row>
    <row r="27" spans="1:58" ht="28.5" customHeight="1" x14ac:dyDescent="0.15">
      <c r="A27" s="28"/>
      <c r="B27" s="29" t="s">
        <v>7</v>
      </c>
      <c r="C27" s="30"/>
      <c r="D27" s="30"/>
      <c r="E27" s="30"/>
      <c r="F27" s="31"/>
      <c r="G27" s="32"/>
      <c r="H27" s="31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3"/>
      <c r="AB27" s="34"/>
      <c r="AC27" s="34"/>
      <c r="AD27" s="34"/>
      <c r="AE27" s="29" t="s">
        <v>8</v>
      </c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V27" s="31" t="s">
        <v>9</v>
      </c>
      <c r="AY27" s="31" t="s">
        <v>10</v>
      </c>
    </row>
    <row r="28" spans="1:58" ht="25.5" customHeight="1" x14ac:dyDescent="0.15">
      <c r="A28" s="28"/>
      <c r="B28" s="212" t="s">
        <v>11</v>
      </c>
      <c r="C28" s="213"/>
      <c r="D28" s="213"/>
      <c r="E28" s="214"/>
      <c r="F28" s="218" t="s">
        <v>12</v>
      </c>
      <c r="G28" s="218"/>
      <c r="H28" s="260"/>
      <c r="I28" s="260"/>
      <c r="J28" s="208" t="s">
        <v>13</v>
      </c>
      <c r="K28" s="208"/>
      <c r="L28" s="260"/>
      <c r="M28" s="260"/>
      <c r="N28" s="208" t="s">
        <v>14</v>
      </c>
      <c r="O28" s="221"/>
      <c r="P28" s="231" t="s">
        <v>15</v>
      </c>
      <c r="Q28" s="221"/>
      <c r="R28" s="233" t="s">
        <v>16</v>
      </c>
      <c r="S28" s="233"/>
      <c r="T28" s="260"/>
      <c r="U28" s="260"/>
      <c r="V28" s="208" t="s">
        <v>13</v>
      </c>
      <c r="W28" s="208"/>
      <c r="X28" s="260"/>
      <c r="Y28" s="260"/>
      <c r="Z28" s="208" t="s">
        <v>14</v>
      </c>
      <c r="AA28" s="221"/>
      <c r="AB28" s="31"/>
      <c r="AC28" s="31"/>
      <c r="AD28" s="31"/>
      <c r="AE28" s="223" t="s">
        <v>17</v>
      </c>
      <c r="AF28" s="224"/>
      <c r="AG28" s="224"/>
      <c r="AH28" s="224"/>
      <c r="AI28" s="225"/>
      <c r="AJ28" s="229">
        <f>ROUNDDOWN(AY28/60,0)</f>
        <v>0</v>
      </c>
      <c r="AK28" s="229"/>
      <c r="AL28" s="224" t="s">
        <v>18</v>
      </c>
      <c r="AM28" s="224"/>
      <c r="AN28" s="229">
        <f>AY28-AJ28*60</f>
        <v>0</v>
      </c>
      <c r="AO28" s="229"/>
      <c r="AP28" s="208" t="s">
        <v>14</v>
      </c>
      <c r="AQ28" s="221"/>
      <c r="AR28" s="34"/>
      <c r="AS28" s="31"/>
      <c r="AT28" s="210"/>
      <c r="AU28" s="210" t="s">
        <v>19</v>
      </c>
      <c r="AV28" s="211">
        <f>T28*60+X28</f>
        <v>0</v>
      </c>
      <c r="AX28" s="210" t="s">
        <v>20</v>
      </c>
      <c r="AY28" s="211">
        <f>(T28*60+X28)-(H28*60+L28)</f>
        <v>0</v>
      </c>
    </row>
    <row r="29" spans="1:58" ht="35.25" customHeight="1" x14ac:dyDescent="0.15">
      <c r="A29" s="28"/>
      <c r="B29" s="215"/>
      <c r="C29" s="216"/>
      <c r="D29" s="216"/>
      <c r="E29" s="217"/>
      <c r="F29" s="218"/>
      <c r="G29" s="218"/>
      <c r="H29" s="261"/>
      <c r="I29" s="261"/>
      <c r="J29" s="209"/>
      <c r="K29" s="209"/>
      <c r="L29" s="261"/>
      <c r="M29" s="261"/>
      <c r="N29" s="209"/>
      <c r="O29" s="222"/>
      <c r="P29" s="232"/>
      <c r="Q29" s="222"/>
      <c r="R29" s="234"/>
      <c r="S29" s="234"/>
      <c r="T29" s="261"/>
      <c r="U29" s="261"/>
      <c r="V29" s="209"/>
      <c r="W29" s="209"/>
      <c r="X29" s="261"/>
      <c r="Y29" s="261"/>
      <c r="Z29" s="209"/>
      <c r="AA29" s="222"/>
      <c r="AB29" s="31"/>
      <c r="AC29" s="31"/>
      <c r="AD29" s="31"/>
      <c r="AE29" s="226"/>
      <c r="AF29" s="227"/>
      <c r="AG29" s="227"/>
      <c r="AH29" s="227"/>
      <c r="AI29" s="228"/>
      <c r="AJ29" s="230"/>
      <c r="AK29" s="230"/>
      <c r="AL29" s="227"/>
      <c r="AM29" s="227"/>
      <c r="AN29" s="230"/>
      <c r="AO29" s="230"/>
      <c r="AP29" s="209"/>
      <c r="AQ29" s="222"/>
      <c r="AR29" s="34"/>
      <c r="AS29" s="31"/>
      <c r="AT29" s="210"/>
      <c r="AU29" s="210"/>
      <c r="AV29" s="211"/>
      <c r="AX29" s="210"/>
      <c r="AY29" s="211"/>
    </row>
    <row r="30" spans="1:58" ht="17.25" customHeight="1" x14ac:dyDescent="0.15">
      <c r="A30" s="28"/>
      <c r="B30" s="35"/>
      <c r="C30" s="35"/>
      <c r="D30" s="35"/>
      <c r="E30" s="35"/>
      <c r="F30" s="36"/>
      <c r="G30" s="36"/>
      <c r="H30" s="37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4"/>
      <c r="Y30" s="34"/>
      <c r="Z30" s="32"/>
      <c r="AA30" s="33"/>
      <c r="AB30" s="34"/>
      <c r="AC30" s="34"/>
      <c r="AD30" s="34"/>
      <c r="AE30" s="38"/>
      <c r="AF30" s="38"/>
      <c r="AG30" s="38"/>
      <c r="AH30" s="38"/>
      <c r="AI30" s="38"/>
      <c r="AJ30" s="39" t="s">
        <v>21</v>
      </c>
      <c r="AK30" s="38"/>
      <c r="AL30" s="38"/>
      <c r="AM30" s="38"/>
      <c r="AN30" s="38"/>
      <c r="AO30" s="38"/>
      <c r="AP30" s="38"/>
      <c r="AQ30" s="38"/>
      <c r="AR30" s="34"/>
      <c r="AS30" s="31"/>
    </row>
    <row r="31" spans="1:58" s="31" customFormat="1" ht="25.5" customHeight="1" x14ac:dyDescent="0.15">
      <c r="A31" s="28"/>
      <c r="B31" s="29"/>
      <c r="C31" s="30"/>
      <c r="D31" s="30"/>
      <c r="E31" s="30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3"/>
      <c r="X31" s="34"/>
      <c r="Y31" s="34"/>
      <c r="Z31" s="32"/>
      <c r="AA31" s="33"/>
      <c r="AB31" s="34"/>
      <c r="AC31" s="34"/>
      <c r="AD31" s="34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4"/>
      <c r="AV31" s="43" t="s">
        <v>22</v>
      </c>
      <c r="AY31" s="31" t="s">
        <v>23</v>
      </c>
      <c r="BB31" s="31" t="s">
        <v>24</v>
      </c>
      <c r="BD31" s="3"/>
      <c r="BE31" s="3"/>
      <c r="BF31" s="3"/>
    </row>
    <row r="32" spans="1:58" s="48" customFormat="1" ht="25.5" customHeight="1" x14ac:dyDescent="0.15">
      <c r="A32" s="41"/>
      <c r="B32" s="42" t="s">
        <v>107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3"/>
      <c r="P32" s="42"/>
      <c r="Q32" s="42"/>
      <c r="R32" s="42"/>
      <c r="S32" s="42"/>
      <c r="T32" s="42"/>
      <c r="U32" s="13"/>
      <c r="V32" s="42"/>
      <c r="W32" s="42"/>
      <c r="X32" s="34"/>
      <c r="Y32" s="34"/>
      <c r="Z32" s="32"/>
      <c r="AA32" s="33"/>
      <c r="AB32" s="34"/>
      <c r="AC32" s="34"/>
      <c r="AD32" s="34"/>
      <c r="AE32" s="44" t="s">
        <v>25</v>
      </c>
      <c r="AF32" s="45"/>
      <c r="AG32" s="46"/>
      <c r="AH32" s="46"/>
      <c r="AI32" s="46"/>
      <c r="AJ32" s="46"/>
      <c r="AK32" s="46"/>
      <c r="AL32" s="46"/>
      <c r="AM32" s="46"/>
      <c r="AN32" s="38"/>
      <c r="AO32" s="38"/>
      <c r="AP32" s="38"/>
      <c r="AQ32" s="47"/>
      <c r="AR32" s="34"/>
      <c r="AS32" s="31"/>
      <c r="AT32" s="43"/>
      <c r="AU32" s="43"/>
      <c r="AV32" s="43" t="s">
        <v>26</v>
      </c>
      <c r="AW32" s="43"/>
      <c r="AX32" s="43"/>
      <c r="AY32" s="31" t="s">
        <v>27</v>
      </c>
      <c r="AZ32" s="43"/>
      <c r="BA32" s="31"/>
      <c r="BB32" s="31" t="s">
        <v>28</v>
      </c>
      <c r="BC32" s="43"/>
      <c r="BD32" s="3"/>
      <c r="BE32" s="40"/>
      <c r="BF32" s="40"/>
    </row>
    <row r="33" spans="1:58" ht="25.5" customHeight="1" x14ac:dyDescent="0.15">
      <c r="A33" s="28"/>
      <c r="B33" s="212" t="s">
        <v>11</v>
      </c>
      <c r="C33" s="213"/>
      <c r="D33" s="213"/>
      <c r="E33" s="214"/>
      <c r="F33" s="218" t="s">
        <v>12</v>
      </c>
      <c r="G33" s="218"/>
      <c r="H33" s="260"/>
      <c r="I33" s="260"/>
      <c r="J33" s="208" t="s">
        <v>13</v>
      </c>
      <c r="K33" s="208"/>
      <c r="L33" s="260"/>
      <c r="M33" s="260"/>
      <c r="N33" s="208" t="s">
        <v>14</v>
      </c>
      <c r="O33" s="221"/>
      <c r="P33" s="231" t="s">
        <v>15</v>
      </c>
      <c r="Q33" s="221"/>
      <c r="R33" s="233" t="s">
        <v>16</v>
      </c>
      <c r="S33" s="233"/>
      <c r="T33" s="262"/>
      <c r="U33" s="260"/>
      <c r="V33" s="208" t="s">
        <v>13</v>
      </c>
      <c r="W33" s="208"/>
      <c r="X33" s="260"/>
      <c r="Y33" s="260"/>
      <c r="Z33" s="208" t="s">
        <v>14</v>
      </c>
      <c r="AA33" s="221"/>
      <c r="AB33" s="34"/>
      <c r="AC33" s="34"/>
      <c r="AD33" s="34"/>
      <c r="AE33" s="257" t="s">
        <v>29</v>
      </c>
      <c r="AF33" s="208"/>
      <c r="AG33" s="208"/>
      <c r="AH33" s="208"/>
      <c r="AI33" s="221"/>
      <c r="AJ33" s="258">
        <f>ROUNDDOWN(AV38/60,0)</f>
        <v>0</v>
      </c>
      <c r="AK33" s="229"/>
      <c r="AL33" s="208" t="s">
        <v>13</v>
      </c>
      <c r="AM33" s="208"/>
      <c r="AN33" s="229">
        <f>AV38-AJ33*60</f>
        <v>0</v>
      </c>
      <c r="AO33" s="229"/>
      <c r="AP33" s="208" t="s">
        <v>14</v>
      </c>
      <c r="AQ33" s="221"/>
      <c r="AR33" s="34"/>
      <c r="AS33" s="49"/>
      <c r="AU33" s="210" t="s">
        <v>30</v>
      </c>
      <c r="AV33" s="211">
        <f>IF(AY33&lt;=BB33,BB33,AV28)</f>
        <v>1260</v>
      </c>
      <c r="AW33" s="152"/>
      <c r="AX33" s="210" t="s">
        <v>31</v>
      </c>
      <c r="AY33" s="211">
        <f>T33*60+X33</f>
        <v>0</v>
      </c>
      <c r="AZ33" s="152"/>
      <c r="BA33" s="210" t="s">
        <v>32</v>
      </c>
      <c r="BB33" s="211">
        <v>1260</v>
      </c>
    </row>
    <row r="34" spans="1:58" ht="35.25" customHeight="1" x14ac:dyDescent="0.15">
      <c r="A34" s="28"/>
      <c r="B34" s="215"/>
      <c r="C34" s="216"/>
      <c r="D34" s="216"/>
      <c r="E34" s="217"/>
      <c r="F34" s="218"/>
      <c r="G34" s="218"/>
      <c r="H34" s="261"/>
      <c r="I34" s="261"/>
      <c r="J34" s="209"/>
      <c r="K34" s="209"/>
      <c r="L34" s="261"/>
      <c r="M34" s="261"/>
      <c r="N34" s="209"/>
      <c r="O34" s="222"/>
      <c r="P34" s="232"/>
      <c r="Q34" s="222"/>
      <c r="R34" s="234"/>
      <c r="S34" s="234"/>
      <c r="T34" s="263"/>
      <c r="U34" s="261"/>
      <c r="V34" s="209"/>
      <c r="W34" s="209"/>
      <c r="X34" s="261"/>
      <c r="Y34" s="261"/>
      <c r="Z34" s="209"/>
      <c r="AA34" s="222"/>
      <c r="AB34" s="31"/>
      <c r="AC34" s="31"/>
      <c r="AD34" s="31"/>
      <c r="AE34" s="232"/>
      <c r="AF34" s="209"/>
      <c r="AG34" s="209"/>
      <c r="AH34" s="209"/>
      <c r="AI34" s="222"/>
      <c r="AJ34" s="259"/>
      <c r="AK34" s="230"/>
      <c r="AL34" s="209"/>
      <c r="AM34" s="209"/>
      <c r="AN34" s="230"/>
      <c r="AO34" s="230"/>
      <c r="AP34" s="209"/>
      <c r="AQ34" s="222"/>
      <c r="AR34" s="34"/>
      <c r="AS34" s="49"/>
      <c r="AU34" s="210"/>
      <c r="AV34" s="211"/>
      <c r="AW34" s="152"/>
      <c r="AX34" s="210"/>
      <c r="AY34" s="211"/>
      <c r="AZ34" s="152"/>
      <c r="BA34" s="210"/>
      <c r="BB34" s="211"/>
    </row>
    <row r="35" spans="1:58" ht="17.25" customHeight="1" x14ac:dyDescent="0.15">
      <c r="A35" s="50"/>
      <c r="B35" s="35"/>
      <c r="C35" s="35"/>
      <c r="D35" s="35"/>
      <c r="E35" s="35"/>
      <c r="F35" s="31"/>
      <c r="G35" s="35"/>
      <c r="H35" s="37"/>
      <c r="I35" s="35"/>
      <c r="J35" s="35"/>
      <c r="K35" s="35"/>
      <c r="L35" s="35"/>
      <c r="M35" s="35"/>
      <c r="N35" s="35"/>
      <c r="O35" s="35"/>
      <c r="P35" s="51"/>
      <c r="Q35" s="35"/>
      <c r="R35" s="35"/>
      <c r="S35" s="35"/>
      <c r="T35" s="35"/>
      <c r="U35" s="35"/>
      <c r="V35" s="35"/>
      <c r="W35" s="35"/>
      <c r="X35" s="34"/>
      <c r="Y35" s="34"/>
      <c r="Z35" s="32"/>
      <c r="AA35" s="31"/>
      <c r="AB35" s="31"/>
      <c r="AC35" s="31"/>
      <c r="AD35" s="31"/>
      <c r="AE35" s="47"/>
      <c r="AF35" s="47"/>
      <c r="AG35" s="47"/>
      <c r="AH35" s="47"/>
      <c r="AI35" s="47"/>
      <c r="AJ35" s="39" t="s">
        <v>21</v>
      </c>
      <c r="AK35" s="47"/>
      <c r="AL35" s="47"/>
      <c r="AM35" s="47"/>
      <c r="AN35" s="47"/>
      <c r="AO35" s="47"/>
      <c r="AP35" s="47"/>
      <c r="AQ35" s="47"/>
      <c r="AR35" s="31"/>
      <c r="AS35" s="31"/>
      <c r="AY35" s="62" t="s">
        <v>33</v>
      </c>
    </row>
    <row r="36" spans="1:58" ht="25.5" customHeight="1" x14ac:dyDescent="0.2">
      <c r="A36" s="50"/>
      <c r="B36" s="31"/>
      <c r="C36" s="235" t="s">
        <v>100</v>
      </c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7"/>
      <c r="AD36" s="31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31"/>
      <c r="AS36" s="31"/>
      <c r="AY36" s="98" t="s">
        <v>34</v>
      </c>
    </row>
    <row r="37" spans="1:58" ht="25.5" customHeight="1" x14ac:dyDescent="0.15">
      <c r="A37" s="50"/>
      <c r="B37" s="31"/>
      <c r="C37" s="238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40"/>
      <c r="AD37" s="31"/>
      <c r="AE37" s="44" t="s">
        <v>35</v>
      </c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31"/>
      <c r="AS37" s="31"/>
      <c r="AV37" s="31" t="s">
        <v>36</v>
      </c>
      <c r="AY37" s="31" t="s">
        <v>37</v>
      </c>
      <c r="AZ37" s="99"/>
    </row>
    <row r="38" spans="1:58" s="48" customFormat="1" ht="25.5" customHeight="1" x14ac:dyDescent="0.15">
      <c r="A38" s="50"/>
      <c r="B38" s="31"/>
      <c r="C38" s="238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40"/>
      <c r="AC38" s="1"/>
      <c r="AD38" s="31"/>
      <c r="AE38" s="223" t="s">
        <v>38</v>
      </c>
      <c r="AF38" s="244"/>
      <c r="AG38" s="244"/>
      <c r="AH38" s="244"/>
      <c r="AI38" s="244"/>
      <c r="AJ38" s="244"/>
      <c r="AK38" s="245"/>
      <c r="AL38" s="249">
        <f>IF(AY28=0,0,ROUNDUP(AV38/AY28,3))</f>
        <v>0</v>
      </c>
      <c r="AM38" s="250"/>
      <c r="AN38" s="250"/>
      <c r="AO38" s="250"/>
      <c r="AP38" s="250"/>
      <c r="AQ38" s="251"/>
      <c r="AR38" s="31"/>
      <c r="AS38" s="31"/>
      <c r="AT38" s="43"/>
      <c r="AU38" s="210" t="s">
        <v>39</v>
      </c>
      <c r="AV38" s="255">
        <f>IF(AV28-AV33&gt;0,IF(AV28-AV33&gt;AY28,AY28,AV28-AV33),0)</f>
        <v>0</v>
      </c>
      <c r="AW38" s="256" t="s">
        <v>40</v>
      </c>
      <c r="AX38" s="256"/>
      <c r="AY38" s="99"/>
      <c r="AZ38" s="99"/>
      <c r="BA38" s="43"/>
      <c r="BB38" s="43"/>
      <c r="BC38" s="43"/>
      <c r="BD38" s="40"/>
      <c r="BE38" s="40"/>
      <c r="BF38" s="40"/>
    </row>
    <row r="39" spans="1:58" ht="35.25" customHeight="1" x14ac:dyDescent="0.15">
      <c r="A39" s="50"/>
      <c r="B39" s="31"/>
      <c r="C39" s="238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40"/>
      <c r="AD39" s="31"/>
      <c r="AE39" s="246"/>
      <c r="AF39" s="247"/>
      <c r="AG39" s="247"/>
      <c r="AH39" s="247"/>
      <c r="AI39" s="247"/>
      <c r="AJ39" s="247"/>
      <c r="AK39" s="248"/>
      <c r="AL39" s="252"/>
      <c r="AM39" s="253"/>
      <c r="AN39" s="253"/>
      <c r="AO39" s="253"/>
      <c r="AP39" s="253"/>
      <c r="AQ39" s="254"/>
      <c r="AR39" s="31"/>
      <c r="AS39" s="31"/>
      <c r="AT39" s="210"/>
      <c r="AU39" s="210"/>
      <c r="AV39" s="255"/>
      <c r="AW39" s="256"/>
      <c r="AX39" s="256"/>
    </row>
    <row r="40" spans="1:58" ht="25.5" customHeight="1" x14ac:dyDescent="0.15">
      <c r="A40" s="50"/>
      <c r="B40" s="31"/>
      <c r="C40" s="241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3"/>
      <c r="AD40" s="31"/>
      <c r="AE40" s="31"/>
      <c r="AF40" s="31"/>
      <c r="AG40" s="31"/>
      <c r="AH40" s="31"/>
      <c r="AI40" s="31"/>
      <c r="AJ40" s="31"/>
      <c r="AK40" s="54" t="s">
        <v>21</v>
      </c>
      <c r="AL40" s="31"/>
      <c r="AM40" s="34"/>
      <c r="AN40" s="34"/>
      <c r="AO40" s="34"/>
      <c r="AP40" s="31"/>
      <c r="AQ40" s="31"/>
      <c r="AR40" s="31"/>
      <c r="AS40" s="31"/>
      <c r="AT40" s="210"/>
    </row>
    <row r="41" spans="1:58" ht="25.5" customHeight="1" x14ac:dyDescent="0.15">
      <c r="A41" s="50"/>
      <c r="B41" s="31"/>
      <c r="C41" s="3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D41" s="31"/>
      <c r="AE41" s="31"/>
      <c r="AF41" s="31"/>
      <c r="AG41" s="31"/>
      <c r="AH41" s="31"/>
      <c r="AI41" s="31"/>
      <c r="AJ41" s="31"/>
      <c r="AK41" s="55" t="s">
        <v>41</v>
      </c>
      <c r="AL41" s="31"/>
      <c r="AM41" s="34"/>
      <c r="AN41" s="34"/>
      <c r="AO41" s="34"/>
      <c r="AP41" s="31"/>
      <c r="AQ41" s="31"/>
      <c r="AR41" s="31"/>
      <c r="AS41" s="31"/>
    </row>
    <row r="42" spans="1:58" ht="17.25" customHeight="1" x14ac:dyDescent="0.15">
      <c r="A42" s="36"/>
      <c r="B42" s="36"/>
      <c r="C42" s="36"/>
      <c r="D42" s="36"/>
      <c r="E42" s="36"/>
      <c r="F42" s="62"/>
      <c r="G42" s="36"/>
      <c r="H42" s="36"/>
      <c r="I42" s="36"/>
      <c r="J42" s="36"/>
      <c r="AK42" s="63"/>
      <c r="AM42" s="10"/>
      <c r="AN42" s="10"/>
      <c r="AO42" s="10"/>
    </row>
    <row r="43" spans="1:58" ht="25.5" customHeight="1" x14ac:dyDescent="0.15">
      <c r="A43" s="178" t="s">
        <v>42</v>
      </c>
      <c r="B43" s="179"/>
      <c r="C43" s="179"/>
      <c r="D43" s="179"/>
      <c r="E43" s="179"/>
      <c r="F43" s="179"/>
      <c r="G43" s="179"/>
      <c r="H43" s="179"/>
      <c r="I43" s="180"/>
      <c r="J43" s="23"/>
      <c r="K43" s="64" t="s">
        <v>43</v>
      </c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23"/>
      <c r="AP43" s="23"/>
      <c r="AQ43" s="23"/>
      <c r="AR43" s="23"/>
      <c r="AS43" s="23"/>
      <c r="AU43" s="31" t="s">
        <v>6</v>
      </c>
      <c r="AV43" s="34"/>
      <c r="AW43" s="34"/>
      <c r="AX43" s="34"/>
      <c r="AY43" s="34"/>
      <c r="BA43" s="34"/>
      <c r="BB43" s="34"/>
      <c r="BC43" s="34"/>
      <c r="BD43" s="21"/>
      <c r="BE43" s="21"/>
      <c r="BF43" s="21"/>
    </row>
    <row r="44" spans="1:58" ht="17.25" customHeight="1" x14ac:dyDescent="0.15">
      <c r="A44" s="181"/>
      <c r="B44" s="182"/>
      <c r="C44" s="182"/>
      <c r="D44" s="182"/>
      <c r="E44" s="182"/>
      <c r="F44" s="182"/>
      <c r="G44" s="182"/>
      <c r="H44" s="182"/>
      <c r="I44" s="183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5"/>
      <c r="Y44" s="25"/>
      <c r="Z44" s="25"/>
      <c r="AA44" s="25"/>
      <c r="AB44" s="25"/>
      <c r="AC44" s="25"/>
      <c r="AD44" s="25"/>
      <c r="AE44" s="26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7"/>
      <c r="AQ44" s="27"/>
      <c r="AR44" s="27"/>
      <c r="AS44" s="27"/>
    </row>
    <row r="45" spans="1:58" ht="28.5" customHeight="1" x14ac:dyDescent="0.15">
      <c r="A45" s="28"/>
      <c r="B45" s="29" t="s">
        <v>7</v>
      </c>
      <c r="C45" s="30"/>
      <c r="D45" s="30"/>
      <c r="E45" s="30"/>
      <c r="F45" s="31"/>
      <c r="G45" s="32"/>
      <c r="H45" s="31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3"/>
      <c r="AB45" s="34"/>
      <c r="AC45" s="34"/>
      <c r="AD45" s="34"/>
      <c r="AE45" s="29" t="s">
        <v>8</v>
      </c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V45" s="31" t="s">
        <v>9</v>
      </c>
      <c r="AY45" s="31" t="s">
        <v>10</v>
      </c>
    </row>
    <row r="46" spans="1:58" ht="25.5" customHeight="1" x14ac:dyDescent="0.15">
      <c r="A46" s="28"/>
      <c r="B46" s="212" t="s">
        <v>11</v>
      </c>
      <c r="C46" s="213"/>
      <c r="D46" s="213"/>
      <c r="E46" s="214"/>
      <c r="F46" s="218" t="s">
        <v>12</v>
      </c>
      <c r="G46" s="218"/>
      <c r="H46" s="260"/>
      <c r="I46" s="260"/>
      <c r="J46" s="208" t="s">
        <v>13</v>
      </c>
      <c r="K46" s="208"/>
      <c r="L46" s="260"/>
      <c r="M46" s="260"/>
      <c r="N46" s="208" t="s">
        <v>14</v>
      </c>
      <c r="O46" s="221"/>
      <c r="P46" s="231" t="s">
        <v>15</v>
      </c>
      <c r="Q46" s="221"/>
      <c r="R46" s="233" t="s">
        <v>16</v>
      </c>
      <c r="S46" s="233"/>
      <c r="T46" s="260"/>
      <c r="U46" s="260"/>
      <c r="V46" s="208" t="s">
        <v>13</v>
      </c>
      <c r="W46" s="208"/>
      <c r="X46" s="260"/>
      <c r="Y46" s="260"/>
      <c r="Z46" s="208" t="s">
        <v>14</v>
      </c>
      <c r="AA46" s="221"/>
      <c r="AB46" s="31"/>
      <c r="AC46" s="31"/>
      <c r="AD46" s="31"/>
      <c r="AE46" s="223" t="s">
        <v>44</v>
      </c>
      <c r="AF46" s="224"/>
      <c r="AG46" s="224"/>
      <c r="AH46" s="224"/>
      <c r="AI46" s="225"/>
      <c r="AJ46" s="229">
        <f>ROUNDDOWN(AY46/60,0)</f>
        <v>0</v>
      </c>
      <c r="AK46" s="229"/>
      <c r="AL46" s="224" t="s">
        <v>18</v>
      </c>
      <c r="AM46" s="224"/>
      <c r="AN46" s="229">
        <f>AY46-AJ46*60</f>
        <v>0</v>
      </c>
      <c r="AO46" s="229"/>
      <c r="AP46" s="208" t="s">
        <v>14</v>
      </c>
      <c r="AQ46" s="221"/>
      <c r="AR46" s="34"/>
      <c r="AS46" s="31"/>
      <c r="AT46" s="210"/>
      <c r="AU46" s="210" t="s">
        <v>19</v>
      </c>
      <c r="AV46" s="211">
        <f>T46*60+X46</f>
        <v>0</v>
      </c>
      <c r="AX46" s="210" t="s">
        <v>20</v>
      </c>
      <c r="AY46" s="211">
        <f>(T46*60+X46)-(H46*60+L46)</f>
        <v>0</v>
      </c>
    </row>
    <row r="47" spans="1:58" ht="35.25" customHeight="1" x14ac:dyDescent="0.15">
      <c r="A47" s="28"/>
      <c r="B47" s="215"/>
      <c r="C47" s="216"/>
      <c r="D47" s="216"/>
      <c r="E47" s="217"/>
      <c r="F47" s="218"/>
      <c r="G47" s="218"/>
      <c r="H47" s="261"/>
      <c r="I47" s="261"/>
      <c r="J47" s="209"/>
      <c r="K47" s="209"/>
      <c r="L47" s="261"/>
      <c r="M47" s="261"/>
      <c r="N47" s="209"/>
      <c r="O47" s="222"/>
      <c r="P47" s="232"/>
      <c r="Q47" s="222"/>
      <c r="R47" s="234"/>
      <c r="S47" s="234"/>
      <c r="T47" s="261"/>
      <c r="U47" s="261"/>
      <c r="V47" s="209"/>
      <c r="W47" s="209"/>
      <c r="X47" s="261"/>
      <c r="Y47" s="261"/>
      <c r="Z47" s="209"/>
      <c r="AA47" s="222"/>
      <c r="AB47" s="31"/>
      <c r="AC47" s="31"/>
      <c r="AD47" s="31"/>
      <c r="AE47" s="226"/>
      <c r="AF47" s="227"/>
      <c r="AG47" s="227"/>
      <c r="AH47" s="227"/>
      <c r="AI47" s="228"/>
      <c r="AJ47" s="230"/>
      <c r="AK47" s="230"/>
      <c r="AL47" s="227"/>
      <c r="AM47" s="227"/>
      <c r="AN47" s="230"/>
      <c r="AO47" s="230"/>
      <c r="AP47" s="209"/>
      <c r="AQ47" s="222"/>
      <c r="AR47" s="34"/>
      <c r="AS47" s="31"/>
      <c r="AT47" s="210"/>
      <c r="AU47" s="210"/>
      <c r="AV47" s="211"/>
      <c r="AX47" s="210"/>
      <c r="AY47" s="211"/>
    </row>
    <row r="48" spans="1:58" ht="17.25" customHeight="1" x14ac:dyDescent="0.15">
      <c r="A48" s="28"/>
      <c r="B48" s="35"/>
      <c r="C48" s="35"/>
      <c r="D48" s="35"/>
      <c r="E48" s="35"/>
      <c r="F48" s="36"/>
      <c r="G48" s="36"/>
      <c r="H48" s="37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4"/>
      <c r="Y48" s="34"/>
      <c r="Z48" s="32"/>
      <c r="AA48" s="33"/>
      <c r="AB48" s="34"/>
      <c r="AC48" s="34"/>
      <c r="AD48" s="34"/>
      <c r="AE48" s="38"/>
      <c r="AF48" s="38"/>
      <c r="AG48" s="38"/>
      <c r="AH48" s="38"/>
      <c r="AI48" s="38"/>
      <c r="AJ48" s="39" t="s">
        <v>21</v>
      </c>
      <c r="AK48" s="38"/>
      <c r="AL48" s="38"/>
      <c r="AM48" s="38"/>
      <c r="AN48" s="38"/>
      <c r="AO48" s="38"/>
      <c r="AP48" s="38"/>
      <c r="AQ48" s="38"/>
      <c r="AR48" s="34"/>
      <c r="AS48" s="31"/>
    </row>
    <row r="49" spans="1:58" s="31" customFormat="1" ht="25.5" customHeight="1" x14ac:dyDescent="0.15">
      <c r="A49" s="28"/>
      <c r="B49" s="29"/>
      <c r="C49" s="30"/>
      <c r="D49" s="30"/>
      <c r="E49" s="30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3"/>
      <c r="X49" s="34"/>
      <c r="Y49" s="34"/>
      <c r="Z49" s="32"/>
      <c r="AA49" s="33"/>
      <c r="AB49" s="34"/>
      <c r="AC49" s="34"/>
      <c r="AD49" s="34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4"/>
      <c r="AV49" s="43" t="s">
        <v>22</v>
      </c>
      <c r="AY49" s="31" t="s">
        <v>23</v>
      </c>
      <c r="BB49" s="31" t="s">
        <v>24</v>
      </c>
      <c r="BD49" s="3"/>
      <c r="BE49" s="3"/>
      <c r="BF49" s="3"/>
    </row>
    <row r="50" spans="1:58" s="48" customFormat="1" ht="25.5" customHeight="1" x14ac:dyDescent="0.15">
      <c r="A50" s="41"/>
      <c r="B50" s="42" t="s">
        <v>107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3"/>
      <c r="P50" s="42"/>
      <c r="Q50" s="42"/>
      <c r="R50" s="42"/>
      <c r="S50" s="42"/>
      <c r="T50" s="42"/>
      <c r="U50" s="13"/>
      <c r="V50" s="42"/>
      <c r="W50" s="42"/>
      <c r="X50" s="34"/>
      <c r="Y50" s="34"/>
      <c r="Z50" s="32"/>
      <c r="AA50" s="33"/>
      <c r="AB50" s="34"/>
      <c r="AC50" s="34"/>
      <c r="AD50" s="34"/>
      <c r="AE50" s="44" t="s">
        <v>25</v>
      </c>
      <c r="AF50" s="45"/>
      <c r="AG50" s="46"/>
      <c r="AH50" s="46"/>
      <c r="AI50" s="46"/>
      <c r="AJ50" s="46"/>
      <c r="AK50" s="46"/>
      <c r="AL50" s="46"/>
      <c r="AM50" s="46"/>
      <c r="AN50" s="38"/>
      <c r="AO50" s="38"/>
      <c r="AP50" s="38"/>
      <c r="AQ50" s="47"/>
      <c r="AR50" s="34"/>
      <c r="AS50" s="31"/>
      <c r="AT50" s="43"/>
      <c r="AU50" s="43"/>
      <c r="AV50" s="43" t="s">
        <v>26</v>
      </c>
      <c r="AW50" s="43"/>
      <c r="AX50" s="43"/>
      <c r="AY50" s="31" t="s">
        <v>27</v>
      </c>
      <c r="AZ50" s="43"/>
      <c r="BA50" s="31"/>
      <c r="BB50" s="31" t="s">
        <v>28</v>
      </c>
      <c r="BC50" s="43"/>
      <c r="BD50" s="3"/>
      <c r="BE50" s="40"/>
      <c r="BF50" s="40"/>
    </row>
    <row r="51" spans="1:58" ht="25.5" customHeight="1" x14ac:dyDescent="0.15">
      <c r="A51" s="28"/>
      <c r="B51" s="212" t="s">
        <v>11</v>
      </c>
      <c r="C51" s="213"/>
      <c r="D51" s="213"/>
      <c r="E51" s="214"/>
      <c r="F51" s="218" t="s">
        <v>12</v>
      </c>
      <c r="G51" s="218"/>
      <c r="H51" s="260"/>
      <c r="I51" s="260"/>
      <c r="J51" s="208" t="s">
        <v>13</v>
      </c>
      <c r="K51" s="208"/>
      <c r="L51" s="260"/>
      <c r="M51" s="260"/>
      <c r="N51" s="208" t="s">
        <v>14</v>
      </c>
      <c r="O51" s="221"/>
      <c r="P51" s="231" t="s">
        <v>15</v>
      </c>
      <c r="Q51" s="221"/>
      <c r="R51" s="233" t="s">
        <v>16</v>
      </c>
      <c r="S51" s="233"/>
      <c r="T51" s="262"/>
      <c r="U51" s="260"/>
      <c r="V51" s="208" t="s">
        <v>13</v>
      </c>
      <c r="W51" s="208"/>
      <c r="X51" s="260"/>
      <c r="Y51" s="260"/>
      <c r="Z51" s="208" t="s">
        <v>14</v>
      </c>
      <c r="AA51" s="221"/>
      <c r="AB51" s="34"/>
      <c r="AC51" s="34"/>
      <c r="AD51" s="34"/>
      <c r="AE51" s="257" t="s">
        <v>45</v>
      </c>
      <c r="AF51" s="208"/>
      <c r="AG51" s="208"/>
      <c r="AH51" s="208"/>
      <c r="AI51" s="221"/>
      <c r="AJ51" s="258">
        <f>ROUNDDOWN(AV56/60,0)</f>
        <v>0</v>
      </c>
      <c r="AK51" s="229"/>
      <c r="AL51" s="208" t="s">
        <v>13</v>
      </c>
      <c r="AM51" s="208"/>
      <c r="AN51" s="229">
        <f>AV56-AJ51*60</f>
        <v>0</v>
      </c>
      <c r="AO51" s="229"/>
      <c r="AP51" s="208" t="s">
        <v>14</v>
      </c>
      <c r="AQ51" s="221"/>
      <c r="AR51" s="34"/>
      <c r="AS51" s="49"/>
      <c r="AU51" s="210" t="s">
        <v>30</v>
      </c>
      <c r="AV51" s="211">
        <f>IF(AY51&lt;=BB51,BB51,AV46)</f>
        <v>1260</v>
      </c>
      <c r="AW51" s="152"/>
      <c r="AX51" s="210" t="s">
        <v>31</v>
      </c>
      <c r="AY51" s="211">
        <f>T51*60+X51</f>
        <v>0</v>
      </c>
      <c r="AZ51" s="152"/>
      <c r="BA51" s="210" t="s">
        <v>32</v>
      </c>
      <c r="BB51" s="211">
        <v>1260</v>
      </c>
    </row>
    <row r="52" spans="1:58" ht="35.25" customHeight="1" x14ac:dyDescent="0.15">
      <c r="A52" s="28"/>
      <c r="B52" s="215"/>
      <c r="C52" s="216"/>
      <c r="D52" s="216"/>
      <c r="E52" s="217"/>
      <c r="F52" s="218"/>
      <c r="G52" s="218"/>
      <c r="H52" s="261"/>
      <c r="I52" s="261"/>
      <c r="J52" s="209"/>
      <c r="K52" s="209"/>
      <c r="L52" s="261"/>
      <c r="M52" s="261"/>
      <c r="N52" s="209"/>
      <c r="O52" s="222"/>
      <c r="P52" s="232"/>
      <c r="Q52" s="222"/>
      <c r="R52" s="234"/>
      <c r="S52" s="234"/>
      <c r="T52" s="263"/>
      <c r="U52" s="261"/>
      <c r="V52" s="209"/>
      <c r="W52" s="209"/>
      <c r="X52" s="261"/>
      <c r="Y52" s="261"/>
      <c r="Z52" s="209"/>
      <c r="AA52" s="222"/>
      <c r="AB52" s="31"/>
      <c r="AC52" s="31"/>
      <c r="AD52" s="31"/>
      <c r="AE52" s="232"/>
      <c r="AF52" s="209"/>
      <c r="AG52" s="209"/>
      <c r="AH52" s="209"/>
      <c r="AI52" s="222"/>
      <c r="AJ52" s="259"/>
      <c r="AK52" s="230"/>
      <c r="AL52" s="209"/>
      <c r="AM52" s="209"/>
      <c r="AN52" s="230"/>
      <c r="AO52" s="230"/>
      <c r="AP52" s="209"/>
      <c r="AQ52" s="222"/>
      <c r="AR52" s="34"/>
      <c r="AS52" s="49"/>
      <c r="AU52" s="210"/>
      <c r="AV52" s="211"/>
      <c r="AW52" s="152"/>
      <c r="AX52" s="210"/>
      <c r="AY52" s="211"/>
      <c r="AZ52" s="152"/>
      <c r="BA52" s="210"/>
      <c r="BB52" s="211"/>
    </row>
    <row r="53" spans="1:58" ht="17.25" customHeight="1" x14ac:dyDescent="0.15">
      <c r="A53" s="50"/>
      <c r="B53" s="35"/>
      <c r="C53" s="35"/>
      <c r="D53" s="35"/>
      <c r="E53" s="35"/>
      <c r="F53" s="31"/>
      <c r="G53" s="35"/>
      <c r="H53" s="37"/>
      <c r="I53" s="35"/>
      <c r="J53" s="35"/>
      <c r="K53" s="35"/>
      <c r="L53" s="35"/>
      <c r="M53" s="35"/>
      <c r="N53" s="35"/>
      <c r="O53" s="35"/>
      <c r="P53" s="51"/>
      <c r="Q53" s="35"/>
      <c r="R53" s="35"/>
      <c r="S53" s="35"/>
      <c r="T53" s="35"/>
      <c r="U53" s="35"/>
      <c r="V53" s="35"/>
      <c r="W53" s="35"/>
      <c r="X53" s="34"/>
      <c r="Y53" s="34"/>
      <c r="Z53" s="32"/>
      <c r="AA53" s="31"/>
      <c r="AB53" s="31"/>
      <c r="AC53" s="31"/>
      <c r="AD53" s="31"/>
      <c r="AE53" s="47"/>
      <c r="AF53" s="47"/>
      <c r="AG53" s="47"/>
      <c r="AH53" s="47"/>
      <c r="AI53" s="47"/>
      <c r="AJ53" s="39" t="s">
        <v>21</v>
      </c>
      <c r="AK53" s="47"/>
      <c r="AL53" s="47"/>
      <c r="AM53" s="47"/>
      <c r="AN53" s="47"/>
      <c r="AO53" s="47"/>
      <c r="AP53" s="47"/>
      <c r="AQ53" s="47"/>
      <c r="AR53" s="31"/>
      <c r="AS53" s="31"/>
      <c r="AY53" s="62" t="s">
        <v>33</v>
      </c>
    </row>
    <row r="54" spans="1:58" ht="25.5" customHeight="1" x14ac:dyDescent="0.2">
      <c r="A54" s="50"/>
      <c r="B54" s="31"/>
      <c r="C54" s="235" t="s">
        <v>100</v>
      </c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7"/>
      <c r="AC54" s="31"/>
      <c r="AD54" s="31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31"/>
      <c r="AS54" s="31"/>
      <c r="AY54" s="98" t="s">
        <v>34</v>
      </c>
    </row>
    <row r="55" spans="1:58" ht="25.5" customHeight="1" x14ac:dyDescent="0.15">
      <c r="A55" s="50"/>
      <c r="B55" s="31"/>
      <c r="C55" s="238"/>
      <c r="D55" s="239"/>
      <c r="E55" s="239"/>
      <c r="F55" s="239"/>
      <c r="G55" s="239"/>
      <c r="H55" s="239"/>
      <c r="I55" s="239"/>
      <c r="J55" s="239"/>
      <c r="K55" s="239"/>
      <c r="L55" s="239"/>
      <c r="M55" s="239"/>
      <c r="N55" s="239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239"/>
      <c r="Z55" s="239"/>
      <c r="AA55" s="239"/>
      <c r="AB55" s="240"/>
      <c r="AC55" s="31"/>
      <c r="AD55" s="31"/>
      <c r="AE55" s="44" t="s">
        <v>35</v>
      </c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31"/>
      <c r="AS55" s="31"/>
      <c r="AV55" s="31" t="s">
        <v>36</v>
      </c>
      <c r="AY55" s="31" t="s">
        <v>37</v>
      </c>
      <c r="AZ55" s="99"/>
    </row>
    <row r="56" spans="1:58" s="48" customFormat="1" ht="25.5" customHeight="1" x14ac:dyDescent="0.15">
      <c r="A56" s="50"/>
      <c r="B56" s="31"/>
      <c r="C56" s="238"/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40"/>
      <c r="AC56" s="34"/>
      <c r="AD56" s="34"/>
      <c r="AE56" s="223" t="s">
        <v>46</v>
      </c>
      <c r="AF56" s="244"/>
      <c r="AG56" s="244"/>
      <c r="AH56" s="244"/>
      <c r="AI56" s="244"/>
      <c r="AJ56" s="244"/>
      <c r="AK56" s="245"/>
      <c r="AL56" s="249">
        <f>IF(AY46=0,0,ROUNDUP(AV56/AY46,3))</f>
        <v>0</v>
      </c>
      <c r="AM56" s="250"/>
      <c r="AN56" s="250"/>
      <c r="AO56" s="250"/>
      <c r="AP56" s="250"/>
      <c r="AQ56" s="251"/>
      <c r="AR56" s="31"/>
      <c r="AS56" s="31"/>
      <c r="AT56" s="43"/>
      <c r="AU56" s="210" t="s">
        <v>39</v>
      </c>
      <c r="AV56" s="255">
        <f>IF(AV46-AV51&gt;0,IF(AV46-AV51&gt;AY46,AY46,AV46-AV51),0)</f>
        <v>0</v>
      </c>
      <c r="AW56" s="256" t="s">
        <v>40</v>
      </c>
      <c r="AX56" s="256"/>
      <c r="AY56" s="99"/>
      <c r="AZ56" s="99"/>
      <c r="BA56" s="43"/>
      <c r="BB56" s="43"/>
      <c r="BC56" s="43"/>
      <c r="BD56" s="40"/>
      <c r="BE56" s="40"/>
      <c r="BF56" s="40"/>
    </row>
    <row r="57" spans="1:58" ht="35.25" customHeight="1" x14ac:dyDescent="0.15">
      <c r="A57" s="65"/>
      <c r="B57" s="31"/>
      <c r="C57" s="238"/>
      <c r="D57" s="239"/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39"/>
      <c r="X57" s="239"/>
      <c r="Y57" s="239"/>
      <c r="Z57" s="239"/>
      <c r="AA57" s="239"/>
      <c r="AB57" s="240"/>
      <c r="AC57" s="31"/>
      <c r="AD57" s="31"/>
      <c r="AE57" s="246"/>
      <c r="AF57" s="247"/>
      <c r="AG57" s="247"/>
      <c r="AH57" s="247"/>
      <c r="AI57" s="247"/>
      <c r="AJ57" s="247"/>
      <c r="AK57" s="248"/>
      <c r="AL57" s="252"/>
      <c r="AM57" s="253"/>
      <c r="AN57" s="253"/>
      <c r="AO57" s="253"/>
      <c r="AP57" s="253"/>
      <c r="AQ57" s="254"/>
      <c r="AR57" s="31"/>
      <c r="AS57" s="31"/>
      <c r="AT57" s="210"/>
      <c r="AU57" s="210"/>
      <c r="AV57" s="255"/>
      <c r="AW57" s="256"/>
      <c r="AX57" s="256"/>
    </row>
    <row r="58" spans="1:58" ht="25.5" customHeight="1" x14ac:dyDescent="0.15">
      <c r="A58" s="65"/>
      <c r="B58" s="31"/>
      <c r="C58" s="241"/>
      <c r="D58" s="242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3"/>
      <c r="AC58" s="31"/>
      <c r="AD58" s="31"/>
      <c r="AE58" s="31"/>
      <c r="AF58" s="31"/>
      <c r="AG58" s="31"/>
      <c r="AH58" s="31"/>
      <c r="AI58" s="31"/>
      <c r="AJ58" s="31"/>
      <c r="AK58" s="54" t="s">
        <v>21</v>
      </c>
      <c r="AL58" s="31"/>
      <c r="AM58" s="34"/>
      <c r="AN58" s="34"/>
      <c r="AO58" s="34"/>
      <c r="AP58" s="31"/>
      <c r="AQ58" s="31"/>
      <c r="AR58" s="31"/>
      <c r="AS58" s="31"/>
      <c r="AT58" s="210"/>
    </row>
    <row r="59" spans="1:58" ht="25.5" customHeight="1" x14ac:dyDescent="0.15">
      <c r="A59" s="50"/>
      <c r="B59" s="30"/>
      <c r="C59" s="31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31"/>
      <c r="AD59" s="31"/>
      <c r="AE59" s="31"/>
      <c r="AF59" s="31"/>
      <c r="AG59" s="31"/>
      <c r="AH59" s="31"/>
      <c r="AI59" s="31"/>
      <c r="AJ59" s="31"/>
      <c r="AK59" s="55" t="s">
        <v>41</v>
      </c>
      <c r="AL59" s="31"/>
      <c r="AM59" s="34"/>
      <c r="AN59" s="34"/>
      <c r="AO59" s="34"/>
      <c r="AP59" s="31"/>
      <c r="AQ59" s="31"/>
      <c r="AR59" s="31"/>
      <c r="AS59" s="31"/>
    </row>
    <row r="60" spans="1:58" s="17" customFormat="1" ht="16.5" customHeight="1" x14ac:dyDescent="0.15">
      <c r="A60" s="15"/>
      <c r="B60" s="15"/>
      <c r="C60" s="16"/>
      <c r="F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U60" s="34"/>
      <c r="AV60" s="34"/>
      <c r="AW60" s="34"/>
      <c r="AX60" s="34"/>
      <c r="AY60" s="34"/>
      <c r="AZ60" s="34"/>
      <c r="BA60" s="34"/>
      <c r="BB60" s="34"/>
      <c r="BC60" s="34"/>
      <c r="BD60" s="21"/>
      <c r="BE60" s="21"/>
      <c r="BF60" s="21"/>
    </row>
    <row r="61" spans="1:58" ht="25.5" customHeight="1" x14ac:dyDescent="0.15">
      <c r="A61" s="178" t="s">
        <v>47</v>
      </c>
      <c r="B61" s="179"/>
      <c r="C61" s="179"/>
      <c r="D61" s="179"/>
      <c r="E61" s="179"/>
      <c r="F61" s="179"/>
      <c r="G61" s="179"/>
      <c r="H61" s="179"/>
      <c r="I61" s="180"/>
      <c r="J61" s="23"/>
      <c r="K61" s="64" t="s">
        <v>48</v>
      </c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23"/>
      <c r="AP61" s="23"/>
      <c r="AQ61" s="23"/>
      <c r="AR61" s="23"/>
      <c r="AS61" s="23"/>
      <c r="AU61" s="31" t="s">
        <v>6</v>
      </c>
      <c r="AV61" s="34"/>
      <c r="AW61" s="34"/>
      <c r="AX61" s="34"/>
      <c r="AY61" s="34"/>
      <c r="BA61" s="34"/>
      <c r="BB61" s="34"/>
      <c r="BC61" s="34"/>
      <c r="BD61" s="21"/>
      <c r="BE61" s="21"/>
      <c r="BF61" s="21"/>
    </row>
    <row r="62" spans="1:58" ht="17.25" customHeight="1" x14ac:dyDescent="0.15">
      <c r="A62" s="181"/>
      <c r="B62" s="182"/>
      <c r="C62" s="182"/>
      <c r="D62" s="182"/>
      <c r="E62" s="182"/>
      <c r="F62" s="182"/>
      <c r="G62" s="182"/>
      <c r="H62" s="182"/>
      <c r="I62" s="183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5"/>
      <c r="Y62" s="25"/>
      <c r="Z62" s="25"/>
      <c r="AA62" s="25"/>
      <c r="AB62" s="25"/>
      <c r="AC62" s="25"/>
      <c r="AD62" s="25"/>
      <c r="AE62" s="26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7"/>
      <c r="AQ62" s="27"/>
      <c r="AR62" s="27"/>
      <c r="AS62" s="27"/>
    </row>
    <row r="63" spans="1:58" ht="28.5" customHeight="1" x14ac:dyDescent="0.15">
      <c r="A63" s="28"/>
      <c r="B63" s="29" t="s">
        <v>7</v>
      </c>
      <c r="C63" s="30"/>
      <c r="D63" s="30"/>
      <c r="E63" s="30"/>
      <c r="F63" s="31"/>
      <c r="G63" s="32"/>
      <c r="H63" s="31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3"/>
      <c r="AB63" s="34"/>
      <c r="AC63" s="34"/>
      <c r="AD63" s="34"/>
      <c r="AE63" s="29" t="s">
        <v>8</v>
      </c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V63" s="31" t="s">
        <v>9</v>
      </c>
      <c r="AY63" s="31" t="s">
        <v>10</v>
      </c>
    </row>
    <row r="64" spans="1:58" ht="25.5" customHeight="1" x14ac:dyDescent="0.15">
      <c r="A64" s="28"/>
      <c r="B64" s="212" t="s">
        <v>11</v>
      </c>
      <c r="C64" s="213"/>
      <c r="D64" s="213"/>
      <c r="E64" s="214"/>
      <c r="F64" s="218" t="s">
        <v>12</v>
      </c>
      <c r="G64" s="218"/>
      <c r="H64" s="260"/>
      <c r="I64" s="260"/>
      <c r="J64" s="208" t="s">
        <v>13</v>
      </c>
      <c r="K64" s="208"/>
      <c r="L64" s="260"/>
      <c r="M64" s="260"/>
      <c r="N64" s="208" t="s">
        <v>14</v>
      </c>
      <c r="O64" s="221"/>
      <c r="P64" s="231" t="s">
        <v>15</v>
      </c>
      <c r="Q64" s="221"/>
      <c r="R64" s="233" t="s">
        <v>16</v>
      </c>
      <c r="S64" s="233"/>
      <c r="T64" s="260"/>
      <c r="U64" s="260"/>
      <c r="V64" s="208" t="s">
        <v>13</v>
      </c>
      <c r="W64" s="208"/>
      <c r="X64" s="260"/>
      <c r="Y64" s="260"/>
      <c r="Z64" s="208" t="s">
        <v>14</v>
      </c>
      <c r="AA64" s="221"/>
      <c r="AB64" s="31"/>
      <c r="AC64" s="31"/>
      <c r="AD64" s="31"/>
      <c r="AE64" s="223" t="s">
        <v>17</v>
      </c>
      <c r="AF64" s="224"/>
      <c r="AG64" s="224"/>
      <c r="AH64" s="224"/>
      <c r="AI64" s="225"/>
      <c r="AJ64" s="229">
        <f>ROUNDDOWN(AY64/60,0)</f>
        <v>0</v>
      </c>
      <c r="AK64" s="229"/>
      <c r="AL64" s="224" t="s">
        <v>18</v>
      </c>
      <c r="AM64" s="224"/>
      <c r="AN64" s="229">
        <f>AY64-AJ64*60</f>
        <v>0</v>
      </c>
      <c r="AO64" s="229"/>
      <c r="AP64" s="208" t="s">
        <v>14</v>
      </c>
      <c r="AQ64" s="221"/>
      <c r="AR64" s="34"/>
      <c r="AS64" s="31"/>
      <c r="AT64" s="210"/>
      <c r="AU64" s="210" t="s">
        <v>19</v>
      </c>
      <c r="AV64" s="211">
        <f>T64*60+X64</f>
        <v>0</v>
      </c>
      <c r="AX64" s="210" t="s">
        <v>20</v>
      </c>
      <c r="AY64" s="211">
        <f>(T64*60+X64)-(H64*60+L64)</f>
        <v>0</v>
      </c>
    </row>
    <row r="65" spans="1:58" ht="35.25" customHeight="1" x14ac:dyDescent="0.15">
      <c r="A65" s="28"/>
      <c r="B65" s="215"/>
      <c r="C65" s="216"/>
      <c r="D65" s="216"/>
      <c r="E65" s="217"/>
      <c r="F65" s="218"/>
      <c r="G65" s="218"/>
      <c r="H65" s="261"/>
      <c r="I65" s="261"/>
      <c r="J65" s="209"/>
      <c r="K65" s="209"/>
      <c r="L65" s="261"/>
      <c r="M65" s="261"/>
      <c r="N65" s="209"/>
      <c r="O65" s="222"/>
      <c r="P65" s="232"/>
      <c r="Q65" s="222"/>
      <c r="R65" s="234"/>
      <c r="S65" s="234"/>
      <c r="T65" s="261"/>
      <c r="U65" s="261"/>
      <c r="V65" s="209"/>
      <c r="W65" s="209"/>
      <c r="X65" s="261"/>
      <c r="Y65" s="261"/>
      <c r="Z65" s="209"/>
      <c r="AA65" s="222"/>
      <c r="AB65" s="31"/>
      <c r="AC65" s="31"/>
      <c r="AD65" s="31"/>
      <c r="AE65" s="226"/>
      <c r="AF65" s="227"/>
      <c r="AG65" s="227"/>
      <c r="AH65" s="227"/>
      <c r="AI65" s="228"/>
      <c r="AJ65" s="230"/>
      <c r="AK65" s="230"/>
      <c r="AL65" s="227"/>
      <c r="AM65" s="227"/>
      <c r="AN65" s="230"/>
      <c r="AO65" s="230"/>
      <c r="AP65" s="209"/>
      <c r="AQ65" s="222"/>
      <c r="AR65" s="34"/>
      <c r="AS65" s="31"/>
      <c r="AT65" s="210"/>
      <c r="AU65" s="210"/>
      <c r="AV65" s="211"/>
      <c r="AX65" s="210"/>
      <c r="AY65" s="211"/>
    </row>
    <row r="66" spans="1:58" ht="17.25" customHeight="1" x14ac:dyDescent="0.15">
      <c r="A66" s="28"/>
      <c r="B66" s="35"/>
      <c r="C66" s="35"/>
      <c r="D66" s="35"/>
      <c r="E66" s="35"/>
      <c r="F66" s="36"/>
      <c r="G66" s="36"/>
      <c r="H66" s="37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4"/>
      <c r="Y66" s="34"/>
      <c r="Z66" s="32"/>
      <c r="AA66" s="33"/>
      <c r="AB66" s="34"/>
      <c r="AC66" s="34"/>
      <c r="AD66" s="34"/>
      <c r="AE66" s="38"/>
      <c r="AF66" s="38"/>
      <c r="AG66" s="38"/>
      <c r="AH66" s="38"/>
      <c r="AI66" s="38"/>
      <c r="AJ66" s="39" t="s">
        <v>21</v>
      </c>
      <c r="AK66" s="38"/>
      <c r="AL66" s="38"/>
      <c r="AM66" s="38"/>
      <c r="AN66" s="38"/>
      <c r="AO66" s="38"/>
      <c r="AP66" s="38"/>
      <c r="AQ66" s="38"/>
      <c r="AR66" s="34"/>
      <c r="AS66" s="31"/>
    </row>
    <row r="67" spans="1:58" s="31" customFormat="1" ht="25.5" customHeight="1" x14ac:dyDescent="0.15">
      <c r="A67" s="28"/>
      <c r="B67" s="29"/>
      <c r="C67" s="30"/>
      <c r="D67" s="30"/>
      <c r="E67" s="30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3"/>
      <c r="X67" s="34"/>
      <c r="Y67" s="34"/>
      <c r="Z67" s="32"/>
      <c r="AA67" s="33"/>
      <c r="AB67" s="34"/>
      <c r="AC67" s="34"/>
      <c r="AD67" s="34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4"/>
      <c r="AV67" s="43" t="s">
        <v>22</v>
      </c>
      <c r="AY67" s="31" t="s">
        <v>23</v>
      </c>
      <c r="BB67" s="31" t="s">
        <v>49</v>
      </c>
      <c r="BD67" s="3"/>
      <c r="BE67" s="3"/>
      <c r="BF67" s="3"/>
    </row>
    <row r="68" spans="1:58" s="48" customFormat="1" ht="25.5" customHeight="1" x14ac:dyDescent="0.15">
      <c r="A68" s="41"/>
      <c r="B68" s="42" t="s">
        <v>107</v>
      </c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3"/>
      <c r="P68" s="42"/>
      <c r="Q68" s="42"/>
      <c r="R68" s="42"/>
      <c r="S68" s="42"/>
      <c r="T68" s="42"/>
      <c r="U68" s="13"/>
      <c r="V68" s="42"/>
      <c r="W68" s="42"/>
      <c r="X68" s="34"/>
      <c r="Y68" s="34"/>
      <c r="Z68" s="32"/>
      <c r="AA68" s="33"/>
      <c r="AB68" s="34"/>
      <c r="AC68" s="34"/>
      <c r="AD68" s="34"/>
      <c r="AE68" s="44" t="s">
        <v>25</v>
      </c>
      <c r="AF68" s="45"/>
      <c r="AG68" s="46"/>
      <c r="AH68" s="46"/>
      <c r="AI68" s="46"/>
      <c r="AJ68" s="46"/>
      <c r="AK68" s="46"/>
      <c r="AL68" s="46"/>
      <c r="AM68" s="46"/>
      <c r="AN68" s="38"/>
      <c r="AO68" s="38"/>
      <c r="AP68" s="38"/>
      <c r="AQ68" s="47"/>
      <c r="AR68" s="34"/>
      <c r="AS68" s="31"/>
      <c r="AT68" s="43"/>
      <c r="AU68" s="43"/>
      <c r="AV68" s="43" t="s">
        <v>26</v>
      </c>
      <c r="AW68" s="43"/>
      <c r="AX68" s="43"/>
      <c r="AY68" s="31" t="s">
        <v>27</v>
      </c>
      <c r="AZ68" s="43"/>
      <c r="BA68" s="31"/>
      <c r="BB68" s="31"/>
      <c r="BC68" s="43"/>
      <c r="BD68" s="3"/>
      <c r="BE68" s="40"/>
      <c r="BF68" s="40"/>
    </row>
    <row r="69" spans="1:58" ht="25.5" customHeight="1" x14ac:dyDescent="0.15">
      <c r="A69" s="28"/>
      <c r="B69" s="212" t="s">
        <v>11</v>
      </c>
      <c r="C69" s="213"/>
      <c r="D69" s="213"/>
      <c r="E69" s="214"/>
      <c r="F69" s="218" t="s">
        <v>12</v>
      </c>
      <c r="G69" s="218"/>
      <c r="H69" s="260"/>
      <c r="I69" s="260"/>
      <c r="J69" s="208" t="s">
        <v>13</v>
      </c>
      <c r="K69" s="208"/>
      <c r="L69" s="260"/>
      <c r="M69" s="260"/>
      <c r="N69" s="208" t="s">
        <v>14</v>
      </c>
      <c r="O69" s="221"/>
      <c r="P69" s="231" t="s">
        <v>15</v>
      </c>
      <c r="Q69" s="221"/>
      <c r="R69" s="233" t="s">
        <v>16</v>
      </c>
      <c r="S69" s="233"/>
      <c r="T69" s="262"/>
      <c r="U69" s="260"/>
      <c r="V69" s="208" t="s">
        <v>13</v>
      </c>
      <c r="W69" s="208"/>
      <c r="X69" s="260"/>
      <c r="Y69" s="260"/>
      <c r="Z69" s="208" t="s">
        <v>14</v>
      </c>
      <c r="AA69" s="221"/>
      <c r="AB69" s="34"/>
      <c r="AC69" s="34"/>
      <c r="AD69" s="34"/>
      <c r="AE69" s="257" t="s">
        <v>29</v>
      </c>
      <c r="AF69" s="208"/>
      <c r="AG69" s="208"/>
      <c r="AH69" s="208"/>
      <c r="AI69" s="221"/>
      <c r="AJ69" s="258">
        <f>ROUNDDOWN(AV74/60,0)</f>
        <v>0</v>
      </c>
      <c r="AK69" s="229"/>
      <c r="AL69" s="208" t="s">
        <v>13</v>
      </c>
      <c r="AM69" s="208"/>
      <c r="AN69" s="229">
        <f>AV74-AJ69*60</f>
        <v>0</v>
      </c>
      <c r="AO69" s="229"/>
      <c r="AP69" s="208" t="s">
        <v>14</v>
      </c>
      <c r="AQ69" s="221"/>
      <c r="AR69" s="34"/>
      <c r="AS69" s="49"/>
      <c r="AU69" s="210" t="s">
        <v>30</v>
      </c>
      <c r="AV69" s="211">
        <f>IF(AY69&lt;=BB69,BB69,AV64)</f>
        <v>1260</v>
      </c>
      <c r="AW69" s="152"/>
      <c r="AX69" s="210" t="s">
        <v>31</v>
      </c>
      <c r="AY69" s="211">
        <f>T69*60+X69</f>
        <v>0</v>
      </c>
      <c r="AZ69" s="152"/>
      <c r="BA69" s="210" t="s">
        <v>32</v>
      </c>
      <c r="BB69" s="211">
        <f>21*60</f>
        <v>1260</v>
      </c>
    </row>
    <row r="70" spans="1:58" ht="35.25" customHeight="1" x14ac:dyDescent="0.15">
      <c r="A70" s="28"/>
      <c r="B70" s="215"/>
      <c r="C70" s="216"/>
      <c r="D70" s="216"/>
      <c r="E70" s="217"/>
      <c r="F70" s="218"/>
      <c r="G70" s="218"/>
      <c r="H70" s="261"/>
      <c r="I70" s="261"/>
      <c r="J70" s="209"/>
      <c r="K70" s="209"/>
      <c r="L70" s="261"/>
      <c r="M70" s="261"/>
      <c r="N70" s="209"/>
      <c r="O70" s="222"/>
      <c r="P70" s="232"/>
      <c r="Q70" s="222"/>
      <c r="R70" s="234"/>
      <c r="S70" s="234"/>
      <c r="T70" s="263"/>
      <c r="U70" s="261"/>
      <c r="V70" s="209"/>
      <c r="W70" s="209"/>
      <c r="X70" s="261"/>
      <c r="Y70" s="261"/>
      <c r="Z70" s="209"/>
      <c r="AA70" s="222"/>
      <c r="AB70" s="31"/>
      <c r="AC70" s="31"/>
      <c r="AD70" s="31"/>
      <c r="AE70" s="232"/>
      <c r="AF70" s="209"/>
      <c r="AG70" s="209"/>
      <c r="AH70" s="209"/>
      <c r="AI70" s="222"/>
      <c r="AJ70" s="259"/>
      <c r="AK70" s="230"/>
      <c r="AL70" s="209"/>
      <c r="AM70" s="209"/>
      <c r="AN70" s="230"/>
      <c r="AO70" s="230"/>
      <c r="AP70" s="209"/>
      <c r="AQ70" s="222"/>
      <c r="AR70" s="34"/>
      <c r="AS70" s="49"/>
      <c r="AU70" s="210"/>
      <c r="AV70" s="211"/>
      <c r="AW70" s="152"/>
      <c r="AX70" s="210"/>
      <c r="AY70" s="211"/>
      <c r="AZ70" s="152"/>
      <c r="BA70" s="210"/>
      <c r="BB70" s="211"/>
    </row>
    <row r="71" spans="1:58" ht="17.25" customHeight="1" x14ac:dyDescent="0.15">
      <c r="A71" s="50"/>
      <c r="B71" s="35"/>
      <c r="C71" s="35"/>
      <c r="D71" s="35"/>
      <c r="E71" s="35"/>
      <c r="F71" s="31"/>
      <c r="G71" s="35"/>
      <c r="H71" s="37"/>
      <c r="I71" s="35"/>
      <c r="J71" s="35"/>
      <c r="K71" s="35"/>
      <c r="L71" s="35"/>
      <c r="M71" s="35"/>
      <c r="N71" s="35"/>
      <c r="O71" s="35"/>
      <c r="P71" s="51"/>
      <c r="Q71" s="35"/>
      <c r="R71" s="35"/>
      <c r="S71" s="35"/>
      <c r="T71" s="35"/>
      <c r="U71" s="35"/>
      <c r="V71" s="35"/>
      <c r="W71" s="35"/>
      <c r="X71" s="34"/>
      <c r="Y71" s="34"/>
      <c r="Z71" s="32"/>
      <c r="AA71" s="31"/>
      <c r="AB71" s="31"/>
      <c r="AC71" s="31"/>
      <c r="AD71" s="31"/>
      <c r="AE71" s="47"/>
      <c r="AF71" s="47"/>
      <c r="AG71" s="47"/>
      <c r="AH71" s="47"/>
      <c r="AI71" s="47"/>
      <c r="AJ71" s="39" t="s">
        <v>21</v>
      </c>
      <c r="AK71" s="47"/>
      <c r="AL71" s="47"/>
      <c r="AM71" s="47"/>
      <c r="AN71" s="47"/>
      <c r="AO71" s="47"/>
      <c r="AP71" s="47"/>
      <c r="AQ71" s="47"/>
      <c r="AR71" s="31"/>
      <c r="AS71" s="31"/>
      <c r="AY71" s="62" t="s">
        <v>33</v>
      </c>
    </row>
    <row r="72" spans="1:58" ht="25.5" customHeight="1" x14ac:dyDescent="0.2">
      <c r="A72" s="50"/>
      <c r="B72" s="31"/>
      <c r="C72" s="235" t="s">
        <v>100</v>
      </c>
      <c r="D72" s="236"/>
      <c r="E72" s="236"/>
      <c r="F72" s="236"/>
      <c r="G72" s="236"/>
      <c r="H72" s="236"/>
      <c r="I72" s="236"/>
      <c r="J72" s="236"/>
      <c r="K72" s="236"/>
      <c r="L72" s="236"/>
      <c r="M72" s="236"/>
      <c r="N72" s="236"/>
      <c r="O72" s="236"/>
      <c r="P72" s="236"/>
      <c r="Q72" s="236"/>
      <c r="R72" s="236"/>
      <c r="S72" s="236"/>
      <c r="T72" s="236"/>
      <c r="U72" s="236"/>
      <c r="V72" s="236"/>
      <c r="W72" s="236"/>
      <c r="X72" s="236"/>
      <c r="Y72" s="236"/>
      <c r="Z72" s="236"/>
      <c r="AA72" s="236"/>
      <c r="AB72" s="237"/>
      <c r="AD72" s="31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31"/>
      <c r="AS72" s="31"/>
      <c r="AY72" s="98" t="s">
        <v>97</v>
      </c>
    </row>
    <row r="73" spans="1:58" ht="25.5" customHeight="1" x14ac:dyDescent="0.15">
      <c r="A73" s="50"/>
      <c r="B73" s="31"/>
      <c r="C73" s="238"/>
      <c r="D73" s="239"/>
      <c r="E73" s="239"/>
      <c r="F73" s="239"/>
      <c r="G73" s="239"/>
      <c r="H73" s="239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39"/>
      <c r="T73" s="239"/>
      <c r="U73" s="239"/>
      <c r="V73" s="239"/>
      <c r="W73" s="239"/>
      <c r="X73" s="239"/>
      <c r="Y73" s="239"/>
      <c r="Z73" s="239"/>
      <c r="AA73" s="239"/>
      <c r="AB73" s="240"/>
      <c r="AD73" s="31"/>
      <c r="AE73" s="44" t="s">
        <v>35</v>
      </c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31"/>
      <c r="AS73" s="31"/>
      <c r="AV73" s="31" t="s">
        <v>36</v>
      </c>
      <c r="AY73" s="31" t="s">
        <v>37</v>
      </c>
      <c r="AZ73" s="99"/>
    </row>
    <row r="74" spans="1:58" s="48" customFormat="1" ht="25.5" customHeight="1" x14ac:dyDescent="0.15">
      <c r="A74" s="50"/>
      <c r="B74" s="31"/>
      <c r="C74" s="238"/>
      <c r="D74" s="239"/>
      <c r="E74" s="239"/>
      <c r="F74" s="239"/>
      <c r="G74" s="239"/>
      <c r="H74" s="239"/>
      <c r="I74" s="239"/>
      <c r="J74" s="239"/>
      <c r="K74" s="239"/>
      <c r="L74" s="239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  <c r="X74" s="239"/>
      <c r="Y74" s="239"/>
      <c r="Z74" s="239"/>
      <c r="AA74" s="239"/>
      <c r="AB74" s="240"/>
      <c r="AC74" s="1"/>
      <c r="AD74" s="31"/>
      <c r="AE74" s="223" t="s">
        <v>38</v>
      </c>
      <c r="AF74" s="244"/>
      <c r="AG74" s="244"/>
      <c r="AH74" s="244"/>
      <c r="AI74" s="244"/>
      <c r="AJ74" s="244"/>
      <c r="AK74" s="245"/>
      <c r="AL74" s="249">
        <f>IF(AY64=0,0,ROUNDUP(AV74/AY64,3))</f>
        <v>0</v>
      </c>
      <c r="AM74" s="250"/>
      <c r="AN74" s="250"/>
      <c r="AO74" s="250"/>
      <c r="AP74" s="250"/>
      <c r="AQ74" s="251"/>
      <c r="AR74" s="31"/>
      <c r="AS74" s="31"/>
      <c r="AT74" s="43"/>
      <c r="AU74" s="210" t="s">
        <v>39</v>
      </c>
      <c r="AV74" s="255">
        <f>IF(AV64-AV69&gt;0,IF(AV64-AV69&gt;AY64,AY64,AV64-AV69),0)</f>
        <v>0</v>
      </c>
      <c r="AW74" s="256" t="s">
        <v>40</v>
      </c>
      <c r="AX74" s="256"/>
      <c r="AY74" s="99"/>
      <c r="AZ74" s="99"/>
      <c r="BA74" s="43"/>
      <c r="BB74" s="43"/>
      <c r="BC74" s="43"/>
      <c r="BD74" s="40"/>
      <c r="BE74" s="40"/>
      <c r="BF74" s="40"/>
    </row>
    <row r="75" spans="1:58" ht="35.25" customHeight="1" x14ac:dyDescent="0.15">
      <c r="A75" s="50"/>
      <c r="B75" s="31"/>
      <c r="C75" s="238"/>
      <c r="D75" s="239"/>
      <c r="E75" s="239"/>
      <c r="F75" s="239"/>
      <c r="G75" s="239"/>
      <c r="H75" s="239"/>
      <c r="I75" s="239"/>
      <c r="J75" s="239"/>
      <c r="K75" s="239"/>
      <c r="L75" s="239"/>
      <c r="M75" s="239"/>
      <c r="N75" s="239"/>
      <c r="O75" s="239"/>
      <c r="P75" s="239"/>
      <c r="Q75" s="239"/>
      <c r="R75" s="239"/>
      <c r="S75" s="239"/>
      <c r="T75" s="239"/>
      <c r="U75" s="239"/>
      <c r="V75" s="239"/>
      <c r="W75" s="239"/>
      <c r="X75" s="239"/>
      <c r="Y75" s="239"/>
      <c r="Z75" s="239"/>
      <c r="AA75" s="239"/>
      <c r="AB75" s="240"/>
      <c r="AD75" s="31"/>
      <c r="AE75" s="246"/>
      <c r="AF75" s="247"/>
      <c r="AG75" s="247"/>
      <c r="AH75" s="247"/>
      <c r="AI75" s="247"/>
      <c r="AJ75" s="247"/>
      <c r="AK75" s="248"/>
      <c r="AL75" s="252"/>
      <c r="AM75" s="253"/>
      <c r="AN75" s="253"/>
      <c r="AO75" s="253"/>
      <c r="AP75" s="253"/>
      <c r="AQ75" s="254"/>
      <c r="AR75" s="31"/>
      <c r="AS75" s="31"/>
      <c r="AT75" s="210"/>
      <c r="AU75" s="210"/>
      <c r="AV75" s="255"/>
      <c r="AW75" s="256"/>
      <c r="AX75" s="256"/>
    </row>
    <row r="76" spans="1:58" ht="25.5" customHeight="1" x14ac:dyDescent="0.15">
      <c r="A76" s="50"/>
      <c r="B76" s="31"/>
      <c r="C76" s="241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3"/>
      <c r="AD76" s="31"/>
      <c r="AE76" s="31"/>
      <c r="AF76" s="31"/>
      <c r="AG76" s="31"/>
      <c r="AH76" s="31"/>
      <c r="AI76" s="31"/>
      <c r="AJ76" s="31"/>
      <c r="AK76" s="54" t="s">
        <v>21</v>
      </c>
      <c r="AL76" s="31"/>
      <c r="AM76" s="34"/>
      <c r="AN76" s="34"/>
      <c r="AO76" s="34"/>
      <c r="AP76" s="31"/>
      <c r="AQ76" s="31"/>
      <c r="AR76" s="31"/>
      <c r="AS76" s="31"/>
      <c r="AT76" s="210"/>
    </row>
    <row r="77" spans="1:58" ht="25.5" customHeight="1" x14ac:dyDescent="0.15">
      <c r="A77" s="50"/>
      <c r="B77" s="31"/>
      <c r="C77" s="52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D77" s="31"/>
      <c r="AE77" s="31"/>
      <c r="AF77" s="31"/>
      <c r="AG77" s="31"/>
      <c r="AH77" s="31"/>
      <c r="AI77" s="31"/>
      <c r="AJ77" s="31"/>
      <c r="AK77" s="55" t="s">
        <v>41</v>
      </c>
      <c r="AL77" s="31"/>
      <c r="AM77" s="34"/>
      <c r="AN77" s="34"/>
      <c r="AO77" s="34"/>
      <c r="AP77" s="31"/>
      <c r="AQ77" s="31"/>
      <c r="AR77" s="31"/>
      <c r="AS77" s="31"/>
    </row>
    <row r="78" spans="1:58" ht="17.25" customHeight="1" x14ac:dyDescent="0.15">
      <c r="A78" s="56"/>
      <c r="B78" s="57"/>
      <c r="C78" s="57"/>
      <c r="D78" s="57"/>
      <c r="E78" s="57"/>
      <c r="F78" s="58"/>
      <c r="G78" s="57"/>
      <c r="H78" s="57"/>
      <c r="I78" s="57"/>
      <c r="J78" s="57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60"/>
      <c r="AL78" s="59"/>
      <c r="AM78" s="61"/>
      <c r="AN78" s="61"/>
      <c r="AO78" s="61"/>
      <c r="AP78" s="59"/>
      <c r="AQ78" s="59"/>
      <c r="AR78" s="59"/>
      <c r="AS78" s="59"/>
    </row>
    <row r="79" spans="1:58" ht="17.25" hidden="1" customHeight="1" x14ac:dyDescent="0.15">
      <c r="A79" s="36"/>
      <c r="B79" s="36"/>
      <c r="C79" s="36"/>
      <c r="D79" s="36"/>
      <c r="E79" s="36"/>
      <c r="F79" s="62"/>
      <c r="G79" s="36"/>
      <c r="H79" s="36"/>
      <c r="I79" s="36"/>
      <c r="J79" s="36"/>
      <c r="AK79" s="63"/>
      <c r="AM79" s="10"/>
      <c r="AN79" s="10"/>
      <c r="AO79" s="10"/>
    </row>
    <row r="80" spans="1:58" ht="25.5" hidden="1" customHeight="1" x14ac:dyDescent="0.15">
      <c r="A80" s="178" t="s">
        <v>50</v>
      </c>
      <c r="B80" s="179"/>
      <c r="C80" s="179"/>
      <c r="D80" s="179"/>
      <c r="E80" s="179"/>
      <c r="F80" s="179"/>
      <c r="G80" s="179"/>
      <c r="H80" s="179"/>
      <c r="I80" s="180"/>
      <c r="J80" s="23"/>
      <c r="K80" s="64" t="s">
        <v>48</v>
      </c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23"/>
      <c r="AP80" s="23"/>
      <c r="AQ80" s="23"/>
      <c r="AR80" s="23"/>
      <c r="AS80" s="23"/>
      <c r="AU80" s="31" t="s">
        <v>6</v>
      </c>
      <c r="AV80" s="34"/>
      <c r="AW80" s="34"/>
      <c r="AX80" s="34"/>
      <c r="AY80" s="34"/>
      <c r="BA80" s="34"/>
      <c r="BB80" s="34"/>
      <c r="BC80" s="34"/>
      <c r="BD80" s="21"/>
      <c r="BE80" s="21"/>
      <c r="BF80" s="21"/>
    </row>
    <row r="81" spans="1:58" ht="17.25" hidden="1" customHeight="1" x14ac:dyDescent="0.15">
      <c r="A81" s="181"/>
      <c r="B81" s="182"/>
      <c r="C81" s="182"/>
      <c r="D81" s="182"/>
      <c r="E81" s="182"/>
      <c r="F81" s="182"/>
      <c r="G81" s="182"/>
      <c r="H81" s="182"/>
      <c r="I81" s="183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5"/>
      <c r="Y81" s="25"/>
      <c r="Z81" s="25"/>
      <c r="AA81" s="25"/>
      <c r="AB81" s="25"/>
      <c r="AC81" s="25"/>
      <c r="AD81" s="25"/>
      <c r="AE81" s="26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7"/>
      <c r="AQ81" s="27"/>
      <c r="AR81" s="27"/>
      <c r="AS81" s="27"/>
    </row>
    <row r="82" spans="1:58" ht="28.5" hidden="1" customHeight="1" x14ac:dyDescent="0.15">
      <c r="A82" s="28"/>
      <c r="B82" s="29" t="s">
        <v>7</v>
      </c>
      <c r="C82" s="30"/>
      <c r="D82" s="30"/>
      <c r="E82" s="30"/>
      <c r="F82" s="31"/>
      <c r="G82" s="32"/>
      <c r="H82" s="31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3"/>
      <c r="AB82" s="34"/>
      <c r="AC82" s="34"/>
      <c r="AD82" s="34"/>
      <c r="AE82" s="29" t="s">
        <v>8</v>
      </c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V82" s="31" t="s">
        <v>9</v>
      </c>
      <c r="AY82" s="31" t="s">
        <v>10</v>
      </c>
    </row>
    <row r="83" spans="1:58" ht="25.5" hidden="1" customHeight="1" x14ac:dyDescent="0.15">
      <c r="A83" s="28"/>
      <c r="B83" s="212" t="s">
        <v>11</v>
      </c>
      <c r="C83" s="213"/>
      <c r="D83" s="213"/>
      <c r="E83" s="214"/>
      <c r="F83" s="218" t="s">
        <v>12</v>
      </c>
      <c r="G83" s="218"/>
      <c r="H83" s="260"/>
      <c r="I83" s="260"/>
      <c r="J83" s="208" t="s">
        <v>13</v>
      </c>
      <c r="K83" s="208"/>
      <c r="L83" s="260"/>
      <c r="M83" s="260"/>
      <c r="N83" s="208" t="s">
        <v>14</v>
      </c>
      <c r="O83" s="221"/>
      <c r="P83" s="231" t="s">
        <v>15</v>
      </c>
      <c r="Q83" s="221"/>
      <c r="R83" s="233" t="s">
        <v>16</v>
      </c>
      <c r="S83" s="233"/>
      <c r="T83" s="260"/>
      <c r="U83" s="260"/>
      <c r="V83" s="208" t="s">
        <v>13</v>
      </c>
      <c r="W83" s="208"/>
      <c r="X83" s="260"/>
      <c r="Y83" s="260"/>
      <c r="Z83" s="208" t="s">
        <v>14</v>
      </c>
      <c r="AA83" s="221"/>
      <c r="AB83" s="31"/>
      <c r="AC83" s="31"/>
      <c r="AD83" s="31"/>
      <c r="AE83" s="223" t="s">
        <v>44</v>
      </c>
      <c r="AF83" s="224"/>
      <c r="AG83" s="224"/>
      <c r="AH83" s="224"/>
      <c r="AI83" s="225"/>
      <c r="AJ83" s="229">
        <f>ROUNDDOWN(AY83/60,0)</f>
        <v>0</v>
      </c>
      <c r="AK83" s="229"/>
      <c r="AL83" s="224" t="s">
        <v>18</v>
      </c>
      <c r="AM83" s="224"/>
      <c r="AN83" s="229">
        <f>AY83-AJ83*60</f>
        <v>0</v>
      </c>
      <c r="AO83" s="229"/>
      <c r="AP83" s="208" t="s">
        <v>14</v>
      </c>
      <c r="AQ83" s="221"/>
      <c r="AR83" s="34"/>
      <c r="AS83" s="31"/>
      <c r="AT83" s="210"/>
      <c r="AU83" s="210" t="s">
        <v>19</v>
      </c>
      <c r="AV83" s="211">
        <f>T83*60+X83</f>
        <v>0</v>
      </c>
      <c r="AX83" s="210" t="s">
        <v>20</v>
      </c>
      <c r="AY83" s="211">
        <f>(T83*60+X83)-(H83*60+L83)</f>
        <v>0</v>
      </c>
    </row>
    <row r="84" spans="1:58" ht="35.25" hidden="1" customHeight="1" x14ac:dyDescent="0.15">
      <c r="A84" s="28"/>
      <c r="B84" s="215"/>
      <c r="C84" s="216"/>
      <c r="D84" s="216"/>
      <c r="E84" s="217"/>
      <c r="F84" s="218"/>
      <c r="G84" s="218"/>
      <c r="H84" s="261"/>
      <c r="I84" s="261"/>
      <c r="J84" s="209"/>
      <c r="K84" s="209"/>
      <c r="L84" s="261"/>
      <c r="M84" s="261"/>
      <c r="N84" s="209"/>
      <c r="O84" s="222"/>
      <c r="P84" s="232"/>
      <c r="Q84" s="222"/>
      <c r="R84" s="234"/>
      <c r="S84" s="234"/>
      <c r="T84" s="261"/>
      <c r="U84" s="261"/>
      <c r="V84" s="209"/>
      <c r="W84" s="209"/>
      <c r="X84" s="261"/>
      <c r="Y84" s="261"/>
      <c r="Z84" s="209"/>
      <c r="AA84" s="222"/>
      <c r="AB84" s="31"/>
      <c r="AC84" s="31"/>
      <c r="AD84" s="31"/>
      <c r="AE84" s="226"/>
      <c r="AF84" s="227"/>
      <c r="AG84" s="227"/>
      <c r="AH84" s="227"/>
      <c r="AI84" s="228"/>
      <c r="AJ84" s="230"/>
      <c r="AK84" s="230"/>
      <c r="AL84" s="227"/>
      <c r="AM84" s="227"/>
      <c r="AN84" s="230"/>
      <c r="AO84" s="230"/>
      <c r="AP84" s="209"/>
      <c r="AQ84" s="222"/>
      <c r="AR84" s="34"/>
      <c r="AS84" s="31"/>
      <c r="AT84" s="210"/>
      <c r="AU84" s="210"/>
      <c r="AV84" s="211"/>
      <c r="AX84" s="210"/>
      <c r="AY84" s="211"/>
    </row>
    <row r="85" spans="1:58" ht="17.25" hidden="1" customHeight="1" x14ac:dyDescent="0.15">
      <c r="A85" s="28"/>
      <c r="B85" s="35"/>
      <c r="C85" s="35"/>
      <c r="D85" s="35"/>
      <c r="E85" s="35"/>
      <c r="F85" s="36"/>
      <c r="G85" s="36"/>
      <c r="H85" s="37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4"/>
      <c r="Y85" s="34"/>
      <c r="Z85" s="32"/>
      <c r="AA85" s="33"/>
      <c r="AB85" s="34"/>
      <c r="AC85" s="34"/>
      <c r="AD85" s="34"/>
      <c r="AE85" s="38"/>
      <c r="AF85" s="38"/>
      <c r="AG85" s="38"/>
      <c r="AH85" s="38"/>
      <c r="AI85" s="38"/>
      <c r="AJ85" s="39" t="s">
        <v>21</v>
      </c>
      <c r="AK85" s="38"/>
      <c r="AL85" s="38"/>
      <c r="AM85" s="38"/>
      <c r="AN85" s="38"/>
      <c r="AO85" s="38"/>
      <c r="AP85" s="38"/>
      <c r="AQ85" s="38"/>
      <c r="AR85" s="34"/>
      <c r="AS85" s="31"/>
    </row>
    <row r="86" spans="1:58" s="31" customFormat="1" ht="25.5" hidden="1" customHeight="1" x14ac:dyDescent="0.15">
      <c r="A86" s="28"/>
      <c r="B86" s="29"/>
      <c r="C86" s="30"/>
      <c r="D86" s="30"/>
      <c r="E86" s="30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3"/>
      <c r="X86" s="34"/>
      <c r="Y86" s="34"/>
      <c r="Z86" s="32"/>
      <c r="AA86" s="33"/>
      <c r="AB86" s="34"/>
      <c r="AC86" s="34"/>
      <c r="AD86" s="34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4"/>
      <c r="AV86" s="43" t="s">
        <v>22</v>
      </c>
      <c r="AY86" s="31" t="s">
        <v>23</v>
      </c>
      <c r="BB86" s="31" t="s">
        <v>49</v>
      </c>
      <c r="BD86" s="3"/>
      <c r="BE86" s="3"/>
      <c r="BF86" s="3"/>
    </row>
    <row r="87" spans="1:58" s="48" customFormat="1" ht="25.5" hidden="1" customHeight="1" x14ac:dyDescent="0.15">
      <c r="A87" s="41"/>
      <c r="B87" s="42" t="s">
        <v>107</v>
      </c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3"/>
      <c r="P87" s="42"/>
      <c r="Q87" s="42"/>
      <c r="R87" s="42"/>
      <c r="S87" s="42"/>
      <c r="T87" s="42"/>
      <c r="U87" s="13"/>
      <c r="V87" s="42"/>
      <c r="W87" s="42"/>
      <c r="X87" s="34"/>
      <c r="Y87" s="34"/>
      <c r="Z87" s="32"/>
      <c r="AA87" s="33"/>
      <c r="AB87" s="34"/>
      <c r="AC87" s="34"/>
      <c r="AD87" s="34"/>
      <c r="AE87" s="44" t="s">
        <v>25</v>
      </c>
      <c r="AF87" s="45"/>
      <c r="AG87" s="46"/>
      <c r="AH87" s="46"/>
      <c r="AI87" s="46"/>
      <c r="AJ87" s="46"/>
      <c r="AK87" s="46"/>
      <c r="AL87" s="46"/>
      <c r="AM87" s="46"/>
      <c r="AN87" s="38"/>
      <c r="AO87" s="38"/>
      <c r="AP87" s="38"/>
      <c r="AQ87" s="47"/>
      <c r="AR87" s="34"/>
      <c r="AS87" s="31"/>
      <c r="AT87" s="43"/>
      <c r="AU87" s="43"/>
      <c r="AV87" s="43" t="s">
        <v>26</v>
      </c>
      <c r="AW87" s="43"/>
      <c r="AX87" s="43"/>
      <c r="AY87" s="31" t="s">
        <v>27</v>
      </c>
      <c r="AZ87" s="43"/>
      <c r="BA87" s="31"/>
      <c r="BB87" s="31"/>
      <c r="BC87" s="43"/>
      <c r="BD87" s="3"/>
      <c r="BE87" s="40"/>
      <c r="BF87" s="40"/>
    </row>
    <row r="88" spans="1:58" ht="25.5" hidden="1" customHeight="1" x14ac:dyDescent="0.15">
      <c r="A88" s="28"/>
      <c r="B88" s="212" t="s">
        <v>51</v>
      </c>
      <c r="C88" s="213"/>
      <c r="D88" s="213"/>
      <c r="E88" s="214"/>
      <c r="F88" s="218" t="s">
        <v>12</v>
      </c>
      <c r="G88" s="218"/>
      <c r="H88" s="260"/>
      <c r="I88" s="260"/>
      <c r="J88" s="208" t="s">
        <v>13</v>
      </c>
      <c r="K88" s="208"/>
      <c r="L88" s="260"/>
      <c r="M88" s="260"/>
      <c r="N88" s="208" t="s">
        <v>14</v>
      </c>
      <c r="O88" s="221"/>
      <c r="P88" s="231" t="s">
        <v>15</v>
      </c>
      <c r="Q88" s="221"/>
      <c r="R88" s="233" t="s">
        <v>16</v>
      </c>
      <c r="S88" s="233"/>
      <c r="T88" s="262"/>
      <c r="U88" s="260"/>
      <c r="V88" s="208" t="s">
        <v>13</v>
      </c>
      <c r="W88" s="208"/>
      <c r="X88" s="260"/>
      <c r="Y88" s="260"/>
      <c r="Z88" s="208" t="s">
        <v>14</v>
      </c>
      <c r="AA88" s="221"/>
      <c r="AB88" s="34"/>
      <c r="AC88" s="34"/>
      <c r="AD88" s="34"/>
      <c r="AE88" s="257" t="s">
        <v>52</v>
      </c>
      <c r="AF88" s="208"/>
      <c r="AG88" s="208"/>
      <c r="AH88" s="208"/>
      <c r="AI88" s="221"/>
      <c r="AJ88" s="258">
        <f>ROUNDDOWN(AV93/60,0)</f>
        <v>0</v>
      </c>
      <c r="AK88" s="229"/>
      <c r="AL88" s="208" t="s">
        <v>13</v>
      </c>
      <c r="AM88" s="208"/>
      <c r="AN88" s="229">
        <f>AV93-AJ88*60</f>
        <v>0</v>
      </c>
      <c r="AO88" s="229"/>
      <c r="AP88" s="208" t="s">
        <v>14</v>
      </c>
      <c r="AQ88" s="221"/>
      <c r="AR88" s="34"/>
      <c r="AS88" s="49"/>
      <c r="AU88" s="210" t="s">
        <v>30</v>
      </c>
      <c r="AV88" s="211">
        <f>IF(AY88&lt;=BB88,BB88,AV83)</f>
        <v>1260</v>
      </c>
      <c r="AW88" s="152"/>
      <c r="AX88" s="210" t="s">
        <v>31</v>
      </c>
      <c r="AY88" s="211">
        <f>T88*60+X88</f>
        <v>0</v>
      </c>
      <c r="AZ88" s="152"/>
      <c r="BA88" s="210" t="s">
        <v>32</v>
      </c>
      <c r="BB88" s="211">
        <f>21*60</f>
        <v>1260</v>
      </c>
    </row>
    <row r="89" spans="1:58" ht="35.25" hidden="1" customHeight="1" x14ac:dyDescent="0.15">
      <c r="A89" s="28"/>
      <c r="B89" s="215"/>
      <c r="C89" s="216"/>
      <c r="D89" s="216"/>
      <c r="E89" s="217"/>
      <c r="F89" s="218"/>
      <c r="G89" s="218"/>
      <c r="H89" s="261"/>
      <c r="I89" s="261"/>
      <c r="J89" s="209"/>
      <c r="K89" s="209"/>
      <c r="L89" s="261"/>
      <c r="M89" s="261"/>
      <c r="N89" s="209"/>
      <c r="O89" s="222"/>
      <c r="P89" s="232"/>
      <c r="Q89" s="222"/>
      <c r="R89" s="234"/>
      <c r="S89" s="234"/>
      <c r="T89" s="263"/>
      <c r="U89" s="261"/>
      <c r="V89" s="209"/>
      <c r="W89" s="209"/>
      <c r="X89" s="261"/>
      <c r="Y89" s="261"/>
      <c r="Z89" s="209"/>
      <c r="AA89" s="222"/>
      <c r="AB89" s="31"/>
      <c r="AC89" s="31"/>
      <c r="AD89" s="31"/>
      <c r="AE89" s="232"/>
      <c r="AF89" s="209"/>
      <c r="AG89" s="209"/>
      <c r="AH89" s="209"/>
      <c r="AI89" s="222"/>
      <c r="AJ89" s="259"/>
      <c r="AK89" s="230"/>
      <c r="AL89" s="209"/>
      <c r="AM89" s="209"/>
      <c r="AN89" s="230"/>
      <c r="AO89" s="230"/>
      <c r="AP89" s="209"/>
      <c r="AQ89" s="222"/>
      <c r="AR89" s="34"/>
      <c r="AS89" s="49"/>
      <c r="AU89" s="210"/>
      <c r="AV89" s="211"/>
      <c r="AW89" s="152"/>
      <c r="AX89" s="210"/>
      <c r="AY89" s="211"/>
      <c r="AZ89" s="152"/>
      <c r="BA89" s="210"/>
      <c r="BB89" s="211"/>
    </row>
    <row r="90" spans="1:58" ht="17.25" hidden="1" customHeight="1" x14ac:dyDescent="0.15">
      <c r="A90" s="50"/>
      <c r="B90" s="35"/>
      <c r="C90" s="35"/>
      <c r="D90" s="35"/>
      <c r="E90" s="35"/>
      <c r="F90" s="31"/>
      <c r="G90" s="35"/>
      <c r="H90" s="37"/>
      <c r="I90" s="35"/>
      <c r="J90" s="35"/>
      <c r="K90" s="35"/>
      <c r="L90" s="35"/>
      <c r="M90" s="35"/>
      <c r="N90" s="35"/>
      <c r="O90" s="35"/>
      <c r="P90" s="51"/>
      <c r="Q90" s="35"/>
      <c r="R90" s="35"/>
      <c r="S90" s="35"/>
      <c r="T90" s="35"/>
      <c r="U90" s="35"/>
      <c r="V90" s="35"/>
      <c r="W90" s="35"/>
      <c r="X90" s="34"/>
      <c r="Y90" s="34"/>
      <c r="Z90" s="32"/>
      <c r="AA90" s="31"/>
      <c r="AB90" s="31"/>
      <c r="AC90" s="31"/>
      <c r="AD90" s="31"/>
      <c r="AE90" s="47"/>
      <c r="AF90" s="47"/>
      <c r="AG90" s="47"/>
      <c r="AH90" s="47"/>
      <c r="AI90" s="47"/>
      <c r="AJ90" s="39" t="s">
        <v>21</v>
      </c>
      <c r="AK90" s="47"/>
      <c r="AL90" s="47"/>
      <c r="AM90" s="47"/>
      <c r="AN90" s="47"/>
      <c r="AO90" s="47"/>
      <c r="AP90" s="47"/>
      <c r="AQ90" s="47"/>
      <c r="AR90" s="31"/>
      <c r="AS90" s="31"/>
      <c r="AY90" s="62" t="s">
        <v>33</v>
      </c>
    </row>
    <row r="91" spans="1:58" ht="25.5" hidden="1" customHeight="1" x14ac:dyDescent="0.2">
      <c r="A91" s="50"/>
      <c r="B91" s="31"/>
      <c r="C91" s="235" t="s">
        <v>100</v>
      </c>
      <c r="D91" s="236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6"/>
      <c r="Q91" s="236"/>
      <c r="R91" s="236"/>
      <c r="S91" s="236"/>
      <c r="T91" s="236"/>
      <c r="U91" s="236"/>
      <c r="V91" s="236"/>
      <c r="W91" s="236"/>
      <c r="X91" s="236"/>
      <c r="Y91" s="236"/>
      <c r="Z91" s="236"/>
      <c r="AA91" s="236"/>
      <c r="AB91" s="237"/>
      <c r="AC91" s="31"/>
      <c r="AD91" s="31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31"/>
      <c r="AS91" s="31"/>
      <c r="AY91" s="98" t="s">
        <v>97</v>
      </c>
    </row>
    <row r="92" spans="1:58" ht="25.5" hidden="1" customHeight="1" x14ac:dyDescent="0.15">
      <c r="A92" s="50"/>
      <c r="B92" s="31"/>
      <c r="C92" s="238"/>
      <c r="D92" s="239"/>
      <c r="E92" s="239"/>
      <c r="F92" s="239"/>
      <c r="G92" s="239"/>
      <c r="H92" s="239"/>
      <c r="I92" s="239"/>
      <c r="J92" s="239"/>
      <c r="K92" s="239"/>
      <c r="L92" s="239"/>
      <c r="M92" s="239"/>
      <c r="N92" s="239"/>
      <c r="O92" s="239"/>
      <c r="P92" s="239"/>
      <c r="Q92" s="239"/>
      <c r="R92" s="239"/>
      <c r="S92" s="239"/>
      <c r="T92" s="239"/>
      <c r="U92" s="239"/>
      <c r="V92" s="239"/>
      <c r="W92" s="239"/>
      <c r="X92" s="239"/>
      <c r="Y92" s="239"/>
      <c r="Z92" s="239"/>
      <c r="AA92" s="239"/>
      <c r="AB92" s="240"/>
      <c r="AC92" s="31"/>
      <c r="AD92" s="31"/>
      <c r="AE92" s="44" t="s">
        <v>35</v>
      </c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31"/>
      <c r="AS92" s="31"/>
      <c r="AV92" s="31" t="s">
        <v>36</v>
      </c>
      <c r="AY92" s="31" t="s">
        <v>37</v>
      </c>
      <c r="AZ92" s="99"/>
    </row>
    <row r="93" spans="1:58" s="48" customFormat="1" ht="25.5" hidden="1" customHeight="1" x14ac:dyDescent="0.15">
      <c r="A93" s="50"/>
      <c r="B93" s="31"/>
      <c r="C93" s="238"/>
      <c r="D93" s="239"/>
      <c r="E93" s="239"/>
      <c r="F93" s="239"/>
      <c r="G93" s="239"/>
      <c r="H93" s="239"/>
      <c r="I93" s="239"/>
      <c r="J93" s="239"/>
      <c r="K93" s="239"/>
      <c r="L93" s="239"/>
      <c r="M93" s="239"/>
      <c r="N93" s="239"/>
      <c r="O93" s="239"/>
      <c r="P93" s="239"/>
      <c r="Q93" s="239"/>
      <c r="R93" s="239"/>
      <c r="S93" s="239"/>
      <c r="T93" s="239"/>
      <c r="U93" s="239"/>
      <c r="V93" s="239"/>
      <c r="W93" s="239"/>
      <c r="X93" s="239"/>
      <c r="Y93" s="239"/>
      <c r="Z93" s="239"/>
      <c r="AA93" s="239"/>
      <c r="AB93" s="240"/>
      <c r="AD93" s="34"/>
      <c r="AE93" s="223" t="s">
        <v>46</v>
      </c>
      <c r="AF93" s="244"/>
      <c r="AG93" s="244"/>
      <c r="AH93" s="244"/>
      <c r="AI93" s="244"/>
      <c r="AJ93" s="244"/>
      <c r="AK93" s="245"/>
      <c r="AL93" s="249">
        <f>IF(AY83=0,0,ROUNDUP(AV93/AY83,3))</f>
        <v>0</v>
      </c>
      <c r="AM93" s="250"/>
      <c r="AN93" s="250"/>
      <c r="AO93" s="250"/>
      <c r="AP93" s="250"/>
      <c r="AQ93" s="251"/>
      <c r="AR93" s="31"/>
      <c r="AS93" s="31"/>
      <c r="AT93" s="43"/>
      <c r="AU93" s="210" t="s">
        <v>39</v>
      </c>
      <c r="AV93" s="255">
        <f>IF(AV83-AV88&gt;0,IF(AV83-AV88&gt;AY83,AY83,AV83-AV88),0)</f>
        <v>0</v>
      </c>
      <c r="AW93" s="256" t="s">
        <v>40</v>
      </c>
      <c r="AX93" s="256"/>
      <c r="AY93" s="99"/>
      <c r="AZ93" s="99"/>
      <c r="BA93" s="43"/>
      <c r="BB93" s="43"/>
      <c r="BC93" s="43"/>
      <c r="BD93" s="40"/>
      <c r="BE93" s="40"/>
      <c r="BF93" s="40"/>
    </row>
    <row r="94" spans="1:58" ht="35.25" hidden="1" customHeight="1" x14ac:dyDescent="0.15">
      <c r="A94" s="65"/>
      <c r="B94" s="31"/>
      <c r="C94" s="238"/>
      <c r="D94" s="239"/>
      <c r="E94" s="239"/>
      <c r="F94" s="239"/>
      <c r="G94" s="239"/>
      <c r="H94" s="239"/>
      <c r="I94" s="239"/>
      <c r="J94" s="239"/>
      <c r="K94" s="239"/>
      <c r="L94" s="239"/>
      <c r="M94" s="239"/>
      <c r="N94" s="239"/>
      <c r="O94" s="239"/>
      <c r="P94" s="239"/>
      <c r="Q94" s="239"/>
      <c r="R94" s="239"/>
      <c r="S94" s="239"/>
      <c r="T94" s="239"/>
      <c r="U94" s="239"/>
      <c r="V94" s="239"/>
      <c r="W94" s="239"/>
      <c r="X94" s="239"/>
      <c r="Y94" s="239"/>
      <c r="Z94" s="239"/>
      <c r="AA94" s="239"/>
      <c r="AB94" s="240"/>
      <c r="AC94" s="34"/>
      <c r="AD94" s="31"/>
      <c r="AE94" s="246"/>
      <c r="AF94" s="247"/>
      <c r="AG94" s="247"/>
      <c r="AH94" s="247"/>
      <c r="AI94" s="247"/>
      <c r="AJ94" s="247"/>
      <c r="AK94" s="248"/>
      <c r="AL94" s="252"/>
      <c r="AM94" s="253"/>
      <c r="AN94" s="253"/>
      <c r="AO94" s="253"/>
      <c r="AP94" s="253"/>
      <c r="AQ94" s="254"/>
      <c r="AR94" s="31"/>
      <c r="AS94" s="31"/>
      <c r="AT94" s="210"/>
      <c r="AU94" s="210"/>
      <c r="AV94" s="255"/>
      <c r="AW94" s="256"/>
      <c r="AX94" s="256"/>
    </row>
    <row r="95" spans="1:58" ht="25.5" hidden="1" customHeight="1" x14ac:dyDescent="0.15">
      <c r="A95" s="65"/>
      <c r="B95" s="31"/>
      <c r="C95" s="241"/>
      <c r="D95" s="242"/>
      <c r="E95" s="242"/>
      <c r="F95" s="242"/>
      <c r="G95" s="242"/>
      <c r="H95" s="242"/>
      <c r="I95" s="242"/>
      <c r="J95" s="242"/>
      <c r="K95" s="242"/>
      <c r="L95" s="242"/>
      <c r="M95" s="242"/>
      <c r="N95" s="242"/>
      <c r="O95" s="242"/>
      <c r="P95" s="242"/>
      <c r="Q95" s="242"/>
      <c r="R95" s="242"/>
      <c r="S95" s="242"/>
      <c r="T95" s="242"/>
      <c r="U95" s="242"/>
      <c r="V95" s="242"/>
      <c r="W95" s="242"/>
      <c r="X95" s="242"/>
      <c r="Y95" s="242"/>
      <c r="Z95" s="242"/>
      <c r="AA95" s="242"/>
      <c r="AB95" s="243"/>
      <c r="AC95" s="31"/>
      <c r="AD95" s="31"/>
      <c r="AE95" s="31"/>
      <c r="AF95" s="31"/>
      <c r="AG95" s="31"/>
      <c r="AH95" s="31"/>
      <c r="AI95" s="31"/>
      <c r="AJ95" s="31"/>
      <c r="AK95" s="54" t="s">
        <v>21</v>
      </c>
      <c r="AL95" s="31"/>
      <c r="AM95" s="34"/>
      <c r="AN95" s="34"/>
      <c r="AO95" s="34"/>
      <c r="AP95" s="31"/>
      <c r="AQ95" s="31"/>
      <c r="AR95" s="31"/>
      <c r="AS95" s="31"/>
      <c r="AT95" s="210"/>
    </row>
    <row r="96" spans="1:58" ht="25.5" hidden="1" customHeight="1" x14ac:dyDescent="0.15">
      <c r="A96" s="50"/>
      <c r="B96" s="30"/>
      <c r="C96" s="52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31"/>
      <c r="AD96" s="31"/>
      <c r="AE96" s="31"/>
      <c r="AF96" s="31"/>
      <c r="AG96" s="31"/>
      <c r="AH96" s="31"/>
      <c r="AI96" s="31"/>
      <c r="AJ96" s="31"/>
      <c r="AK96" s="55" t="s">
        <v>41</v>
      </c>
      <c r="AL96" s="31"/>
      <c r="AM96" s="34"/>
      <c r="AN96" s="34"/>
      <c r="AO96" s="34"/>
      <c r="AP96" s="31"/>
      <c r="AQ96" s="31"/>
      <c r="AR96" s="31"/>
      <c r="AS96" s="31"/>
    </row>
    <row r="97" spans="1:58" ht="17.25" hidden="1" customHeight="1" x14ac:dyDescent="0.15">
      <c r="A97" s="36"/>
      <c r="B97" s="36"/>
      <c r="C97" s="36"/>
      <c r="D97" s="36"/>
      <c r="E97" s="36"/>
      <c r="F97" s="62"/>
      <c r="G97" s="36"/>
      <c r="H97" s="36"/>
      <c r="I97" s="36"/>
      <c r="J97" s="36"/>
      <c r="AK97" s="63"/>
      <c r="AM97" s="10"/>
      <c r="AN97" s="10"/>
      <c r="AO97" s="10"/>
    </row>
    <row r="98" spans="1:58" ht="25.5" hidden="1" customHeight="1" x14ac:dyDescent="0.15">
      <c r="A98" s="178" t="s">
        <v>53</v>
      </c>
      <c r="B98" s="179"/>
      <c r="C98" s="179"/>
      <c r="D98" s="179"/>
      <c r="E98" s="179"/>
      <c r="F98" s="179"/>
      <c r="G98" s="179"/>
      <c r="H98" s="179"/>
      <c r="I98" s="180"/>
      <c r="J98" s="23"/>
      <c r="K98" s="64" t="s">
        <v>48</v>
      </c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23"/>
      <c r="AP98" s="23"/>
      <c r="AQ98" s="23"/>
      <c r="AR98" s="23"/>
      <c r="AS98" s="23"/>
      <c r="AU98" s="31" t="s">
        <v>6</v>
      </c>
      <c r="AV98" s="34"/>
      <c r="AW98" s="34"/>
      <c r="AX98" s="34"/>
      <c r="AY98" s="34"/>
      <c r="BA98" s="34"/>
      <c r="BB98" s="34"/>
      <c r="BC98" s="34"/>
      <c r="BD98" s="21"/>
      <c r="BE98" s="21"/>
      <c r="BF98" s="21"/>
    </row>
    <row r="99" spans="1:58" ht="17.25" hidden="1" customHeight="1" x14ac:dyDescent="0.15">
      <c r="A99" s="181"/>
      <c r="B99" s="182"/>
      <c r="C99" s="182"/>
      <c r="D99" s="182"/>
      <c r="E99" s="182"/>
      <c r="F99" s="182"/>
      <c r="G99" s="182"/>
      <c r="H99" s="182"/>
      <c r="I99" s="183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5"/>
      <c r="Y99" s="25"/>
      <c r="Z99" s="25"/>
      <c r="AA99" s="25"/>
      <c r="AB99" s="25"/>
      <c r="AC99" s="25"/>
      <c r="AD99" s="25"/>
      <c r="AE99" s="26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7"/>
      <c r="AQ99" s="27"/>
      <c r="AR99" s="27"/>
      <c r="AS99" s="27"/>
    </row>
    <row r="100" spans="1:58" ht="28.5" hidden="1" customHeight="1" x14ac:dyDescent="0.15">
      <c r="A100" s="28"/>
      <c r="B100" s="29" t="s">
        <v>7</v>
      </c>
      <c r="C100" s="30"/>
      <c r="D100" s="30"/>
      <c r="E100" s="30"/>
      <c r="F100" s="31"/>
      <c r="G100" s="32"/>
      <c r="H100" s="31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3"/>
      <c r="AB100" s="34"/>
      <c r="AC100" s="34"/>
      <c r="AD100" s="34"/>
      <c r="AE100" s="29" t="s">
        <v>8</v>
      </c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V100" s="31" t="s">
        <v>9</v>
      </c>
      <c r="AY100" s="31" t="s">
        <v>10</v>
      </c>
    </row>
    <row r="101" spans="1:58" ht="25.5" hidden="1" customHeight="1" x14ac:dyDescent="0.15">
      <c r="A101" s="28"/>
      <c r="B101" s="212" t="s">
        <v>11</v>
      </c>
      <c r="C101" s="213"/>
      <c r="D101" s="213"/>
      <c r="E101" s="214"/>
      <c r="F101" s="218" t="s">
        <v>12</v>
      </c>
      <c r="G101" s="218"/>
      <c r="H101" s="260"/>
      <c r="I101" s="260"/>
      <c r="J101" s="208" t="s">
        <v>13</v>
      </c>
      <c r="K101" s="208"/>
      <c r="L101" s="260"/>
      <c r="M101" s="260"/>
      <c r="N101" s="208" t="s">
        <v>14</v>
      </c>
      <c r="O101" s="221"/>
      <c r="P101" s="231" t="s">
        <v>15</v>
      </c>
      <c r="Q101" s="221"/>
      <c r="R101" s="233" t="s">
        <v>16</v>
      </c>
      <c r="S101" s="233"/>
      <c r="T101" s="260"/>
      <c r="U101" s="260"/>
      <c r="V101" s="208" t="s">
        <v>13</v>
      </c>
      <c r="W101" s="208"/>
      <c r="X101" s="260"/>
      <c r="Y101" s="260"/>
      <c r="Z101" s="208" t="s">
        <v>14</v>
      </c>
      <c r="AA101" s="221"/>
      <c r="AB101" s="31"/>
      <c r="AC101" s="31"/>
      <c r="AD101" s="31"/>
      <c r="AE101" s="223" t="s">
        <v>44</v>
      </c>
      <c r="AF101" s="224"/>
      <c r="AG101" s="224"/>
      <c r="AH101" s="224"/>
      <c r="AI101" s="225"/>
      <c r="AJ101" s="229">
        <f>ROUNDDOWN(AY101/60,0)</f>
        <v>0</v>
      </c>
      <c r="AK101" s="229"/>
      <c r="AL101" s="224" t="s">
        <v>18</v>
      </c>
      <c r="AM101" s="224"/>
      <c r="AN101" s="229">
        <f>AY101-AJ101*60</f>
        <v>0</v>
      </c>
      <c r="AO101" s="229"/>
      <c r="AP101" s="208" t="s">
        <v>14</v>
      </c>
      <c r="AQ101" s="221"/>
      <c r="AR101" s="34"/>
      <c r="AS101" s="31"/>
      <c r="AT101" s="210"/>
      <c r="AU101" s="210" t="s">
        <v>19</v>
      </c>
      <c r="AV101" s="211">
        <f>T101*60+X101</f>
        <v>0</v>
      </c>
      <c r="AX101" s="210" t="s">
        <v>20</v>
      </c>
      <c r="AY101" s="211">
        <f>(T101*60+X101)-(H101*60+L101)</f>
        <v>0</v>
      </c>
    </row>
    <row r="102" spans="1:58" ht="35.25" hidden="1" customHeight="1" x14ac:dyDescent="0.15">
      <c r="A102" s="28"/>
      <c r="B102" s="215"/>
      <c r="C102" s="216"/>
      <c r="D102" s="216"/>
      <c r="E102" s="217"/>
      <c r="F102" s="218"/>
      <c r="G102" s="218"/>
      <c r="H102" s="261"/>
      <c r="I102" s="261"/>
      <c r="J102" s="209"/>
      <c r="K102" s="209"/>
      <c r="L102" s="261"/>
      <c r="M102" s="261"/>
      <c r="N102" s="209"/>
      <c r="O102" s="222"/>
      <c r="P102" s="232"/>
      <c r="Q102" s="222"/>
      <c r="R102" s="234"/>
      <c r="S102" s="234"/>
      <c r="T102" s="261"/>
      <c r="U102" s="261"/>
      <c r="V102" s="209"/>
      <c r="W102" s="209"/>
      <c r="X102" s="261"/>
      <c r="Y102" s="261"/>
      <c r="Z102" s="209"/>
      <c r="AA102" s="222"/>
      <c r="AB102" s="31"/>
      <c r="AC102" s="31"/>
      <c r="AD102" s="31"/>
      <c r="AE102" s="226"/>
      <c r="AF102" s="227"/>
      <c r="AG102" s="227"/>
      <c r="AH102" s="227"/>
      <c r="AI102" s="228"/>
      <c r="AJ102" s="230"/>
      <c r="AK102" s="230"/>
      <c r="AL102" s="227"/>
      <c r="AM102" s="227"/>
      <c r="AN102" s="230"/>
      <c r="AO102" s="230"/>
      <c r="AP102" s="209"/>
      <c r="AQ102" s="222"/>
      <c r="AR102" s="34"/>
      <c r="AS102" s="31"/>
      <c r="AT102" s="210"/>
      <c r="AU102" s="210"/>
      <c r="AV102" s="211"/>
      <c r="AX102" s="210"/>
      <c r="AY102" s="211"/>
    </row>
    <row r="103" spans="1:58" ht="17.25" hidden="1" customHeight="1" x14ac:dyDescent="0.15">
      <c r="A103" s="28"/>
      <c r="B103" s="35"/>
      <c r="C103" s="35"/>
      <c r="D103" s="35"/>
      <c r="E103" s="35"/>
      <c r="F103" s="36"/>
      <c r="G103" s="36"/>
      <c r="H103" s="37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4"/>
      <c r="Y103" s="34"/>
      <c r="Z103" s="32"/>
      <c r="AA103" s="33"/>
      <c r="AB103" s="34"/>
      <c r="AC103" s="34"/>
      <c r="AD103" s="34"/>
      <c r="AE103" s="38"/>
      <c r="AF103" s="38"/>
      <c r="AG103" s="38"/>
      <c r="AH103" s="38"/>
      <c r="AI103" s="38"/>
      <c r="AJ103" s="39" t="s">
        <v>21</v>
      </c>
      <c r="AK103" s="38"/>
      <c r="AL103" s="38"/>
      <c r="AM103" s="38"/>
      <c r="AN103" s="38"/>
      <c r="AO103" s="38"/>
      <c r="AP103" s="38"/>
      <c r="AQ103" s="38"/>
      <c r="AR103" s="34"/>
      <c r="AS103" s="31"/>
    </row>
    <row r="104" spans="1:58" s="31" customFormat="1" ht="25.5" hidden="1" customHeight="1" x14ac:dyDescent="0.15">
      <c r="A104" s="28"/>
      <c r="B104" s="29"/>
      <c r="C104" s="30"/>
      <c r="D104" s="30"/>
      <c r="E104" s="30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3"/>
      <c r="X104" s="34"/>
      <c r="Y104" s="34"/>
      <c r="Z104" s="32"/>
      <c r="AA104" s="33"/>
      <c r="AB104" s="34"/>
      <c r="AC104" s="34"/>
      <c r="AD104" s="34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4"/>
      <c r="AV104" s="43" t="s">
        <v>22</v>
      </c>
      <c r="AY104" s="31" t="s">
        <v>23</v>
      </c>
      <c r="BB104" s="31" t="s">
        <v>49</v>
      </c>
      <c r="BD104" s="3"/>
      <c r="BE104" s="3"/>
      <c r="BF104" s="3"/>
    </row>
    <row r="105" spans="1:58" s="48" customFormat="1" ht="25.5" hidden="1" customHeight="1" x14ac:dyDescent="0.15">
      <c r="A105" s="41"/>
      <c r="B105" s="42" t="s">
        <v>107</v>
      </c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3"/>
      <c r="P105" s="42"/>
      <c r="Q105" s="42"/>
      <c r="R105" s="42"/>
      <c r="S105" s="42"/>
      <c r="T105" s="42"/>
      <c r="U105" s="13"/>
      <c r="V105" s="42"/>
      <c r="W105" s="42"/>
      <c r="X105" s="34"/>
      <c r="Y105" s="34"/>
      <c r="Z105" s="32"/>
      <c r="AA105" s="33"/>
      <c r="AB105" s="34"/>
      <c r="AC105" s="34"/>
      <c r="AD105" s="34"/>
      <c r="AE105" s="44" t="s">
        <v>25</v>
      </c>
      <c r="AF105" s="45"/>
      <c r="AG105" s="46"/>
      <c r="AH105" s="46"/>
      <c r="AI105" s="46"/>
      <c r="AJ105" s="46"/>
      <c r="AK105" s="46"/>
      <c r="AL105" s="46"/>
      <c r="AM105" s="46"/>
      <c r="AN105" s="38"/>
      <c r="AO105" s="38"/>
      <c r="AP105" s="38"/>
      <c r="AQ105" s="47"/>
      <c r="AR105" s="34"/>
      <c r="AS105" s="31"/>
      <c r="AT105" s="43"/>
      <c r="AU105" s="43"/>
      <c r="AV105" s="43" t="s">
        <v>26</v>
      </c>
      <c r="AW105" s="43"/>
      <c r="AX105" s="43"/>
      <c r="AY105" s="31" t="s">
        <v>27</v>
      </c>
      <c r="AZ105" s="43"/>
      <c r="BA105" s="31"/>
      <c r="BB105" s="31"/>
      <c r="BC105" s="43"/>
      <c r="BD105" s="3"/>
      <c r="BE105" s="40"/>
      <c r="BF105" s="40"/>
    </row>
    <row r="106" spans="1:58" ht="25.5" hidden="1" customHeight="1" x14ac:dyDescent="0.15">
      <c r="A106" s="28"/>
      <c r="B106" s="212" t="s">
        <v>51</v>
      </c>
      <c r="C106" s="213"/>
      <c r="D106" s="213"/>
      <c r="E106" s="214"/>
      <c r="F106" s="218" t="s">
        <v>12</v>
      </c>
      <c r="G106" s="218"/>
      <c r="H106" s="260"/>
      <c r="I106" s="260"/>
      <c r="J106" s="208" t="s">
        <v>13</v>
      </c>
      <c r="K106" s="208"/>
      <c r="L106" s="260"/>
      <c r="M106" s="260"/>
      <c r="N106" s="208" t="s">
        <v>14</v>
      </c>
      <c r="O106" s="221"/>
      <c r="P106" s="231" t="s">
        <v>15</v>
      </c>
      <c r="Q106" s="221"/>
      <c r="R106" s="233" t="s">
        <v>16</v>
      </c>
      <c r="S106" s="233"/>
      <c r="T106" s="262"/>
      <c r="U106" s="260"/>
      <c r="V106" s="208" t="s">
        <v>13</v>
      </c>
      <c r="W106" s="208"/>
      <c r="X106" s="260"/>
      <c r="Y106" s="260"/>
      <c r="Z106" s="208" t="s">
        <v>14</v>
      </c>
      <c r="AA106" s="221"/>
      <c r="AB106" s="34"/>
      <c r="AC106" s="34"/>
      <c r="AD106" s="34"/>
      <c r="AE106" s="257" t="s">
        <v>52</v>
      </c>
      <c r="AF106" s="208"/>
      <c r="AG106" s="208"/>
      <c r="AH106" s="208"/>
      <c r="AI106" s="221"/>
      <c r="AJ106" s="258">
        <f>ROUNDDOWN(AV111/60,0)</f>
        <v>0</v>
      </c>
      <c r="AK106" s="229"/>
      <c r="AL106" s="208" t="s">
        <v>13</v>
      </c>
      <c r="AM106" s="208"/>
      <c r="AN106" s="229">
        <f>AV111-AJ106*60</f>
        <v>0</v>
      </c>
      <c r="AO106" s="229"/>
      <c r="AP106" s="208" t="s">
        <v>14</v>
      </c>
      <c r="AQ106" s="221"/>
      <c r="AR106" s="34"/>
      <c r="AS106" s="49"/>
      <c r="AU106" s="210" t="s">
        <v>30</v>
      </c>
      <c r="AV106" s="211">
        <f>IF(AY106&lt;=BB106,BB106,AV101)</f>
        <v>1260</v>
      </c>
      <c r="AW106" s="152"/>
      <c r="AX106" s="210" t="s">
        <v>31</v>
      </c>
      <c r="AY106" s="211">
        <f>T106*60+X106</f>
        <v>0</v>
      </c>
      <c r="AZ106" s="152"/>
      <c r="BA106" s="210" t="s">
        <v>32</v>
      </c>
      <c r="BB106" s="211">
        <f>21*60</f>
        <v>1260</v>
      </c>
    </row>
    <row r="107" spans="1:58" ht="35.25" hidden="1" customHeight="1" x14ac:dyDescent="0.15">
      <c r="A107" s="28"/>
      <c r="B107" s="215"/>
      <c r="C107" s="216"/>
      <c r="D107" s="216"/>
      <c r="E107" s="217"/>
      <c r="F107" s="218"/>
      <c r="G107" s="218"/>
      <c r="H107" s="261"/>
      <c r="I107" s="261"/>
      <c r="J107" s="209"/>
      <c r="K107" s="209"/>
      <c r="L107" s="261"/>
      <c r="M107" s="261"/>
      <c r="N107" s="209"/>
      <c r="O107" s="222"/>
      <c r="P107" s="232"/>
      <c r="Q107" s="222"/>
      <c r="R107" s="234"/>
      <c r="S107" s="234"/>
      <c r="T107" s="263"/>
      <c r="U107" s="261"/>
      <c r="V107" s="209"/>
      <c r="W107" s="209"/>
      <c r="X107" s="261"/>
      <c r="Y107" s="261"/>
      <c r="Z107" s="209"/>
      <c r="AA107" s="222"/>
      <c r="AB107" s="31"/>
      <c r="AC107" s="31"/>
      <c r="AD107" s="31"/>
      <c r="AE107" s="232"/>
      <c r="AF107" s="209"/>
      <c r="AG107" s="209"/>
      <c r="AH107" s="209"/>
      <c r="AI107" s="222"/>
      <c r="AJ107" s="259"/>
      <c r="AK107" s="230"/>
      <c r="AL107" s="209"/>
      <c r="AM107" s="209"/>
      <c r="AN107" s="230"/>
      <c r="AO107" s="230"/>
      <c r="AP107" s="209"/>
      <c r="AQ107" s="222"/>
      <c r="AR107" s="34"/>
      <c r="AS107" s="49"/>
      <c r="AU107" s="210"/>
      <c r="AV107" s="211"/>
      <c r="AW107" s="152"/>
      <c r="AX107" s="210"/>
      <c r="AY107" s="211"/>
      <c r="AZ107" s="152"/>
      <c r="BA107" s="210"/>
      <c r="BB107" s="211"/>
    </row>
    <row r="108" spans="1:58" ht="17.25" hidden="1" customHeight="1" x14ac:dyDescent="0.15">
      <c r="A108" s="50"/>
      <c r="B108" s="35"/>
      <c r="C108" s="35"/>
      <c r="D108" s="35"/>
      <c r="E108" s="35"/>
      <c r="F108" s="31"/>
      <c r="G108" s="35"/>
      <c r="H108" s="37"/>
      <c r="I108" s="35"/>
      <c r="J108" s="35"/>
      <c r="K108" s="35"/>
      <c r="L108" s="35"/>
      <c r="M108" s="35"/>
      <c r="N108" s="35"/>
      <c r="O108" s="35"/>
      <c r="P108" s="51"/>
      <c r="Q108" s="35"/>
      <c r="R108" s="35"/>
      <c r="S108" s="35"/>
      <c r="T108" s="35"/>
      <c r="U108" s="35"/>
      <c r="V108" s="35"/>
      <c r="W108" s="35"/>
      <c r="X108" s="34"/>
      <c r="Y108" s="34"/>
      <c r="Z108" s="32"/>
      <c r="AA108" s="31"/>
      <c r="AB108" s="31"/>
      <c r="AC108" s="31"/>
      <c r="AD108" s="31"/>
      <c r="AE108" s="47"/>
      <c r="AF108" s="47"/>
      <c r="AG108" s="47"/>
      <c r="AH108" s="47"/>
      <c r="AI108" s="47"/>
      <c r="AJ108" s="39" t="s">
        <v>21</v>
      </c>
      <c r="AK108" s="47"/>
      <c r="AL108" s="47"/>
      <c r="AM108" s="47"/>
      <c r="AN108" s="47"/>
      <c r="AO108" s="47"/>
      <c r="AP108" s="47"/>
      <c r="AQ108" s="47"/>
      <c r="AR108" s="31"/>
      <c r="AS108" s="31"/>
      <c r="AY108" s="62" t="s">
        <v>33</v>
      </c>
    </row>
    <row r="109" spans="1:58" ht="25.5" hidden="1" customHeight="1" x14ac:dyDescent="0.2">
      <c r="A109" s="50"/>
      <c r="B109" s="31"/>
      <c r="C109" s="235" t="s">
        <v>100</v>
      </c>
      <c r="D109" s="236"/>
      <c r="E109" s="236"/>
      <c r="F109" s="236"/>
      <c r="G109" s="236"/>
      <c r="H109" s="236"/>
      <c r="I109" s="236"/>
      <c r="J109" s="236"/>
      <c r="K109" s="236"/>
      <c r="L109" s="236"/>
      <c r="M109" s="236"/>
      <c r="N109" s="236"/>
      <c r="O109" s="236"/>
      <c r="P109" s="236"/>
      <c r="Q109" s="236"/>
      <c r="R109" s="236"/>
      <c r="S109" s="236"/>
      <c r="T109" s="236"/>
      <c r="U109" s="236"/>
      <c r="V109" s="236"/>
      <c r="W109" s="236"/>
      <c r="X109" s="236"/>
      <c r="Y109" s="236"/>
      <c r="Z109" s="236"/>
      <c r="AA109" s="236"/>
      <c r="AB109" s="237"/>
      <c r="AC109" s="31"/>
      <c r="AD109" s="31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31"/>
      <c r="AS109" s="31"/>
      <c r="AY109" s="98" t="s">
        <v>97</v>
      </c>
    </row>
    <row r="110" spans="1:58" ht="25.5" hidden="1" customHeight="1" x14ac:dyDescent="0.15">
      <c r="A110" s="50"/>
      <c r="B110" s="31"/>
      <c r="C110" s="238"/>
      <c r="D110" s="239"/>
      <c r="E110" s="239"/>
      <c r="F110" s="239"/>
      <c r="G110" s="239"/>
      <c r="H110" s="239"/>
      <c r="I110" s="239"/>
      <c r="J110" s="239"/>
      <c r="K110" s="239"/>
      <c r="L110" s="239"/>
      <c r="M110" s="239"/>
      <c r="N110" s="239"/>
      <c r="O110" s="239"/>
      <c r="P110" s="239"/>
      <c r="Q110" s="239"/>
      <c r="R110" s="239"/>
      <c r="S110" s="239"/>
      <c r="T110" s="239"/>
      <c r="U110" s="239"/>
      <c r="V110" s="239"/>
      <c r="W110" s="239"/>
      <c r="X110" s="239"/>
      <c r="Y110" s="239"/>
      <c r="Z110" s="239"/>
      <c r="AA110" s="239"/>
      <c r="AB110" s="240"/>
      <c r="AC110" s="31"/>
      <c r="AD110" s="31"/>
      <c r="AE110" s="44" t="s">
        <v>35</v>
      </c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31"/>
      <c r="AS110" s="31"/>
      <c r="AV110" s="31" t="s">
        <v>36</v>
      </c>
      <c r="AY110" s="31" t="s">
        <v>37</v>
      </c>
      <c r="AZ110" s="99"/>
    </row>
    <row r="111" spans="1:58" s="48" customFormat="1" ht="25.5" hidden="1" customHeight="1" x14ac:dyDescent="0.15">
      <c r="A111" s="50"/>
      <c r="B111" s="31"/>
      <c r="C111" s="238"/>
      <c r="D111" s="239"/>
      <c r="E111" s="239"/>
      <c r="F111" s="239"/>
      <c r="G111" s="239"/>
      <c r="H111" s="239"/>
      <c r="I111" s="239"/>
      <c r="J111" s="239"/>
      <c r="K111" s="239"/>
      <c r="L111" s="239"/>
      <c r="M111" s="239"/>
      <c r="N111" s="239"/>
      <c r="O111" s="239"/>
      <c r="P111" s="239"/>
      <c r="Q111" s="239"/>
      <c r="R111" s="239"/>
      <c r="S111" s="239"/>
      <c r="T111" s="239"/>
      <c r="U111" s="239"/>
      <c r="V111" s="239"/>
      <c r="W111" s="239"/>
      <c r="X111" s="239"/>
      <c r="Y111" s="239"/>
      <c r="Z111" s="239"/>
      <c r="AA111" s="239"/>
      <c r="AB111" s="240"/>
      <c r="AD111" s="34"/>
      <c r="AE111" s="223" t="s">
        <v>46</v>
      </c>
      <c r="AF111" s="244"/>
      <c r="AG111" s="244"/>
      <c r="AH111" s="244"/>
      <c r="AI111" s="244"/>
      <c r="AJ111" s="244"/>
      <c r="AK111" s="245"/>
      <c r="AL111" s="249">
        <f>IF(AY101=0,0,ROUNDUP(AV111/AY101,3))</f>
        <v>0</v>
      </c>
      <c r="AM111" s="250"/>
      <c r="AN111" s="250"/>
      <c r="AO111" s="250"/>
      <c r="AP111" s="250"/>
      <c r="AQ111" s="251"/>
      <c r="AR111" s="31"/>
      <c r="AS111" s="31"/>
      <c r="AT111" s="43"/>
      <c r="AU111" s="210" t="s">
        <v>39</v>
      </c>
      <c r="AV111" s="255">
        <f>IF(AV101-AV106&gt;0,IF(AV101-AV106&gt;AY101,AY101,AV101-AV106),0)</f>
        <v>0</v>
      </c>
      <c r="AW111" s="256" t="s">
        <v>40</v>
      </c>
      <c r="AX111" s="256"/>
      <c r="AY111" s="99"/>
      <c r="AZ111" s="99"/>
      <c r="BA111" s="43"/>
      <c r="BB111" s="43"/>
      <c r="BC111" s="43"/>
      <c r="BD111" s="40"/>
      <c r="BE111" s="40"/>
      <c r="BF111" s="40"/>
    </row>
    <row r="112" spans="1:58" ht="35.25" hidden="1" customHeight="1" x14ac:dyDescent="0.15">
      <c r="A112" s="65"/>
      <c r="B112" s="31"/>
      <c r="C112" s="238"/>
      <c r="D112" s="239"/>
      <c r="E112" s="239"/>
      <c r="F112" s="239"/>
      <c r="G112" s="239"/>
      <c r="H112" s="239"/>
      <c r="I112" s="239"/>
      <c r="J112" s="239"/>
      <c r="K112" s="239"/>
      <c r="L112" s="239"/>
      <c r="M112" s="239"/>
      <c r="N112" s="239"/>
      <c r="O112" s="239"/>
      <c r="P112" s="239"/>
      <c r="Q112" s="239"/>
      <c r="R112" s="239"/>
      <c r="S112" s="239"/>
      <c r="T112" s="239"/>
      <c r="U112" s="239"/>
      <c r="V112" s="239"/>
      <c r="W112" s="239"/>
      <c r="X112" s="239"/>
      <c r="Y112" s="239"/>
      <c r="Z112" s="239"/>
      <c r="AA112" s="239"/>
      <c r="AB112" s="240"/>
      <c r="AC112" s="34"/>
      <c r="AD112" s="31"/>
      <c r="AE112" s="246"/>
      <c r="AF112" s="247"/>
      <c r="AG112" s="247"/>
      <c r="AH112" s="247"/>
      <c r="AI112" s="247"/>
      <c r="AJ112" s="247"/>
      <c r="AK112" s="248"/>
      <c r="AL112" s="252"/>
      <c r="AM112" s="253"/>
      <c r="AN112" s="253"/>
      <c r="AO112" s="253"/>
      <c r="AP112" s="253"/>
      <c r="AQ112" s="254"/>
      <c r="AR112" s="31"/>
      <c r="AS112" s="31"/>
      <c r="AT112" s="210"/>
      <c r="AU112" s="210"/>
      <c r="AV112" s="255"/>
      <c r="AW112" s="256"/>
      <c r="AX112" s="256"/>
    </row>
    <row r="113" spans="1:58" ht="25.5" hidden="1" customHeight="1" x14ac:dyDescent="0.15">
      <c r="A113" s="65"/>
      <c r="B113" s="31"/>
      <c r="C113" s="241"/>
      <c r="D113" s="242"/>
      <c r="E113" s="242"/>
      <c r="F113" s="242"/>
      <c r="G113" s="242"/>
      <c r="H113" s="242"/>
      <c r="I113" s="242"/>
      <c r="J113" s="242"/>
      <c r="K113" s="242"/>
      <c r="L113" s="242"/>
      <c r="M113" s="242"/>
      <c r="N113" s="242"/>
      <c r="O113" s="242"/>
      <c r="P113" s="242"/>
      <c r="Q113" s="242"/>
      <c r="R113" s="242"/>
      <c r="S113" s="242"/>
      <c r="T113" s="242"/>
      <c r="U113" s="242"/>
      <c r="V113" s="242"/>
      <c r="W113" s="242"/>
      <c r="X113" s="242"/>
      <c r="Y113" s="242"/>
      <c r="Z113" s="242"/>
      <c r="AA113" s="242"/>
      <c r="AB113" s="243"/>
      <c r="AC113" s="31"/>
      <c r="AD113" s="31"/>
      <c r="AE113" s="31"/>
      <c r="AF113" s="31"/>
      <c r="AG113" s="31"/>
      <c r="AH113" s="31"/>
      <c r="AI113" s="31"/>
      <c r="AJ113" s="31"/>
      <c r="AK113" s="54" t="s">
        <v>21</v>
      </c>
      <c r="AL113" s="31"/>
      <c r="AM113" s="34"/>
      <c r="AN113" s="34"/>
      <c r="AO113" s="34"/>
      <c r="AP113" s="31"/>
      <c r="AQ113" s="31"/>
      <c r="AR113" s="31"/>
      <c r="AS113" s="31"/>
      <c r="AT113" s="210"/>
    </row>
    <row r="114" spans="1:58" ht="25.5" hidden="1" customHeight="1" x14ac:dyDescent="0.15">
      <c r="A114" s="50"/>
      <c r="B114" s="30"/>
      <c r="C114" s="52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31"/>
      <c r="AD114" s="31"/>
      <c r="AE114" s="31"/>
      <c r="AF114" s="31"/>
      <c r="AG114" s="31"/>
      <c r="AH114" s="31"/>
      <c r="AI114" s="31"/>
      <c r="AJ114" s="31"/>
      <c r="AK114" s="55" t="s">
        <v>41</v>
      </c>
      <c r="AL114" s="31"/>
      <c r="AM114" s="34"/>
      <c r="AN114" s="34"/>
      <c r="AO114" s="34"/>
      <c r="AP114" s="31"/>
      <c r="AQ114" s="31"/>
      <c r="AR114" s="31"/>
      <c r="AS114" s="31"/>
    </row>
    <row r="115" spans="1:58" s="17" customFormat="1" ht="16.5" hidden="1" customHeight="1" x14ac:dyDescent="0.15">
      <c r="A115" s="15"/>
      <c r="B115" s="15"/>
      <c r="C115" s="16"/>
      <c r="F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U115" s="34"/>
      <c r="AV115" s="34"/>
      <c r="AW115" s="34"/>
      <c r="AX115" s="34"/>
      <c r="AY115" s="34"/>
      <c r="AZ115" s="34"/>
      <c r="BA115" s="34"/>
      <c r="BB115" s="34"/>
      <c r="BC115" s="34"/>
      <c r="BD115" s="21"/>
      <c r="BE115" s="21"/>
      <c r="BF115" s="21"/>
    </row>
    <row r="116" spans="1:58" ht="25.5" hidden="1" customHeight="1" x14ac:dyDescent="0.15">
      <c r="A116" s="178" t="s">
        <v>54</v>
      </c>
      <c r="B116" s="179"/>
      <c r="C116" s="179"/>
      <c r="D116" s="179"/>
      <c r="E116" s="179"/>
      <c r="F116" s="179"/>
      <c r="G116" s="179"/>
      <c r="H116" s="179"/>
      <c r="I116" s="180"/>
      <c r="J116" s="23"/>
      <c r="K116" s="64" t="s">
        <v>48</v>
      </c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23"/>
      <c r="AP116" s="23"/>
      <c r="AQ116" s="23"/>
      <c r="AR116" s="23"/>
      <c r="AS116" s="23"/>
      <c r="AU116" s="31" t="s">
        <v>6</v>
      </c>
      <c r="AV116" s="34"/>
      <c r="AW116" s="34"/>
      <c r="AX116" s="34"/>
      <c r="AY116" s="34"/>
      <c r="BA116" s="34"/>
      <c r="BB116" s="34"/>
      <c r="BC116" s="34"/>
      <c r="BD116" s="21"/>
      <c r="BE116" s="21"/>
      <c r="BF116" s="21"/>
    </row>
    <row r="117" spans="1:58" ht="17.25" hidden="1" customHeight="1" x14ac:dyDescent="0.15">
      <c r="A117" s="181"/>
      <c r="B117" s="182"/>
      <c r="C117" s="182"/>
      <c r="D117" s="182"/>
      <c r="E117" s="182"/>
      <c r="F117" s="182"/>
      <c r="G117" s="182"/>
      <c r="H117" s="182"/>
      <c r="I117" s="183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5"/>
      <c r="Y117" s="25"/>
      <c r="Z117" s="25"/>
      <c r="AA117" s="25"/>
      <c r="AB117" s="25"/>
      <c r="AC117" s="25"/>
      <c r="AD117" s="25"/>
      <c r="AE117" s="26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7"/>
      <c r="AQ117" s="27"/>
      <c r="AR117" s="27"/>
      <c r="AS117" s="27"/>
    </row>
    <row r="118" spans="1:58" ht="28.5" hidden="1" customHeight="1" x14ac:dyDescent="0.15">
      <c r="A118" s="28"/>
      <c r="B118" s="29" t="s">
        <v>7</v>
      </c>
      <c r="C118" s="30"/>
      <c r="D118" s="30"/>
      <c r="E118" s="30"/>
      <c r="F118" s="31"/>
      <c r="G118" s="32"/>
      <c r="H118" s="31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3"/>
      <c r="AB118" s="34"/>
      <c r="AC118" s="34"/>
      <c r="AD118" s="34"/>
      <c r="AE118" s="29" t="s">
        <v>8</v>
      </c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V118" s="31" t="s">
        <v>9</v>
      </c>
      <c r="AY118" s="31" t="s">
        <v>10</v>
      </c>
    </row>
    <row r="119" spans="1:58" ht="25.5" hidden="1" customHeight="1" x14ac:dyDescent="0.15">
      <c r="A119" s="28"/>
      <c r="B119" s="212" t="s">
        <v>11</v>
      </c>
      <c r="C119" s="213"/>
      <c r="D119" s="213"/>
      <c r="E119" s="214"/>
      <c r="F119" s="218" t="s">
        <v>12</v>
      </c>
      <c r="G119" s="218"/>
      <c r="H119" s="260"/>
      <c r="I119" s="260"/>
      <c r="J119" s="208" t="s">
        <v>13</v>
      </c>
      <c r="K119" s="208"/>
      <c r="L119" s="260"/>
      <c r="M119" s="260"/>
      <c r="N119" s="208" t="s">
        <v>14</v>
      </c>
      <c r="O119" s="221"/>
      <c r="P119" s="231" t="s">
        <v>15</v>
      </c>
      <c r="Q119" s="221"/>
      <c r="R119" s="233" t="s">
        <v>16</v>
      </c>
      <c r="S119" s="233"/>
      <c r="T119" s="260"/>
      <c r="U119" s="260"/>
      <c r="V119" s="208" t="s">
        <v>13</v>
      </c>
      <c r="W119" s="208"/>
      <c r="X119" s="260"/>
      <c r="Y119" s="260"/>
      <c r="Z119" s="208" t="s">
        <v>14</v>
      </c>
      <c r="AA119" s="221"/>
      <c r="AB119" s="31"/>
      <c r="AC119" s="31"/>
      <c r="AD119" s="31"/>
      <c r="AE119" s="223" t="s">
        <v>17</v>
      </c>
      <c r="AF119" s="224"/>
      <c r="AG119" s="224"/>
      <c r="AH119" s="224"/>
      <c r="AI119" s="225"/>
      <c r="AJ119" s="229">
        <f>ROUNDDOWN(AY119/60,0)</f>
        <v>0</v>
      </c>
      <c r="AK119" s="229"/>
      <c r="AL119" s="224" t="s">
        <v>18</v>
      </c>
      <c r="AM119" s="224"/>
      <c r="AN119" s="229">
        <f>AY119-AJ119*60</f>
        <v>0</v>
      </c>
      <c r="AO119" s="229"/>
      <c r="AP119" s="208" t="s">
        <v>14</v>
      </c>
      <c r="AQ119" s="221"/>
      <c r="AR119" s="34"/>
      <c r="AS119" s="31"/>
      <c r="AT119" s="210"/>
      <c r="AU119" s="210" t="s">
        <v>19</v>
      </c>
      <c r="AV119" s="211">
        <f>T119*60+X119</f>
        <v>0</v>
      </c>
      <c r="AX119" s="210" t="s">
        <v>20</v>
      </c>
      <c r="AY119" s="211">
        <f>(T119*60+X119)-(H119*60+L119)</f>
        <v>0</v>
      </c>
    </row>
    <row r="120" spans="1:58" ht="35.25" hidden="1" customHeight="1" x14ac:dyDescent="0.15">
      <c r="A120" s="28"/>
      <c r="B120" s="215"/>
      <c r="C120" s="216"/>
      <c r="D120" s="216"/>
      <c r="E120" s="217"/>
      <c r="F120" s="218"/>
      <c r="G120" s="218"/>
      <c r="H120" s="261"/>
      <c r="I120" s="261"/>
      <c r="J120" s="209"/>
      <c r="K120" s="209"/>
      <c r="L120" s="261"/>
      <c r="M120" s="261"/>
      <c r="N120" s="209"/>
      <c r="O120" s="222"/>
      <c r="P120" s="232"/>
      <c r="Q120" s="222"/>
      <c r="R120" s="234"/>
      <c r="S120" s="234"/>
      <c r="T120" s="261"/>
      <c r="U120" s="261"/>
      <c r="V120" s="209"/>
      <c r="W120" s="209"/>
      <c r="X120" s="261"/>
      <c r="Y120" s="261"/>
      <c r="Z120" s="209"/>
      <c r="AA120" s="222"/>
      <c r="AB120" s="31"/>
      <c r="AC120" s="31"/>
      <c r="AD120" s="31"/>
      <c r="AE120" s="226"/>
      <c r="AF120" s="227"/>
      <c r="AG120" s="227"/>
      <c r="AH120" s="227"/>
      <c r="AI120" s="228"/>
      <c r="AJ120" s="230"/>
      <c r="AK120" s="230"/>
      <c r="AL120" s="227"/>
      <c r="AM120" s="227"/>
      <c r="AN120" s="230"/>
      <c r="AO120" s="230"/>
      <c r="AP120" s="209"/>
      <c r="AQ120" s="222"/>
      <c r="AR120" s="34"/>
      <c r="AS120" s="31"/>
      <c r="AT120" s="210"/>
      <c r="AU120" s="210"/>
      <c r="AV120" s="211"/>
      <c r="AX120" s="210"/>
      <c r="AY120" s="211"/>
    </row>
    <row r="121" spans="1:58" ht="17.25" hidden="1" customHeight="1" x14ac:dyDescent="0.15">
      <c r="A121" s="28"/>
      <c r="B121" s="35"/>
      <c r="C121" s="35"/>
      <c r="D121" s="35"/>
      <c r="E121" s="35"/>
      <c r="F121" s="36"/>
      <c r="G121" s="36"/>
      <c r="H121" s="37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4"/>
      <c r="Y121" s="34"/>
      <c r="Z121" s="32"/>
      <c r="AA121" s="33"/>
      <c r="AB121" s="34"/>
      <c r="AC121" s="34"/>
      <c r="AD121" s="34"/>
      <c r="AE121" s="38"/>
      <c r="AF121" s="38"/>
      <c r="AG121" s="38"/>
      <c r="AH121" s="38"/>
      <c r="AI121" s="38"/>
      <c r="AJ121" s="39" t="s">
        <v>21</v>
      </c>
      <c r="AK121" s="38"/>
      <c r="AL121" s="38"/>
      <c r="AM121" s="38"/>
      <c r="AN121" s="38"/>
      <c r="AO121" s="38"/>
      <c r="AP121" s="38"/>
      <c r="AQ121" s="38"/>
      <c r="AR121" s="34"/>
      <c r="AS121" s="31"/>
    </row>
    <row r="122" spans="1:58" s="31" customFormat="1" ht="25.5" hidden="1" customHeight="1" x14ac:dyDescent="0.15">
      <c r="A122" s="28"/>
      <c r="B122" s="29"/>
      <c r="C122" s="30"/>
      <c r="D122" s="30"/>
      <c r="E122" s="30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3"/>
      <c r="X122" s="34"/>
      <c r="Y122" s="34"/>
      <c r="Z122" s="32"/>
      <c r="AA122" s="33"/>
      <c r="AB122" s="34"/>
      <c r="AC122" s="34"/>
      <c r="AD122" s="34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4"/>
      <c r="AV122" s="43" t="s">
        <v>22</v>
      </c>
      <c r="AY122" s="31" t="s">
        <v>23</v>
      </c>
      <c r="BB122" s="31" t="s">
        <v>49</v>
      </c>
      <c r="BD122" s="3"/>
      <c r="BE122" s="3"/>
      <c r="BF122" s="3"/>
    </row>
    <row r="123" spans="1:58" s="48" customFormat="1" ht="25.5" hidden="1" customHeight="1" x14ac:dyDescent="0.15">
      <c r="A123" s="41"/>
      <c r="B123" s="42" t="s">
        <v>107</v>
      </c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3"/>
      <c r="P123" s="42"/>
      <c r="Q123" s="42"/>
      <c r="R123" s="42"/>
      <c r="S123" s="42"/>
      <c r="T123" s="42"/>
      <c r="U123" s="13"/>
      <c r="V123" s="42"/>
      <c r="W123" s="42"/>
      <c r="X123" s="34"/>
      <c r="Y123" s="34"/>
      <c r="Z123" s="32"/>
      <c r="AA123" s="33"/>
      <c r="AB123" s="34"/>
      <c r="AC123" s="34"/>
      <c r="AD123" s="34"/>
      <c r="AE123" s="44" t="s">
        <v>25</v>
      </c>
      <c r="AF123" s="45"/>
      <c r="AG123" s="46"/>
      <c r="AH123" s="46"/>
      <c r="AI123" s="46"/>
      <c r="AJ123" s="46"/>
      <c r="AK123" s="46"/>
      <c r="AL123" s="46"/>
      <c r="AM123" s="46"/>
      <c r="AN123" s="38"/>
      <c r="AO123" s="38"/>
      <c r="AP123" s="38"/>
      <c r="AQ123" s="47"/>
      <c r="AR123" s="34"/>
      <c r="AS123" s="31"/>
      <c r="AT123" s="43"/>
      <c r="AU123" s="43"/>
      <c r="AV123" s="43" t="s">
        <v>26</v>
      </c>
      <c r="AW123" s="43"/>
      <c r="AX123" s="43"/>
      <c r="AY123" s="31" t="s">
        <v>27</v>
      </c>
      <c r="AZ123" s="43"/>
      <c r="BA123" s="31"/>
      <c r="BB123" s="31"/>
      <c r="BC123" s="43"/>
      <c r="BD123" s="3"/>
      <c r="BE123" s="40"/>
      <c r="BF123" s="40"/>
    </row>
    <row r="124" spans="1:58" ht="25.5" hidden="1" customHeight="1" x14ac:dyDescent="0.15">
      <c r="A124" s="28"/>
      <c r="B124" s="212" t="s">
        <v>11</v>
      </c>
      <c r="C124" s="213"/>
      <c r="D124" s="213"/>
      <c r="E124" s="214"/>
      <c r="F124" s="218" t="s">
        <v>12</v>
      </c>
      <c r="G124" s="218"/>
      <c r="H124" s="260"/>
      <c r="I124" s="260"/>
      <c r="J124" s="208" t="s">
        <v>13</v>
      </c>
      <c r="K124" s="208"/>
      <c r="L124" s="260"/>
      <c r="M124" s="260"/>
      <c r="N124" s="208" t="s">
        <v>14</v>
      </c>
      <c r="O124" s="221"/>
      <c r="P124" s="231" t="s">
        <v>15</v>
      </c>
      <c r="Q124" s="221"/>
      <c r="R124" s="233" t="s">
        <v>16</v>
      </c>
      <c r="S124" s="233"/>
      <c r="T124" s="262"/>
      <c r="U124" s="260"/>
      <c r="V124" s="208" t="s">
        <v>13</v>
      </c>
      <c r="W124" s="208"/>
      <c r="X124" s="260"/>
      <c r="Y124" s="260"/>
      <c r="Z124" s="208" t="s">
        <v>14</v>
      </c>
      <c r="AA124" s="221"/>
      <c r="AB124" s="34"/>
      <c r="AC124" s="34"/>
      <c r="AD124" s="34"/>
      <c r="AE124" s="257" t="s">
        <v>29</v>
      </c>
      <c r="AF124" s="208"/>
      <c r="AG124" s="208"/>
      <c r="AH124" s="208"/>
      <c r="AI124" s="221"/>
      <c r="AJ124" s="258">
        <f>ROUNDDOWN(AV129/60,0)</f>
        <v>0</v>
      </c>
      <c r="AK124" s="229"/>
      <c r="AL124" s="208" t="s">
        <v>13</v>
      </c>
      <c r="AM124" s="208"/>
      <c r="AN124" s="229">
        <f>AV129-AJ124*60</f>
        <v>0</v>
      </c>
      <c r="AO124" s="229"/>
      <c r="AP124" s="208" t="s">
        <v>14</v>
      </c>
      <c r="AQ124" s="221"/>
      <c r="AR124" s="34"/>
      <c r="AS124" s="49"/>
      <c r="AU124" s="210" t="s">
        <v>30</v>
      </c>
      <c r="AV124" s="211">
        <f>IF(AY124&lt;=BB124,BB124,AV119)</f>
        <v>1260</v>
      </c>
      <c r="AW124" s="152"/>
      <c r="AX124" s="210" t="s">
        <v>31</v>
      </c>
      <c r="AY124" s="211">
        <f>T124*60+X124</f>
        <v>0</v>
      </c>
      <c r="AZ124" s="152"/>
      <c r="BA124" s="210" t="s">
        <v>32</v>
      </c>
      <c r="BB124" s="211">
        <f>21*60</f>
        <v>1260</v>
      </c>
    </row>
    <row r="125" spans="1:58" ht="35.25" hidden="1" customHeight="1" x14ac:dyDescent="0.15">
      <c r="A125" s="28"/>
      <c r="B125" s="215"/>
      <c r="C125" s="216"/>
      <c r="D125" s="216"/>
      <c r="E125" s="217"/>
      <c r="F125" s="218"/>
      <c r="G125" s="218"/>
      <c r="H125" s="261"/>
      <c r="I125" s="261"/>
      <c r="J125" s="209"/>
      <c r="K125" s="209"/>
      <c r="L125" s="261"/>
      <c r="M125" s="261"/>
      <c r="N125" s="209"/>
      <c r="O125" s="222"/>
      <c r="P125" s="232"/>
      <c r="Q125" s="222"/>
      <c r="R125" s="234"/>
      <c r="S125" s="234"/>
      <c r="T125" s="263"/>
      <c r="U125" s="261"/>
      <c r="V125" s="209"/>
      <c r="W125" s="209"/>
      <c r="X125" s="261"/>
      <c r="Y125" s="261"/>
      <c r="Z125" s="209"/>
      <c r="AA125" s="222"/>
      <c r="AB125" s="31"/>
      <c r="AC125" s="31"/>
      <c r="AD125" s="31"/>
      <c r="AE125" s="232"/>
      <c r="AF125" s="209"/>
      <c r="AG125" s="209"/>
      <c r="AH125" s="209"/>
      <c r="AI125" s="222"/>
      <c r="AJ125" s="259"/>
      <c r="AK125" s="230"/>
      <c r="AL125" s="209"/>
      <c r="AM125" s="209"/>
      <c r="AN125" s="230"/>
      <c r="AO125" s="230"/>
      <c r="AP125" s="209"/>
      <c r="AQ125" s="222"/>
      <c r="AR125" s="34"/>
      <c r="AS125" s="49"/>
      <c r="AU125" s="210"/>
      <c r="AV125" s="211"/>
      <c r="AW125" s="152"/>
      <c r="AX125" s="210"/>
      <c r="AY125" s="211"/>
      <c r="AZ125" s="152"/>
      <c r="BA125" s="210"/>
      <c r="BB125" s="211"/>
    </row>
    <row r="126" spans="1:58" ht="17.25" hidden="1" customHeight="1" x14ac:dyDescent="0.15">
      <c r="A126" s="50"/>
      <c r="B126" s="35"/>
      <c r="C126" s="35"/>
      <c r="D126" s="35"/>
      <c r="E126" s="35"/>
      <c r="F126" s="31"/>
      <c r="G126" s="35"/>
      <c r="H126" s="37"/>
      <c r="I126" s="35"/>
      <c r="J126" s="35"/>
      <c r="K126" s="35"/>
      <c r="L126" s="35"/>
      <c r="M126" s="35"/>
      <c r="N126" s="35"/>
      <c r="O126" s="35"/>
      <c r="P126" s="51"/>
      <c r="Q126" s="35"/>
      <c r="R126" s="35"/>
      <c r="S126" s="35"/>
      <c r="T126" s="35"/>
      <c r="U126" s="35"/>
      <c r="V126" s="35"/>
      <c r="W126" s="35"/>
      <c r="X126" s="34"/>
      <c r="Y126" s="34"/>
      <c r="Z126" s="32"/>
      <c r="AA126" s="31"/>
      <c r="AB126" s="31"/>
      <c r="AC126" s="31"/>
      <c r="AD126" s="31"/>
      <c r="AE126" s="47"/>
      <c r="AF126" s="47"/>
      <c r="AG126" s="47"/>
      <c r="AH126" s="47"/>
      <c r="AI126" s="47"/>
      <c r="AJ126" s="39" t="s">
        <v>21</v>
      </c>
      <c r="AK126" s="47"/>
      <c r="AL126" s="47"/>
      <c r="AM126" s="47"/>
      <c r="AN126" s="47"/>
      <c r="AO126" s="47"/>
      <c r="AP126" s="47"/>
      <c r="AQ126" s="47"/>
      <c r="AR126" s="31"/>
      <c r="AS126" s="31"/>
      <c r="AY126" s="62" t="s">
        <v>33</v>
      </c>
    </row>
    <row r="127" spans="1:58" ht="25.5" hidden="1" customHeight="1" x14ac:dyDescent="0.2">
      <c r="A127" s="50"/>
      <c r="B127" s="31"/>
      <c r="C127" s="235" t="s">
        <v>100</v>
      </c>
      <c r="D127" s="236"/>
      <c r="E127" s="236"/>
      <c r="F127" s="236"/>
      <c r="G127" s="236"/>
      <c r="H127" s="236"/>
      <c r="I127" s="236"/>
      <c r="J127" s="236"/>
      <c r="K127" s="236"/>
      <c r="L127" s="236"/>
      <c r="M127" s="236"/>
      <c r="N127" s="236"/>
      <c r="O127" s="236"/>
      <c r="P127" s="236"/>
      <c r="Q127" s="236"/>
      <c r="R127" s="236"/>
      <c r="S127" s="236"/>
      <c r="T127" s="236"/>
      <c r="U127" s="236"/>
      <c r="V127" s="236"/>
      <c r="W127" s="236"/>
      <c r="X127" s="236"/>
      <c r="Y127" s="236"/>
      <c r="Z127" s="236"/>
      <c r="AA127" s="236"/>
      <c r="AB127" s="237"/>
      <c r="AD127" s="31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31"/>
      <c r="AS127" s="31"/>
      <c r="AY127" s="98" t="s">
        <v>97</v>
      </c>
    </row>
    <row r="128" spans="1:58" ht="25.5" hidden="1" customHeight="1" x14ac:dyDescent="0.15">
      <c r="A128" s="50"/>
      <c r="B128" s="31"/>
      <c r="C128" s="238"/>
      <c r="D128" s="239"/>
      <c r="E128" s="239"/>
      <c r="F128" s="239"/>
      <c r="G128" s="239"/>
      <c r="H128" s="239"/>
      <c r="I128" s="239"/>
      <c r="J128" s="239"/>
      <c r="K128" s="239"/>
      <c r="L128" s="239"/>
      <c r="M128" s="239"/>
      <c r="N128" s="239"/>
      <c r="O128" s="239"/>
      <c r="P128" s="239"/>
      <c r="Q128" s="239"/>
      <c r="R128" s="239"/>
      <c r="S128" s="239"/>
      <c r="T128" s="239"/>
      <c r="U128" s="239"/>
      <c r="V128" s="239"/>
      <c r="W128" s="239"/>
      <c r="X128" s="239"/>
      <c r="Y128" s="239"/>
      <c r="Z128" s="239"/>
      <c r="AA128" s="239"/>
      <c r="AB128" s="240"/>
      <c r="AD128" s="31"/>
      <c r="AE128" s="44" t="s">
        <v>35</v>
      </c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31"/>
      <c r="AS128" s="31"/>
      <c r="AV128" s="31" t="s">
        <v>36</v>
      </c>
      <c r="AY128" s="31" t="s">
        <v>37</v>
      </c>
      <c r="AZ128" s="99"/>
    </row>
    <row r="129" spans="1:58" s="48" customFormat="1" ht="25.5" hidden="1" customHeight="1" x14ac:dyDescent="0.15">
      <c r="A129" s="50"/>
      <c r="B129" s="31"/>
      <c r="C129" s="238"/>
      <c r="D129" s="239"/>
      <c r="E129" s="239"/>
      <c r="F129" s="239"/>
      <c r="G129" s="239"/>
      <c r="H129" s="239"/>
      <c r="I129" s="239"/>
      <c r="J129" s="239"/>
      <c r="K129" s="239"/>
      <c r="L129" s="239"/>
      <c r="M129" s="239"/>
      <c r="N129" s="239"/>
      <c r="O129" s="239"/>
      <c r="P129" s="239"/>
      <c r="Q129" s="239"/>
      <c r="R129" s="239"/>
      <c r="S129" s="239"/>
      <c r="T129" s="239"/>
      <c r="U129" s="239"/>
      <c r="V129" s="239"/>
      <c r="W129" s="239"/>
      <c r="X129" s="239"/>
      <c r="Y129" s="239"/>
      <c r="Z129" s="239"/>
      <c r="AA129" s="239"/>
      <c r="AB129" s="240"/>
      <c r="AC129" s="1"/>
      <c r="AD129" s="31"/>
      <c r="AE129" s="223" t="s">
        <v>38</v>
      </c>
      <c r="AF129" s="244"/>
      <c r="AG129" s="244"/>
      <c r="AH129" s="244"/>
      <c r="AI129" s="244"/>
      <c r="AJ129" s="244"/>
      <c r="AK129" s="245"/>
      <c r="AL129" s="249">
        <f>IF(AY119=0,0,ROUNDUP(AV129/AY119,3))</f>
        <v>0</v>
      </c>
      <c r="AM129" s="250"/>
      <c r="AN129" s="250"/>
      <c r="AO129" s="250"/>
      <c r="AP129" s="250"/>
      <c r="AQ129" s="251"/>
      <c r="AR129" s="31"/>
      <c r="AS129" s="31"/>
      <c r="AT129" s="43"/>
      <c r="AU129" s="210" t="s">
        <v>39</v>
      </c>
      <c r="AV129" s="255">
        <f>IF(AV119-AV124&gt;0,IF(AV119-AV124&gt;AY119,AY119,AV119-AV124),0)</f>
        <v>0</v>
      </c>
      <c r="AW129" s="256" t="s">
        <v>40</v>
      </c>
      <c r="AX129" s="256"/>
      <c r="AY129" s="99"/>
      <c r="AZ129" s="99"/>
      <c r="BA129" s="43"/>
      <c r="BB129" s="43"/>
      <c r="BC129" s="43"/>
      <c r="BD129" s="40"/>
      <c r="BE129" s="40"/>
      <c r="BF129" s="40"/>
    </row>
    <row r="130" spans="1:58" ht="35.25" hidden="1" customHeight="1" x14ac:dyDescent="0.15">
      <c r="A130" s="50"/>
      <c r="B130" s="31"/>
      <c r="C130" s="238"/>
      <c r="D130" s="239"/>
      <c r="E130" s="239"/>
      <c r="F130" s="239"/>
      <c r="G130" s="239"/>
      <c r="H130" s="239"/>
      <c r="I130" s="239"/>
      <c r="J130" s="239"/>
      <c r="K130" s="239"/>
      <c r="L130" s="239"/>
      <c r="M130" s="239"/>
      <c r="N130" s="239"/>
      <c r="O130" s="239"/>
      <c r="P130" s="239"/>
      <c r="Q130" s="239"/>
      <c r="R130" s="239"/>
      <c r="S130" s="239"/>
      <c r="T130" s="239"/>
      <c r="U130" s="239"/>
      <c r="V130" s="239"/>
      <c r="W130" s="239"/>
      <c r="X130" s="239"/>
      <c r="Y130" s="239"/>
      <c r="Z130" s="239"/>
      <c r="AA130" s="239"/>
      <c r="AB130" s="240"/>
      <c r="AD130" s="31"/>
      <c r="AE130" s="246"/>
      <c r="AF130" s="247"/>
      <c r="AG130" s="247"/>
      <c r="AH130" s="247"/>
      <c r="AI130" s="247"/>
      <c r="AJ130" s="247"/>
      <c r="AK130" s="248"/>
      <c r="AL130" s="252"/>
      <c r="AM130" s="253"/>
      <c r="AN130" s="253"/>
      <c r="AO130" s="253"/>
      <c r="AP130" s="253"/>
      <c r="AQ130" s="254"/>
      <c r="AR130" s="31"/>
      <c r="AS130" s="31"/>
      <c r="AT130" s="210"/>
      <c r="AU130" s="210"/>
      <c r="AV130" s="255"/>
      <c r="AW130" s="256"/>
      <c r="AX130" s="256"/>
    </row>
    <row r="131" spans="1:58" ht="25.5" hidden="1" customHeight="1" x14ac:dyDescent="0.15">
      <c r="A131" s="50"/>
      <c r="B131" s="31"/>
      <c r="C131" s="241"/>
      <c r="D131" s="242"/>
      <c r="E131" s="242"/>
      <c r="F131" s="242"/>
      <c r="G131" s="242"/>
      <c r="H131" s="242"/>
      <c r="I131" s="242"/>
      <c r="J131" s="242"/>
      <c r="K131" s="242"/>
      <c r="L131" s="242"/>
      <c r="M131" s="242"/>
      <c r="N131" s="242"/>
      <c r="O131" s="242"/>
      <c r="P131" s="242"/>
      <c r="Q131" s="242"/>
      <c r="R131" s="242"/>
      <c r="S131" s="242"/>
      <c r="T131" s="242"/>
      <c r="U131" s="242"/>
      <c r="V131" s="242"/>
      <c r="W131" s="242"/>
      <c r="X131" s="242"/>
      <c r="Y131" s="242"/>
      <c r="Z131" s="242"/>
      <c r="AA131" s="242"/>
      <c r="AB131" s="243"/>
      <c r="AD131" s="31"/>
      <c r="AE131" s="31"/>
      <c r="AF131" s="31"/>
      <c r="AG131" s="31"/>
      <c r="AH131" s="31"/>
      <c r="AI131" s="31"/>
      <c r="AJ131" s="31"/>
      <c r="AK131" s="54" t="s">
        <v>21</v>
      </c>
      <c r="AL131" s="31"/>
      <c r="AM131" s="34"/>
      <c r="AN131" s="34"/>
      <c r="AO131" s="34"/>
      <c r="AP131" s="31"/>
      <c r="AQ131" s="31"/>
      <c r="AR131" s="31"/>
      <c r="AS131" s="31"/>
      <c r="AT131" s="210"/>
    </row>
    <row r="132" spans="1:58" ht="25.5" hidden="1" customHeight="1" x14ac:dyDescent="0.15">
      <c r="A132" s="50"/>
      <c r="B132" s="31"/>
      <c r="C132" s="52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D132" s="31"/>
      <c r="AE132" s="31"/>
      <c r="AF132" s="31"/>
      <c r="AG132" s="31"/>
      <c r="AH132" s="31"/>
      <c r="AI132" s="31"/>
      <c r="AJ132" s="31"/>
      <c r="AK132" s="55" t="s">
        <v>41</v>
      </c>
      <c r="AL132" s="31"/>
      <c r="AM132" s="34"/>
      <c r="AN132" s="34"/>
      <c r="AO132" s="34"/>
      <c r="AP132" s="31"/>
      <c r="AQ132" s="31"/>
      <c r="AR132" s="31"/>
      <c r="AS132" s="31"/>
    </row>
    <row r="133" spans="1:58" ht="17.25" hidden="1" customHeight="1" x14ac:dyDescent="0.15">
      <c r="A133" s="56"/>
      <c r="B133" s="57"/>
      <c r="C133" s="57"/>
      <c r="D133" s="57"/>
      <c r="E133" s="57"/>
      <c r="F133" s="58"/>
      <c r="G133" s="57"/>
      <c r="H133" s="57"/>
      <c r="I133" s="57"/>
      <c r="J133" s="57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60"/>
      <c r="AL133" s="59"/>
      <c r="AM133" s="61"/>
      <c r="AN133" s="61"/>
      <c r="AO133" s="61"/>
      <c r="AP133" s="59"/>
      <c r="AQ133" s="59"/>
      <c r="AR133" s="59"/>
      <c r="AS133" s="59"/>
    </row>
    <row r="134" spans="1:58" ht="17.25" hidden="1" customHeight="1" x14ac:dyDescent="0.15">
      <c r="A134" s="36"/>
      <c r="B134" s="36"/>
      <c r="C134" s="36"/>
      <c r="D134" s="36"/>
      <c r="E134" s="36"/>
      <c r="F134" s="62"/>
      <c r="G134" s="36"/>
      <c r="H134" s="36"/>
      <c r="I134" s="36"/>
      <c r="J134" s="36"/>
      <c r="AK134" s="63"/>
      <c r="AM134" s="10"/>
      <c r="AN134" s="10"/>
      <c r="AO134" s="10"/>
    </row>
    <row r="135" spans="1:58" ht="25.5" hidden="1" customHeight="1" x14ac:dyDescent="0.15">
      <c r="A135" s="178" t="s">
        <v>55</v>
      </c>
      <c r="B135" s="179"/>
      <c r="C135" s="179"/>
      <c r="D135" s="179"/>
      <c r="E135" s="179"/>
      <c r="F135" s="179"/>
      <c r="G135" s="179"/>
      <c r="H135" s="179"/>
      <c r="I135" s="180"/>
      <c r="J135" s="23"/>
      <c r="K135" s="64" t="s">
        <v>48</v>
      </c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23"/>
      <c r="AP135" s="23"/>
      <c r="AQ135" s="23"/>
      <c r="AR135" s="23"/>
      <c r="AS135" s="23"/>
      <c r="AU135" s="31" t="s">
        <v>6</v>
      </c>
      <c r="AV135" s="34"/>
      <c r="AW135" s="34"/>
      <c r="AX135" s="34"/>
      <c r="AY135" s="34"/>
      <c r="BA135" s="34"/>
      <c r="BB135" s="34"/>
      <c r="BC135" s="34"/>
      <c r="BD135" s="21"/>
      <c r="BE135" s="21"/>
      <c r="BF135" s="21"/>
    </row>
    <row r="136" spans="1:58" ht="17.25" hidden="1" customHeight="1" x14ac:dyDescent="0.15">
      <c r="A136" s="181"/>
      <c r="B136" s="182"/>
      <c r="C136" s="182"/>
      <c r="D136" s="182"/>
      <c r="E136" s="182"/>
      <c r="F136" s="182"/>
      <c r="G136" s="182"/>
      <c r="H136" s="182"/>
      <c r="I136" s="183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5"/>
      <c r="Y136" s="25"/>
      <c r="Z136" s="25"/>
      <c r="AA136" s="25"/>
      <c r="AB136" s="25"/>
      <c r="AC136" s="25"/>
      <c r="AD136" s="25"/>
      <c r="AE136" s="26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7"/>
      <c r="AQ136" s="27"/>
      <c r="AR136" s="27"/>
      <c r="AS136" s="27"/>
    </row>
    <row r="137" spans="1:58" ht="28.5" hidden="1" customHeight="1" x14ac:dyDescent="0.15">
      <c r="A137" s="28"/>
      <c r="B137" s="29" t="s">
        <v>7</v>
      </c>
      <c r="C137" s="30"/>
      <c r="D137" s="30"/>
      <c r="E137" s="30"/>
      <c r="F137" s="31"/>
      <c r="G137" s="32"/>
      <c r="H137" s="31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3"/>
      <c r="AB137" s="34"/>
      <c r="AC137" s="34"/>
      <c r="AD137" s="34"/>
      <c r="AE137" s="29" t="s">
        <v>8</v>
      </c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V137" s="31" t="s">
        <v>9</v>
      </c>
      <c r="AY137" s="31" t="s">
        <v>10</v>
      </c>
    </row>
    <row r="138" spans="1:58" ht="25.5" hidden="1" customHeight="1" x14ac:dyDescent="0.15">
      <c r="A138" s="28"/>
      <c r="B138" s="212" t="s">
        <v>11</v>
      </c>
      <c r="C138" s="213"/>
      <c r="D138" s="213"/>
      <c r="E138" s="214"/>
      <c r="F138" s="218" t="s">
        <v>12</v>
      </c>
      <c r="G138" s="218"/>
      <c r="H138" s="260"/>
      <c r="I138" s="260"/>
      <c r="J138" s="208" t="s">
        <v>13</v>
      </c>
      <c r="K138" s="208"/>
      <c r="L138" s="260"/>
      <c r="M138" s="260"/>
      <c r="N138" s="208" t="s">
        <v>14</v>
      </c>
      <c r="O138" s="221"/>
      <c r="P138" s="231" t="s">
        <v>15</v>
      </c>
      <c r="Q138" s="221"/>
      <c r="R138" s="233" t="s">
        <v>16</v>
      </c>
      <c r="S138" s="233"/>
      <c r="T138" s="260"/>
      <c r="U138" s="260"/>
      <c r="V138" s="208" t="s">
        <v>13</v>
      </c>
      <c r="W138" s="208"/>
      <c r="X138" s="260"/>
      <c r="Y138" s="260"/>
      <c r="Z138" s="208" t="s">
        <v>14</v>
      </c>
      <c r="AA138" s="221"/>
      <c r="AB138" s="31"/>
      <c r="AC138" s="31"/>
      <c r="AD138" s="31"/>
      <c r="AE138" s="223" t="s">
        <v>44</v>
      </c>
      <c r="AF138" s="224"/>
      <c r="AG138" s="224"/>
      <c r="AH138" s="224"/>
      <c r="AI138" s="225"/>
      <c r="AJ138" s="229">
        <f>ROUNDDOWN(AY138/60,0)</f>
        <v>0</v>
      </c>
      <c r="AK138" s="229"/>
      <c r="AL138" s="224" t="s">
        <v>18</v>
      </c>
      <c r="AM138" s="224"/>
      <c r="AN138" s="229">
        <f>AY138-AJ138*60</f>
        <v>0</v>
      </c>
      <c r="AO138" s="229"/>
      <c r="AP138" s="208" t="s">
        <v>14</v>
      </c>
      <c r="AQ138" s="221"/>
      <c r="AR138" s="34"/>
      <c r="AS138" s="31"/>
      <c r="AT138" s="210"/>
      <c r="AU138" s="210" t="s">
        <v>19</v>
      </c>
      <c r="AV138" s="211">
        <f>T138*60+X138</f>
        <v>0</v>
      </c>
      <c r="AX138" s="210" t="s">
        <v>20</v>
      </c>
      <c r="AY138" s="211">
        <f>(T138*60+X138)-(H138*60+L138)</f>
        <v>0</v>
      </c>
    </row>
    <row r="139" spans="1:58" ht="35.25" hidden="1" customHeight="1" x14ac:dyDescent="0.15">
      <c r="A139" s="28"/>
      <c r="B139" s="215"/>
      <c r="C139" s="216"/>
      <c r="D139" s="216"/>
      <c r="E139" s="217"/>
      <c r="F139" s="218"/>
      <c r="G139" s="218"/>
      <c r="H139" s="261"/>
      <c r="I139" s="261"/>
      <c r="J139" s="209"/>
      <c r="K139" s="209"/>
      <c r="L139" s="261"/>
      <c r="M139" s="261"/>
      <c r="N139" s="209"/>
      <c r="O139" s="222"/>
      <c r="P139" s="232"/>
      <c r="Q139" s="222"/>
      <c r="R139" s="234"/>
      <c r="S139" s="234"/>
      <c r="T139" s="261"/>
      <c r="U139" s="261"/>
      <c r="V139" s="209"/>
      <c r="W139" s="209"/>
      <c r="X139" s="261"/>
      <c r="Y139" s="261"/>
      <c r="Z139" s="209"/>
      <c r="AA139" s="222"/>
      <c r="AB139" s="31"/>
      <c r="AC139" s="31"/>
      <c r="AD139" s="31"/>
      <c r="AE139" s="226"/>
      <c r="AF139" s="227"/>
      <c r="AG139" s="227"/>
      <c r="AH139" s="227"/>
      <c r="AI139" s="228"/>
      <c r="AJ139" s="230"/>
      <c r="AK139" s="230"/>
      <c r="AL139" s="227"/>
      <c r="AM139" s="227"/>
      <c r="AN139" s="230"/>
      <c r="AO139" s="230"/>
      <c r="AP139" s="209"/>
      <c r="AQ139" s="222"/>
      <c r="AR139" s="34"/>
      <c r="AS139" s="31"/>
      <c r="AT139" s="210"/>
      <c r="AU139" s="210"/>
      <c r="AV139" s="211"/>
      <c r="AX139" s="210"/>
      <c r="AY139" s="211"/>
    </row>
    <row r="140" spans="1:58" ht="17.25" hidden="1" customHeight="1" x14ac:dyDescent="0.15">
      <c r="A140" s="28"/>
      <c r="B140" s="35"/>
      <c r="C140" s="35"/>
      <c r="D140" s="35"/>
      <c r="E140" s="35"/>
      <c r="F140" s="36"/>
      <c r="G140" s="36"/>
      <c r="H140" s="37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4"/>
      <c r="Y140" s="34"/>
      <c r="Z140" s="32"/>
      <c r="AA140" s="33"/>
      <c r="AB140" s="34"/>
      <c r="AC140" s="34"/>
      <c r="AD140" s="34"/>
      <c r="AE140" s="38"/>
      <c r="AF140" s="38"/>
      <c r="AG140" s="38"/>
      <c r="AH140" s="38"/>
      <c r="AI140" s="38"/>
      <c r="AJ140" s="39" t="s">
        <v>21</v>
      </c>
      <c r="AK140" s="38"/>
      <c r="AL140" s="38"/>
      <c r="AM140" s="38"/>
      <c r="AN140" s="38"/>
      <c r="AO140" s="38"/>
      <c r="AP140" s="38"/>
      <c r="AQ140" s="38"/>
      <c r="AR140" s="34"/>
      <c r="AS140" s="31"/>
    </row>
    <row r="141" spans="1:58" s="31" customFormat="1" ht="25.5" hidden="1" customHeight="1" x14ac:dyDescent="0.15">
      <c r="A141" s="28"/>
      <c r="B141" s="29"/>
      <c r="C141" s="30"/>
      <c r="D141" s="30"/>
      <c r="E141" s="30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3"/>
      <c r="X141" s="34"/>
      <c r="Y141" s="34"/>
      <c r="Z141" s="32"/>
      <c r="AA141" s="33"/>
      <c r="AB141" s="34"/>
      <c r="AC141" s="34"/>
      <c r="AD141" s="34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4"/>
      <c r="AV141" s="43" t="s">
        <v>22</v>
      </c>
      <c r="AY141" s="31" t="s">
        <v>23</v>
      </c>
      <c r="BB141" s="31" t="s">
        <v>49</v>
      </c>
      <c r="BD141" s="3"/>
      <c r="BE141" s="3"/>
      <c r="BF141" s="3"/>
    </row>
    <row r="142" spans="1:58" s="48" customFormat="1" ht="25.5" hidden="1" customHeight="1" x14ac:dyDescent="0.15">
      <c r="A142" s="41"/>
      <c r="B142" s="42" t="s">
        <v>107</v>
      </c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3"/>
      <c r="P142" s="42"/>
      <c r="Q142" s="42"/>
      <c r="R142" s="42"/>
      <c r="S142" s="42"/>
      <c r="T142" s="42"/>
      <c r="U142" s="13"/>
      <c r="V142" s="42"/>
      <c r="W142" s="42"/>
      <c r="X142" s="34"/>
      <c r="Y142" s="34"/>
      <c r="Z142" s="32"/>
      <c r="AA142" s="33"/>
      <c r="AB142" s="34"/>
      <c r="AC142" s="34"/>
      <c r="AD142" s="34"/>
      <c r="AE142" s="44" t="s">
        <v>25</v>
      </c>
      <c r="AF142" s="45"/>
      <c r="AG142" s="46"/>
      <c r="AH142" s="46"/>
      <c r="AI142" s="46"/>
      <c r="AJ142" s="46"/>
      <c r="AK142" s="46"/>
      <c r="AL142" s="46"/>
      <c r="AM142" s="46"/>
      <c r="AN142" s="38"/>
      <c r="AO142" s="38"/>
      <c r="AP142" s="38"/>
      <c r="AQ142" s="47"/>
      <c r="AR142" s="34"/>
      <c r="AS142" s="31"/>
      <c r="AT142" s="43"/>
      <c r="AU142" s="43"/>
      <c r="AV142" s="43" t="s">
        <v>26</v>
      </c>
      <c r="AW142" s="43"/>
      <c r="AX142" s="43"/>
      <c r="AY142" s="31" t="s">
        <v>27</v>
      </c>
      <c r="AZ142" s="43"/>
      <c r="BA142" s="31"/>
      <c r="BB142" s="31"/>
      <c r="BC142" s="43"/>
      <c r="BD142" s="3"/>
      <c r="BE142" s="40"/>
      <c r="BF142" s="40"/>
    </row>
    <row r="143" spans="1:58" ht="25.5" hidden="1" customHeight="1" x14ac:dyDescent="0.15">
      <c r="A143" s="28"/>
      <c r="B143" s="212" t="s">
        <v>51</v>
      </c>
      <c r="C143" s="213"/>
      <c r="D143" s="213"/>
      <c r="E143" s="214"/>
      <c r="F143" s="218" t="s">
        <v>12</v>
      </c>
      <c r="G143" s="218"/>
      <c r="H143" s="260"/>
      <c r="I143" s="260"/>
      <c r="J143" s="208" t="s">
        <v>13</v>
      </c>
      <c r="K143" s="208"/>
      <c r="L143" s="260"/>
      <c r="M143" s="260"/>
      <c r="N143" s="208" t="s">
        <v>14</v>
      </c>
      <c r="O143" s="221"/>
      <c r="P143" s="231" t="s">
        <v>15</v>
      </c>
      <c r="Q143" s="221"/>
      <c r="R143" s="233" t="s">
        <v>16</v>
      </c>
      <c r="S143" s="233"/>
      <c r="T143" s="262"/>
      <c r="U143" s="260"/>
      <c r="V143" s="208" t="s">
        <v>13</v>
      </c>
      <c r="W143" s="208"/>
      <c r="X143" s="260"/>
      <c r="Y143" s="260"/>
      <c r="Z143" s="208" t="s">
        <v>14</v>
      </c>
      <c r="AA143" s="221"/>
      <c r="AB143" s="34"/>
      <c r="AC143" s="34"/>
      <c r="AD143" s="34"/>
      <c r="AE143" s="257" t="s">
        <v>52</v>
      </c>
      <c r="AF143" s="208"/>
      <c r="AG143" s="208"/>
      <c r="AH143" s="208"/>
      <c r="AI143" s="221"/>
      <c r="AJ143" s="258">
        <f>ROUNDDOWN(AV148/60,0)</f>
        <v>0</v>
      </c>
      <c r="AK143" s="229"/>
      <c r="AL143" s="208" t="s">
        <v>13</v>
      </c>
      <c r="AM143" s="208"/>
      <c r="AN143" s="229">
        <f>AV148-AJ143*60</f>
        <v>0</v>
      </c>
      <c r="AO143" s="229"/>
      <c r="AP143" s="208" t="s">
        <v>14</v>
      </c>
      <c r="AQ143" s="221"/>
      <c r="AR143" s="34"/>
      <c r="AS143" s="49"/>
      <c r="AU143" s="210" t="s">
        <v>30</v>
      </c>
      <c r="AV143" s="211">
        <f>IF(AY143&lt;=BB143,BB143,AV138)</f>
        <v>1260</v>
      </c>
      <c r="AW143" s="152"/>
      <c r="AX143" s="210" t="s">
        <v>31</v>
      </c>
      <c r="AY143" s="211">
        <f>T143*60+X143</f>
        <v>0</v>
      </c>
      <c r="AZ143" s="152"/>
      <c r="BA143" s="210" t="s">
        <v>32</v>
      </c>
      <c r="BB143" s="211">
        <f>21*60</f>
        <v>1260</v>
      </c>
    </row>
    <row r="144" spans="1:58" ht="35.25" hidden="1" customHeight="1" x14ac:dyDescent="0.15">
      <c r="A144" s="28"/>
      <c r="B144" s="215"/>
      <c r="C144" s="216"/>
      <c r="D144" s="216"/>
      <c r="E144" s="217"/>
      <c r="F144" s="218"/>
      <c r="G144" s="218"/>
      <c r="H144" s="261"/>
      <c r="I144" s="261"/>
      <c r="J144" s="209"/>
      <c r="K144" s="209"/>
      <c r="L144" s="261"/>
      <c r="M144" s="261"/>
      <c r="N144" s="209"/>
      <c r="O144" s="222"/>
      <c r="P144" s="232"/>
      <c r="Q144" s="222"/>
      <c r="R144" s="234"/>
      <c r="S144" s="234"/>
      <c r="T144" s="263"/>
      <c r="U144" s="261"/>
      <c r="V144" s="209"/>
      <c r="W144" s="209"/>
      <c r="X144" s="261"/>
      <c r="Y144" s="261"/>
      <c r="Z144" s="209"/>
      <c r="AA144" s="222"/>
      <c r="AB144" s="31"/>
      <c r="AC144" s="31"/>
      <c r="AD144" s="31"/>
      <c r="AE144" s="232"/>
      <c r="AF144" s="209"/>
      <c r="AG144" s="209"/>
      <c r="AH144" s="209"/>
      <c r="AI144" s="222"/>
      <c r="AJ144" s="259"/>
      <c r="AK144" s="230"/>
      <c r="AL144" s="209"/>
      <c r="AM144" s="209"/>
      <c r="AN144" s="230"/>
      <c r="AO144" s="230"/>
      <c r="AP144" s="209"/>
      <c r="AQ144" s="222"/>
      <c r="AR144" s="34"/>
      <c r="AS144" s="49"/>
      <c r="AU144" s="210"/>
      <c r="AV144" s="211"/>
      <c r="AW144" s="152"/>
      <c r="AX144" s="210"/>
      <c r="AY144" s="211"/>
      <c r="AZ144" s="152"/>
      <c r="BA144" s="210"/>
      <c r="BB144" s="211"/>
    </row>
    <row r="145" spans="1:58" ht="17.25" hidden="1" customHeight="1" x14ac:dyDescent="0.15">
      <c r="A145" s="50"/>
      <c r="B145" s="35"/>
      <c r="C145" s="35"/>
      <c r="D145" s="35"/>
      <c r="E145" s="35"/>
      <c r="F145" s="31"/>
      <c r="G145" s="35"/>
      <c r="H145" s="37"/>
      <c r="I145" s="35"/>
      <c r="J145" s="35"/>
      <c r="K145" s="35"/>
      <c r="L145" s="35"/>
      <c r="M145" s="35"/>
      <c r="N145" s="35"/>
      <c r="O145" s="35"/>
      <c r="P145" s="51"/>
      <c r="Q145" s="35"/>
      <c r="R145" s="35"/>
      <c r="S145" s="35"/>
      <c r="T145" s="35"/>
      <c r="U145" s="35"/>
      <c r="V145" s="35"/>
      <c r="W145" s="35"/>
      <c r="X145" s="34"/>
      <c r="Y145" s="34"/>
      <c r="Z145" s="32"/>
      <c r="AA145" s="31"/>
      <c r="AB145" s="31"/>
      <c r="AC145" s="31"/>
      <c r="AD145" s="31"/>
      <c r="AE145" s="47"/>
      <c r="AF145" s="47"/>
      <c r="AG145" s="47"/>
      <c r="AH145" s="47"/>
      <c r="AI145" s="47"/>
      <c r="AJ145" s="39" t="s">
        <v>21</v>
      </c>
      <c r="AK145" s="47"/>
      <c r="AL145" s="47"/>
      <c r="AM145" s="47"/>
      <c r="AN145" s="47"/>
      <c r="AO145" s="47"/>
      <c r="AP145" s="47"/>
      <c r="AQ145" s="47"/>
      <c r="AR145" s="31"/>
      <c r="AS145" s="31"/>
      <c r="AY145" s="62" t="s">
        <v>33</v>
      </c>
    </row>
    <row r="146" spans="1:58" ht="25.5" hidden="1" customHeight="1" x14ac:dyDescent="0.2">
      <c r="A146" s="50"/>
      <c r="B146" s="31"/>
      <c r="C146" s="235" t="s">
        <v>100</v>
      </c>
      <c r="D146" s="236"/>
      <c r="E146" s="236"/>
      <c r="F146" s="236"/>
      <c r="G146" s="236"/>
      <c r="H146" s="236"/>
      <c r="I146" s="236"/>
      <c r="J146" s="236"/>
      <c r="K146" s="236"/>
      <c r="L146" s="236"/>
      <c r="M146" s="236"/>
      <c r="N146" s="236"/>
      <c r="O146" s="236"/>
      <c r="P146" s="236"/>
      <c r="Q146" s="236"/>
      <c r="R146" s="236"/>
      <c r="S146" s="236"/>
      <c r="T146" s="236"/>
      <c r="U146" s="236"/>
      <c r="V146" s="236"/>
      <c r="W146" s="236"/>
      <c r="X146" s="236"/>
      <c r="Y146" s="236"/>
      <c r="Z146" s="236"/>
      <c r="AA146" s="236"/>
      <c r="AB146" s="237"/>
      <c r="AC146" s="31"/>
      <c r="AD146" s="31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31"/>
      <c r="AS146" s="31"/>
      <c r="AY146" s="98" t="s">
        <v>97</v>
      </c>
    </row>
    <row r="147" spans="1:58" ht="25.5" hidden="1" customHeight="1" x14ac:dyDescent="0.15">
      <c r="A147" s="50"/>
      <c r="B147" s="31"/>
      <c r="C147" s="238"/>
      <c r="D147" s="239"/>
      <c r="E147" s="239"/>
      <c r="F147" s="239"/>
      <c r="G147" s="239"/>
      <c r="H147" s="239"/>
      <c r="I147" s="239"/>
      <c r="J147" s="239"/>
      <c r="K147" s="239"/>
      <c r="L147" s="239"/>
      <c r="M147" s="239"/>
      <c r="N147" s="239"/>
      <c r="O147" s="239"/>
      <c r="P147" s="239"/>
      <c r="Q147" s="239"/>
      <c r="R147" s="239"/>
      <c r="S147" s="239"/>
      <c r="T147" s="239"/>
      <c r="U147" s="239"/>
      <c r="V147" s="239"/>
      <c r="W147" s="239"/>
      <c r="X147" s="239"/>
      <c r="Y147" s="239"/>
      <c r="Z147" s="239"/>
      <c r="AA147" s="239"/>
      <c r="AB147" s="240"/>
      <c r="AC147" s="31"/>
      <c r="AD147" s="31"/>
      <c r="AE147" s="44" t="s">
        <v>35</v>
      </c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31"/>
      <c r="AS147" s="31"/>
      <c r="AV147" s="31" t="s">
        <v>36</v>
      </c>
      <c r="AY147" s="31" t="s">
        <v>37</v>
      </c>
      <c r="AZ147" s="99"/>
    </row>
    <row r="148" spans="1:58" s="48" customFormat="1" ht="25.5" hidden="1" customHeight="1" x14ac:dyDescent="0.15">
      <c r="A148" s="50"/>
      <c r="B148" s="31"/>
      <c r="C148" s="238"/>
      <c r="D148" s="239"/>
      <c r="E148" s="239"/>
      <c r="F148" s="239"/>
      <c r="G148" s="239"/>
      <c r="H148" s="239"/>
      <c r="I148" s="239"/>
      <c r="J148" s="239"/>
      <c r="K148" s="239"/>
      <c r="L148" s="239"/>
      <c r="M148" s="239"/>
      <c r="N148" s="239"/>
      <c r="O148" s="239"/>
      <c r="P148" s="239"/>
      <c r="Q148" s="239"/>
      <c r="R148" s="239"/>
      <c r="S148" s="239"/>
      <c r="T148" s="239"/>
      <c r="U148" s="239"/>
      <c r="V148" s="239"/>
      <c r="W148" s="239"/>
      <c r="X148" s="239"/>
      <c r="Y148" s="239"/>
      <c r="Z148" s="239"/>
      <c r="AA148" s="239"/>
      <c r="AB148" s="240"/>
      <c r="AD148" s="34"/>
      <c r="AE148" s="223" t="s">
        <v>46</v>
      </c>
      <c r="AF148" s="244"/>
      <c r="AG148" s="244"/>
      <c r="AH148" s="244"/>
      <c r="AI148" s="244"/>
      <c r="AJ148" s="244"/>
      <c r="AK148" s="245"/>
      <c r="AL148" s="249">
        <f>IF(AY138=0,0,ROUNDUP(AV148/AY138,3))</f>
        <v>0</v>
      </c>
      <c r="AM148" s="250"/>
      <c r="AN148" s="250"/>
      <c r="AO148" s="250"/>
      <c r="AP148" s="250"/>
      <c r="AQ148" s="251"/>
      <c r="AR148" s="31"/>
      <c r="AS148" s="31"/>
      <c r="AT148" s="43"/>
      <c r="AU148" s="210" t="s">
        <v>39</v>
      </c>
      <c r="AV148" s="255">
        <f>IF(AV138-AV143&gt;0,IF(AV138-AV143&gt;AY138,AY138,AV138-AV143),0)</f>
        <v>0</v>
      </c>
      <c r="AW148" s="256" t="s">
        <v>40</v>
      </c>
      <c r="AX148" s="256"/>
      <c r="AY148" s="99"/>
      <c r="AZ148" s="99"/>
      <c r="BA148" s="43"/>
      <c r="BB148" s="43"/>
      <c r="BC148" s="43"/>
      <c r="BD148" s="40"/>
      <c r="BE148" s="40"/>
      <c r="BF148" s="40"/>
    </row>
    <row r="149" spans="1:58" ht="35.25" hidden="1" customHeight="1" x14ac:dyDescent="0.15">
      <c r="A149" s="65"/>
      <c r="B149" s="31"/>
      <c r="C149" s="238"/>
      <c r="D149" s="239"/>
      <c r="E149" s="239"/>
      <c r="F149" s="239"/>
      <c r="G149" s="239"/>
      <c r="H149" s="239"/>
      <c r="I149" s="239"/>
      <c r="J149" s="239"/>
      <c r="K149" s="239"/>
      <c r="L149" s="239"/>
      <c r="M149" s="239"/>
      <c r="N149" s="239"/>
      <c r="O149" s="239"/>
      <c r="P149" s="239"/>
      <c r="Q149" s="239"/>
      <c r="R149" s="239"/>
      <c r="S149" s="239"/>
      <c r="T149" s="239"/>
      <c r="U149" s="239"/>
      <c r="V149" s="239"/>
      <c r="W149" s="239"/>
      <c r="X149" s="239"/>
      <c r="Y149" s="239"/>
      <c r="Z149" s="239"/>
      <c r="AA149" s="239"/>
      <c r="AB149" s="240"/>
      <c r="AC149" s="34"/>
      <c r="AD149" s="31"/>
      <c r="AE149" s="246"/>
      <c r="AF149" s="247"/>
      <c r="AG149" s="247"/>
      <c r="AH149" s="247"/>
      <c r="AI149" s="247"/>
      <c r="AJ149" s="247"/>
      <c r="AK149" s="248"/>
      <c r="AL149" s="252"/>
      <c r="AM149" s="253"/>
      <c r="AN149" s="253"/>
      <c r="AO149" s="253"/>
      <c r="AP149" s="253"/>
      <c r="AQ149" s="254"/>
      <c r="AR149" s="31"/>
      <c r="AS149" s="31"/>
      <c r="AT149" s="210"/>
      <c r="AU149" s="210"/>
      <c r="AV149" s="255"/>
      <c r="AW149" s="256"/>
      <c r="AX149" s="256"/>
    </row>
    <row r="150" spans="1:58" ht="25.5" hidden="1" customHeight="1" x14ac:dyDescent="0.15">
      <c r="A150" s="65"/>
      <c r="B150" s="31"/>
      <c r="C150" s="241"/>
      <c r="D150" s="242"/>
      <c r="E150" s="242"/>
      <c r="F150" s="242"/>
      <c r="G150" s="242"/>
      <c r="H150" s="242"/>
      <c r="I150" s="242"/>
      <c r="J150" s="242"/>
      <c r="K150" s="242"/>
      <c r="L150" s="242"/>
      <c r="M150" s="242"/>
      <c r="N150" s="242"/>
      <c r="O150" s="242"/>
      <c r="P150" s="242"/>
      <c r="Q150" s="242"/>
      <c r="R150" s="242"/>
      <c r="S150" s="242"/>
      <c r="T150" s="242"/>
      <c r="U150" s="242"/>
      <c r="V150" s="242"/>
      <c r="W150" s="242"/>
      <c r="X150" s="242"/>
      <c r="Y150" s="242"/>
      <c r="Z150" s="242"/>
      <c r="AA150" s="242"/>
      <c r="AB150" s="243"/>
      <c r="AC150" s="31"/>
      <c r="AD150" s="31"/>
      <c r="AE150" s="31"/>
      <c r="AF150" s="31"/>
      <c r="AG150" s="31"/>
      <c r="AH150" s="31"/>
      <c r="AI150" s="31"/>
      <c r="AJ150" s="31"/>
      <c r="AK150" s="54" t="s">
        <v>21</v>
      </c>
      <c r="AL150" s="31"/>
      <c r="AM150" s="34"/>
      <c r="AN150" s="34"/>
      <c r="AO150" s="34"/>
      <c r="AP150" s="31"/>
      <c r="AQ150" s="31"/>
      <c r="AR150" s="31"/>
      <c r="AS150" s="31"/>
      <c r="AT150" s="210"/>
    </row>
    <row r="151" spans="1:58" ht="25.5" hidden="1" customHeight="1" x14ac:dyDescent="0.15">
      <c r="A151" s="50"/>
      <c r="B151" s="30"/>
      <c r="C151" s="52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31"/>
      <c r="AD151" s="31"/>
      <c r="AE151" s="31"/>
      <c r="AF151" s="31"/>
      <c r="AG151" s="31"/>
      <c r="AH151" s="31"/>
      <c r="AI151" s="31"/>
      <c r="AJ151" s="31"/>
      <c r="AK151" s="55" t="s">
        <v>41</v>
      </c>
      <c r="AL151" s="31"/>
      <c r="AM151" s="34"/>
      <c r="AN151" s="34"/>
      <c r="AO151" s="34"/>
      <c r="AP151" s="31"/>
      <c r="AQ151" s="31"/>
      <c r="AR151" s="31"/>
      <c r="AS151" s="31"/>
    </row>
    <row r="152" spans="1:58" ht="17.25" hidden="1" customHeight="1" x14ac:dyDescent="0.15">
      <c r="A152" s="36"/>
      <c r="B152" s="36"/>
      <c r="C152" s="36"/>
      <c r="D152" s="36"/>
      <c r="E152" s="36"/>
      <c r="F152" s="62"/>
      <c r="G152" s="36"/>
      <c r="H152" s="36"/>
      <c r="I152" s="36"/>
      <c r="J152" s="36"/>
      <c r="AK152" s="63"/>
      <c r="AM152" s="10"/>
      <c r="AN152" s="10"/>
      <c r="AO152" s="10"/>
    </row>
    <row r="153" spans="1:58" ht="25.5" hidden="1" customHeight="1" x14ac:dyDescent="0.15">
      <c r="A153" s="178" t="s">
        <v>56</v>
      </c>
      <c r="B153" s="179"/>
      <c r="C153" s="179"/>
      <c r="D153" s="179"/>
      <c r="E153" s="179"/>
      <c r="F153" s="179"/>
      <c r="G153" s="179"/>
      <c r="H153" s="179"/>
      <c r="I153" s="180"/>
      <c r="J153" s="23"/>
      <c r="K153" s="64" t="s">
        <v>48</v>
      </c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23"/>
      <c r="AP153" s="23"/>
      <c r="AQ153" s="23"/>
      <c r="AR153" s="23"/>
      <c r="AS153" s="23"/>
      <c r="AU153" s="31" t="s">
        <v>6</v>
      </c>
      <c r="AV153" s="34"/>
      <c r="AW153" s="34"/>
      <c r="AX153" s="34"/>
      <c r="AY153" s="34"/>
      <c r="BA153" s="34"/>
      <c r="BB153" s="34"/>
      <c r="BC153" s="34"/>
      <c r="BD153" s="21"/>
      <c r="BE153" s="21"/>
      <c r="BF153" s="21"/>
    </row>
    <row r="154" spans="1:58" ht="17.25" hidden="1" customHeight="1" x14ac:dyDescent="0.15">
      <c r="A154" s="181"/>
      <c r="B154" s="182"/>
      <c r="C154" s="182"/>
      <c r="D154" s="182"/>
      <c r="E154" s="182"/>
      <c r="F154" s="182"/>
      <c r="G154" s="182"/>
      <c r="H154" s="182"/>
      <c r="I154" s="183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5"/>
      <c r="Y154" s="25"/>
      <c r="Z154" s="25"/>
      <c r="AA154" s="25"/>
      <c r="AB154" s="25"/>
      <c r="AC154" s="25"/>
      <c r="AD154" s="25"/>
      <c r="AE154" s="26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7"/>
      <c r="AQ154" s="27"/>
      <c r="AR154" s="27"/>
      <c r="AS154" s="27"/>
    </row>
    <row r="155" spans="1:58" ht="28.5" hidden="1" customHeight="1" x14ac:dyDescent="0.15">
      <c r="A155" s="28"/>
      <c r="B155" s="29" t="s">
        <v>7</v>
      </c>
      <c r="C155" s="30"/>
      <c r="D155" s="30"/>
      <c r="E155" s="30"/>
      <c r="F155" s="31"/>
      <c r="G155" s="32"/>
      <c r="H155" s="31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3"/>
      <c r="AB155" s="34"/>
      <c r="AC155" s="34"/>
      <c r="AD155" s="34"/>
      <c r="AE155" s="29" t="s">
        <v>8</v>
      </c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V155" s="31" t="s">
        <v>9</v>
      </c>
      <c r="AY155" s="31" t="s">
        <v>10</v>
      </c>
    </row>
    <row r="156" spans="1:58" ht="25.5" hidden="1" customHeight="1" x14ac:dyDescent="0.15">
      <c r="A156" s="28"/>
      <c r="B156" s="212" t="s">
        <v>11</v>
      </c>
      <c r="C156" s="213"/>
      <c r="D156" s="213"/>
      <c r="E156" s="214"/>
      <c r="F156" s="218" t="s">
        <v>12</v>
      </c>
      <c r="G156" s="218"/>
      <c r="H156" s="260"/>
      <c r="I156" s="260"/>
      <c r="J156" s="208" t="s">
        <v>13</v>
      </c>
      <c r="K156" s="208"/>
      <c r="L156" s="260"/>
      <c r="M156" s="260"/>
      <c r="N156" s="208" t="s">
        <v>14</v>
      </c>
      <c r="O156" s="221"/>
      <c r="P156" s="231" t="s">
        <v>15</v>
      </c>
      <c r="Q156" s="221"/>
      <c r="R156" s="233" t="s">
        <v>16</v>
      </c>
      <c r="S156" s="233"/>
      <c r="T156" s="260"/>
      <c r="U156" s="260"/>
      <c r="V156" s="208" t="s">
        <v>13</v>
      </c>
      <c r="W156" s="208"/>
      <c r="X156" s="260"/>
      <c r="Y156" s="260"/>
      <c r="Z156" s="208" t="s">
        <v>14</v>
      </c>
      <c r="AA156" s="221"/>
      <c r="AB156" s="31"/>
      <c r="AC156" s="31"/>
      <c r="AD156" s="31"/>
      <c r="AE156" s="223" t="s">
        <v>44</v>
      </c>
      <c r="AF156" s="224"/>
      <c r="AG156" s="224"/>
      <c r="AH156" s="224"/>
      <c r="AI156" s="225"/>
      <c r="AJ156" s="229">
        <f>ROUNDDOWN(AY156/60,0)</f>
        <v>0</v>
      </c>
      <c r="AK156" s="229"/>
      <c r="AL156" s="224" t="s">
        <v>18</v>
      </c>
      <c r="AM156" s="224"/>
      <c r="AN156" s="229">
        <f>AY156-AJ156*60</f>
        <v>0</v>
      </c>
      <c r="AO156" s="229"/>
      <c r="AP156" s="208" t="s">
        <v>14</v>
      </c>
      <c r="AQ156" s="221"/>
      <c r="AR156" s="34"/>
      <c r="AS156" s="31"/>
      <c r="AT156" s="210"/>
      <c r="AU156" s="210" t="s">
        <v>19</v>
      </c>
      <c r="AV156" s="211">
        <f>T156*60+X156</f>
        <v>0</v>
      </c>
      <c r="AX156" s="210" t="s">
        <v>20</v>
      </c>
      <c r="AY156" s="211">
        <f>(T156*60+X156)-(H156*60+L156)</f>
        <v>0</v>
      </c>
    </row>
    <row r="157" spans="1:58" ht="35.25" hidden="1" customHeight="1" x14ac:dyDescent="0.15">
      <c r="A157" s="28"/>
      <c r="B157" s="215"/>
      <c r="C157" s="216"/>
      <c r="D157" s="216"/>
      <c r="E157" s="217"/>
      <c r="F157" s="218"/>
      <c r="G157" s="218"/>
      <c r="H157" s="261"/>
      <c r="I157" s="261"/>
      <c r="J157" s="209"/>
      <c r="K157" s="209"/>
      <c r="L157" s="261"/>
      <c r="M157" s="261"/>
      <c r="N157" s="209"/>
      <c r="O157" s="222"/>
      <c r="P157" s="232"/>
      <c r="Q157" s="222"/>
      <c r="R157" s="234"/>
      <c r="S157" s="234"/>
      <c r="T157" s="261"/>
      <c r="U157" s="261"/>
      <c r="V157" s="209"/>
      <c r="W157" s="209"/>
      <c r="X157" s="261"/>
      <c r="Y157" s="261"/>
      <c r="Z157" s="209"/>
      <c r="AA157" s="222"/>
      <c r="AB157" s="31"/>
      <c r="AC157" s="31"/>
      <c r="AD157" s="31"/>
      <c r="AE157" s="226"/>
      <c r="AF157" s="227"/>
      <c r="AG157" s="227"/>
      <c r="AH157" s="227"/>
      <c r="AI157" s="228"/>
      <c r="AJ157" s="230"/>
      <c r="AK157" s="230"/>
      <c r="AL157" s="227"/>
      <c r="AM157" s="227"/>
      <c r="AN157" s="230"/>
      <c r="AO157" s="230"/>
      <c r="AP157" s="209"/>
      <c r="AQ157" s="222"/>
      <c r="AR157" s="34"/>
      <c r="AS157" s="31"/>
      <c r="AT157" s="210"/>
      <c r="AU157" s="210"/>
      <c r="AV157" s="211"/>
      <c r="AX157" s="210"/>
      <c r="AY157" s="211"/>
    </row>
    <row r="158" spans="1:58" ht="17.25" hidden="1" customHeight="1" x14ac:dyDescent="0.15">
      <c r="A158" s="28"/>
      <c r="B158" s="35"/>
      <c r="C158" s="35"/>
      <c r="D158" s="35"/>
      <c r="E158" s="35"/>
      <c r="F158" s="36"/>
      <c r="G158" s="36"/>
      <c r="H158" s="37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4"/>
      <c r="Y158" s="34"/>
      <c r="Z158" s="32"/>
      <c r="AA158" s="33"/>
      <c r="AB158" s="34"/>
      <c r="AC158" s="34"/>
      <c r="AD158" s="34"/>
      <c r="AE158" s="38"/>
      <c r="AF158" s="38"/>
      <c r="AG158" s="38"/>
      <c r="AH158" s="38"/>
      <c r="AI158" s="38"/>
      <c r="AJ158" s="39" t="s">
        <v>21</v>
      </c>
      <c r="AK158" s="38"/>
      <c r="AL158" s="38"/>
      <c r="AM158" s="38"/>
      <c r="AN158" s="38"/>
      <c r="AO158" s="38"/>
      <c r="AP158" s="38"/>
      <c r="AQ158" s="38"/>
      <c r="AR158" s="34"/>
      <c r="AS158" s="31"/>
    </row>
    <row r="159" spans="1:58" s="31" customFormat="1" ht="25.5" hidden="1" customHeight="1" x14ac:dyDescent="0.15">
      <c r="A159" s="28"/>
      <c r="B159" s="29"/>
      <c r="C159" s="30"/>
      <c r="D159" s="30"/>
      <c r="E159" s="30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3"/>
      <c r="X159" s="34"/>
      <c r="Y159" s="34"/>
      <c r="Z159" s="32"/>
      <c r="AA159" s="33"/>
      <c r="AB159" s="34"/>
      <c r="AC159" s="34"/>
      <c r="AD159" s="34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4"/>
      <c r="AV159" s="43" t="s">
        <v>22</v>
      </c>
      <c r="AY159" s="31" t="s">
        <v>23</v>
      </c>
      <c r="BB159" s="31" t="s">
        <v>49</v>
      </c>
      <c r="BD159" s="3"/>
      <c r="BE159" s="3"/>
      <c r="BF159" s="3"/>
    </row>
    <row r="160" spans="1:58" s="48" customFormat="1" ht="25.5" hidden="1" customHeight="1" x14ac:dyDescent="0.15">
      <c r="A160" s="41"/>
      <c r="B160" s="42" t="s">
        <v>107</v>
      </c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3"/>
      <c r="P160" s="42"/>
      <c r="Q160" s="42"/>
      <c r="R160" s="42"/>
      <c r="S160" s="42"/>
      <c r="T160" s="42"/>
      <c r="U160" s="13"/>
      <c r="V160" s="42"/>
      <c r="W160" s="42"/>
      <c r="X160" s="34"/>
      <c r="Y160" s="34"/>
      <c r="Z160" s="32"/>
      <c r="AA160" s="33"/>
      <c r="AB160" s="34"/>
      <c r="AC160" s="34"/>
      <c r="AD160" s="34"/>
      <c r="AE160" s="44" t="s">
        <v>25</v>
      </c>
      <c r="AF160" s="45"/>
      <c r="AG160" s="46"/>
      <c r="AH160" s="46"/>
      <c r="AI160" s="46"/>
      <c r="AJ160" s="46"/>
      <c r="AK160" s="46"/>
      <c r="AL160" s="46"/>
      <c r="AM160" s="46"/>
      <c r="AN160" s="38"/>
      <c r="AO160" s="38"/>
      <c r="AP160" s="38"/>
      <c r="AQ160" s="47"/>
      <c r="AR160" s="34"/>
      <c r="AS160" s="31"/>
      <c r="AT160" s="43"/>
      <c r="AU160" s="43"/>
      <c r="AV160" s="43" t="s">
        <v>26</v>
      </c>
      <c r="AW160" s="43"/>
      <c r="AX160" s="43"/>
      <c r="AY160" s="31" t="s">
        <v>27</v>
      </c>
      <c r="AZ160" s="43"/>
      <c r="BA160" s="31"/>
      <c r="BB160" s="31"/>
      <c r="BC160" s="43"/>
      <c r="BD160" s="3"/>
      <c r="BE160" s="40"/>
      <c r="BF160" s="40"/>
    </row>
    <row r="161" spans="1:58" ht="25.5" hidden="1" customHeight="1" x14ac:dyDescent="0.15">
      <c r="A161" s="28"/>
      <c r="B161" s="212" t="s">
        <v>51</v>
      </c>
      <c r="C161" s="213"/>
      <c r="D161" s="213"/>
      <c r="E161" s="214"/>
      <c r="F161" s="218" t="s">
        <v>12</v>
      </c>
      <c r="G161" s="218"/>
      <c r="H161" s="260"/>
      <c r="I161" s="260"/>
      <c r="J161" s="208" t="s">
        <v>13</v>
      </c>
      <c r="K161" s="208"/>
      <c r="L161" s="260"/>
      <c r="M161" s="260"/>
      <c r="N161" s="208" t="s">
        <v>14</v>
      </c>
      <c r="O161" s="221"/>
      <c r="P161" s="231" t="s">
        <v>15</v>
      </c>
      <c r="Q161" s="221"/>
      <c r="R161" s="233" t="s">
        <v>16</v>
      </c>
      <c r="S161" s="233"/>
      <c r="T161" s="262"/>
      <c r="U161" s="260"/>
      <c r="V161" s="208" t="s">
        <v>13</v>
      </c>
      <c r="W161" s="208"/>
      <c r="X161" s="260"/>
      <c r="Y161" s="260"/>
      <c r="Z161" s="208" t="s">
        <v>14</v>
      </c>
      <c r="AA161" s="221"/>
      <c r="AB161" s="34"/>
      <c r="AC161" s="34"/>
      <c r="AD161" s="34"/>
      <c r="AE161" s="257" t="s">
        <v>52</v>
      </c>
      <c r="AF161" s="208"/>
      <c r="AG161" s="208"/>
      <c r="AH161" s="208"/>
      <c r="AI161" s="221"/>
      <c r="AJ161" s="258">
        <f>ROUNDDOWN(AV166/60,0)</f>
        <v>0</v>
      </c>
      <c r="AK161" s="229"/>
      <c r="AL161" s="208" t="s">
        <v>13</v>
      </c>
      <c r="AM161" s="208"/>
      <c r="AN161" s="229">
        <f>AV166-AJ161*60</f>
        <v>0</v>
      </c>
      <c r="AO161" s="229"/>
      <c r="AP161" s="208" t="s">
        <v>14</v>
      </c>
      <c r="AQ161" s="221"/>
      <c r="AR161" s="34"/>
      <c r="AS161" s="49"/>
      <c r="AU161" s="210" t="s">
        <v>30</v>
      </c>
      <c r="AV161" s="211">
        <f>IF(AY161&lt;=BB161,BB161,AV156)</f>
        <v>1260</v>
      </c>
      <c r="AW161" s="152"/>
      <c r="AX161" s="210" t="s">
        <v>31</v>
      </c>
      <c r="AY161" s="211">
        <f>T161*60+X161</f>
        <v>0</v>
      </c>
      <c r="AZ161" s="152"/>
      <c r="BA161" s="210" t="s">
        <v>32</v>
      </c>
      <c r="BB161" s="211">
        <f>21*60</f>
        <v>1260</v>
      </c>
    </row>
    <row r="162" spans="1:58" ht="35.25" hidden="1" customHeight="1" x14ac:dyDescent="0.15">
      <c r="A162" s="28"/>
      <c r="B162" s="215"/>
      <c r="C162" s="216"/>
      <c r="D162" s="216"/>
      <c r="E162" s="217"/>
      <c r="F162" s="218"/>
      <c r="G162" s="218"/>
      <c r="H162" s="261"/>
      <c r="I162" s="261"/>
      <c r="J162" s="209"/>
      <c r="K162" s="209"/>
      <c r="L162" s="261"/>
      <c r="M162" s="261"/>
      <c r="N162" s="209"/>
      <c r="O162" s="222"/>
      <c r="P162" s="232"/>
      <c r="Q162" s="222"/>
      <c r="R162" s="234"/>
      <c r="S162" s="234"/>
      <c r="T162" s="263"/>
      <c r="U162" s="261"/>
      <c r="V162" s="209"/>
      <c r="W162" s="209"/>
      <c r="X162" s="261"/>
      <c r="Y162" s="261"/>
      <c r="Z162" s="209"/>
      <c r="AA162" s="222"/>
      <c r="AB162" s="31"/>
      <c r="AC162" s="31"/>
      <c r="AD162" s="31"/>
      <c r="AE162" s="232"/>
      <c r="AF162" s="209"/>
      <c r="AG162" s="209"/>
      <c r="AH162" s="209"/>
      <c r="AI162" s="222"/>
      <c r="AJ162" s="259"/>
      <c r="AK162" s="230"/>
      <c r="AL162" s="209"/>
      <c r="AM162" s="209"/>
      <c r="AN162" s="230"/>
      <c r="AO162" s="230"/>
      <c r="AP162" s="209"/>
      <c r="AQ162" s="222"/>
      <c r="AR162" s="34"/>
      <c r="AS162" s="49"/>
      <c r="AU162" s="210"/>
      <c r="AV162" s="211"/>
      <c r="AW162" s="152"/>
      <c r="AX162" s="210"/>
      <c r="AY162" s="211"/>
      <c r="AZ162" s="152"/>
      <c r="BA162" s="210"/>
      <c r="BB162" s="211"/>
    </row>
    <row r="163" spans="1:58" ht="17.25" hidden="1" customHeight="1" x14ac:dyDescent="0.15">
      <c r="A163" s="50"/>
      <c r="B163" s="35"/>
      <c r="C163" s="35"/>
      <c r="D163" s="35"/>
      <c r="E163" s="35"/>
      <c r="F163" s="31"/>
      <c r="G163" s="35"/>
      <c r="H163" s="37"/>
      <c r="I163" s="35"/>
      <c r="J163" s="35"/>
      <c r="K163" s="35"/>
      <c r="L163" s="35"/>
      <c r="M163" s="35"/>
      <c r="N163" s="35"/>
      <c r="O163" s="35"/>
      <c r="P163" s="51"/>
      <c r="Q163" s="35"/>
      <c r="R163" s="35"/>
      <c r="S163" s="35"/>
      <c r="T163" s="35"/>
      <c r="U163" s="35"/>
      <c r="V163" s="35"/>
      <c r="W163" s="35"/>
      <c r="X163" s="34"/>
      <c r="Y163" s="34"/>
      <c r="Z163" s="32"/>
      <c r="AA163" s="31"/>
      <c r="AB163" s="31"/>
      <c r="AC163" s="31"/>
      <c r="AD163" s="31"/>
      <c r="AE163" s="47"/>
      <c r="AF163" s="47"/>
      <c r="AG163" s="47"/>
      <c r="AH163" s="47"/>
      <c r="AI163" s="47"/>
      <c r="AJ163" s="39" t="s">
        <v>21</v>
      </c>
      <c r="AK163" s="47"/>
      <c r="AL163" s="47"/>
      <c r="AM163" s="47"/>
      <c r="AN163" s="47"/>
      <c r="AO163" s="47"/>
      <c r="AP163" s="47"/>
      <c r="AQ163" s="47"/>
      <c r="AR163" s="31"/>
      <c r="AS163" s="31"/>
      <c r="AY163" s="62" t="s">
        <v>33</v>
      </c>
    </row>
    <row r="164" spans="1:58" ht="25.5" hidden="1" customHeight="1" x14ac:dyDescent="0.2">
      <c r="A164" s="50"/>
      <c r="B164" s="31"/>
      <c r="C164" s="235" t="s">
        <v>100</v>
      </c>
      <c r="D164" s="236"/>
      <c r="E164" s="236"/>
      <c r="F164" s="236"/>
      <c r="G164" s="236"/>
      <c r="H164" s="236"/>
      <c r="I164" s="236"/>
      <c r="J164" s="236"/>
      <c r="K164" s="236"/>
      <c r="L164" s="236"/>
      <c r="M164" s="236"/>
      <c r="N164" s="236"/>
      <c r="O164" s="236"/>
      <c r="P164" s="236"/>
      <c r="Q164" s="236"/>
      <c r="R164" s="236"/>
      <c r="S164" s="236"/>
      <c r="T164" s="236"/>
      <c r="U164" s="236"/>
      <c r="V164" s="236"/>
      <c r="W164" s="236"/>
      <c r="X164" s="236"/>
      <c r="Y164" s="236"/>
      <c r="Z164" s="236"/>
      <c r="AA164" s="236"/>
      <c r="AB164" s="237"/>
      <c r="AC164" s="31"/>
      <c r="AD164" s="3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31"/>
      <c r="AS164" s="31"/>
      <c r="AY164" s="98" t="s">
        <v>97</v>
      </c>
    </row>
    <row r="165" spans="1:58" ht="25.5" hidden="1" customHeight="1" x14ac:dyDescent="0.15">
      <c r="A165" s="50"/>
      <c r="B165" s="31"/>
      <c r="C165" s="238"/>
      <c r="D165" s="239"/>
      <c r="E165" s="239"/>
      <c r="F165" s="239"/>
      <c r="G165" s="239"/>
      <c r="H165" s="239"/>
      <c r="I165" s="239"/>
      <c r="J165" s="239"/>
      <c r="K165" s="239"/>
      <c r="L165" s="239"/>
      <c r="M165" s="239"/>
      <c r="N165" s="239"/>
      <c r="O165" s="239"/>
      <c r="P165" s="239"/>
      <c r="Q165" s="239"/>
      <c r="R165" s="239"/>
      <c r="S165" s="239"/>
      <c r="T165" s="239"/>
      <c r="U165" s="239"/>
      <c r="V165" s="239"/>
      <c r="W165" s="239"/>
      <c r="X165" s="239"/>
      <c r="Y165" s="239"/>
      <c r="Z165" s="239"/>
      <c r="AA165" s="239"/>
      <c r="AB165" s="240"/>
      <c r="AC165" s="31"/>
      <c r="AD165" s="31"/>
      <c r="AE165" s="44" t="s">
        <v>35</v>
      </c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31"/>
      <c r="AS165" s="31"/>
      <c r="AV165" s="31" t="s">
        <v>36</v>
      </c>
      <c r="AY165" s="31" t="s">
        <v>37</v>
      </c>
      <c r="AZ165" s="99"/>
    </row>
    <row r="166" spans="1:58" s="48" customFormat="1" ht="25.5" hidden="1" customHeight="1" x14ac:dyDescent="0.15">
      <c r="A166" s="50"/>
      <c r="B166" s="31"/>
      <c r="C166" s="238"/>
      <c r="D166" s="239"/>
      <c r="E166" s="239"/>
      <c r="F166" s="239"/>
      <c r="G166" s="239"/>
      <c r="H166" s="239"/>
      <c r="I166" s="239"/>
      <c r="J166" s="239"/>
      <c r="K166" s="239"/>
      <c r="L166" s="239"/>
      <c r="M166" s="239"/>
      <c r="N166" s="239"/>
      <c r="O166" s="239"/>
      <c r="P166" s="239"/>
      <c r="Q166" s="239"/>
      <c r="R166" s="239"/>
      <c r="S166" s="239"/>
      <c r="T166" s="239"/>
      <c r="U166" s="239"/>
      <c r="V166" s="239"/>
      <c r="W166" s="239"/>
      <c r="X166" s="239"/>
      <c r="Y166" s="239"/>
      <c r="Z166" s="239"/>
      <c r="AA166" s="239"/>
      <c r="AB166" s="240"/>
      <c r="AD166" s="34"/>
      <c r="AE166" s="223" t="s">
        <v>46</v>
      </c>
      <c r="AF166" s="244"/>
      <c r="AG166" s="244"/>
      <c r="AH166" s="244"/>
      <c r="AI166" s="244"/>
      <c r="AJ166" s="244"/>
      <c r="AK166" s="245"/>
      <c r="AL166" s="249">
        <f>IF(AY156=0,0,ROUNDUP(AV166/AY156,3))</f>
        <v>0</v>
      </c>
      <c r="AM166" s="250"/>
      <c r="AN166" s="250"/>
      <c r="AO166" s="250"/>
      <c r="AP166" s="250"/>
      <c r="AQ166" s="251"/>
      <c r="AR166" s="31"/>
      <c r="AS166" s="31"/>
      <c r="AT166" s="43"/>
      <c r="AU166" s="210" t="s">
        <v>39</v>
      </c>
      <c r="AV166" s="255">
        <f>IF(AV156-AV161&gt;0,IF(AV156-AV161&gt;AY156,AY156,AV156-AV161),0)</f>
        <v>0</v>
      </c>
      <c r="AW166" s="256" t="s">
        <v>40</v>
      </c>
      <c r="AX166" s="256"/>
      <c r="AY166" s="99"/>
      <c r="AZ166" s="99"/>
      <c r="BA166" s="43"/>
      <c r="BB166" s="43"/>
      <c r="BC166" s="43"/>
      <c r="BD166" s="40"/>
      <c r="BE166" s="40"/>
      <c r="BF166" s="40"/>
    </row>
    <row r="167" spans="1:58" ht="35.25" hidden="1" customHeight="1" x14ac:dyDescent="0.15">
      <c r="A167" s="65"/>
      <c r="B167" s="31"/>
      <c r="C167" s="238"/>
      <c r="D167" s="239"/>
      <c r="E167" s="239"/>
      <c r="F167" s="239"/>
      <c r="G167" s="239"/>
      <c r="H167" s="239"/>
      <c r="I167" s="239"/>
      <c r="J167" s="239"/>
      <c r="K167" s="239"/>
      <c r="L167" s="239"/>
      <c r="M167" s="239"/>
      <c r="N167" s="239"/>
      <c r="O167" s="239"/>
      <c r="P167" s="239"/>
      <c r="Q167" s="239"/>
      <c r="R167" s="239"/>
      <c r="S167" s="239"/>
      <c r="T167" s="239"/>
      <c r="U167" s="239"/>
      <c r="V167" s="239"/>
      <c r="W167" s="239"/>
      <c r="X167" s="239"/>
      <c r="Y167" s="239"/>
      <c r="Z167" s="239"/>
      <c r="AA167" s="239"/>
      <c r="AB167" s="240"/>
      <c r="AC167" s="34"/>
      <c r="AD167" s="31"/>
      <c r="AE167" s="246"/>
      <c r="AF167" s="247"/>
      <c r="AG167" s="247"/>
      <c r="AH167" s="247"/>
      <c r="AI167" s="247"/>
      <c r="AJ167" s="247"/>
      <c r="AK167" s="248"/>
      <c r="AL167" s="252"/>
      <c r="AM167" s="253"/>
      <c r="AN167" s="253"/>
      <c r="AO167" s="253"/>
      <c r="AP167" s="253"/>
      <c r="AQ167" s="254"/>
      <c r="AR167" s="31"/>
      <c r="AS167" s="31"/>
      <c r="AT167" s="210"/>
      <c r="AU167" s="210"/>
      <c r="AV167" s="255"/>
      <c r="AW167" s="256"/>
      <c r="AX167" s="256"/>
    </row>
    <row r="168" spans="1:58" ht="25.5" hidden="1" customHeight="1" x14ac:dyDescent="0.15">
      <c r="A168" s="65"/>
      <c r="B168" s="31"/>
      <c r="C168" s="241"/>
      <c r="D168" s="242"/>
      <c r="E168" s="242"/>
      <c r="F168" s="242"/>
      <c r="G168" s="242"/>
      <c r="H168" s="242"/>
      <c r="I168" s="242"/>
      <c r="J168" s="242"/>
      <c r="K168" s="242"/>
      <c r="L168" s="242"/>
      <c r="M168" s="242"/>
      <c r="N168" s="242"/>
      <c r="O168" s="242"/>
      <c r="P168" s="242"/>
      <c r="Q168" s="242"/>
      <c r="R168" s="242"/>
      <c r="S168" s="242"/>
      <c r="T168" s="242"/>
      <c r="U168" s="242"/>
      <c r="V168" s="242"/>
      <c r="W168" s="242"/>
      <c r="X168" s="242"/>
      <c r="Y168" s="242"/>
      <c r="Z168" s="242"/>
      <c r="AA168" s="242"/>
      <c r="AB168" s="243"/>
      <c r="AC168" s="31"/>
      <c r="AD168" s="31"/>
      <c r="AE168" s="31"/>
      <c r="AF168" s="31"/>
      <c r="AG168" s="31"/>
      <c r="AH168" s="31"/>
      <c r="AI168" s="31"/>
      <c r="AJ168" s="31"/>
      <c r="AK168" s="54" t="s">
        <v>21</v>
      </c>
      <c r="AL168" s="31"/>
      <c r="AM168" s="34"/>
      <c r="AN168" s="34"/>
      <c r="AO168" s="34"/>
      <c r="AP168" s="31"/>
      <c r="AQ168" s="31"/>
      <c r="AR168" s="31"/>
      <c r="AS168" s="31"/>
      <c r="AT168" s="210"/>
    </row>
    <row r="169" spans="1:58" ht="25.5" hidden="1" customHeight="1" x14ac:dyDescent="0.15">
      <c r="A169" s="50"/>
      <c r="B169" s="30"/>
      <c r="C169" s="52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31"/>
      <c r="AD169" s="31"/>
      <c r="AE169" s="31"/>
      <c r="AF169" s="31"/>
      <c r="AG169" s="31"/>
      <c r="AH169" s="31"/>
      <c r="AI169" s="31"/>
      <c r="AJ169" s="31"/>
      <c r="AK169" s="55" t="s">
        <v>41</v>
      </c>
      <c r="AL169" s="31"/>
      <c r="AM169" s="34"/>
      <c r="AN169" s="34"/>
      <c r="AO169" s="34"/>
      <c r="AP169" s="31"/>
      <c r="AQ169" s="31"/>
      <c r="AR169" s="31"/>
      <c r="AS169" s="31"/>
    </row>
    <row r="170" spans="1:58" s="17" customFormat="1" ht="16.5" hidden="1" customHeight="1" x14ac:dyDescent="0.15">
      <c r="A170" s="15"/>
      <c r="B170" s="15"/>
      <c r="C170" s="16"/>
      <c r="F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U170" s="34"/>
      <c r="AV170" s="34"/>
      <c r="AW170" s="34"/>
      <c r="AX170" s="34"/>
      <c r="AY170" s="34"/>
      <c r="AZ170" s="34"/>
      <c r="BA170" s="34"/>
      <c r="BB170" s="34"/>
      <c r="BC170" s="34"/>
      <c r="BD170" s="21"/>
      <c r="BE170" s="21"/>
      <c r="BF170" s="21"/>
    </row>
    <row r="171" spans="1:58" ht="25.5" hidden="1" customHeight="1" x14ac:dyDescent="0.15">
      <c r="A171" s="178" t="s">
        <v>57</v>
      </c>
      <c r="B171" s="179"/>
      <c r="C171" s="179"/>
      <c r="D171" s="179"/>
      <c r="E171" s="179"/>
      <c r="F171" s="179"/>
      <c r="G171" s="179"/>
      <c r="H171" s="179"/>
      <c r="I171" s="180"/>
      <c r="J171" s="23"/>
      <c r="K171" s="64" t="s">
        <v>48</v>
      </c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23"/>
      <c r="AP171" s="23"/>
      <c r="AQ171" s="23"/>
      <c r="AR171" s="23"/>
      <c r="AS171" s="23"/>
      <c r="AU171" s="31" t="s">
        <v>6</v>
      </c>
      <c r="AV171" s="34"/>
      <c r="AW171" s="34"/>
      <c r="AX171" s="34"/>
      <c r="AY171" s="34"/>
      <c r="BA171" s="34"/>
      <c r="BB171" s="34"/>
      <c r="BC171" s="34"/>
      <c r="BD171" s="21"/>
      <c r="BE171" s="21"/>
      <c r="BF171" s="21"/>
    </row>
    <row r="172" spans="1:58" ht="17.25" hidden="1" customHeight="1" x14ac:dyDescent="0.15">
      <c r="A172" s="181"/>
      <c r="B172" s="182"/>
      <c r="C172" s="182"/>
      <c r="D172" s="182"/>
      <c r="E172" s="182"/>
      <c r="F172" s="182"/>
      <c r="G172" s="182"/>
      <c r="H172" s="182"/>
      <c r="I172" s="183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5"/>
      <c r="Y172" s="25"/>
      <c r="Z172" s="25"/>
      <c r="AA172" s="25"/>
      <c r="AB172" s="25"/>
      <c r="AC172" s="25"/>
      <c r="AD172" s="25"/>
      <c r="AE172" s="26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7"/>
      <c r="AQ172" s="27"/>
      <c r="AR172" s="27"/>
      <c r="AS172" s="27"/>
    </row>
    <row r="173" spans="1:58" ht="28.5" hidden="1" customHeight="1" x14ac:dyDescent="0.15">
      <c r="A173" s="28"/>
      <c r="B173" s="29" t="s">
        <v>7</v>
      </c>
      <c r="C173" s="30"/>
      <c r="D173" s="30"/>
      <c r="E173" s="30"/>
      <c r="F173" s="31"/>
      <c r="G173" s="32"/>
      <c r="H173" s="31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3"/>
      <c r="AB173" s="34"/>
      <c r="AC173" s="34"/>
      <c r="AD173" s="34"/>
      <c r="AE173" s="29" t="s">
        <v>8</v>
      </c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V173" s="31" t="s">
        <v>9</v>
      </c>
      <c r="AY173" s="31" t="s">
        <v>10</v>
      </c>
    </row>
    <row r="174" spans="1:58" ht="25.5" hidden="1" customHeight="1" x14ac:dyDescent="0.15">
      <c r="A174" s="28"/>
      <c r="B174" s="212" t="s">
        <v>11</v>
      </c>
      <c r="C174" s="213"/>
      <c r="D174" s="213"/>
      <c r="E174" s="214"/>
      <c r="F174" s="218" t="s">
        <v>12</v>
      </c>
      <c r="G174" s="218"/>
      <c r="H174" s="260"/>
      <c r="I174" s="260"/>
      <c r="J174" s="208" t="s">
        <v>13</v>
      </c>
      <c r="K174" s="208"/>
      <c r="L174" s="260"/>
      <c r="M174" s="260"/>
      <c r="N174" s="208" t="s">
        <v>14</v>
      </c>
      <c r="O174" s="221"/>
      <c r="P174" s="231" t="s">
        <v>15</v>
      </c>
      <c r="Q174" s="221"/>
      <c r="R174" s="233" t="s">
        <v>16</v>
      </c>
      <c r="S174" s="233"/>
      <c r="T174" s="260"/>
      <c r="U174" s="260"/>
      <c r="V174" s="208" t="s">
        <v>13</v>
      </c>
      <c r="W174" s="208"/>
      <c r="X174" s="260"/>
      <c r="Y174" s="260"/>
      <c r="Z174" s="208" t="s">
        <v>14</v>
      </c>
      <c r="AA174" s="221"/>
      <c r="AB174" s="31"/>
      <c r="AC174" s="31"/>
      <c r="AD174" s="31"/>
      <c r="AE174" s="223" t="s">
        <v>17</v>
      </c>
      <c r="AF174" s="224"/>
      <c r="AG174" s="224"/>
      <c r="AH174" s="224"/>
      <c r="AI174" s="225"/>
      <c r="AJ174" s="229">
        <f>ROUNDDOWN(AY174/60,0)</f>
        <v>0</v>
      </c>
      <c r="AK174" s="229"/>
      <c r="AL174" s="224" t="s">
        <v>18</v>
      </c>
      <c r="AM174" s="224"/>
      <c r="AN174" s="229">
        <f>AY174-AJ174*60</f>
        <v>0</v>
      </c>
      <c r="AO174" s="229"/>
      <c r="AP174" s="208" t="s">
        <v>14</v>
      </c>
      <c r="AQ174" s="221"/>
      <c r="AR174" s="34"/>
      <c r="AS174" s="31"/>
      <c r="AT174" s="210"/>
      <c r="AU174" s="210" t="s">
        <v>19</v>
      </c>
      <c r="AV174" s="211">
        <f>T174*60+X174</f>
        <v>0</v>
      </c>
      <c r="AX174" s="210" t="s">
        <v>20</v>
      </c>
      <c r="AY174" s="211">
        <f>(T174*60+X174)-(H174*60+L174)</f>
        <v>0</v>
      </c>
    </row>
    <row r="175" spans="1:58" ht="35.25" hidden="1" customHeight="1" x14ac:dyDescent="0.15">
      <c r="A175" s="28"/>
      <c r="B175" s="215"/>
      <c r="C175" s="216"/>
      <c r="D175" s="216"/>
      <c r="E175" s="217"/>
      <c r="F175" s="218"/>
      <c r="G175" s="218"/>
      <c r="H175" s="261"/>
      <c r="I175" s="261"/>
      <c r="J175" s="209"/>
      <c r="K175" s="209"/>
      <c r="L175" s="261"/>
      <c r="M175" s="261"/>
      <c r="N175" s="209"/>
      <c r="O175" s="222"/>
      <c r="P175" s="232"/>
      <c r="Q175" s="222"/>
      <c r="R175" s="234"/>
      <c r="S175" s="234"/>
      <c r="T175" s="261"/>
      <c r="U175" s="261"/>
      <c r="V175" s="209"/>
      <c r="W175" s="209"/>
      <c r="X175" s="261"/>
      <c r="Y175" s="261"/>
      <c r="Z175" s="209"/>
      <c r="AA175" s="222"/>
      <c r="AB175" s="31"/>
      <c r="AC175" s="31"/>
      <c r="AD175" s="31"/>
      <c r="AE175" s="226"/>
      <c r="AF175" s="227"/>
      <c r="AG175" s="227"/>
      <c r="AH175" s="227"/>
      <c r="AI175" s="228"/>
      <c r="AJ175" s="230"/>
      <c r="AK175" s="230"/>
      <c r="AL175" s="227"/>
      <c r="AM175" s="227"/>
      <c r="AN175" s="230"/>
      <c r="AO175" s="230"/>
      <c r="AP175" s="209"/>
      <c r="AQ175" s="222"/>
      <c r="AR175" s="34"/>
      <c r="AS175" s="31"/>
      <c r="AT175" s="210"/>
      <c r="AU175" s="210"/>
      <c r="AV175" s="211"/>
      <c r="AX175" s="210"/>
      <c r="AY175" s="211"/>
    </row>
    <row r="176" spans="1:58" ht="17.25" hidden="1" customHeight="1" x14ac:dyDescent="0.15">
      <c r="A176" s="28"/>
      <c r="B176" s="35"/>
      <c r="C176" s="35"/>
      <c r="D176" s="35"/>
      <c r="E176" s="35"/>
      <c r="F176" s="36"/>
      <c r="G176" s="36"/>
      <c r="H176" s="37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4"/>
      <c r="Y176" s="34"/>
      <c r="Z176" s="32"/>
      <c r="AA176" s="33"/>
      <c r="AB176" s="34"/>
      <c r="AC176" s="34"/>
      <c r="AD176" s="34"/>
      <c r="AE176" s="38"/>
      <c r="AF176" s="38"/>
      <c r="AG176" s="38"/>
      <c r="AH176" s="38"/>
      <c r="AI176" s="38"/>
      <c r="AJ176" s="39" t="s">
        <v>21</v>
      </c>
      <c r="AK176" s="38"/>
      <c r="AL176" s="38"/>
      <c r="AM176" s="38"/>
      <c r="AN176" s="38"/>
      <c r="AO176" s="38"/>
      <c r="AP176" s="38"/>
      <c r="AQ176" s="38"/>
      <c r="AR176" s="34"/>
      <c r="AS176" s="31"/>
    </row>
    <row r="177" spans="1:58" s="31" customFormat="1" ht="25.5" hidden="1" customHeight="1" x14ac:dyDescent="0.15">
      <c r="A177" s="28"/>
      <c r="B177" s="29"/>
      <c r="C177" s="30"/>
      <c r="D177" s="30"/>
      <c r="E177" s="30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3"/>
      <c r="X177" s="34"/>
      <c r="Y177" s="34"/>
      <c r="Z177" s="32"/>
      <c r="AA177" s="33"/>
      <c r="AB177" s="34"/>
      <c r="AC177" s="34"/>
      <c r="AD177" s="34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4"/>
      <c r="AV177" s="43" t="s">
        <v>22</v>
      </c>
      <c r="AY177" s="31" t="s">
        <v>23</v>
      </c>
      <c r="BB177" s="31" t="s">
        <v>49</v>
      </c>
      <c r="BD177" s="3"/>
      <c r="BE177" s="3"/>
      <c r="BF177" s="3"/>
    </row>
    <row r="178" spans="1:58" s="48" customFormat="1" ht="25.5" hidden="1" customHeight="1" x14ac:dyDescent="0.15">
      <c r="A178" s="41"/>
      <c r="B178" s="42" t="s">
        <v>107</v>
      </c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3"/>
      <c r="P178" s="42"/>
      <c r="Q178" s="42"/>
      <c r="R178" s="42"/>
      <c r="S178" s="42"/>
      <c r="T178" s="42"/>
      <c r="U178" s="13"/>
      <c r="V178" s="42"/>
      <c r="W178" s="42"/>
      <c r="X178" s="34"/>
      <c r="Y178" s="34"/>
      <c r="Z178" s="32"/>
      <c r="AA178" s="33"/>
      <c r="AB178" s="34"/>
      <c r="AC178" s="34"/>
      <c r="AD178" s="34"/>
      <c r="AE178" s="44" t="s">
        <v>25</v>
      </c>
      <c r="AF178" s="45"/>
      <c r="AG178" s="46"/>
      <c r="AH178" s="46"/>
      <c r="AI178" s="46"/>
      <c r="AJ178" s="46"/>
      <c r="AK178" s="46"/>
      <c r="AL178" s="46"/>
      <c r="AM178" s="46"/>
      <c r="AN178" s="38"/>
      <c r="AO178" s="38"/>
      <c r="AP178" s="38"/>
      <c r="AQ178" s="47"/>
      <c r="AR178" s="34"/>
      <c r="AS178" s="31"/>
      <c r="AT178" s="43"/>
      <c r="AU178" s="43"/>
      <c r="AV178" s="43" t="s">
        <v>26</v>
      </c>
      <c r="AW178" s="43"/>
      <c r="AX178" s="43"/>
      <c r="AY178" s="31" t="s">
        <v>27</v>
      </c>
      <c r="AZ178" s="43"/>
      <c r="BA178" s="31"/>
      <c r="BB178" s="31"/>
      <c r="BC178" s="43"/>
      <c r="BD178" s="3"/>
      <c r="BE178" s="40"/>
      <c r="BF178" s="40"/>
    </row>
    <row r="179" spans="1:58" ht="25.5" hidden="1" customHeight="1" x14ac:dyDescent="0.15">
      <c r="A179" s="28"/>
      <c r="B179" s="212" t="s">
        <v>11</v>
      </c>
      <c r="C179" s="213"/>
      <c r="D179" s="213"/>
      <c r="E179" s="214"/>
      <c r="F179" s="218" t="s">
        <v>12</v>
      </c>
      <c r="G179" s="218"/>
      <c r="H179" s="260"/>
      <c r="I179" s="260"/>
      <c r="J179" s="208" t="s">
        <v>13</v>
      </c>
      <c r="K179" s="208"/>
      <c r="L179" s="260"/>
      <c r="M179" s="260"/>
      <c r="N179" s="208" t="s">
        <v>14</v>
      </c>
      <c r="O179" s="221"/>
      <c r="P179" s="231" t="s">
        <v>15</v>
      </c>
      <c r="Q179" s="221"/>
      <c r="R179" s="233" t="s">
        <v>16</v>
      </c>
      <c r="S179" s="233"/>
      <c r="T179" s="262"/>
      <c r="U179" s="260"/>
      <c r="V179" s="208" t="s">
        <v>13</v>
      </c>
      <c r="W179" s="208"/>
      <c r="X179" s="260"/>
      <c r="Y179" s="260"/>
      <c r="Z179" s="208" t="s">
        <v>14</v>
      </c>
      <c r="AA179" s="221"/>
      <c r="AB179" s="34"/>
      <c r="AC179" s="34"/>
      <c r="AD179" s="34"/>
      <c r="AE179" s="257" t="s">
        <v>29</v>
      </c>
      <c r="AF179" s="208"/>
      <c r="AG179" s="208"/>
      <c r="AH179" s="208"/>
      <c r="AI179" s="221"/>
      <c r="AJ179" s="258">
        <f>ROUNDDOWN(AV184/60,0)</f>
        <v>0</v>
      </c>
      <c r="AK179" s="229"/>
      <c r="AL179" s="208" t="s">
        <v>13</v>
      </c>
      <c r="AM179" s="208"/>
      <c r="AN179" s="229">
        <f>AV184-AJ179*60</f>
        <v>0</v>
      </c>
      <c r="AO179" s="229"/>
      <c r="AP179" s="208" t="s">
        <v>14</v>
      </c>
      <c r="AQ179" s="221"/>
      <c r="AR179" s="34"/>
      <c r="AS179" s="49"/>
      <c r="AU179" s="210" t="s">
        <v>30</v>
      </c>
      <c r="AV179" s="211">
        <f>IF(AY179&lt;=BB179,BB179,AV174)</f>
        <v>1260</v>
      </c>
      <c r="AW179" s="152"/>
      <c r="AX179" s="210" t="s">
        <v>31</v>
      </c>
      <c r="AY179" s="211">
        <f>T179*60+X179</f>
        <v>0</v>
      </c>
      <c r="AZ179" s="152"/>
      <c r="BA179" s="210" t="s">
        <v>32</v>
      </c>
      <c r="BB179" s="211">
        <f>21*60</f>
        <v>1260</v>
      </c>
    </row>
    <row r="180" spans="1:58" ht="35.25" hidden="1" customHeight="1" x14ac:dyDescent="0.15">
      <c r="A180" s="28"/>
      <c r="B180" s="215"/>
      <c r="C180" s="216"/>
      <c r="D180" s="216"/>
      <c r="E180" s="217"/>
      <c r="F180" s="218"/>
      <c r="G180" s="218"/>
      <c r="H180" s="261"/>
      <c r="I180" s="261"/>
      <c r="J180" s="209"/>
      <c r="K180" s="209"/>
      <c r="L180" s="261"/>
      <c r="M180" s="261"/>
      <c r="N180" s="209"/>
      <c r="O180" s="222"/>
      <c r="P180" s="232"/>
      <c r="Q180" s="222"/>
      <c r="R180" s="234"/>
      <c r="S180" s="234"/>
      <c r="T180" s="263"/>
      <c r="U180" s="261"/>
      <c r="V180" s="209"/>
      <c r="W180" s="209"/>
      <c r="X180" s="261"/>
      <c r="Y180" s="261"/>
      <c r="Z180" s="209"/>
      <c r="AA180" s="222"/>
      <c r="AB180" s="31"/>
      <c r="AC180" s="31"/>
      <c r="AD180" s="31"/>
      <c r="AE180" s="232"/>
      <c r="AF180" s="209"/>
      <c r="AG180" s="209"/>
      <c r="AH180" s="209"/>
      <c r="AI180" s="222"/>
      <c r="AJ180" s="259"/>
      <c r="AK180" s="230"/>
      <c r="AL180" s="209"/>
      <c r="AM180" s="209"/>
      <c r="AN180" s="230"/>
      <c r="AO180" s="230"/>
      <c r="AP180" s="209"/>
      <c r="AQ180" s="222"/>
      <c r="AR180" s="34"/>
      <c r="AS180" s="49"/>
      <c r="AU180" s="210"/>
      <c r="AV180" s="211"/>
      <c r="AW180" s="152"/>
      <c r="AX180" s="210"/>
      <c r="AY180" s="211"/>
      <c r="AZ180" s="152"/>
      <c r="BA180" s="210"/>
      <c r="BB180" s="211"/>
    </row>
    <row r="181" spans="1:58" ht="17.25" hidden="1" customHeight="1" x14ac:dyDescent="0.15">
      <c r="A181" s="50"/>
      <c r="B181" s="35"/>
      <c r="C181" s="35"/>
      <c r="D181" s="35"/>
      <c r="E181" s="35"/>
      <c r="F181" s="31"/>
      <c r="G181" s="35"/>
      <c r="H181" s="37"/>
      <c r="I181" s="35"/>
      <c r="J181" s="35"/>
      <c r="K181" s="35"/>
      <c r="L181" s="35"/>
      <c r="M181" s="35"/>
      <c r="N181" s="35"/>
      <c r="O181" s="35"/>
      <c r="P181" s="51"/>
      <c r="Q181" s="35"/>
      <c r="R181" s="35"/>
      <c r="S181" s="35"/>
      <c r="T181" s="35"/>
      <c r="U181" s="35"/>
      <c r="V181" s="35"/>
      <c r="W181" s="35"/>
      <c r="X181" s="34"/>
      <c r="Y181" s="34"/>
      <c r="Z181" s="32"/>
      <c r="AA181" s="31"/>
      <c r="AB181" s="31"/>
      <c r="AC181" s="31"/>
      <c r="AD181" s="31"/>
      <c r="AE181" s="47"/>
      <c r="AF181" s="47"/>
      <c r="AG181" s="47"/>
      <c r="AH181" s="47"/>
      <c r="AI181" s="47"/>
      <c r="AJ181" s="39" t="s">
        <v>21</v>
      </c>
      <c r="AK181" s="47"/>
      <c r="AL181" s="47"/>
      <c r="AM181" s="47"/>
      <c r="AN181" s="47"/>
      <c r="AO181" s="47"/>
      <c r="AP181" s="47"/>
      <c r="AQ181" s="47"/>
      <c r="AR181" s="31"/>
      <c r="AS181" s="31"/>
      <c r="AY181" s="62" t="s">
        <v>33</v>
      </c>
    </row>
    <row r="182" spans="1:58" ht="25.5" hidden="1" customHeight="1" x14ac:dyDescent="0.2">
      <c r="A182" s="50"/>
      <c r="B182" s="31"/>
      <c r="C182" s="235" t="s">
        <v>100</v>
      </c>
      <c r="D182" s="236"/>
      <c r="E182" s="236"/>
      <c r="F182" s="236"/>
      <c r="G182" s="236"/>
      <c r="H182" s="236"/>
      <c r="I182" s="236"/>
      <c r="J182" s="236"/>
      <c r="K182" s="236"/>
      <c r="L182" s="236"/>
      <c r="M182" s="236"/>
      <c r="N182" s="236"/>
      <c r="O182" s="236"/>
      <c r="P182" s="236"/>
      <c r="Q182" s="236"/>
      <c r="R182" s="236"/>
      <c r="S182" s="236"/>
      <c r="T182" s="236"/>
      <c r="U182" s="236"/>
      <c r="V182" s="236"/>
      <c r="W182" s="236"/>
      <c r="X182" s="236"/>
      <c r="Y182" s="236"/>
      <c r="Z182" s="236"/>
      <c r="AA182" s="236"/>
      <c r="AB182" s="237"/>
      <c r="AD182" s="3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31"/>
      <c r="AS182" s="31"/>
      <c r="AY182" s="98" t="s">
        <v>97</v>
      </c>
    </row>
    <row r="183" spans="1:58" ht="25.5" hidden="1" customHeight="1" x14ac:dyDescent="0.15">
      <c r="A183" s="50"/>
      <c r="B183" s="31"/>
      <c r="C183" s="238"/>
      <c r="D183" s="239"/>
      <c r="E183" s="239"/>
      <c r="F183" s="239"/>
      <c r="G183" s="239"/>
      <c r="H183" s="239"/>
      <c r="I183" s="239"/>
      <c r="J183" s="239"/>
      <c r="K183" s="239"/>
      <c r="L183" s="239"/>
      <c r="M183" s="239"/>
      <c r="N183" s="239"/>
      <c r="O183" s="239"/>
      <c r="P183" s="239"/>
      <c r="Q183" s="239"/>
      <c r="R183" s="239"/>
      <c r="S183" s="239"/>
      <c r="T183" s="239"/>
      <c r="U183" s="239"/>
      <c r="V183" s="239"/>
      <c r="W183" s="239"/>
      <c r="X183" s="239"/>
      <c r="Y183" s="239"/>
      <c r="Z183" s="239"/>
      <c r="AA183" s="239"/>
      <c r="AB183" s="240"/>
      <c r="AD183" s="31"/>
      <c r="AE183" s="44" t="s">
        <v>35</v>
      </c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31"/>
      <c r="AS183" s="31"/>
      <c r="AV183" s="31" t="s">
        <v>36</v>
      </c>
      <c r="AY183" s="31" t="s">
        <v>37</v>
      </c>
      <c r="AZ183" s="99"/>
    </row>
    <row r="184" spans="1:58" s="48" customFormat="1" ht="25.5" hidden="1" customHeight="1" x14ac:dyDescent="0.15">
      <c r="A184" s="50"/>
      <c r="B184" s="31"/>
      <c r="C184" s="238"/>
      <c r="D184" s="239"/>
      <c r="E184" s="239"/>
      <c r="F184" s="239"/>
      <c r="G184" s="239"/>
      <c r="H184" s="239"/>
      <c r="I184" s="239"/>
      <c r="J184" s="239"/>
      <c r="K184" s="239"/>
      <c r="L184" s="239"/>
      <c r="M184" s="239"/>
      <c r="N184" s="239"/>
      <c r="O184" s="239"/>
      <c r="P184" s="239"/>
      <c r="Q184" s="239"/>
      <c r="R184" s="239"/>
      <c r="S184" s="239"/>
      <c r="T184" s="239"/>
      <c r="U184" s="239"/>
      <c r="V184" s="239"/>
      <c r="W184" s="239"/>
      <c r="X184" s="239"/>
      <c r="Y184" s="239"/>
      <c r="Z184" s="239"/>
      <c r="AA184" s="239"/>
      <c r="AB184" s="240"/>
      <c r="AC184" s="1"/>
      <c r="AD184" s="31"/>
      <c r="AE184" s="223" t="s">
        <v>38</v>
      </c>
      <c r="AF184" s="244"/>
      <c r="AG184" s="244"/>
      <c r="AH184" s="244"/>
      <c r="AI184" s="244"/>
      <c r="AJ184" s="244"/>
      <c r="AK184" s="245"/>
      <c r="AL184" s="249">
        <f>IF(AY174=0,0,ROUNDUP(AV184/AY174,3))</f>
        <v>0</v>
      </c>
      <c r="AM184" s="250"/>
      <c r="AN184" s="250"/>
      <c r="AO184" s="250"/>
      <c r="AP184" s="250"/>
      <c r="AQ184" s="251"/>
      <c r="AR184" s="31"/>
      <c r="AS184" s="31"/>
      <c r="AT184" s="43"/>
      <c r="AU184" s="210" t="s">
        <v>39</v>
      </c>
      <c r="AV184" s="255">
        <f>IF(AV174-AV179&gt;0,IF(AV174-AV179&gt;AY174,AY174,AV174-AV179),0)</f>
        <v>0</v>
      </c>
      <c r="AW184" s="256" t="s">
        <v>40</v>
      </c>
      <c r="AX184" s="256"/>
      <c r="AY184" s="99"/>
      <c r="AZ184" s="99"/>
      <c r="BA184" s="43"/>
      <c r="BB184" s="43"/>
      <c r="BC184" s="43"/>
      <c r="BD184" s="40"/>
      <c r="BE184" s="40"/>
      <c r="BF184" s="40"/>
    </row>
    <row r="185" spans="1:58" ht="35.25" hidden="1" customHeight="1" x14ac:dyDescent="0.15">
      <c r="A185" s="50"/>
      <c r="B185" s="31"/>
      <c r="C185" s="238"/>
      <c r="D185" s="239"/>
      <c r="E185" s="239"/>
      <c r="F185" s="239"/>
      <c r="G185" s="239"/>
      <c r="H185" s="239"/>
      <c r="I185" s="239"/>
      <c r="J185" s="239"/>
      <c r="K185" s="239"/>
      <c r="L185" s="239"/>
      <c r="M185" s="239"/>
      <c r="N185" s="239"/>
      <c r="O185" s="239"/>
      <c r="P185" s="239"/>
      <c r="Q185" s="239"/>
      <c r="R185" s="239"/>
      <c r="S185" s="239"/>
      <c r="T185" s="239"/>
      <c r="U185" s="239"/>
      <c r="V185" s="239"/>
      <c r="W185" s="239"/>
      <c r="X185" s="239"/>
      <c r="Y185" s="239"/>
      <c r="Z185" s="239"/>
      <c r="AA185" s="239"/>
      <c r="AB185" s="240"/>
      <c r="AD185" s="31"/>
      <c r="AE185" s="246"/>
      <c r="AF185" s="247"/>
      <c r="AG185" s="247"/>
      <c r="AH185" s="247"/>
      <c r="AI185" s="247"/>
      <c r="AJ185" s="247"/>
      <c r="AK185" s="248"/>
      <c r="AL185" s="252"/>
      <c r="AM185" s="253"/>
      <c r="AN185" s="253"/>
      <c r="AO185" s="253"/>
      <c r="AP185" s="253"/>
      <c r="AQ185" s="254"/>
      <c r="AR185" s="31"/>
      <c r="AS185" s="31"/>
      <c r="AT185" s="210"/>
      <c r="AU185" s="210"/>
      <c r="AV185" s="255"/>
      <c r="AW185" s="256"/>
      <c r="AX185" s="256"/>
    </row>
    <row r="186" spans="1:58" ht="25.5" hidden="1" customHeight="1" x14ac:dyDescent="0.15">
      <c r="A186" s="50"/>
      <c r="B186" s="31"/>
      <c r="C186" s="241"/>
      <c r="D186" s="242"/>
      <c r="E186" s="242"/>
      <c r="F186" s="242"/>
      <c r="G186" s="242"/>
      <c r="H186" s="242"/>
      <c r="I186" s="242"/>
      <c r="J186" s="242"/>
      <c r="K186" s="242"/>
      <c r="L186" s="242"/>
      <c r="M186" s="242"/>
      <c r="N186" s="242"/>
      <c r="O186" s="242"/>
      <c r="P186" s="242"/>
      <c r="Q186" s="242"/>
      <c r="R186" s="242"/>
      <c r="S186" s="242"/>
      <c r="T186" s="242"/>
      <c r="U186" s="242"/>
      <c r="V186" s="242"/>
      <c r="W186" s="242"/>
      <c r="X186" s="242"/>
      <c r="Y186" s="242"/>
      <c r="Z186" s="242"/>
      <c r="AA186" s="242"/>
      <c r="AB186" s="243"/>
      <c r="AD186" s="31"/>
      <c r="AE186" s="31"/>
      <c r="AF186" s="31"/>
      <c r="AG186" s="31"/>
      <c r="AH186" s="31"/>
      <c r="AI186" s="31"/>
      <c r="AJ186" s="31"/>
      <c r="AK186" s="54" t="s">
        <v>21</v>
      </c>
      <c r="AL186" s="31"/>
      <c r="AM186" s="34"/>
      <c r="AN186" s="34"/>
      <c r="AO186" s="34"/>
      <c r="AP186" s="31"/>
      <c r="AQ186" s="31"/>
      <c r="AR186" s="31"/>
      <c r="AS186" s="31"/>
      <c r="AT186" s="210"/>
    </row>
    <row r="187" spans="1:58" ht="25.5" hidden="1" customHeight="1" x14ac:dyDescent="0.15">
      <c r="A187" s="50"/>
      <c r="B187" s="31"/>
      <c r="C187" s="52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D187" s="31"/>
      <c r="AE187" s="31"/>
      <c r="AF187" s="31"/>
      <c r="AG187" s="31"/>
      <c r="AH187" s="31"/>
      <c r="AI187" s="31"/>
      <c r="AJ187" s="31"/>
      <c r="AK187" s="55" t="s">
        <v>41</v>
      </c>
      <c r="AL187" s="31"/>
      <c r="AM187" s="34"/>
      <c r="AN187" s="34"/>
      <c r="AO187" s="34"/>
      <c r="AP187" s="31"/>
      <c r="AQ187" s="31"/>
      <c r="AR187" s="31"/>
      <c r="AS187" s="31"/>
    </row>
    <row r="188" spans="1:58" ht="17.25" hidden="1" customHeight="1" x14ac:dyDescent="0.15">
      <c r="A188" s="56"/>
      <c r="B188" s="57"/>
      <c r="C188" s="57"/>
      <c r="D188" s="57"/>
      <c r="E188" s="57"/>
      <c r="F188" s="58"/>
      <c r="G188" s="57"/>
      <c r="H188" s="57"/>
      <c r="I188" s="57"/>
      <c r="J188" s="57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60"/>
      <c r="AL188" s="59"/>
      <c r="AM188" s="61"/>
      <c r="AN188" s="61"/>
      <c r="AO188" s="61"/>
      <c r="AP188" s="59"/>
      <c r="AQ188" s="59"/>
      <c r="AR188" s="59"/>
      <c r="AS188" s="59"/>
    </row>
    <row r="189" spans="1:58" ht="17.25" hidden="1" customHeight="1" x14ac:dyDescent="0.15">
      <c r="A189" s="36"/>
      <c r="B189" s="36"/>
      <c r="C189" s="36"/>
      <c r="D189" s="36"/>
      <c r="E189" s="36"/>
      <c r="F189" s="62"/>
      <c r="G189" s="36"/>
      <c r="H189" s="36"/>
      <c r="I189" s="36"/>
      <c r="J189" s="36"/>
      <c r="AK189" s="63"/>
      <c r="AM189" s="10"/>
      <c r="AN189" s="10"/>
      <c r="AO189" s="10"/>
    </row>
    <row r="190" spans="1:58" ht="25.5" hidden="1" customHeight="1" x14ac:dyDescent="0.15">
      <c r="A190" s="178" t="s">
        <v>58</v>
      </c>
      <c r="B190" s="179"/>
      <c r="C190" s="179"/>
      <c r="D190" s="179"/>
      <c r="E190" s="179"/>
      <c r="F190" s="179"/>
      <c r="G190" s="179"/>
      <c r="H190" s="179"/>
      <c r="I190" s="180"/>
      <c r="J190" s="23"/>
      <c r="K190" s="64" t="s">
        <v>48</v>
      </c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23"/>
      <c r="AP190" s="23"/>
      <c r="AQ190" s="23"/>
      <c r="AR190" s="23"/>
      <c r="AS190" s="23"/>
      <c r="AU190" s="31" t="s">
        <v>6</v>
      </c>
      <c r="AV190" s="34"/>
      <c r="AW190" s="34"/>
      <c r="AX190" s="34"/>
      <c r="AY190" s="34"/>
      <c r="BA190" s="34"/>
      <c r="BB190" s="34"/>
      <c r="BC190" s="34"/>
      <c r="BD190" s="21"/>
      <c r="BE190" s="21"/>
      <c r="BF190" s="21"/>
    </row>
    <row r="191" spans="1:58" ht="17.25" hidden="1" customHeight="1" x14ac:dyDescent="0.15">
      <c r="A191" s="181"/>
      <c r="B191" s="182"/>
      <c r="C191" s="182"/>
      <c r="D191" s="182"/>
      <c r="E191" s="182"/>
      <c r="F191" s="182"/>
      <c r="G191" s="182"/>
      <c r="H191" s="182"/>
      <c r="I191" s="183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5"/>
      <c r="Y191" s="25"/>
      <c r="Z191" s="25"/>
      <c r="AA191" s="25"/>
      <c r="AB191" s="25"/>
      <c r="AC191" s="25"/>
      <c r="AD191" s="25"/>
      <c r="AE191" s="26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7"/>
      <c r="AQ191" s="27"/>
      <c r="AR191" s="27"/>
      <c r="AS191" s="27"/>
    </row>
    <row r="192" spans="1:58" ht="28.5" hidden="1" customHeight="1" x14ac:dyDescent="0.15">
      <c r="A192" s="28"/>
      <c r="B192" s="29" t="s">
        <v>7</v>
      </c>
      <c r="C192" s="30"/>
      <c r="D192" s="30"/>
      <c r="E192" s="30"/>
      <c r="F192" s="31"/>
      <c r="G192" s="32"/>
      <c r="H192" s="31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3"/>
      <c r="AB192" s="34"/>
      <c r="AC192" s="34"/>
      <c r="AD192" s="34"/>
      <c r="AE192" s="29" t="s">
        <v>8</v>
      </c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V192" s="31" t="s">
        <v>9</v>
      </c>
      <c r="AY192" s="31" t="s">
        <v>10</v>
      </c>
    </row>
    <row r="193" spans="1:58" ht="25.5" hidden="1" customHeight="1" x14ac:dyDescent="0.15">
      <c r="A193" s="28"/>
      <c r="B193" s="212" t="s">
        <v>11</v>
      </c>
      <c r="C193" s="213"/>
      <c r="D193" s="213"/>
      <c r="E193" s="214"/>
      <c r="F193" s="218" t="s">
        <v>12</v>
      </c>
      <c r="G193" s="218"/>
      <c r="H193" s="260"/>
      <c r="I193" s="260"/>
      <c r="J193" s="208" t="s">
        <v>13</v>
      </c>
      <c r="K193" s="208"/>
      <c r="L193" s="260"/>
      <c r="M193" s="260"/>
      <c r="N193" s="208" t="s">
        <v>14</v>
      </c>
      <c r="O193" s="221"/>
      <c r="P193" s="231" t="s">
        <v>15</v>
      </c>
      <c r="Q193" s="221"/>
      <c r="R193" s="233" t="s">
        <v>16</v>
      </c>
      <c r="S193" s="233"/>
      <c r="T193" s="260"/>
      <c r="U193" s="260"/>
      <c r="V193" s="208" t="s">
        <v>13</v>
      </c>
      <c r="W193" s="208"/>
      <c r="X193" s="260"/>
      <c r="Y193" s="260"/>
      <c r="Z193" s="208" t="s">
        <v>14</v>
      </c>
      <c r="AA193" s="221"/>
      <c r="AB193" s="31"/>
      <c r="AC193" s="31"/>
      <c r="AD193" s="31"/>
      <c r="AE193" s="223" t="s">
        <v>44</v>
      </c>
      <c r="AF193" s="224"/>
      <c r="AG193" s="224"/>
      <c r="AH193" s="224"/>
      <c r="AI193" s="225"/>
      <c r="AJ193" s="229">
        <f>ROUNDDOWN(AY193/60,0)</f>
        <v>0</v>
      </c>
      <c r="AK193" s="229"/>
      <c r="AL193" s="224" t="s">
        <v>18</v>
      </c>
      <c r="AM193" s="224"/>
      <c r="AN193" s="229">
        <f>AY193-AJ193*60</f>
        <v>0</v>
      </c>
      <c r="AO193" s="229"/>
      <c r="AP193" s="208" t="s">
        <v>14</v>
      </c>
      <c r="AQ193" s="221"/>
      <c r="AR193" s="34"/>
      <c r="AS193" s="31"/>
      <c r="AT193" s="210"/>
      <c r="AU193" s="210" t="s">
        <v>19</v>
      </c>
      <c r="AV193" s="211">
        <f>T193*60+X193</f>
        <v>0</v>
      </c>
      <c r="AX193" s="210" t="s">
        <v>20</v>
      </c>
      <c r="AY193" s="211">
        <f>(T193*60+X193)-(H193*60+L193)</f>
        <v>0</v>
      </c>
    </row>
    <row r="194" spans="1:58" ht="35.25" hidden="1" customHeight="1" x14ac:dyDescent="0.15">
      <c r="A194" s="28"/>
      <c r="B194" s="215"/>
      <c r="C194" s="216"/>
      <c r="D194" s="216"/>
      <c r="E194" s="217"/>
      <c r="F194" s="218"/>
      <c r="G194" s="218"/>
      <c r="H194" s="261"/>
      <c r="I194" s="261"/>
      <c r="J194" s="209"/>
      <c r="K194" s="209"/>
      <c r="L194" s="261"/>
      <c r="M194" s="261"/>
      <c r="N194" s="209"/>
      <c r="O194" s="222"/>
      <c r="P194" s="232"/>
      <c r="Q194" s="222"/>
      <c r="R194" s="234"/>
      <c r="S194" s="234"/>
      <c r="T194" s="261"/>
      <c r="U194" s="261"/>
      <c r="V194" s="209"/>
      <c r="W194" s="209"/>
      <c r="X194" s="261"/>
      <c r="Y194" s="261"/>
      <c r="Z194" s="209"/>
      <c r="AA194" s="222"/>
      <c r="AB194" s="31"/>
      <c r="AC194" s="31"/>
      <c r="AD194" s="31"/>
      <c r="AE194" s="226"/>
      <c r="AF194" s="227"/>
      <c r="AG194" s="227"/>
      <c r="AH194" s="227"/>
      <c r="AI194" s="228"/>
      <c r="AJ194" s="230"/>
      <c r="AK194" s="230"/>
      <c r="AL194" s="227"/>
      <c r="AM194" s="227"/>
      <c r="AN194" s="230"/>
      <c r="AO194" s="230"/>
      <c r="AP194" s="209"/>
      <c r="AQ194" s="222"/>
      <c r="AR194" s="34"/>
      <c r="AS194" s="31"/>
      <c r="AT194" s="210"/>
      <c r="AU194" s="210"/>
      <c r="AV194" s="211"/>
      <c r="AX194" s="210"/>
      <c r="AY194" s="211"/>
    </row>
    <row r="195" spans="1:58" ht="17.25" hidden="1" customHeight="1" x14ac:dyDescent="0.15">
      <c r="A195" s="28"/>
      <c r="B195" s="35"/>
      <c r="C195" s="35"/>
      <c r="D195" s="35"/>
      <c r="E195" s="35"/>
      <c r="F195" s="36"/>
      <c r="G195" s="36"/>
      <c r="H195" s="37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4"/>
      <c r="Y195" s="34"/>
      <c r="Z195" s="32"/>
      <c r="AA195" s="33"/>
      <c r="AB195" s="34"/>
      <c r="AC195" s="34"/>
      <c r="AD195" s="34"/>
      <c r="AE195" s="38"/>
      <c r="AF195" s="38"/>
      <c r="AG195" s="38"/>
      <c r="AH195" s="38"/>
      <c r="AI195" s="38"/>
      <c r="AJ195" s="39" t="s">
        <v>21</v>
      </c>
      <c r="AK195" s="38"/>
      <c r="AL195" s="38"/>
      <c r="AM195" s="38"/>
      <c r="AN195" s="38"/>
      <c r="AO195" s="38"/>
      <c r="AP195" s="38"/>
      <c r="AQ195" s="38"/>
      <c r="AR195" s="34"/>
      <c r="AS195" s="31"/>
    </row>
    <row r="196" spans="1:58" s="31" customFormat="1" ht="25.5" hidden="1" customHeight="1" x14ac:dyDescent="0.15">
      <c r="A196" s="28"/>
      <c r="B196" s="29"/>
      <c r="C196" s="30"/>
      <c r="D196" s="30"/>
      <c r="E196" s="30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3"/>
      <c r="X196" s="34"/>
      <c r="Y196" s="34"/>
      <c r="Z196" s="32"/>
      <c r="AA196" s="33"/>
      <c r="AB196" s="34"/>
      <c r="AC196" s="34"/>
      <c r="AD196" s="34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4"/>
      <c r="AV196" s="43" t="s">
        <v>22</v>
      </c>
      <c r="AY196" s="31" t="s">
        <v>23</v>
      </c>
      <c r="BB196" s="31" t="s">
        <v>49</v>
      </c>
      <c r="BD196" s="3"/>
      <c r="BE196" s="3"/>
      <c r="BF196" s="3"/>
    </row>
    <row r="197" spans="1:58" s="48" customFormat="1" ht="25.5" hidden="1" customHeight="1" x14ac:dyDescent="0.15">
      <c r="A197" s="41"/>
      <c r="B197" s="42" t="s">
        <v>107</v>
      </c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3"/>
      <c r="P197" s="42"/>
      <c r="Q197" s="42"/>
      <c r="R197" s="42"/>
      <c r="S197" s="42"/>
      <c r="T197" s="42"/>
      <c r="U197" s="13"/>
      <c r="V197" s="42"/>
      <c r="W197" s="42"/>
      <c r="X197" s="34"/>
      <c r="Y197" s="34"/>
      <c r="Z197" s="32"/>
      <c r="AA197" s="33"/>
      <c r="AB197" s="34"/>
      <c r="AC197" s="34"/>
      <c r="AD197" s="34"/>
      <c r="AE197" s="44" t="s">
        <v>25</v>
      </c>
      <c r="AF197" s="45"/>
      <c r="AG197" s="46"/>
      <c r="AH197" s="46"/>
      <c r="AI197" s="46"/>
      <c r="AJ197" s="46"/>
      <c r="AK197" s="46"/>
      <c r="AL197" s="46"/>
      <c r="AM197" s="46"/>
      <c r="AN197" s="38"/>
      <c r="AO197" s="38"/>
      <c r="AP197" s="38"/>
      <c r="AQ197" s="47"/>
      <c r="AR197" s="34"/>
      <c r="AS197" s="31"/>
      <c r="AT197" s="43"/>
      <c r="AU197" s="43"/>
      <c r="AV197" s="43" t="s">
        <v>26</v>
      </c>
      <c r="AW197" s="43"/>
      <c r="AX197" s="43"/>
      <c r="AY197" s="31" t="s">
        <v>27</v>
      </c>
      <c r="AZ197" s="43"/>
      <c r="BA197" s="31"/>
      <c r="BB197" s="31"/>
      <c r="BC197" s="43"/>
      <c r="BD197" s="3"/>
      <c r="BE197" s="40"/>
      <c r="BF197" s="40"/>
    </row>
    <row r="198" spans="1:58" ht="25.5" hidden="1" customHeight="1" x14ac:dyDescent="0.15">
      <c r="A198" s="28"/>
      <c r="B198" s="212" t="s">
        <v>51</v>
      </c>
      <c r="C198" s="213"/>
      <c r="D198" s="213"/>
      <c r="E198" s="214"/>
      <c r="F198" s="218" t="s">
        <v>12</v>
      </c>
      <c r="G198" s="218"/>
      <c r="H198" s="260"/>
      <c r="I198" s="260"/>
      <c r="J198" s="208" t="s">
        <v>13</v>
      </c>
      <c r="K198" s="208"/>
      <c r="L198" s="260"/>
      <c r="M198" s="260"/>
      <c r="N198" s="208" t="s">
        <v>14</v>
      </c>
      <c r="O198" s="221"/>
      <c r="P198" s="231" t="s">
        <v>15</v>
      </c>
      <c r="Q198" s="221"/>
      <c r="R198" s="233" t="s">
        <v>16</v>
      </c>
      <c r="S198" s="233"/>
      <c r="T198" s="262"/>
      <c r="U198" s="260"/>
      <c r="V198" s="208" t="s">
        <v>13</v>
      </c>
      <c r="W198" s="208"/>
      <c r="X198" s="260"/>
      <c r="Y198" s="260"/>
      <c r="Z198" s="208" t="s">
        <v>14</v>
      </c>
      <c r="AA198" s="221"/>
      <c r="AB198" s="34"/>
      <c r="AC198" s="34"/>
      <c r="AD198" s="34"/>
      <c r="AE198" s="257" t="s">
        <v>52</v>
      </c>
      <c r="AF198" s="208"/>
      <c r="AG198" s="208"/>
      <c r="AH198" s="208"/>
      <c r="AI198" s="221"/>
      <c r="AJ198" s="258">
        <f>ROUNDDOWN(AV203/60,0)</f>
        <v>0</v>
      </c>
      <c r="AK198" s="229"/>
      <c r="AL198" s="208" t="s">
        <v>13</v>
      </c>
      <c r="AM198" s="208"/>
      <c r="AN198" s="229">
        <f>AV203-AJ198*60</f>
        <v>0</v>
      </c>
      <c r="AO198" s="229"/>
      <c r="AP198" s="208" t="s">
        <v>14</v>
      </c>
      <c r="AQ198" s="221"/>
      <c r="AR198" s="34"/>
      <c r="AS198" s="49"/>
      <c r="AU198" s="210" t="s">
        <v>30</v>
      </c>
      <c r="AV198" s="211">
        <f>IF(AY198&lt;=BB198,BB198,AV193)</f>
        <v>1260</v>
      </c>
      <c r="AW198" s="152"/>
      <c r="AX198" s="210" t="s">
        <v>31</v>
      </c>
      <c r="AY198" s="211">
        <f>T198*60+X198</f>
        <v>0</v>
      </c>
      <c r="AZ198" s="152"/>
      <c r="BA198" s="210" t="s">
        <v>32</v>
      </c>
      <c r="BB198" s="211">
        <f>21*60</f>
        <v>1260</v>
      </c>
    </row>
    <row r="199" spans="1:58" ht="35.25" hidden="1" customHeight="1" x14ac:dyDescent="0.15">
      <c r="A199" s="28"/>
      <c r="B199" s="215"/>
      <c r="C199" s="216"/>
      <c r="D199" s="216"/>
      <c r="E199" s="217"/>
      <c r="F199" s="218"/>
      <c r="G199" s="218"/>
      <c r="H199" s="261"/>
      <c r="I199" s="261"/>
      <c r="J199" s="209"/>
      <c r="K199" s="209"/>
      <c r="L199" s="261"/>
      <c r="M199" s="261"/>
      <c r="N199" s="209"/>
      <c r="O199" s="222"/>
      <c r="P199" s="232"/>
      <c r="Q199" s="222"/>
      <c r="R199" s="234"/>
      <c r="S199" s="234"/>
      <c r="T199" s="263"/>
      <c r="U199" s="261"/>
      <c r="V199" s="209"/>
      <c r="W199" s="209"/>
      <c r="X199" s="261"/>
      <c r="Y199" s="261"/>
      <c r="Z199" s="209"/>
      <c r="AA199" s="222"/>
      <c r="AB199" s="31"/>
      <c r="AC199" s="31"/>
      <c r="AD199" s="31"/>
      <c r="AE199" s="232"/>
      <c r="AF199" s="209"/>
      <c r="AG199" s="209"/>
      <c r="AH199" s="209"/>
      <c r="AI199" s="222"/>
      <c r="AJ199" s="259"/>
      <c r="AK199" s="230"/>
      <c r="AL199" s="209"/>
      <c r="AM199" s="209"/>
      <c r="AN199" s="230"/>
      <c r="AO199" s="230"/>
      <c r="AP199" s="209"/>
      <c r="AQ199" s="222"/>
      <c r="AR199" s="34"/>
      <c r="AS199" s="49"/>
      <c r="AU199" s="210"/>
      <c r="AV199" s="211"/>
      <c r="AW199" s="152"/>
      <c r="AX199" s="210"/>
      <c r="AY199" s="211"/>
      <c r="AZ199" s="152"/>
      <c r="BA199" s="210"/>
      <c r="BB199" s="211"/>
    </row>
    <row r="200" spans="1:58" ht="17.25" hidden="1" customHeight="1" x14ac:dyDescent="0.15">
      <c r="A200" s="50"/>
      <c r="B200" s="35"/>
      <c r="C200" s="35"/>
      <c r="D200" s="35"/>
      <c r="E200" s="35"/>
      <c r="F200" s="31"/>
      <c r="G200" s="35"/>
      <c r="H200" s="37"/>
      <c r="I200" s="35"/>
      <c r="J200" s="35"/>
      <c r="K200" s="35"/>
      <c r="L200" s="35"/>
      <c r="M200" s="35"/>
      <c r="N200" s="35"/>
      <c r="O200" s="35"/>
      <c r="P200" s="51"/>
      <c r="Q200" s="35"/>
      <c r="R200" s="35"/>
      <c r="S200" s="35"/>
      <c r="T200" s="35"/>
      <c r="U200" s="35"/>
      <c r="V200" s="35"/>
      <c r="W200" s="35"/>
      <c r="X200" s="34"/>
      <c r="Y200" s="34"/>
      <c r="Z200" s="32"/>
      <c r="AA200" s="31"/>
      <c r="AB200" s="31"/>
      <c r="AC200" s="31"/>
      <c r="AD200" s="31"/>
      <c r="AE200" s="47"/>
      <c r="AF200" s="47"/>
      <c r="AG200" s="47"/>
      <c r="AH200" s="47"/>
      <c r="AI200" s="47"/>
      <c r="AJ200" s="39" t="s">
        <v>21</v>
      </c>
      <c r="AK200" s="47"/>
      <c r="AL200" s="47"/>
      <c r="AM200" s="47"/>
      <c r="AN200" s="47"/>
      <c r="AO200" s="47"/>
      <c r="AP200" s="47"/>
      <c r="AQ200" s="47"/>
      <c r="AR200" s="31"/>
      <c r="AS200" s="31"/>
      <c r="AY200" s="62" t="s">
        <v>33</v>
      </c>
    </row>
    <row r="201" spans="1:58" ht="25.5" hidden="1" customHeight="1" x14ac:dyDescent="0.2">
      <c r="A201" s="50"/>
      <c r="B201" s="31"/>
      <c r="C201" s="235" t="s">
        <v>100</v>
      </c>
      <c r="D201" s="236"/>
      <c r="E201" s="236"/>
      <c r="F201" s="236"/>
      <c r="G201" s="236"/>
      <c r="H201" s="236"/>
      <c r="I201" s="236"/>
      <c r="J201" s="236"/>
      <c r="K201" s="236"/>
      <c r="L201" s="236"/>
      <c r="M201" s="236"/>
      <c r="N201" s="236"/>
      <c r="O201" s="236"/>
      <c r="P201" s="236"/>
      <c r="Q201" s="236"/>
      <c r="R201" s="236"/>
      <c r="S201" s="236"/>
      <c r="T201" s="236"/>
      <c r="U201" s="236"/>
      <c r="V201" s="236"/>
      <c r="W201" s="236"/>
      <c r="X201" s="236"/>
      <c r="Y201" s="236"/>
      <c r="Z201" s="236"/>
      <c r="AA201" s="236"/>
      <c r="AB201" s="237"/>
      <c r="AC201" s="31"/>
      <c r="AD201" s="3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31"/>
      <c r="AS201" s="31"/>
      <c r="AY201" s="98" t="s">
        <v>97</v>
      </c>
    </row>
    <row r="202" spans="1:58" ht="25.5" hidden="1" customHeight="1" x14ac:dyDescent="0.15">
      <c r="A202" s="50"/>
      <c r="B202" s="31"/>
      <c r="C202" s="238"/>
      <c r="D202" s="239"/>
      <c r="E202" s="239"/>
      <c r="F202" s="239"/>
      <c r="G202" s="239"/>
      <c r="H202" s="239"/>
      <c r="I202" s="239"/>
      <c r="J202" s="239"/>
      <c r="K202" s="239"/>
      <c r="L202" s="239"/>
      <c r="M202" s="239"/>
      <c r="N202" s="239"/>
      <c r="O202" s="239"/>
      <c r="P202" s="239"/>
      <c r="Q202" s="239"/>
      <c r="R202" s="239"/>
      <c r="S202" s="239"/>
      <c r="T202" s="239"/>
      <c r="U202" s="239"/>
      <c r="V202" s="239"/>
      <c r="W202" s="239"/>
      <c r="X202" s="239"/>
      <c r="Y202" s="239"/>
      <c r="Z202" s="239"/>
      <c r="AA202" s="239"/>
      <c r="AB202" s="240"/>
      <c r="AC202" s="31"/>
      <c r="AD202" s="31"/>
      <c r="AE202" s="44" t="s">
        <v>35</v>
      </c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31"/>
      <c r="AS202" s="31"/>
      <c r="AV202" s="31" t="s">
        <v>36</v>
      </c>
      <c r="AY202" s="31" t="s">
        <v>37</v>
      </c>
      <c r="AZ202" s="99"/>
    </row>
    <row r="203" spans="1:58" s="48" customFormat="1" ht="25.5" hidden="1" customHeight="1" x14ac:dyDescent="0.15">
      <c r="A203" s="50"/>
      <c r="B203" s="31"/>
      <c r="C203" s="238"/>
      <c r="D203" s="239"/>
      <c r="E203" s="239"/>
      <c r="F203" s="239"/>
      <c r="G203" s="239"/>
      <c r="H203" s="239"/>
      <c r="I203" s="239"/>
      <c r="J203" s="239"/>
      <c r="K203" s="239"/>
      <c r="L203" s="239"/>
      <c r="M203" s="239"/>
      <c r="N203" s="239"/>
      <c r="O203" s="239"/>
      <c r="P203" s="239"/>
      <c r="Q203" s="239"/>
      <c r="R203" s="239"/>
      <c r="S203" s="239"/>
      <c r="T203" s="239"/>
      <c r="U203" s="239"/>
      <c r="V203" s="239"/>
      <c r="W203" s="239"/>
      <c r="X203" s="239"/>
      <c r="Y203" s="239"/>
      <c r="Z203" s="239"/>
      <c r="AA203" s="239"/>
      <c r="AB203" s="240"/>
      <c r="AD203" s="34"/>
      <c r="AE203" s="223" t="s">
        <v>46</v>
      </c>
      <c r="AF203" s="244"/>
      <c r="AG203" s="244"/>
      <c r="AH203" s="244"/>
      <c r="AI203" s="244"/>
      <c r="AJ203" s="244"/>
      <c r="AK203" s="245"/>
      <c r="AL203" s="249">
        <f>IF(AY193=0,0,ROUNDUP(AV203/AY193,3))</f>
        <v>0</v>
      </c>
      <c r="AM203" s="250"/>
      <c r="AN203" s="250"/>
      <c r="AO203" s="250"/>
      <c r="AP203" s="250"/>
      <c r="AQ203" s="251"/>
      <c r="AR203" s="31"/>
      <c r="AS203" s="31"/>
      <c r="AT203" s="43"/>
      <c r="AU203" s="210" t="s">
        <v>39</v>
      </c>
      <c r="AV203" s="255">
        <f>IF(AV193-AV198&gt;0,IF(AV193-AV198&gt;AY193,AY193,AV193-AV198),0)</f>
        <v>0</v>
      </c>
      <c r="AW203" s="256" t="s">
        <v>40</v>
      </c>
      <c r="AX203" s="256"/>
      <c r="AY203" s="99"/>
      <c r="AZ203" s="99"/>
      <c r="BA203" s="43"/>
      <c r="BB203" s="43"/>
      <c r="BC203" s="43"/>
      <c r="BD203" s="40"/>
      <c r="BE203" s="40"/>
      <c r="BF203" s="40"/>
    </row>
    <row r="204" spans="1:58" ht="35.25" hidden="1" customHeight="1" x14ac:dyDescent="0.15">
      <c r="A204" s="65"/>
      <c r="B204" s="31"/>
      <c r="C204" s="238"/>
      <c r="D204" s="239"/>
      <c r="E204" s="239"/>
      <c r="F204" s="239"/>
      <c r="G204" s="239"/>
      <c r="H204" s="239"/>
      <c r="I204" s="239"/>
      <c r="J204" s="239"/>
      <c r="K204" s="239"/>
      <c r="L204" s="239"/>
      <c r="M204" s="239"/>
      <c r="N204" s="239"/>
      <c r="O204" s="239"/>
      <c r="P204" s="239"/>
      <c r="Q204" s="239"/>
      <c r="R204" s="239"/>
      <c r="S204" s="239"/>
      <c r="T204" s="239"/>
      <c r="U204" s="239"/>
      <c r="V204" s="239"/>
      <c r="W204" s="239"/>
      <c r="X204" s="239"/>
      <c r="Y204" s="239"/>
      <c r="Z204" s="239"/>
      <c r="AA204" s="239"/>
      <c r="AB204" s="240"/>
      <c r="AC204" s="34"/>
      <c r="AD204" s="31"/>
      <c r="AE204" s="246"/>
      <c r="AF204" s="247"/>
      <c r="AG204" s="247"/>
      <c r="AH204" s="247"/>
      <c r="AI204" s="247"/>
      <c r="AJ204" s="247"/>
      <c r="AK204" s="248"/>
      <c r="AL204" s="252"/>
      <c r="AM204" s="253"/>
      <c r="AN204" s="253"/>
      <c r="AO204" s="253"/>
      <c r="AP204" s="253"/>
      <c r="AQ204" s="254"/>
      <c r="AR204" s="31"/>
      <c r="AS204" s="31"/>
      <c r="AT204" s="210"/>
      <c r="AU204" s="210"/>
      <c r="AV204" s="255"/>
      <c r="AW204" s="256"/>
      <c r="AX204" s="256"/>
    </row>
    <row r="205" spans="1:58" ht="25.5" hidden="1" customHeight="1" x14ac:dyDescent="0.15">
      <c r="A205" s="65"/>
      <c r="B205" s="31"/>
      <c r="C205" s="241"/>
      <c r="D205" s="242"/>
      <c r="E205" s="242"/>
      <c r="F205" s="242"/>
      <c r="G205" s="242"/>
      <c r="H205" s="242"/>
      <c r="I205" s="242"/>
      <c r="J205" s="242"/>
      <c r="K205" s="242"/>
      <c r="L205" s="242"/>
      <c r="M205" s="242"/>
      <c r="N205" s="242"/>
      <c r="O205" s="242"/>
      <c r="P205" s="242"/>
      <c r="Q205" s="242"/>
      <c r="R205" s="242"/>
      <c r="S205" s="242"/>
      <c r="T205" s="242"/>
      <c r="U205" s="242"/>
      <c r="V205" s="242"/>
      <c r="W205" s="242"/>
      <c r="X205" s="242"/>
      <c r="Y205" s="242"/>
      <c r="Z205" s="242"/>
      <c r="AA205" s="242"/>
      <c r="AB205" s="243"/>
      <c r="AC205" s="31"/>
      <c r="AD205" s="31"/>
      <c r="AE205" s="31"/>
      <c r="AF205" s="31"/>
      <c r="AG205" s="31"/>
      <c r="AH205" s="31"/>
      <c r="AI205" s="31"/>
      <c r="AJ205" s="31"/>
      <c r="AK205" s="54" t="s">
        <v>21</v>
      </c>
      <c r="AL205" s="31"/>
      <c r="AM205" s="34"/>
      <c r="AN205" s="34"/>
      <c r="AO205" s="34"/>
      <c r="AP205" s="31"/>
      <c r="AQ205" s="31"/>
      <c r="AR205" s="31"/>
      <c r="AS205" s="31"/>
      <c r="AT205" s="210"/>
    </row>
    <row r="206" spans="1:58" ht="25.5" hidden="1" customHeight="1" x14ac:dyDescent="0.15">
      <c r="A206" s="50"/>
      <c r="B206" s="30"/>
      <c r="C206" s="52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31"/>
      <c r="AD206" s="31"/>
      <c r="AE206" s="31"/>
      <c r="AF206" s="31"/>
      <c r="AG206" s="31"/>
      <c r="AH206" s="31"/>
      <c r="AI206" s="31"/>
      <c r="AJ206" s="31"/>
      <c r="AK206" s="55" t="s">
        <v>41</v>
      </c>
      <c r="AL206" s="31"/>
      <c r="AM206" s="34"/>
      <c r="AN206" s="34"/>
      <c r="AO206" s="34"/>
      <c r="AP206" s="31"/>
      <c r="AQ206" s="31"/>
      <c r="AR206" s="31"/>
      <c r="AS206" s="31"/>
    </row>
    <row r="207" spans="1:58" s="31" customFormat="1" ht="55.5" customHeight="1" x14ac:dyDescent="0.15">
      <c r="A207" s="57"/>
      <c r="B207" s="264" t="s">
        <v>59</v>
      </c>
      <c r="C207" s="264"/>
      <c r="D207" s="264"/>
      <c r="E207" s="264"/>
      <c r="F207" s="264"/>
      <c r="G207" s="264"/>
      <c r="H207" s="264"/>
      <c r="I207" s="264"/>
      <c r="J207" s="264"/>
      <c r="K207" s="264"/>
      <c r="L207" s="264"/>
      <c r="M207" s="264"/>
      <c r="N207" s="264"/>
      <c r="O207" s="264"/>
      <c r="P207" s="264"/>
      <c r="Q207" s="264"/>
      <c r="R207" s="264"/>
      <c r="S207" s="264"/>
      <c r="T207" s="264"/>
      <c r="U207" s="264"/>
      <c r="V207" s="264"/>
      <c r="W207" s="264"/>
      <c r="X207" s="264"/>
      <c r="Y207" s="264"/>
      <c r="Z207" s="264"/>
      <c r="AA207" s="264"/>
      <c r="AB207" s="264"/>
      <c r="AC207" s="264"/>
      <c r="AD207" s="264"/>
      <c r="AE207" s="264"/>
      <c r="AF207" s="264"/>
      <c r="AG207" s="264"/>
      <c r="AH207" s="264"/>
      <c r="AI207" s="264"/>
      <c r="AJ207" s="264"/>
      <c r="AK207" s="264"/>
      <c r="AL207" s="264"/>
      <c r="AM207" s="264"/>
      <c r="AN207" s="264"/>
      <c r="AO207" s="264"/>
      <c r="AP207" s="264"/>
      <c r="AQ207" s="59"/>
      <c r="AR207" s="59"/>
      <c r="AS207" s="59"/>
      <c r="BD207" s="3"/>
      <c r="BE207" s="3"/>
      <c r="BF207" s="3"/>
    </row>
    <row r="208" spans="1:58" ht="17.25" customHeight="1" x14ac:dyDescent="0.15">
      <c r="A208" s="56"/>
      <c r="B208" s="57"/>
      <c r="C208" s="57"/>
      <c r="D208" s="57"/>
      <c r="E208" s="57"/>
      <c r="F208" s="58"/>
      <c r="G208" s="57"/>
      <c r="H208" s="57"/>
      <c r="I208" s="57"/>
      <c r="J208" s="57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/>
      <c r="AK208" s="60"/>
      <c r="AL208" s="59"/>
      <c r="AM208" s="61"/>
      <c r="AN208" s="61"/>
      <c r="AO208" s="61"/>
      <c r="AP208" s="59"/>
      <c r="AQ208" s="59"/>
      <c r="AR208" s="59"/>
      <c r="AS208" s="59"/>
    </row>
    <row r="209" spans="1:58" s="10" customFormat="1" ht="28.5" customHeight="1" x14ac:dyDescent="0.15">
      <c r="A209" s="5" t="s">
        <v>87</v>
      </c>
      <c r="B209" s="6"/>
      <c r="C209" s="6"/>
      <c r="D209" s="7"/>
      <c r="E209" s="6"/>
      <c r="F209" s="6"/>
      <c r="G209" s="6"/>
      <c r="H209" s="6"/>
      <c r="I209" s="6"/>
      <c r="J209" s="6"/>
      <c r="K209" s="6"/>
      <c r="L209" s="67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8"/>
      <c r="AF209" s="68"/>
      <c r="AG209" s="68"/>
      <c r="AH209" s="68"/>
      <c r="AI209" s="68"/>
      <c r="AJ209" s="68"/>
      <c r="AK209" s="6"/>
      <c r="AL209" s="68"/>
      <c r="AM209" s="6"/>
      <c r="AN209" s="6"/>
      <c r="AO209" s="6"/>
      <c r="AP209" s="68"/>
      <c r="AQ209" s="68"/>
      <c r="AR209" s="68"/>
      <c r="AS209" s="1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21"/>
      <c r="BE209" s="21"/>
      <c r="BF209" s="21"/>
    </row>
    <row r="210" spans="1:58" ht="25.5" customHeight="1" x14ac:dyDescent="0.15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</row>
    <row r="211" spans="1:58" x14ac:dyDescent="0.15">
      <c r="C211" s="1" t="s">
        <v>60</v>
      </c>
      <c r="AG211" s="62"/>
      <c r="AH211" s="62"/>
      <c r="AI211" s="62"/>
      <c r="AJ211" s="62"/>
      <c r="AK211" s="62"/>
      <c r="AL211" s="62"/>
      <c r="AM211" s="62"/>
      <c r="AN211" s="62"/>
      <c r="AO211" s="62"/>
      <c r="AV211" s="96"/>
      <c r="AW211" s="96"/>
      <c r="AX211" s="96"/>
      <c r="AY211" s="96"/>
      <c r="AZ211" s="96"/>
      <c r="BA211" s="96"/>
      <c r="BB211" s="96"/>
    </row>
    <row r="212" spans="1:58" ht="37.5" customHeight="1" x14ac:dyDescent="0.15">
      <c r="C212" s="295" t="s">
        <v>99</v>
      </c>
      <c r="D212" s="296"/>
      <c r="E212" s="297" t="s">
        <v>61</v>
      </c>
      <c r="F212" s="298"/>
      <c r="G212" s="298"/>
      <c r="H212" s="298"/>
      <c r="I212" s="298"/>
      <c r="J212" s="298"/>
      <c r="K212" s="298"/>
      <c r="L212" s="298"/>
      <c r="M212" s="363"/>
      <c r="N212" s="379" t="s">
        <v>98</v>
      </c>
      <c r="O212" s="380"/>
      <c r="P212" s="380"/>
      <c r="Q212" s="380"/>
      <c r="R212" s="380"/>
      <c r="S212" s="380"/>
      <c r="T212" s="380"/>
      <c r="U212" s="380"/>
      <c r="V212" s="380"/>
      <c r="W212" s="380"/>
      <c r="X212" s="380"/>
      <c r="Y212" s="380"/>
      <c r="Z212" s="380"/>
      <c r="AA212" s="380"/>
      <c r="AB212" s="380"/>
      <c r="AC212" s="380"/>
      <c r="AD212" s="380"/>
      <c r="AE212" s="380"/>
      <c r="AF212" s="380"/>
      <c r="AG212" s="380"/>
      <c r="AH212" s="380"/>
      <c r="AI212" s="380"/>
      <c r="AJ212" s="380"/>
      <c r="AK212" s="380"/>
      <c r="AL212" s="380"/>
      <c r="AM212" s="380"/>
      <c r="AN212" s="380"/>
      <c r="AO212" s="381"/>
      <c r="AP212" s="31"/>
      <c r="AQ212" s="288"/>
      <c r="AR212" s="288"/>
      <c r="AS212" s="288"/>
      <c r="AT212" s="288"/>
      <c r="AU212" s="288"/>
      <c r="AV212" s="288"/>
      <c r="AW212" s="288"/>
      <c r="AY212" s="3"/>
      <c r="AZ212" s="3"/>
      <c r="BA212" s="3"/>
      <c r="BB212" s="1"/>
      <c r="BC212" s="1"/>
      <c r="BD212" s="1"/>
      <c r="BE212" s="1"/>
      <c r="BF212" s="1"/>
    </row>
    <row r="213" spans="1:58" ht="18.75" customHeight="1" x14ac:dyDescent="0.15">
      <c r="C213" s="296"/>
      <c r="D213" s="296"/>
      <c r="E213" s="299"/>
      <c r="F213" s="300"/>
      <c r="G213" s="300"/>
      <c r="H213" s="300"/>
      <c r="I213" s="300"/>
      <c r="J213" s="300"/>
      <c r="K213" s="300"/>
      <c r="L213" s="300"/>
      <c r="M213" s="364"/>
      <c r="N213" s="112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3"/>
      <c r="AF213" s="113"/>
      <c r="AG213" s="113"/>
      <c r="AH213" s="113"/>
      <c r="AI213" s="113"/>
      <c r="AJ213" s="113"/>
      <c r="AK213" s="113"/>
      <c r="AL213" s="113"/>
      <c r="AM213" s="113"/>
      <c r="AN213" s="113"/>
      <c r="AO213" s="382"/>
      <c r="AP213" s="31"/>
      <c r="AQ213" s="288"/>
      <c r="AR213" s="288"/>
      <c r="AS213" s="288"/>
      <c r="AT213" s="288"/>
      <c r="AU213" s="288"/>
      <c r="AV213" s="288"/>
      <c r="AW213" s="288"/>
      <c r="AY213" s="3"/>
      <c r="AZ213" s="3"/>
      <c r="BA213" s="3"/>
      <c r="BB213" s="1"/>
      <c r="BC213" s="1"/>
      <c r="BD213" s="1"/>
      <c r="BE213" s="1"/>
      <c r="BF213" s="1"/>
    </row>
    <row r="214" spans="1:58" ht="32.25" customHeight="1" x14ac:dyDescent="0.15">
      <c r="C214" s="296"/>
      <c r="D214" s="296"/>
      <c r="E214" s="365"/>
      <c r="F214" s="366"/>
      <c r="G214" s="366"/>
      <c r="H214" s="366"/>
      <c r="I214" s="366"/>
      <c r="J214" s="366"/>
      <c r="K214" s="366"/>
      <c r="L214" s="293" t="s">
        <v>0</v>
      </c>
      <c r="M214" s="369"/>
      <c r="N214" s="112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3"/>
      <c r="AF214" s="113"/>
      <c r="AG214" s="113"/>
      <c r="AH214" s="113"/>
      <c r="AI214" s="113"/>
      <c r="AJ214" s="113"/>
      <c r="AK214" s="113"/>
      <c r="AL214" s="113"/>
      <c r="AM214" s="113"/>
      <c r="AN214" s="113"/>
      <c r="AO214" s="382"/>
      <c r="AP214" s="31"/>
      <c r="AQ214" s="152"/>
      <c r="AR214" s="152"/>
      <c r="AS214" s="152"/>
      <c r="AT214" s="152"/>
      <c r="AU214" s="152"/>
      <c r="AV214" s="152"/>
      <c r="AW214" s="152"/>
      <c r="AY214" s="3"/>
      <c r="AZ214" s="3"/>
      <c r="BA214" s="3"/>
      <c r="BB214" s="1"/>
      <c r="BC214" s="1"/>
      <c r="BD214" s="1"/>
      <c r="BE214" s="1"/>
      <c r="BF214" s="1"/>
    </row>
    <row r="215" spans="1:58" ht="32.25" customHeight="1" x14ac:dyDescent="0.15">
      <c r="C215" s="296"/>
      <c r="D215" s="296"/>
      <c r="E215" s="367"/>
      <c r="F215" s="368"/>
      <c r="G215" s="368"/>
      <c r="H215" s="368"/>
      <c r="I215" s="368"/>
      <c r="J215" s="368"/>
      <c r="K215" s="368"/>
      <c r="L215" s="294"/>
      <c r="M215" s="370"/>
      <c r="N215" s="383"/>
      <c r="O215" s="384"/>
      <c r="P215" s="384"/>
      <c r="Q215" s="384"/>
      <c r="R215" s="384"/>
      <c r="S215" s="384"/>
      <c r="T215" s="384"/>
      <c r="U215" s="384"/>
      <c r="V215" s="384"/>
      <c r="W215" s="384"/>
      <c r="X215" s="384"/>
      <c r="Y215" s="384"/>
      <c r="Z215" s="384"/>
      <c r="AA215" s="384"/>
      <c r="AB215" s="384"/>
      <c r="AC215" s="384"/>
      <c r="AD215" s="384"/>
      <c r="AE215" s="384"/>
      <c r="AF215" s="384"/>
      <c r="AG215" s="384"/>
      <c r="AH215" s="384"/>
      <c r="AI215" s="384"/>
      <c r="AJ215" s="384"/>
      <c r="AK215" s="384"/>
      <c r="AL215" s="384"/>
      <c r="AM215" s="384"/>
      <c r="AN215" s="384"/>
      <c r="AO215" s="385"/>
      <c r="AP215" s="101"/>
      <c r="AQ215" s="152"/>
      <c r="AR215" s="152"/>
      <c r="AS215" s="152"/>
      <c r="AT215" s="152"/>
      <c r="AU215" s="152"/>
      <c r="AV215" s="152"/>
      <c r="AW215" s="152"/>
      <c r="AY215" s="3"/>
      <c r="AZ215" s="3"/>
      <c r="BA215" s="3"/>
      <c r="BB215" s="1"/>
      <c r="BC215" s="1"/>
      <c r="BD215" s="1"/>
      <c r="BE215" s="1"/>
      <c r="BF215" s="1"/>
    </row>
    <row r="216" spans="1:58" ht="32.25" customHeight="1" x14ac:dyDescent="0.15">
      <c r="C216" s="19" t="s">
        <v>62</v>
      </c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V216" s="96"/>
      <c r="AW216" s="96"/>
      <c r="AX216" s="96"/>
      <c r="AY216" s="96"/>
      <c r="AZ216" s="96"/>
      <c r="BA216" s="96"/>
      <c r="BB216" s="96"/>
    </row>
    <row r="217" spans="1:58" s="77" customFormat="1" ht="18.75" customHeight="1" x14ac:dyDescent="0.15">
      <c r="C217" s="33"/>
      <c r="D217" s="33"/>
      <c r="E217" s="33"/>
      <c r="F217" s="33"/>
      <c r="G217" s="33"/>
      <c r="H217" s="33"/>
      <c r="I217" s="33"/>
      <c r="J217" s="76"/>
      <c r="K217" s="33"/>
      <c r="L217" s="33"/>
      <c r="M217" s="33"/>
      <c r="N217" s="33"/>
      <c r="O217" s="33"/>
      <c r="P217" s="74"/>
      <c r="Q217" s="74"/>
      <c r="R217" s="74"/>
      <c r="S217" s="74"/>
      <c r="T217" s="74"/>
      <c r="U217" s="74"/>
      <c r="V217" s="74"/>
      <c r="W217" s="74"/>
      <c r="X217" s="32"/>
      <c r="Y217" s="32"/>
      <c r="Z217" s="32"/>
      <c r="AA217" s="33"/>
      <c r="AB217" s="33"/>
      <c r="AC217" s="33"/>
      <c r="AD217" s="47"/>
      <c r="AE217" s="70"/>
      <c r="AF217" s="70"/>
      <c r="AG217" s="47"/>
      <c r="AH217" s="47"/>
      <c r="AI217" s="47"/>
      <c r="AJ217" s="47"/>
      <c r="AK217" s="47"/>
      <c r="AL217" s="47"/>
      <c r="AM217" s="47"/>
      <c r="AN217" s="47"/>
      <c r="AO217" s="47"/>
      <c r="AT217" s="47"/>
      <c r="AU217" s="47"/>
      <c r="AV217" s="31"/>
      <c r="AW217" s="31"/>
      <c r="AX217" s="31"/>
      <c r="AY217" s="31"/>
      <c r="AZ217" s="31"/>
      <c r="BA217" s="31"/>
      <c r="BB217" s="31"/>
      <c r="BC217" s="47"/>
      <c r="BD217" s="4"/>
      <c r="BE217" s="4"/>
      <c r="BF217" s="4"/>
    </row>
    <row r="218" spans="1:58" ht="33" customHeight="1" x14ac:dyDescent="0.15">
      <c r="C218" s="69" t="s">
        <v>63</v>
      </c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</row>
    <row r="219" spans="1:58" ht="24.95" customHeight="1" x14ac:dyDescent="0.15">
      <c r="C219" s="1" t="s">
        <v>64</v>
      </c>
      <c r="D219" s="79" t="s">
        <v>65</v>
      </c>
    </row>
    <row r="220" spans="1:58" s="82" customFormat="1" ht="25.5" customHeight="1" x14ac:dyDescent="0.15">
      <c r="B220" s="80"/>
      <c r="C220" s="95" t="s">
        <v>64</v>
      </c>
      <c r="D220" s="265" t="s">
        <v>101</v>
      </c>
      <c r="E220" s="265"/>
      <c r="F220" s="265"/>
      <c r="G220" s="265"/>
      <c r="H220" s="265"/>
      <c r="I220" s="265"/>
      <c r="J220" s="265"/>
      <c r="K220" s="265"/>
      <c r="L220" s="265"/>
      <c r="M220" s="265"/>
      <c r="N220" s="265"/>
      <c r="O220" s="265"/>
      <c r="P220" s="265"/>
      <c r="Q220" s="265"/>
      <c r="R220" s="265"/>
      <c r="S220" s="265"/>
      <c r="T220" s="265"/>
      <c r="U220" s="265"/>
      <c r="V220" s="265"/>
      <c r="W220" s="265"/>
      <c r="X220" s="265"/>
      <c r="Y220" s="265"/>
      <c r="Z220" s="265"/>
      <c r="AA220" s="265"/>
      <c r="AB220" s="265"/>
      <c r="AC220" s="265"/>
      <c r="AD220" s="265"/>
      <c r="AE220" s="265"/>
      <c r="AF220" s="265"/>
      <c r="AG220" s="265"/>
      <c r="AH220" s="265"/>
      <c r="AI220" s="265"/>
      <c r="AJ220" s="265"/>
      <c r="AK220" s="265"/>
      <c r="AL220" s="265"/>
      <c r="AM220" s="265"/>
      <c r="AN220" s="265"/>
      <c r="AO220" s="265"/>
      <c r="AP220" s="265"/>
      <c r="AQ220" s="265"/>
      <c r="AR220" s="265"/>
      <c r="AS220" s="80"/>
      <c r="AT220" s="100"/>
      <c r="AU220" s="100"/>
      <c r="AV220" s="100"/>
      <c r="AW220" s="100"/>
      <c r="AX220" s="100"/>
      <c r="AY220" s="100"/>
      <c r="AZ220" s="100"/>
      <c r="BA220" s="100"/>
      <c r="BB220" s="100"/>
      <c r="BC220" s="100"/>
      <c r="BD220" s="81"/>
      <c r="BE220" s="81"/>
      <c r="BF220" s="81"/>
    </row>
    <row r="221" spans="1:58" ht="23.25" customHeight="1" x14ac:dyDescent="0.15">
      <c r="B221" s="80"/>
      <c r="C221" s="95"/>
      <c r="D221" s="102" t="s">
        <v>102</v>
      </c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102"/>
    </row>
    <row r="222" spans="1:58" ht="23.25" customHeight="1" x14ac:dyDescent="0.15">
      <c r="B222" s="80"/>
      <c r="C222" s="95" t="s">
        <v>64</v>
      </c>
      <c r="D222" s="265" t="s">
        <v>103</v>
      </c>
      <c r="E222" s="265"/>
      <c r="F222" s="265"/>
      <c r="G222" s="265"/>
      <c r="H222" s="265"/>
      <c r="I222" s="265"/>
      <c r="J222" s="265"/>
      <c r="K222" s="265"/>
      <c r="L222" s="265"/>
      <c r="M222" s="265"/>
      <c r="N222" s="265"/>
      <c r="O222" s="265"/>
      <c r="P222" s="265"/>
      <c r="Q222" s="265"/>
      <c r="R222" s="265"/>
      <c r="S222" s="265"/>
      <c r="T222" s="265"/>
      <c r="U222" s="265"/>
      <c r="V222" s="265"/>
      <c r="W222" s="265"/>
      <c r="X222" s="265"/>
      <c r="Y222" s="265"/>
      <c r="Z222" s="265"/>
      <c r="AA222" s="265"/>
      <c r="AB222" s="265"/>
      <c r="AC222" s="265"/>
      <c r="AD222" s="265"/>
      <c r="AE222" s="265"/>
      <c r="AF222" s="265"/>
      <c r="AG222" s="265"/>
      <c r="AH222" s="265"/>
      <c r="AI222" s="265"/>
      <c r="AJ222" s="265"/>
      <c r="AK222" s="265"/>
      <c r="AL222" s="265"/>
      <c r="AM222" s="265"/>
      <c r="AN222" s="265"/>
      <c r="AO222" s="265"/>
      <c r="AP222" s="265"/>
      <c r="AQ222" s="265"/>
      <c r="AR222" s="265"/>
      <c r="AS222" s="80"/>
    </row>
    <row r="223" spans="1:58" s="11" customFormat="1" ht="28.5" customHeight="1" x14ac:dyDescent="0.15">
      <c r="C223" s="95"/>
      <c r="D223" s="102" t="s">
        <v>104</v>
      </c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31"/>
      <c r="AU223" s="29"/>
      <c r="AV223" s="29"/>
      <c r="AW223" s="29"/>
      <c r="AX223" s="29"/>
      <c r="AY223" s="29"/>
      <c r="AZ223" s="29"/>
      <c r="BA223" s="29"/>
      <c r="BB223" s="29"/>
      <c r="BC223" s="29"/>
      <c r="BD223" s="86"/>
      <c r="BE223" s="86"/>
      <c r="BF223" s="86"/>
    </row>
    <row r="224" spans="1:58" s="11" customFormat="1" ht="28.5" customHeight="1" x14ac:dyDescent="0.15">
      <c r="C224" s="78" t="s">
        <v>64</v>
      </c>
      <c r="D224" s="103" t="s">
        <v>90</v>
      </c>
      <c r="E224" s="83"/>
      <c r="F224" s="22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5"/>
      <c r="AR224" s="85"/>
      <c r="AS224" s="1"/>
      <c r="AT224" s="31"/>
      <c r="AU224" s="29"/>
      <c r="AV224" s="29"/>
      <c r="AW224" s="29"/>
      <c r="AX224" s="29"/>
      <c r="AY224" s="29"/>
      <c r="AZ224" s="29"/>
      <c r="BA224" s="29"/>
      <c r="BB224" s="29"/>
      <c r="BC224" s="29"/>
      <c r="BD224" s="86"/>
      <c r="BE224" s="86"/>
      <c r="BF224" s="86"/>
    </row>
    <row r="225" spans="3:58" s="11" customFormat="1" ht="18.75" customHeight="1" thickBot="1" x14ac:dyDescent="0.2">
      <c r="D225" s="22"/>
      <c r="E225" s="87"/>
      <c r="L225" s="88"/>
      <c r="M225" s="88"/>
      <c r="N225" s="88"/>
      <c r="O225" s="88"/>
      <c r="P225" s="88"/>
      <c r="Q225" s="88"/>
      <c r="R225" s="89"/>
      <c r="S225" s="89"/>
      <c r="T225" s="89"/>
      <c r="U225" s="89"/>
      <c r="V225" s="89"/>
      <c r="W225" s="89"/>
      <c r="X225" s="90"/>
      <c r="Y225" s="90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  <c r="AN225" s="84"/>
      <c r="AO225" s="84"/>
      <c r="AP225" s="84"/>
      <c r="AQ225" s="91"/>
      <c r="AR225" s="91"/>
      <c r="AS225" s="77"/>
      <c r="AT225" s="31"/>
      <c r="AU225" s="54" t="s">
        <v>66</v>
      </c>
      <c r="AV225" s="29"/>
      <c r="AW225" s="29"/>
      <c r="AX225" s="29"/>
      <c r="AY225" s="29"/>
      <c r="AZ225" s="29"/>
      <c r="BA225" s="29"/>
      <c r="BB225" s="29"/>
      <c r="BC225" s="29"/>
      <c r="BD225" s="86"/>
      <c r="BE225" s="86"/>
      <c r="BF225" s="86"/>
    </row>
    <row r="226" spans="3:58" x14ac:dyDescent="0.15">
      <c r="C226" s="266" t="s">
        <v>67</v>
      </c>
      <c r="D226" s="267"/>
      <c r="E226" s="267"/>
      <c r="F226" s="267"/>
      <c r="G226" s="267"/>
      <c r="H226" s="267"/>
      <c r="I226" s="271" t="s">
        <v>113</v>
      </c>
      <c r="J226" s="272"/>
      <c r="K226" s="273"/>
      <c r="L226" s="274" t="s">
        <v>61</v>
      </c>
      <c r="M226" s="152"/>
      <c r="N226" s="152"/>
      <c r="O226" s="152"/>
      <c r="P226" s="152"/>
      <c r="Q226" s="275"/>
      <c r="R226" s="278" t="s">
        <v>96</v>
      </c>
      <c r="S226" s="279"/>
      <c r="T226" s="279"/>
      <c r="U226" s="279"/>
      <c r="V226" s="279"/>
      <c r="W226" s="280"/>
      <c r="X226" s="284" t="s">
        <v>68</v>
      </c>
      <c r="Y226" s="285"/>
      <c r="Z226" s="285"/>
      <c r="AA226" s="285"/>
      <c r="AB226" s="285"/>
      <c r="AC226" s="286"/>
      <c r="AD226" s="281" t="s">
        <v>69</v>
      </c>
      <c r="AE226" s="282"/>
      <c r="AF226" s="282"/>
      <c r="AG226" s="282"/>
      <c r="AH226" s="282"/>
      <c r="AI226" s="287"/>
      <c r="AJ226" s="62"/>
      <c r="BA226" s="301" t="s">
        <v>70</v>
      </c>
      <c r="BB226" s="301" t="s">
        <v>71</v>
      </c>
    </row>
    <row r="227" spans="3:58" x14ac:dyDescent="0.15">
      <c r="C227" s="268"/>
      <c r="D227" s="152"/>
      <c r="E227" s="152"/>
      <c r="F227" s="152"/>
      <c r="G227" s="152"/>
      <c r="H227" s="152"/>
      <c r="I227" s="274"/>
      <c r="J227" s="152"/>
      <c r="K227" s="275"/>
      <c r="L227" s="274"/>
      <c r="M227" s="152"/>
      <c r="N227" s="152"/>
      <c r="O227" s="152"/>
      <c r="P227" s="152"/>
      <c r="Q227" s="275"/>
      <c r="R227" s="281"/>
      <c r="S227" s="282"/>
      <c r="T227" s="282"/>
      <c r="U227" s="282"/>
      <c r="V227" s="282"/>
      <c r="W227" s="283"/>
      <c r="X227" s="302" t="s">
        <v>72</v>
      </c>
      <c r="Y227" s="303"/>
      <c r="Z227" s="304"/>
      <c r="AA227" s="212" t="s">
        <v>73</v>
      </c>
      <c r="AB227" s="303"/>
      <c r="AC227" s="311"/>
      <c r="AD227" s="281"/>
      <c r="AE227" s="282"/>
      <c r="AF227" s="282"/>
      <c r="AG227" s="282"/>
      <c r="AH227" s="282"/>
      <c r="AI227" s="287"/>
      <c r="AJ227" s="62"/>
      <c r="BA227" s="152"/>
      <c r="BB227" s="153"/>
    </row>
    <row r="228" spans="3:58" x14ac:dyDescent="0.15">
      <c r="C228" s="268"/>
      <c r="D228" s="152"/>
      <c r="E228" s="152"/>
      <c r="F228" s="152"/>
      <c r="G228" s="152"/>
      <c r="H228" s="152"/>
      <c r="I228" s="274"/>
      <c r="J228" s="152"/>
      <c r="K228" s="275"/>
      <c r="L228" s="274"/>
      <c r="M228" s="152"/>
      <c r="N228" s="152"/>
      <c r="O228" s="152"/>
      <c r="P228" s="152"/>
      <c r="Q228" s="275"/>
      <c r="R228" s="281"/>
      <c r="S228" s="282"/>
      <c r="T228" s="282"/>
      <c r="U228" s="282"/>
      <c r="V228" s="282"/>
      <c r="W228" s="283"/>
      <c r="X228" s="305"/>
      <c r="Y228" s="306"/>
      <c r="Z228" s="307"/>
      <c r="AA228" s="312"/>
      <c r="AB228" s="306"/>
      <c r="AC228" s="313"/>
      <c r="AD228" s="281"/>
      <c r="AE228" s="282"/>
      <c r="AF228" s="282"/>
      <c r="AG228" s="282"/>
      <c r="AH228" s="282"/>
      <c r="AI228" s="287"/>
      <c r="AJ228" s="62"/>
      <c r="BA228" s="152"/>
      <c r="BB228" s="153"/>
    </row>
    <row r="229" spans="3:58" x14ac:dyDescent="0.15">
      <c r="C229" s="269"/>
      <c r="D229" s="270"/>
      <c r="E229" s="270"/>
      <c r="F229" s="270"/>
      <c r="G229" s="270"/>
      <c r="H229" s="270"/>
      <c r="I229" s="276"/>
      <c r="J229" s="270"/>
      <c r="K229" s="277"/>
      <c r="L229" s="276"/>
      <c r="M229" s="270"/>
      <c r="N229" s="270"/>
      <c r="O229" s="270"/>
      <c r="P229" s="270"/>
      <c r="Q229" s="277"/>
      <c r="R229" s="281"/>
      <c r="S229" s="282"/>
      <c r="T229" s="282"/>
      <c r="U229" s="282"/>
      <c r="V229" s="282"/>
      <c r="W229" s="283"/>
      <c r="X229" s="308"/>
      <c r="Y229" s="309"/>
      <c r="Z229" s="310"/>
      <c r="AA229" s="314"/>
      <c r="AB229" s="309"/>
      <c r="AC229" s="315"/>
      <c r="AD229" s="281"/>
      <c r="AE229" s="282"/>
      <c r="AF229" s="282"/>
      <c r="AG229" s="282"/>
      <c r="AH229" s="282"/>
      <c r="AI229" s="287"/>
      <c r="AJ229" s="62"/>
      <c r="BA229" s="152"/>
      <c r="BB229" s="153"/>
    </row>
    <row r="230" spans="3:58" ht="10.9" customHeight="1" x14ac:dyDescent="0.15">
      <c r="C230" s="117">
        <v>8</v>
      </c>
      <c r="D230" s="154" t="s">
        <v>74</v>
      </c>
      <c r="E230" s="114">
        <v>2</v>
      </c>
      <c r="F230" s="114" t="s">
        <v>75</v>
      </c>
      <c r="G230" s="117" t="s">
        <v>76</v>
      </c>
      <c r="H230" s="339"/>
      <c r="I230" s="358"/>
      <c r="J230" s="359"/>
      <c r="K230" s="360"/>
      <c r="L230" s="129">
        <f>E$214</f>
        <v>0</v>
      </c>
      <c r="M230" s="130"/>
      <c r="N230" s="130"/>
      <c r="O230" s="130"/>
      <c r="P230" s="130"/>
      <c r="Q230" s="131"/>
      <c r="R230" s="138">
        <f>IF(AND(I230="○",BA230="●"),2+ROUNDDOWN(($L230-100)/100,0)*2,0)</f>
        <v>0</v>
      </c>
      <c r="S230" s="139"/>
      <c r="T230" s="139"/>
      <c r="U230" s="139"/>
      <c r="V230" s="139"/>
      <c r="W230" s="140"/>
      <c r="X230" s="158">
        <v>1</v>
      </c>
      <c r="Y230" s="159"/>
      <c r="Z230" s="160"/>
      <c r="AA230" s="143">
        <f>IF(X230=1,$AL$38,IF(X230=2,$AL$56,IF(X230=3,$AL$74,IF(X230=4,$AL$93,IF(X230=5,$AL$111,IF(X230=6,$AL$129,IF(X230=7,$AL$148,IF(X230=8,$AL$166,IF(X230=9,$AL$184,IF(X230=10,$AL$203,0))))))))))</f>
        <v>0</v>
      </c>
      <c r="AB230" s="144"/>
      <c r="AC230" s="145"/>
      <c r="AD230" s="149">
        <f>IF(I230="○",ROUNDUP(R230*AA230,1),0)</f>
        <v>0</v>
      </c>
      <c r="AE230" s="150"/>
      <c r="AF230" s="150"/>
      <c r="AG230" s="150"/>
      <c r="AH230" s="150"/>
      <c r="AI230" s="151"/>
      <c r="AJ230" s="62"/>
      <c r="BA230" s="152" t="str">
        <f>IF(OR(I230="×",BA234="×"),"×","●")</f>
        <v>●</v>
      </c>
      <c r="BB230" s="153">
        <f>IF(BA230="●",IF(I230="定","-",I230),"-")</f>
        <v>0</v>
      </c>
    </row>
    <row r="231" spans="3:58" ht="10.9" customHeight="1" x14ac:dyDescent="0.15">
      <c r="C231" s="118"/>
      <c r="D231" s="155"/>
      <c r="E231" s="115"/>
      <c r="F231" s="115"/>
      <c r="G231" s="340"/>
      <c r="H231" s="341"/>
      <c r="I231" s="158"/>
      <c r="J231" s="159"/>
      <c r="K231" s="361"/>
      <c r="L231" s="132"/>
      <c r="M231" s="133"/>
      <c r="N231" s="133"/>
      <c r="O231" s="133"/>
      <c r="P231" s="133"/>
      <c r="Q231" s="134"/>
      <c r="R231" s="138"/>
      <c r="S231" s="139"/>
      <c r="T231" s="139"/>
      <c r="U231" s="139"/>
      <c r="V231" s="139"/>
      <c r="W231" s="140"/>
      <c r="X231" s="158"/>
      <c r="Y231" s="159"/>
      <c r="Z231" s="160"/>
      <c r="AA231" s="143"/>
      <c r="AB231" s="144"/>
      <c r="AC231" s="145"/>
      <c r="AD231" s="149"/>
      <c r="AE231" s="150"/>
      <c r="AF231" s="150"/>
      <c r="AG231" s="150"/>
      <c r="AH231" s="150"/>
      <c r="AI231" s="151"/>
      <c r="AJ231" s="62"/>
      <c r="BA231" s="152"/>
      <c r="BB231" s="153"/>
    </row>
    <row r="232" spans="3:58" ht="10.9" customHeight="1" x14ac:dyDescent="0.15">
      <c r="C232" s="118"/>
      <c r="D232" s="155"/>
      <c r="E232" s="115"/>
      <c r="F232" s="115"/>
      <c r="G232" s="340"/>
      <c r="H232" s="341"/>
      <c r="I232" s="158"/>
      <c r="J232" s="159"/>
      <c r="K232" s="361"/>
      <c r="L232" s="132"/>
      <c r="M232" s="133"/>
      <c r="N232" s="133"/>
      <c r="O232" s="133"/>
      <c r="P232" s="133"/>
      <c r="Q232" s="134"/>
      <c r="R232" s="138"/>
      <c r="S232" s="139"/>
      <c r="T232" s="139"/>
      <c r="U232" s="139"/>
      <c r="V232" s="139"/>
      <c r="W232" s="140"/>
      <c r="X232" s="158"/>
      <c r="Y232" s="159"/>
      <c r="Z232" s="160"/>
      <c r="AA232" s="143"/>
      <c r="AB232" s="144"/>
      <c r="AC232" s="145"/>
      <c r="AD232" s="149"/>
      <c r="AE232" s="150"/>
      <c r="AF232" s="150"/>
      <c r="AG232" s="150"/>
      <c r="AH232" s="150"/>
      <c r="AI232" s="151"/>
      <c r="AJ232" s="62"/>
      <c r="BA232" s="152"/>
      <c r="BB232" s="153"/>
    </row>
    <row r="233" spans="3:58" ht="10.9" customHeight="1" x14ac:dyDescent="0.15">
      <c r="C233" s="119"/>
      <c r="D233" s="156"/>
      <c r="E233" s="116"/>
      <c r="F233" s="116"/>
      <c r="G233" s="342"/>
      <c r="H233" s="343"/>
      <c r="I233" s="161"/>
      <c r="J233" s="162"/>
      <c r="K233" s="362"/>
      <c r="L233" s="135"/>
      <c r="M233" s="136"/>
      <c r="N233" s="136"/>
      <c r="O233" s="136"/>
      <c r="P233" s="136"/>
      <c r="Q233" s="137"/>
      <c r="R233" s="138"/>
      <c r="S233" s="139"/>
      <c r="T233" s="139"/>
      <c r="U233" s="139"/>
      <c r="V233" s="139"/>
      <c r="W233" s="140"/>
      <c r="X233" s="161"/>
      <c r="Y233" s="162"/>
      <c r="Z233" s="163"/>
      <c r="AA233" s="146"/>
      <c r="AB233" s="147"/>
      <c r="AC233" s="148"/>
      <c r="AD233" s="149"/>
      <c r="AE233" s="150"/>
      <c r="AF233" s="150"/>
      <c r="AG233" s="150"/>
      <c r="AH233" s="150"/>
      <c r="AI233" s="151"/>
      <c r="AJ233" s="62"/>
      <c r="BA233" s="152"/>
      <c r="BB233" s="153"/>
    </row>
    <row r="234" spans="3:58" ht="10.9" customHeight="1" x14ac:dyDescent="0.15">
      <c r="C234" s="117">
        <v>8</v>
      </c>
      <c r="D234" s="154" t="s">
        <v>74</v>
      </c>
      <c r="E234" s="114">
        <v>3</v>
      </c>
      <c r="F234" s="114" t="s">
        <v>75</v>
      </c>
      <c r="G234" s="117" t="s">
        <v>77</v>
      </c>
      <c r="H234" s="339"/>
      <c r="I234" s="358"/>
      <c r="J234" s="359"/>
      <c r="K234" s="360"/>
      <c r="L234" s="129">
        <f>E$214</f>
        <v>0</v>
      </c>
      <c r="M234" s="130"/>
      <c r="N234" s="130"/>
      <c r="O234" s="130"/>
      <c r="P234" s="130"/>
      <c r="Q234" s="131"/>
      <c r="R234" s="138">
        <f t="shared" ref="R234" si="0">IF(AND(I234="○",BA234="●"),2+ROUNDDOWN(($L234-100)/100,0)*2,0)</f>
        <v>0</v>
      </c>
      <c r="S234" s="139"/>
      <c r="T234" s="139"/>
      <c r="U234" s="139"/>
      <c r="V234" s="139"/>
      <c r="W234" s="140"/>
      <c r="X234" s="158">
        <v>1</v>
      </c>
      <c r="Y234" s="159"/>
      <c r="Z234" s="160"/>
      <c r="AA234" s="143">
        <f>IF(X234=1,$AL$38,IF(X234=2,$AL$56,IF(X234=3,$AL$74,IF(X234=4,$AL$93,IF(X234=5,$AL$111,IF(X234=6,$AL$129,IF(X234=7,$AL$148,IF(X234=8,$AL$166,IF(X234=9,$AL$184,IF(X234=10,$AL$203,0))))))))))</f>
        <v>0</v>
      </c>
      <c r="AB234" s="144"/>
      <c r="AC234" s="145"/>
      <c r="AD234" s="149">
        <f t="shared" ref="AD234" si="1">IF(I234="○",ROUNDUP(R234*AA234,1),0)</f>
        <v>0</v>
      </c>
      <c r="AE234" s="150"/>
      <c r="AF234" s="150"/>
      <c r="AG234" s="150"/>
      <c r="AH234" s="150"/>
      <c r="AI234" s="151"/>
      <c r="AJ234" s="62"/>
      <c r="BA234" s="152" t="str">
        <f t="shared" ref="BA234" si="2">IF(OR(I234="×",BA238="×"),"×","●")</f>
        <v>●</v>
      </c>
      <c r="BB234" s="153">
        <f>IF(BA234="●",IF(I234="定","-",I234),"-")</f>
        <v>0</v>
      </c>
    </row>
    <row r="235" spans="3:58" ht="10.9" customHeight="1" x14ac:dyDescent="0.15">
      <c r="C235" s="118"/>
      <c r="D235" s="155"/>
      <c r="E235" s="115"/>
      <c r="F235" s="115"/>
      <c r="G235" s="340"/>
      <c r="H235" s="341"/>
      <c r="I235" s="158"/>
      <c r="J235" s="159"/>
      <c r="K235" s="361"/>
      <c r="L235" s="132"/>
      <c r="M235" s="133"/>
      <c r="N235" s="133"/>
      <c r="O235" s="133"/>
      <c r="P235" s="133"/>
      <c r="Q235" s="134"/>
      <c r="R235" s="138"/>
      <c r="S235" s="139"/>
      <c r="T235" s="139"/>
      <c r="U235" s="139"/>
      <c r="V235" s="139"/>
      <c r="W235" s="140"/>
      <c r="X235" s="158"/>
      <c r="Y235" s="159"/>
      <c r="Z235" s="160"/>
      <c r="AA235" s="143"/>
      <c r="AB235" s="144"/>
      <c r="AC235" s="145"/>
      <c r="AD235" s="149"/>
      <c r="AE235" s="150"/>
      <c r="AF235" s="150"/>
      <c r="AG235" s="150"/>
      <c r="AH235" s="150"/>
      <c r="AI235" s="151"/>
      <c r="AJ235" s="62"/>
      <c r="BA235" s="152"/>
      <c r="BB235" s="153"/>
    </row>
    <row r="236" spans="3:58" ht="10.9" customHeight="1" x14ac:dyDescent="0.15">
      <c r="C236" s="118"/>
      <c r="D236" s="155"/>
      <c r="E236" s="115"/>
      <c r="F236" s="115"/>
      <c r="G236" s="340"/>
      <c r="H236" s="341"/>
      <c r="I236" s="158"/>
      <c r="J236" s="159"/>
      <c r="K236" s="361"/>
      <c r="L236" s="132"/>
      <c r="M236" s="133"/>
      <c r="N236" s="133"/>
      <c r="O236" s="133"/>
      <c r="P236" s="133"/>
      <c r="Q236" s="134"/>
      <c r="R236" s="138"/>
      <c r="S236" s="139"/>
      <c r="T236" s="139"/>
      <c r="U236" s="139"/>
      <c r="V236" s="139"/>
      <c r="W236" s="140"/>
      <c r="X236" s="158"/>
      <c r="Y236" s="159"/>
      <c r="Z236" s="160"/>
      <c r="AA236" s="143"/>
      <c r="AB236" s="144"/>
      <c r="AC236" s="145"/>
      <c r="AD236" s="149"/>
      <c r="AE236" s="150"/>
      <c r="AF236" s="150"/>
      <c r="AG236" s="150"/>
      <c r="AH236" s="150"/>
      <c r="AI236" s="151"/>
      <c r="AJ236" s="62"/>
      <c r="BA236" s="152"/>
      <c r="BB236" s="153"/>
    </row>
    <row r="237" spans="3:58" ht="10.9" customHeight="1" x14ac:dyDescent="0.15">
      <c r="C237" s="119"/>
      <c r="D237" s="156"/>
      <c r="E237" s="116"/>
      <c r="F237" s="116"/>
      <c r="G237" s="342"/>
      <c r="H237" s="343"/>
      <c r="I237" s="161"/>
      <c r="J237" s="162"/>
      <c r="K237" s="362"/>
      <c r="L237" s="135"/>
      <c r="M237" s="136"/>
      <c r="N237" s="136"/>
      <c r="O237" s="136"/>
      <c r="P237" s="136"/>
      <c r="Q237" s="137"/>
      <c r="R237" s="138"/>
      <c r="S237" s="139"/>
      <c r="T237" s="139"/>
      <c r="U237" s="139"/>
      <c r="V237" s="139"/>
      <c r="W237" s="140"/>
      <c r="X237" s="161"/>
      <c r="Y237" s="162"/>
      <c r="Z237" s="163"/>
      <c r="AA237" s="146"/>
      <c r="AB237" s="147"/>
      <c r="AC237" s="148"/>
      <c r="AD237" s="149"/>
      <c r="AE237" s="150"/>
      <c r="AF237" s="150"/>
      <c r="AG237" s="150"/>
      <c r="AH237" s="150"/>
      <c r="AI237" s="151"/>
      <c r="AJ237" s="62"/>
      <c r="BA237" s="152"/>
      <c r="BB237" s="153"/>
    </row>
    <row r="238" spans="3:58" ht="10.9" customHeight="1" x14ac:dyDescent="0.15">
      <c r="C238" s="117">
        <v>8</v>
      </c>
      <c r="D238" s="154" t="s">
        <v>74</v>
      </c>
      <c r="E238" s="114">
        <v>4</v>
      </c>
      <c r="F238" s="114" t="s">
        <v>75</v>
      </c>
      <c r="G238" s="117" t="s">
        <v>78</v>
      </c>
      <c r="H238" s="339"/>
      <c r="I238" s="358"/>
      <c r="J238" s="359"/>
      <c r="K238" s="360"/>
      <c r="L238" s="129">
        <f>E$214</f>
        <v>0</v>
      </c>
      <c r="M238" s="130"/>
      <c r="N238" s="130"/>
      <c r="O238" s="130"/>
      <c r="P238" s="130"/>
      <c r="Q238" s="131"/>
      <c r="R238" s="138">
        <f t="shared" ref="R238" si="3">IF(AND(I238="○",BA238="●"),2+ROUNDDOWN(($L238-100)/100,0)*2,0)</f>
        <v>0</v>
      </c>
      <c r="S238" s="139"/>
      <c r="T238" s="139"/>
      <c r="U238" s="139"/>
      <c r="V238" s="139"/>
      <c r="W238" s="140"/>
      <c r="X238" s="158">
        <v>1</v>
      </c>
      <c r="Y238" s="159"/>
      <c r="Z238" s="160"/>
      <c r="AA238" s="143">
        <f>IF(X238=1,$AL$38,IF(X238=2,$AL$56,IF(X238=3,$AL$74,IF(X238=4,$AL$93,IF(X238=5,$AL$111,IF(X238=6,$AL$129,IF(X238=7,$AL$148,IF(X238=8,$AL$166,IF(X238=9,$AL$184,IF(X238=10,$AL$203,0))))))))))</f>
        <v>0</v>
      </c>
      <c r="AB238" s="144"/>
      <c r="AC238" s="145"/>
      <c r="AD238" s="149">
        <f t="shared" ref="AD238" si="4">IF(I238="○",ROUNDUP(R238*AA238,1),0)</f>
        <v>0</v>
      </c>
      <c r="AE238" s="150"/>
      <c r="AF238" s="150"/>
      <c r="AG238" s="150"/>
      <c r="AH238" s="150"/>
      <c r="AI238" s="151"/>
      <c r="AJ238" s="62"/>
      <c r="BA238" s="152" t="str">
        <f t="shared" ref="BA238" si="5">IF(OR(I238="×",BA242="×"),"×","●")</f>
        <v>●</v>
      </c>
      <c r="BB238" s="153">
        <f>IF(BA238="●",IF(I238="定","-",I238),"-")</f>
        <v>0</v>
      </c>
    </row>
    <row r="239" spans="3:58" ht="10.9" customHeight="1" x14ac:dyDescent="0.15">
      <c r="C239" s="118"/>
      <c r="D239" s="155"/>
      <c r="E239" s="115"/>
      <c r="F239" s="115"/>
      <c r="G239" s="340"/>
      <c r="H239" s="341"/>
      <c r="I239" s="158"/>
      <c r="J239" s="159"/>
      <c r="K239" s="361"/>
      <c r="L239" s="132"/>
      <c r="M239" s="133"/>
      <c r="N239" s="133"/>
      <c r="O239" s="133"/>
      <c r="P239" s="133"/>
      <c r="Q239" s="134"/>
      <c r="R239" s="138"/>
      <c r="S239" s="139"/>
      <c r="T239" s="139"/>
      <c r="U239" s="139"/>
      <c r="V239" s="139"/>
      <c r="W239" s="140"/>
      <c r="X239" s="158"/>
      <c r="Y239" s="159"/>
      <c r="Z239" s="160"/>
      <c r="AA239" s="143"/>
      <c r="AB239" s="144"/>
      <c r="AC239" s="145"/>
      <c r="AD239" s="149"/>
      <c r="AE239" s="150"/>
      <c r="AF239" s="150"/>
      <c r="AG239" s="150"/>
      <c r="AH239" s="150"/>
      <c r="AI239" s="151"/>
      <c r="AJ239" s="62"/>
      <c r="BA239" s="152"/>
      <c r="BB239" s="153"/>
    </row>
    <row r="240" spans="3:58" ht="10.9" customHeight="1" x14ac:dyDescent="0.15">
      <c r="C240" s="118"/>
      <c r="D240" s="155"/>
      <c r="E240" s="115"/>
      <c r="F240" s="115"/>
      <c r="G240" s="340"/>
      <c r="H240" s="341"/>
      <c r="I240" s="158"/>
      <c r="J240" s="159"/>
      <c r="K240" s="361"/>
      <c r="L240" s="132"/>
      <c r="M240" s="133"/>
      <c r="N240" s="133"/>
      <c r="O240" s="133"/>
      <c r="P240" s="133"/>
      <c r="Q240" s="134"/>
      <c r="R240" s="138"/>
      <c r="S240" s="139"/>
      <c r="T240" s="139"/>
      <c r="U240" s="139"/>
      <c r="V240" s="139"/>
      <c r="W240" s="140"/>
      <c r="X240" s="158"/>
      <c r="Y240" s="159"/>
      <c r="Z240" s="160"/>
      <c r="AA240" s="143"/>
      <c r="AB240" s="144"/>
      <c r="AC240" s="145"/>
      <c r="AD240" s="149"/>
      <c r="AE240" s="150"/>
      <c r="AF240" s="150"/>
      <c r="AG240" s="150"/>
      <c r="AH240" s="150"/>
      <c r="AI240" s="151"/>
      <c r="AJ240" s="62"/>
      <c r="BA240" s="152"/>
      <c r="BB240" s="153"/>
    </row>
    <row r="241" spans="3:54" ht="10.9" customHeight="1" x14ac:dyDescent="0.15">
      <c r="C241" s="119"/>
      <c r="D241" s="156"/>
      <c r="E241" s="116"/>
      <c r="F241" s="116"/>
      <c r="G241" s="342"/>
      <c r="H241" s="343"/>
      <c r="I241" s="161"/>
      <c r="J241" s="162"/>
      <c r="K241" s="362"/>
      <c r="L241" s="135"/>
      <c r="M241" s="136"/>
      <c r="N241" s="136"/>
      <c r="O241" s="136"/>
      <c r="P241" s="136"/>
      <c r="Q241" s="137"/>
      <c r="R241" s="138"/>
      <c r="S241" s="139"/>
      <c r="T241" s="139"/>
      <c r="U241" s="139"/>
      <c r="V241" s="139"/>
      <c r="W241" s="140"/>
      <c r="X241" s="161"/>
      <c r="Y241" s="162"/>
      <c r="Z241" s="163"/>
      <c r="AA241" s="146"/>
      <c r="AB241" s="147"/>
      <c r="AC241" s="148"/>
      <c r="AD241" s="149"/>
      <c r="AE241" s="150"/>
      <c r="AF241" s="150"/>
      <c r="AG241" s="150"/>
      <c r="AH241" s="150"/>
      <c r="AI241" s="151"/>
      <c r="AJ241" s="62"/>
      <c r="BA241" s="152"/>
      <c r="BB241" s="153"/>
    </row>
    <row r="242" spans="3:54" ht="10.9" customHeight="1" x14ac:dyDescent="0.15">
      <c r="C242" s="117">
        <v>8</v>
      </c>
      <c r="D242" s="154" t="s">
        <v>74</v>
      </c>
      <c r="E242" s="114">
        <v>5</v>
      </c>
      <c r="F242" s="114" t="s">
        <v>75</v>
      </c>
      <c r="G242" s="117" t="s">
        <v>79</v>
      </c>
      <c r="H242" s="339"/>
      <c r="I242" s="358"/>
      <c r="J242" s="359"/>
      <c r="K242" s="360"/>
      <c r="L242" s="129">
        <f>E$214</f>
        <v>0</v>
      </c>
      <c r="M242" s="130"/>
      <c r="N242" s="130"/>
      <c r="O242" s="130"/>
      <c r="P242" s="130"/>
      <c r="Q242" s="131"/>
      <c r="R242" s="138">
        <f t="shared" ref="R242" si="6">IF(AND(I242="○",BA242="●"),2+ROUNDDOWN(($L242-100)/100,0)*2,0)</f>
        <v>0</v>
      </c>
      <c r="S242" s="139"/>
      <c r="T242" s="139"/>
      <c r="U242" s="139"/>
      <c r="V242" s="139"/>
      <c r="W242" s="140"/>
      <c r="X242" s="158">
        <v>1</v>
      </c>
      <c r="Y242" s="159"/>
      <c r="Z242" s="160"/>
      <c r="AA242" s="143">
        <f>IF(X242=1,$AL$38,IF(X242=2,$AL$56,IF(X242=3,$AL$74,IF(X242=4,$AL$93,IF(X242=5,$AL$111,IF(X242=6,$AL$129,IF(X242=7,$AL$148,IF(X242=8,$AL$166,IF(X242=9,$AL$184,IF(X242=10,$AL$203,0))))))))))</f>
        <v>0</v>
      </c>
      <c r="AB242" s="144"/>
      <c r="AC242" s="145"/>
      <c r="AD242" s="149">
        <f t="shared" ref="AD242" si="7">IF(I242="○",ROUNDUP(R242*AA242,1),0)</f>
        <v>0</v>
      </c>
      <c r="AE242" s="150"/>
      <c r="AF242" s="150"/>
      <c r="AG242" s="150"/>
      <c r="AH242" s="150"/>
      <c r="AI242" s="151"/>
      <c r="AJ242" s="62"/>
      <c r="BA242" s="152" t="str">
        <f t="shared" ref="BA242" si="8">IF(OR(I242="×",BA246="×"),"×","●")</f>
        <v>●</v>
      </c>
      <c r="BB242" s="153">
        <f>IF(BA242="●",IF(I242="定","-",I242),"-")</f>
        <v>0</v>
      </c>
    </row>
    <row r="243" spans="3:54" ht="10.9" customHeight="1" x14ac:dyDescent="0.15">
      <c r="C243" s="118"/>
      <c r="D243" s="155"/>
      <c r="E243" s="115"/>
      <c r="F243" s="115"/>
      <c r="G243" s="340"/>
      <c r="H243" s="341"/>
      <c r="I243" s="158"/>
      <c r="J243" s="159"/>
      <c r="K243" s="361"/>
      <c r="L243" s="132"/>
      <c r="M243" s="133"/>
      <c r="N243" s="133"/>
      <c r="O243" s="133"/>
      <c r="P243" s="133"/>
      <c r="Q243" s="134"/>
      <c r="R243" s="138"/>
      <c r="S243" s="139"/>
      <c r="T243" s="139"/>
      <c r="U243" s="139"/>
      <c r="V243" s="139"/>
      <c r="W243" s="140"/>
      <c r="X243" s="158"/>
      <c r="Y243" s="159"/>
      <c r="Z243" s="160"/>
      <c r="AA243" s="143"/>
      <c r="AB243" s="144"/>
      <c r="AC243" s="145"/>
      <c r="AD243" s="149"/>
      <c r="AE243" s="150"/>
      <c r="AF243" s="150"/>
      <c r="AG243" s="150"/>
      <c r="AH243" s="150"/>
      <c r="AI243" s="151"/>
      <c r="AJ243" s="62"/>
      <c r="BA243" s="152"/>
      <c r="BB243" s="153"/>
    </row>
    <row r="244" spans="3:54" ht="10.9" customHeight="1" x14ac:dyDescent="0.15">
      <c r="C244" s="118"/>
      <c r="D244" s="155"/>
      <c r="E244" s="115"/>
      <c r="F244" s="115"/>
      <c r="G244" s="340"/>
      <c r="H244" s="341"/>
      <c r="I244" s="158"/>
      <c r="J244" s="159"/>
      <c r="K244" s="361"/>
      <c r="L244" s="132"/>
      <c r="M244" s="133"/>
      <c r="N244" s="133"/>
      <c r="O244" s="133"/>
      <c r="P244" s="133"/>
      <c r="Q244" s="134"/>
      <c r="R244" s="138"/>
      <c r="S244" s="139"/>
      <c r="T244" s="139"/>
      <c r="U244" s="139"/>
      <c r="V244" s="139"/>
      <c r="W244" s="140"/>
      <c r="X244" s="158"/>
      <c r="Y244" s="159"/>
      <c r="Z244" s="160"/>
      <c r="AA244" s="143"/>
      <c r="AB244" s="144"/>
      <c r="AC244" s="145"/>
      <c r="AD244" s="149"/>
      <c r="AE244" s="150"/>
      <c r="AF244" s="150"/>
      <c r="AG244" s="150"/>
      <c r="AH244" s="150"/>
      <c r="AI244" s="151"/>
      <c r="AJ244" s="62"/>
      <c r="BA244" s="152"/>
      <c r="BB244" s="153"/>
    </row>
    <row r="245" spans="3:54" ht="10.9" customHeight="1" x14ac:dyDescent="0.15">
      <c r="C245" s="119"/>
      <c r="D245" s="156"/>
      <c r="E245" s="116"/>
      <c r="F245" s="116"/>
      <c r="G245" s="342"/>
      <c r="H245" s="343"/>
      <c r="I245" s="161"/>
      <c r="J245" s="162"/>
      <c r="K245" s="362"/>
      <c r="L245" s="135"/>
      <c r="M245" s="136"/>
      <c r="N245" s="136"/>
      <c r="O245" s="136"/>
      <c r="P245" s="136"/>
      <c r="Q245" s="137"/>
      <c r="R245" s="138"/>
      <c r="S245" s="139"/>
      <c r="T245" s="139"/>
      <c r="U245" s="139"/>
      <c r="V245" s="139"/>
      <c r="W245" s="140"/>
      <c r="X245" s="161"/>
      <c r="Y245" s="162"/>
      <c r="Z245" s="163"/>
      <c r="AA245" s="146"/>
      <c r="AB245" s="147"/>
      <c r="AC245" s="148"/>
      <c r="AD245" s="149"/>
      <c r="AE245" s="150"/>
      <c r="AF245" s="150"/>
      <c r="AG245" s="150"/>
      <c r="AH245" s="150"/>
      <c r="AI245" s="151"/>
      <c r="AJ245" s="62"/>
      <c r="BA245" s="152"/>
      <c r="BB245" s="153"/>
    </row>
    <row r="246" spans="3:54" ht="10.9" customHeight="1" x14ac:dyDescent="0.15">
      <c r="C246" s="117">
        <v>8</v>
      </c>
      <c r="D246" s="154" t="s">
        <v>74</v>
      </c>
      <c r="E246" s="114">
        <v>6</v>
      </c>
      <c r="F246" s="114" t="s">
        <v>75</v>
      </c>
      <c r="G246" s="117" t="s">
        <v>80</v>
      </c>
      <c r="H246" s="339"/>
      <c r="I246" s="358"/>
      <c r="J246" s="359"/>
      <c r="K246" s="360"/>
      <c r="L246" s="129">
        <f>E$214</f>
        <v>0</v>
      </c>
      <c r="M246" s="130"/>
      <c r="N246" s="130"/>
      <c r="O246" s="130"/>
      <c r="P246" s="130"/>
      <c r="Q246" s="131"/>
      <c r="R246" s="138">
        <f t="shared" ref="R246" si="9">IF(AND(I246="○",BA246="●"),2+ROUNDDOWN(($L246-100)/100,0)*2,0)</f>
        <v>0</v>
      </c>
      <c r="S246" s="139"/>
      <c r="T246" s="139"/>
      <c r="U246" s="139"/>
      <c r="V246" s="139"/>
      <c r="W246" s="140"/>
      <c r="X246" s="158">
        <v>1</v>
      </c>
      <c r="Y246" s="159"/>
      <c r="Z246" s="160"/>
      <c r="AA246" s="143">
        <f>IF(X246=1,$AL$38,IF(X246=2,$AL$56,IF(X246=3,$AL$74,IF(X246=4,$AL$93,IF(X246=5,$AL$111,IF(X246=6,$AL$129,IF(X246=7,$AL$148,IF(X246=8,$AL$166,IF(X246=9,$AL$184,IF(X246=10,$AL$203,0))))))))))</f>
        <v>0</v>
      </c>
      <c r="AB246" s="144"/>
      <c r="AC246" s="145"/>
      <c r="AD246" s="149">
        <f t="shared" ref="AD246" si="10">IF(I246="○",ROUNDUP(R246*AA246,1),0)</f>
        <v>0</v>
      </c>
      <c r="AE246" s="150"/>
      <c r="AF246" s="150"/>
      <c r="AG246" s="150"/>
      <c r="AH246" s="150"/>
      <c r="AI246" s="151"/>
      <c r="AJ246" s="62"/>
      <c r="BA246" s="152" t="str">
        <f t="shared" ref="BA246" si="11">IF(OR(I246="×",BA250="×"),"×","●")</f>
        <v>●</v>
      </c>
      <c r="BB246" s="153">
        <f>IF(BA246="●",IF(I246="定","-",I246),"-")</f>
        <v>0</v>
      </c>
    </row>
    <row r="247" spans="3:54" ht="10.9" customHeight="1" x14ac:dyDescent="0.15">
      <c r="C247" s="118"/>
      <c r="D247" s="155"/>
      <c r="E247" s="115"/>
      <c r="F247" s="115"/>
      <c r="G247" s="340"/>
      <c r="H247" s="341"/>
      <c r="I247" s="158"/>
      <c r="J247" s="159"/>
      <c r="K247" s="361"/>
      <c r="L247" s="132"/>
      <c r="M247" s="133"/>
      <c r="N247" s="133"/>
      <c r="O247" s="133"/>
      <c r="P247" s="133"/>
      <c r="Q247" s="134"/>
      <c r="R247" s="138"/>
      <c r="S247" s="139"/>
      <c r="T247" s="139"/>
      <c r="U247" s="139"/>
      <c r="V247" s="139"/>
      <c r="W247" s="140"/>
      <c r="X247" s="158"/>
      <c r="Y247" s="159"/>
      <c r="Z247" s="160"/>
      <c r="AA247" s="143"/>
      <c r="AB247" s="144"/>
      <c r="AC247" s="145"/>
      <c r="AD247" s="149"/>
      <c r="AE247" s="150"/>
      <c r="AF247" s="150"/>
      <c r="AG247" s="150"/>
      <c r="AH247" s="150"/>
      <c r="AI247" s="151"/>
      <c r="AJ247" s="62"/>
      <c r="BA247" s="152"/>
      <c r="BB247" s="153"/>
    </row>
    <row r="248" spans="3:54" ht="10.9" customHeight="1" x14ac:dyDescent="0.15">
      <c r="C248" s="118"/>
      <c r="D248" s="155"/>
      <c r="E248" s="115"/>
      <c r="F248" s="115"/>
      <c r="G248" s="340"/>
      <c r="H248" s="341"/>
      <c r="I248" s="158"/>
      <c r="J248" s="159"/>
      <c r="K248" s="361"/>
      <c r="L248" s="132"/>
      <c r="M248" s="133"/>
      <c r="N248" s="133"/>
      <c r="O248" s="133"/>
      <c r="P248" s="133"/>
      <c r="Q248" s="134"/>
      <c r="R248" s="138"/>
      <c r="S248" s="139"/>
      <c r="T248" s="139"/>
      <c r="U248" s="139"/>
      <c r="V248" s="139"/>
      <c r="W248" s="140"/>
      <c r="X248" s="158"/>
      <c r="Y248" s="159"/>
      <c r="Z248" s="160"/>
      <c r="AA248" s="143"/>
      <c r="AB248" s="144"/>
      <c r="AC248" s="145"/>
      <c r="AD248" s="149"/>
      <c r="AE248" s="150"/>
      <c r="AF248" s="150"/>
      <c r="AG248" s="150"/>
      <c r="AH248" s="150"/>
      <c r="AI248" s="151"/>
      <c r="AJ248" s="62"/>
      <c r="BA248" s="152"/>
      <c r="BB248" s="153"/>
    </row>
    <row r="249" spans="3:54" ht="10.9" customHeight="1" x14ac:dyDescent="0.15">
      <c r="C249" s="119"/>
      <c r="D249" s="156"/>
      <c r="E249" s="116"/>
      <c r="F249" s="116"/>
      <c r="G249" s="342"/>
      <c r="H249" s="343"/>
      <c r="I249" s="161"/>
      <c r="J249" s="162"/>
      <c r="K249" s="362"/>
      <c r="L249" s="135"/>
      <c r="M249" s="136"/>
      <c r="N249" s="136"/>
      <c r="O249" s="136"/>
      <c r="P249" s="136"/>
      <c r="Q249" s="137"/>
      <c r="R249" s="138"/>
      <c r="S249" s="139"/>
      <c r="T249" s="139"/>
      <c r="U249" s="139"/>
      <c r="V249" s="139"/>
      <c r="W249" s="140"/>
      <c r="X249" s="161"/>
      <c r="Y249" s="162"/>
      <c r="Z249" s="163"/>
      <c r="AA249" s="146"/>
      <c r="AB249" s="147"/>
      <c r="AC249" s="148"/>
      <c r="AD249" s="149"/>
      <c r="AE249" s="150"/>
      <c r="AF249" s="150"/>
      <c r="AG249" s="150"/>
      <c r="AH249" s="150"/>
      <c r="AI249" s="151"/>
      <c r="AJ249" s="62"/>
      <c r="BA249" s="152"/>
      <c r="BB249" s="153"/>
    </row>
    <row r="250" spans="3:54" ht="10.9" customHeight="1" x14ac:dyDescent="0.15">
      <c r="C250" s="117">
        <v>8</v>
      </c>
      <c r="D250" s="154" t="s">
        <v>74</v>
      </c>
      <c r="E250" s="114">
        <v>7</v>
      </c>
      <c r="F250" s="114" t="s">
        <v>75</v>
      </c>
      <c r="G250" s="117" t="s">
        <v>81</v>
      </c>
      <c r="H250" s="339"/>
      <c r="I250" s="358"/>
      <c r="J250" s="359"/>
      <c r="K250" s="360"/>
      <c r="L250" s="129">
        <f>E$214</f>
        <v>0</v>
      </c>
      <c r="M250" s="130"/>
      <c r="N250" s="130"/>
      <c r="O250" s="130"/>
      <c r="P250" s="130"/>
      <c r="Q250" s="131"/>
      <c r="R250" s="138">
        <f t="shared" ref="R250" si="12">IF(AND(I250="○",BA250="●"),2+ROUNDDOWN(($L250-100)/100,0)*2,0)</f>
        <v>0</v>
      </c>
      <c r="S250" s="139"/>
      <c r="T250" s="139"/>
      <c r="U250" s="139"/>
      <c r="V250" s="139"/>
      <c r="W250" s="140"/>
      <c r="X250" s="158">
        <v>1</v>
      </c>
      <c r="Y250" s="159"/>
      <c r="Z250" s="160"/>
      <c r="AA250" s="143">
        <f>IF(X250=1,$AL$38,IF(X250=2,$AL$56,IF(X250=3,$AL$74,IF(X250=4,$AL$93,IF(X250=5,$AL$111,IF(X250=6,$AL$129,IF(X250=7,$AL$148,IF(X250=8,$AL$166,IF(X250=9,$AL$184,IF(X250=10,$AL$203,0))))))))))</f>
        <v>0</v>
      </c>
      <c r="AB250" s="144"/>
      <c r="AC250" s="145"/>
      <c r="AD250" s="149">
        <f t="shared" ref="AD250" si="13">IF(I250="○",ROUNDUP(R250*AA250,1),0)</f>
        <v>0</v>
      </c>
      <c r="AE250" s="150"/>
      <c r="AF250" s="150"/>
      <c r="AG250" s="150"/>
      <c r="AH250" s="150"/>
      <c r="AI250" s="151"/>
      <c r="AJ250" s="62"/>
      <c r="BA250" s="152" t="str">
        <f t="shared" ref="BA250" si="14">IF(OR(I250="×",BA254="×"),"×","●")</f>
        <v>●</v>
      </c>
      <c r="BB250" s="153">
        <f>IF(BA250="●",IF(I250="定","-",I250),"-")</f>
        <v>0</v>
      </c>
    </row>
    <row r="251" spans="3:54" ht="10.9" customHeight="1" x14ac:dyDescent="0.15">
      <c r="C251" s="118"/>
      <c r="D251" s="155"/>
      <c r="E251" s="115"/>
      <c r="F251" s="115"/>
      <c r="G251" s="340"/>
      <c r="H251" s="341"/>
      <c r="I251" s="158"/>
      <c r="J251" s="159"/>
      <c r="K251" s="361"/>
      <c r="L251" s="132"/>
      <c r="M251" s="133"/>
      <c r="N251" s="133"/>
      <c r="O251" s="133"/>
      <c r="P251" s="133"/>
      <c r="Q251" s="134"/>
      <c r="R251" s="138"/>
      <c r="S251" s="139"/>
      <c r="T251" s="139"/>
      <c r="U251" s="139"/>
      <c r="V251" s="139"/>
      <c r="W251" s="140"/>
      <c r="X251" s="158"/>
      <c r="Y251" s="159"/>
      <c r="Z251" s="160"/>
      <c r="AA251" s="143"/>
      <c r="AB251" s="144"/>
      <c r="AC251" s="145"/>
      <c r="AD251" s="149"/>
      <c r="AE251" s="150"/>
      <c r="AF251" s="150"/>
      <c r="AG251" s="150"/>
      <c r="AH251" s="150"/>
      <c r="AI251" s="151"/>
      <c r="AJ251" s="62"/>
      <c r="BA251" s="152"/>
      <c r="BB251" s="153"/>
    </row>
    <row r="252" spans="3:54" ht="10.9" customHeight="1" x14ac:dyDescent="0.15">
      <c r="C252" s="118"/>
      <c r="D252" s="155"/>
      <c r="E252" s="115"/>
      <c r="F252" s="115"/>
      <c r="G252" s="340"/>
      <c r="H252" s="341"/>
      <c r="I252" s="158"/>
      <c r="J252" s="159"/>
      <c r="K252" s="361"/>
      <c r="L252" s="132"/>
      <c r="M252" s="133"/>
      <c r="N252" s="133"/>
      <c r="O252" s="133"/>
      <c r="P252" s="133"/>
      <c r="Q252" s="134"/>
      <c r="R252" s="138"/>
      <c r="S252" s="139"/>
      <c r="T252" s="139"/>
      <c r="U252" s="139"/>
      <c r="V252" s="139"/>
      <c r="W252" s="140"/>
      <c r="X252" s="158"/>
      <c r="Y252" s="159"/>
      <c r="Z252" s="160"/>
      <c r="AA252" s="143"/>
      <c r="AB252" s="144"/>
      <c r="AC252" s="145"/>
      <c r="AD252" s="149"/>
      <c r="AE252" s="150"/>
      <c r="AF252" s="150"/>
      <c r="AG252" s="150"/>
      <c r="AH252" s="150"/>
      <c r="AI252" s="151"/>
      <c r="AJ252" s="62"/>
      <c r="BA252" s="152"/>
      <c r="BB252" s="153"/>
    </row>
    <row r="253" spans="3:54" ht="10.9" customHeight="1" x14ac:dyDescent="0.15">
      <c r="C253" s="119"/>
      <c r="D253" s="156"/>
      <c r="E253" s="116"/>
      <c r="F253" s="116"/>
      <c r="G253" s="342"/>
      <c r="H253" s="343"/>
      <c r="I253" s="161"/>
      <c r="J253" s="162"/>
      <c r="K253" s="362"/>
      <c r="L253" s="135"/>
      <c r="M253" s="136"/>
      <c r="N253" s="136"/>
      <c r="O253" s="136"/>
      <c r="P253" s="136"/>
      <c r="Q253" s="137"/>
      <c r="R253" s="138"/>
      <c r="S253" s="139"/>
      <c r="T253" s="139"/>
      <c r="U253" s="139"/>
      <c r="V253" s="139"/>
      <c r="W253" s="140"/>
      <c r="X253" s="161"/>
      <c r="Y253" s="162"/>
      <c r="Z253" s="163"/>
      <c r="AA253" s="146"/>
      <c r="AB253" s="147"/>
      <c r="AC253" s="148"/>
      <c r="AD253" s="149"/>
      <c r="AE253" s="150"/>
      <c r="AF253" s="150"/>
      <c r="AG253" s="150"/>
      <c r="AH253" s="150"/>
      <c r="AI253" s="151"/>
      <c r="AJ253" s="62"/>
      <c r="BA253" s="152"/>
      <c r="BB253" s="153"/>
    </row>
    <row r="254" spans="3:54" ht="10.9" customHeight="1" x14ac:dyDescent="0.15">
      <c r="C254" s="117">
        <v>8</v>
      </c>
      <c r="D254" s="154" t="s">
        <v>74</v>
      </c>
      <c r="E254" s="114">
        <v>8</v>
      </c>
      <c r="F254" s="114" t="s">
        <v>75</v>
      </c>
      <c r="G254" s="117" t="s">
        <v>82</v>
      </c>
      <c r="H254" s="339"/>
      <c r="I254" s="358"/>
      <c r="J254" s="359"/>
      <c r="K254" s="360"/>
      <c r="L254" s="129">
        <f>E$214</f>
        <v>0</v>
      </c>
      <c r="M254" s="130"/>
      <c r="N254" s="130"/>
      <c r="O254" s="130"/>
      <c r="P254" s="130"/>
      <c r="Q254" s="131"/>
      <c r="R254" s="138">
        <f t="shared" ref="R254" si="15">IF(AND(I254="○",BA254="●"),2+ROUNDDOWN(($L254-100)/100,0)*2,0)</f>
        <v>0</v>
      </c>
      <c r="S254" s="139"/>
      <c r="T254" s="139"/>
      <c r="U254" s="139"/>
      <c r="V254" s="139"/>
      <c r="W254" s="140"/>
      <c r="X254" s="158">
        <v>1</v>
      </c>
      <c r="Y254" s="159"/>
      <c r="Z254" s="160"/>
      <c r="AA254" s="143">
        <f>IF(X254=1,$AL$38,IF(X254=2,$AL$56,IF(X254=3,$AL$74,IF(X254=4,$AL$93,IF(X254=5,$AL$111,IF(X254=6,$AL$129,IF(X254=7,$AL$148,IF(X254=8,$AL$166,IF(X254=9,$AL$184,IF(X254=10,$AL$203,0))))))))))</f>
        <v>0</v>
      </c>
      <c r="AB254" s="144"/>
      <c r="AC254" s="145"/>
      <c r="AD254" s="149">
        <f t="shared" ref="AD254" si="16">IF(I254="○",ROUNDUP(R254*AA254,1),0)</f>
        <v>0</v>
      </c>
      <c r="AE254" s="150"/>
      <c r="AF254" s="150"/>
      <c r="AG254" s="150"/>
      <c r="AH254" s="150"/>
      <c r="AI254" s="151"/>
      <c r="AJ254" s="62"/>
      <c r="BA254" s="152" t="str">
        <f t="shared" ref="BA254" si="17">IF(OR(I254="×",BA258="×"),"×","●")</f>
        <v>●</v>
      </c>
      <c r="BB254" s="153">
        <f>IF(BA254="●",IF(I254="定","-",I254),"-")</f>
        <v>0</v>
      </c>
    </row>
    <row r="255" spans="3:54" ht="10.9" customHeight="1" x14ac:dyDescent="0.15">
      <c r="C255" s="118"/>
      <c r="D255" s="155"/>
      <c r="E255" s="115"/>
      <c r="F255" s="115"/>
      <c r="G255" s="340"/>
      <c r="H255" s="341"/>
      <c r="I255" s="158"/>
      <c r="J255" s="159"/>
      <c r="K255" s="361"/>
      <c r="L255" s="132"/>
      <c r="M255" s="133"/>
      <c r="N255" s="133"/>
      <c r="O255" s="133"/>
      <c r="P255" s="133"/>
      <c r="Q255" s="134"/>
      <c r="R255" s="138"/>
      <c r="S255" s="139"/>
      <c r="T255" s="139"/>
      <c r="U255" s="139"/>
      <c r="V255" s="139"/>
      <c r="W255" s="140"/>
      <c r="X255" s="158"/>
      <c r="Y255" s="159"/>
      <c r="Z255" s="160"/>
      <c r="AA255" s="143"/>
      <c r="AB255" s="144"/>
      <c r="AC255" s="145"/>
      <c r="AD255" s="149"/>
      <c r="AE255" s="150"/>
      <c r="AF255" s="150"/>
      <c r="AG255" s="150"/>
      <c r="AH255" s="150"/>
      <c r="AI255" s="151"/>
      <c r="AJ255" s="62"/>
      <c r="BA255" s="152"/>
      <c r="BB255" s="153"/>
    </row>
    <row r="256" spans="3:54" ht="10.9" customHeight="1" x14ac:dyDescent="0.15">
      <c r="C256" s="118"/>
      <c r="D256" s="155"/>
      <c r="E256" s="115"/>
      <c r="F256" s="115"/>
      <c r="G256" s="340"/>
      <c r="H256" s="341"/>
      <c r="I256" s="158"/>
      <c r="J256" s="159"/>
      <c r="K256" s="361"/>
      <c r="L256" s="132"/>
      <c r="M256" s="133"/>
      <c r="N256" s="133"/>
      <c r="O256" s="133"/>
      <c r="P256" s="133"/>
      <c r="Q256" s="134"/>
      <c r="R256" s="138"/>
      <c r="S256" s="139"/>
      <c r="T256" s="139"/>
      <c r="U256" s="139"/>
      <c r="V256" s="139"/>
      <c r="W256" s="140"/>
      <c r="X256" s="158"/>
      <c r="Y256" s="159"/>
      <c r="Z256" s="160"/>
      <c r="AA256" s="143"/>
      <c r="AB256" s="144"/>
      <c r="AC256" s="145"/>
      <c r="AD256" s="149"/>
      <c r="AE256" s="150"/>
      <c r="AF256" s="150"/>
      <c r="AG256" s="150"/>
      <c r="AH256" s="150"/>
      <c r="AI256" s="151"/>
      <c r="AJ256" s="62"/>
      <c r="BA256" s="152"/>
      <c r="BB256" s="153"/>
    </row>
    <row r="257" spans="3:54" ht="10.9" customHeight="1" x14ac:dyDescent="0.15">
      <c r="C257" s="119"/>
      <c r="D257" s="156"/>
      <c r="E257" s="116"/>
      <c r="F257" s="116"/>
      <c r="G257" s="342"/>
      <c r="H257" s="343"/>
      <c r="I257" s="161"/>
      <c r="J257" s="162"/>
      <c r="K257" s="362"/>
      <c r="L257" s="135"/>
      <c r="M257" s="136"/>
      <c r="N257" s="136"/>
      <c r="O257" s="136"/>
      <c r="P257" s="136"/>
      <c r="Q257" s="137"/>
      <c r="R257" s="138"/>
      <c r="S257" s="139"/>
      <c r="T257" s="139"/>
      <c r="U257" s="139"/>
      <c r="V257" s="139"/>
      <c r="W257" s="140"/>
      <c r="X257" s="161"/>
      <c r="Y257" s="162"/>
      <c r="Z257" s="163"/>
      <c r="AA257" s="146"/>
      <c r="AB257" s="147"/>
      <c r="AC257" s="148"/>
      <c r="AD257" s="149"/>
      <c r="AE257" s="150"/>
      <c r="AF257" s="150"/>
      <c r="AG257" s="150"/>
      <c r="AH257" s="150"/>
      <c r="AI257" s="151"/>
      <c r="AJ257" s="62"/>
      <c r="BA257" s="152"/>
      <c r="BB257" s="153"/>
    </row>
    <row r="258" spans="3:54" ht="10.9" customHeight="1" x14ac:dyDescent="0.15">
      <c r="C258" s="117">
        <v>8</v>
      </c>
      <c r="D258" s="154" t="s">
        <v>74</v>
      </c>
      <c r="E258" s="114">
        <v>9</v>
      </c>
      <c r="F258" s="114" t="s">
        <v>75</v>
      </c>
      <c r="G258" s="117" t="s">
        <v>83</v>
      </c>
      <c r="H258" s="339"/>
      <c r="I258" s="358"/>
      <c r="J258" s="359"/>
      <c r="K258" s="360"/>
      <c r="L258" s="129">
        <f>E$214</f>
        <v>0</v>
      </c>
      <c r="M258" s="130"/>
      <c r="N258" s="130"/>
      <c r="O258" s="130"/>
      <c r="P258" s="130"/>
      <c r="Q258" s="131"/>
      <c r="R258" s="138">
        <f t="shared" ref="R258" si="18">IF(AND(I258="○",BA258="●"),2+ROUNDDOWN(($L258-100)/100,0)*2,0)</f>
        <v>0</v>
      </c>
      <c r="S258" s="139"/>
      <c r="T258" s="139"/>
      <c r="U258" s="139"/>
      <c r="V258" s="139"/>
      <c r="W258" s="140"/>
      <c r="X258" s="158">
        <v>1</v>
      </c>
      <c r="Y258" s="159"/>
      <c r="Z258" s="160"/>
      <c r="AA258" s="143">
        <f>IF(X258=1,$AL$38,IF(X258=2,$AL$56,IF(X258=3,$AL$74,IF(X258=4,$AL$93,IF(X258=5,$AL$111,IF(X258=6,$AL$129,IF(X258=7,$AL$148,IF(X258=8,$AL$166,IF(X258=9,$AL$184,IF(X258=10,$AL$203,0))))))))))</f>
        <v>0</v>
      </c>
      <c r="AB258" s="144"/>
      <c r="AC258" s="145"/>
      <c r="AD258" s="149">
        <f t="shared" ref="AD258" si="19">IF(I258="○",ROUNDUP(R258*AA258,1),0)</f>
        <v>0</v>
      </c>
      <c r="AE258" s="150"/>
      <c r="AF258" s="150"/>
      <c r="AG258" s="150"/>
      <c r="AH258" s="150"/>
      <c r="AI258" s="151"/>
      <c r="AJ258" s="62"/>
      <c r="BA258" s="152" t="str">
        <f t="shared" ref="BA258" si="20">IF(OR(I258="×",BA262="×"),"×","●")</f>
        <v>●</v>
      </c>
      <c r="BB258" s="153">
        <f>IF(BA258="●",IF(I258="定","-",I258),"-")</f>
        <v>0</v>
      </c>
    </row>
    <row r="259" spans="3:54" ht="10.9" customHeight="1" x14ac:dyDescent="0.15">
      <c r="C259" s="118"/>
      <c r="D259" s="155"/>
      <c r="E259" s="115"/>
      <c r="F259" s="115"/>
      <c r="G259" s="340"/>
      <c r="H259" s="341"/>
      <c r="I259" s="158"/>
      <c r="J259" s="159"/>
      <c r="K259" s="361"/>
      <c r="L259" s="132"/>
      <c r="M259" s="133"/>
      <c r="N259" s="133"/>
      <c r="O259" s="133"/>
      <c r="P259" s="133"/>
      <c r="Q259" s="134"/>
      <c r="R259" s="138"/>
      <c r="S259" s="139"/>
      <c r="T259" s="139"/>
      <c r="U259" s="139"/>
      <c r="V259" s="139"/>
      <c r="W259" s="140"/>
      <c r="X259" s="158"/>
      <c r="Y259" s="159"/>
      <c r="Z259" s="160"/>
      <c r="AA259" s="143"/>
      <c r="AB259" s="144"/>
      <c r="AC259" s="145"/>
      <c r="AD259" s="149"/>
      <c r="AE259" s="150"/>
      <c r="AF259" s="150"/>
      <c r="AG259" s="150"/>
      <c r="AH259" s="150"/>
      <c r="AI259" s="151"/>
      <c r="AJ259" s="62"/>
      <c r="BA259" s="152"/>
      <c r="BB259" s="153"/>
    </row>
    <row r="260" spans="3:54" ht="10.9" customHeight="1" x14ac:dyDescent="0.15">
      <c r="C260" s="118"/>
      <c r="D260" s="155"/>
      <c r="E260" s="115"/>
      <c r="F260" s="115"/>
      <c r="G260" s="340"/>
      <c r="H260" s="341"/>
      <c r="I260" s="158"/>
      <c r="J260" s="159"/>
      <c r="K260" s="361"/>
      <c r="L260" s="132"/>
      <c r="M260" s="133"/>
      <c r="N260" s="133"/>
      <c r="O260" s="133"/>
      <c r="P260" s="133"/>
      <c r="Q260" s="134"/>
      <c r="R260" s="138"/>
      <c r="S260" s="139"/>
      <c r="T260" s="139"/>
      <c r="U260" s="139"/>
      <c r="V260" s="139"/>
      <c r="W260" s="140"/>
      <c r="X260" s="158"/>
      <c r="Y260" s="159"/>
      <c r="Z260" s="160"/>
      <c r="AA260" s="143"/>
      <c r="AB260" s="144"/>
      <c r="AC260" s="145"/>
      <c r="AD260" s="149"/>
      <c r="AE260" s="150"/>
      <c r="AF260" s="150"/>
      <c r="AG260" s="150"/>
      <c r="AH260" s="150"/>
      <c r="AI260" s="151"/>
      <c r="AJ260" s="62"/>
      <c r="BA260" s="152"/>
      <c r="BB260" s="153"/>
    </row>
    <row r="261" spans="3:54" ht="10.9" customHeight="1" x14ac:dyDescent="0.15">
      <c r="C261" s="119"/>
      <c r="D261" s="156"/>
      <c r="E261" s="116"/>
      <c r="F261" s="116"/>
      <c r="G261" s="342"/>
      <c r="H261" s="343"/>
      <c r="I261" s="161"/>
      <c r="J261" s="162"/>
      <c r="K261" s="362"/>
      <c r="L261" s="135"/>
      <c r="M261" s="136"/>
      <c r="N261" s="136"/>
      <c r="O261" s="136"/>
      <c r="P261" s="136"/>
      <c r="Q261" s="137"/>
      <c r="R261" s="138"/>
      <c r="S261" s="139"/>
      <c r="T261" s="139"/>
      <c r="U261" s="139"/>
      <c r="V261" s="139"/>
      <c r="W261" s="140"/>
      <c r="X261" s="161"/>
      <c r="Y261" s="162"/>
      <c r="Z261" s="163"/>
      <c r="AA261" s="146"/>
      <c r="AB261" s="147"/>
      <c r="AC261" s="148"/>
      <c r="AD261" s="149"/>
      <c r="AE261" s="150"/>
      <c r="AF261" s="150"/>
      <c r="AG261" s="150"/>
      <c r="AH261" s="150"/>
      <c r="AI261" s="151"/>
      <c r="AJ261" s="62"/>
      <c r="BA261" s="152"/>
      <c r="BB261" s="153"/>
    </row>
    <row r="262" spans="3:54" ht="10.9" customHeight="1" x14ac:dyDescent="0.15">
      <c r="C262" s="117">
        <v>8</v>
      </c>
      <c r="D262" s="154" t="s">
        <v>74</v>
      </c>
      <c r="E262" s="114">
        <v>10</v>
      </c>
      <c r="F262" s="114" t="s">
        <v>75</v>
      </c>
      <c r="G262" s="117" t="s">
        <v>84</v>
      </c>
      <c r="H262" s="339"/>
      <c r="I262" s="358"/>
      <c r="J262" s="359"/>
      <c r="K262" s="360"/>
      <c r="L262" s="129">
        <f>E$214</f>
        <v>0</v>
      </c>
      <c r="M262" s="130"/>
      <c r="N262" s="130"/>
      <c r="O262" s="130"/>
      <c r="P262" s="130"/>
      <c r="Q262" s="131"/>
      <c r="R262" s="138">
        <f t="shared" ref="R262" si="21">IF(AND(I262="○",BA262="●"),2+ROUNDDOWN(($L262-100)/100,0)*2,0)</f>
        <v>0</v>
      </c>
      <c r="S262" s="139"/>
      <c r="T262" s="139"/>
      <c r="U262" s="139"/>
      <c r="V262" s="139"/>
      <c r="W262" s="140"/>
      <c r="X262" s="158">
        <v>1</v>
      </c>
      <c r="Y262" s="159"/>
      <c r="Z262" s="160"/>
      <c r="AA262" s="143">
        <f>IF(X262=1,$AL$38,IF(X262=2,$AL$56,IF(X262=3,$AL$74,IF(X262=4,$AL$93,IF(X262=5,$AL$111,IF(X262=6,$AL$129,IF(X262=7,$AL$148,IF(X262=8,$AL$166,IF(X262=9,$AL$184,IF(X262=10,$AL$203,0))))))))))</f>
        <v>0</v>
      </c>
      <c r="AB262" s="144"/>
      <c r="AC262" s="145"/>
      <c r="AD262" s="149">
        <f t="shared" ref="AD262" si="22">IF(I262="○",ROUNDUP(R262*AA262,1),0)</f>
        <v>0</v>
      </c>
      <c r="AE262" s="150"/>
      <c r="AF262" s="150"/>
      <c r="AG262" s="150"/>
      <c r="AH262" s="150"/>
      <c r="AI262" s="151"/>
      <c r="AJ262" s="62"/>
      <c r="BA262" s="152" t="str">
        <f t="shared" ref="BA262" si="23">IF(OR(I262="×",BA266="×"),"×","●")</f>
        <v>●</v>
      </c>
      <c r="BB262" s="153">
        <f>IF(BA262="●",IF(I262="定","-",I262),"-")</f>
        <v>0</v>
      </c>
    </row>
    <row r="263" spans="3:54" ht="10.9" customHeight="1" x14ac:dyDescent="0.15">
      <c r="C263" s="118"/>
      <c r="D263" s="155"/>
      <c r="E263" s="115"/>
      <c r="F263" s="115"/>
      <c r="G263" s="340"/>
      <c r="H263" s="341"/>
      <c r="I263" s="158"/>
      <c r="J263" s="159"/>
      <c r="K263" s="361"/>
      <c r="L263" s="132"/>
      <c r="M263" s="133"/>
      <c r="N263" s="133"/>
      <c r="O263" s="133"/>
      <c r="P263" s="133"/>
      <c r="Q263" s="134"/>
      <c r="R263" s="138"/>
      <c r="S263" s="139"/>
      <c r="T263" s="139"/>
      <c r="U263" s="139"/>
      <c r="V263" s="139"/>
      <c r="W263" s="140"/>
      <c r="X263" s="158"/>
      <c r="Y263" s="159"/>
      <c r="Z263" s="160"/>
      <c r="AA263" s="143"/>
      <c r="AB263" s="144"/>
      <c r="AC263" s="145"/>
      <c r="AD263" s="149"/>
      <c r="AE263" s="150"/>
      <c r="AF263" s="150"/>
      <c r="AG263" s="150"/>
      <c r="AH263" s="150"/>
      <c r="AI263" s="151"/>
      <c r="AJ263" s="62"/>
      <c r="BA263" s="152"/>
      <c r="BB263" s="153"/>
    </row>
    <row r="264" spans="3:54" ht="10.9" customHeight="1" x14ac:dyDescent="0.15">
      <c r="C264" s="118"/>
      <c r="D264" s="155"/>
      <c r="E264" s="115"/>
      <c r="F264" s="115"/>
      <c r="G264" s="340"/>
      <c r="H264" s="341"/>
      <c r="I264" s="158"/>
      <c r="J264" s="159"/>
      <c r="K264" s="361"/>
      <c r="L264" s="132"/>
      <c r="M264" s="133"/>
      <c r="N264" s="133"/>
      <c r="O264" s="133"/>
      <c r="P264" s="133"/>
      <c r="Q264" s="134"/>
      <c r="R264" s="138"/>
      <c r="S264" s="139"/>
      <c r="T264" s="139"/>
      <c r="U264" s="139"/>
      <c r="V264" s="139"/>
      <c r="W264" s="140"/>
      <c r="X264" s="158"/>
      <c r="Y264" s="159"/>
      <c r="Z264" s="160"/>
      <c r="AA264" s="143"/>
      <c r="AB264" s="144"/>
      <c r="AC264" s="145"/>
      <c r="AD264" s="149"/>
      <c r="AE264" s="150"/>
      <c r="AF264" s="150"/>
      <c r="AG264" s="150"/>
      <c r="AH264" s="150"/>
      <c r="AI264" s="151"/>
      <c r="AJ264" s="62"/>
      <c r="BA264" s="152"/>
      <c r="BB264" s="153"/>
    </row>
    <row r="265" spans="3:54" ht="10.9" customHeight="1" x14ac:dyDescent="0.15">
      <c r="C265" s="119"/>
      <c r="D265" s="156"/>
      <c r="E265" s="116"/>
      <c r="F265" s="116"/>
      <c r="G265" s="342"/>
      <c r="H265" s="343"/>
      <c r="I265" s="161"/>
      <c r="J265" s="162"/>
      <c r="K265" s="362"/>
      <c r="L265" s="135"/>
      <c r="M265" s="136"/>
      <c r="N265" s="136"/>
      <c r="O265" s="136"/>
      <c r="P265" s="136"/>
      <c r="Q265" s="137"/>
      <c r="R265" s="138"/>
      <c r="S265" s="139"/>
      <c r="T265" s="139"/>
      <c r="U265" s="139"/>
      <c r="V265" s="139"/>
      <c r="W265" s="140"/>
      <c r="X265" s="161"/>
      <c r="Y265" s="162"/>
      <c r="Z265" s="163"/>
      <c r="AA265" s="146"/>
      <c r="AB265" s="147"/>
      <c r="AC265" s="148"/>
      <c r="AD265" s="149"/>
      <c r="AE265" s="150"/>
      <c r="AF265" s="150"/>
      <c r="AG265" s="150"/>
      <c r="AH265" s="150"/>
      <c r="AI265" s="151"/>
      <c r="AJ265" s="62"/>
      <c r="BA265" s="152"/>
      <c r="BB265" s="153"/>
    </row>
    <row r="266" spans="3:54" ht="10.9" customHeight="1" x14ac:dyDescent="0.15">
      <c r="C266" s="117">
        <v>8</v>
      </c>
      <c r="D266" s="154" t="s">
        <v>74</v>
      </c>
      <c r="E266" s="114">
        <v>11</v>
      </c>
      <c r="F266" s="114" t="s">
        <v>75</v>
      </c>
      <c r="G266" s="117" t="s">
        <v>78</v>
      </c>
      <c r="H266" s="339"/>
      <c r="I266" s="358"/>
      <c r="J266" s="359"/>
      <c r="K266" s="360"/>
      <c r="L266" s="129">
        <f>E$214</f>
        <v>0</v>
      </c>
      <c r="M266" s="130"/>
      <c r="N266" s="130"/>
      <c r="O266" s="130"/>
      <c r="P266" s="130"/>
      <c r="Q266" s="131"/>
      <c r="R266" s="138">
        <f t="shared" ref="R266" si="24">IF(AND(I266="○",BA266="●"),2+ROUNDDOWN(($L266-100)/100,0)*2,0)</f>
        <v>0</v>
      </c>
      <c r="S266" s="139"/>
      <c r="T266" s="139"/>
      <c r="U266" s="139"/>
      <c r="V266" s="139"/>
      <c r="W266" s="140"/>
      <c r="X266" s="158">
        <v>1</v>
      </c>
      <c r="Y266" s="159"/>
      <c r="Z266" s="160"/>
      <c r="AA266" s="143">
        <f>IF(X266=1,$AL$38,IF(X266=2,$AL$56,IF(X266=3,$AL$74,IF(X266=4,$AL$93,IF(X266=5,$AL$111,IF(X266=6,$AL$129,IF(X266=7,$AL$148,IF(X266=8,$AL$166,IF(X266=9,$AL$184,IF(X266=10,$AL$203,0))))))))))</f>
        <v>0</v>
      </c>
      <c r="AB266" s="144"/>
      <c r="AC266" s="145"/>
      <c r="AD266" s="149">
        <f t="shared" ref="AD266" si="25">IF(I266="○",ROUNDUP(R266*AA266,1),0)</f>
        <v>0</v>
      </c>
      <c r="AE266" s="150"/>
      <c r="AF266" s="150"/>
      <c r="AG266" s="150"/>
      <c r="AH266" s="150"/>
      <c r="AI266" s="151"/>
      <c r="AJ266" s="62"/>
      <c r="BA266" s="152" t="str">
        <f t="shared" ref="BA266" si="26">IF(OR(I266="×",BA270="×"),"×","●")</f>
        <v>●</v>
      </c>
      <c r="BB266" s="153">
        <f>IF(BA266="●",IF(I266="定","-",I266),"-")</f>
        <v>0</v>
      </c>
    </row>
    <row r="267" spans="3:54" ht="10.9" customHeight="1" x14ac:dyDescent="0.15">
      <c r="C267" s="118"/>
      <c r="D267" s="155"/>
      <c r="E267" s="115"/>
      <c r="F267" s="115"/>
      <c r="G267" s="340"/>
      <c r="H267" s="341"/>
      <c r="I267" s="158"/>
      <c r="J267" s="159"/>
      <c r="K267" s="361"/>
      <c r="L267" s="132"/>
      <c r="M267" s="133"/>
      <c r="N267" s="133"/>
      <c r="O267" s="133"/>
      <c r="P267" s="133"/>
      <c r="Q267" s="134"/>
      <c r="R267" s="138"/>
      <c r="S267" s="139"/>
      <c r="T267" s="139"/>
      <c r="U267" s="139"/>
      <c r="V267" s="139"/>
      <c r="W267" s="140"/>
      <c r="X267" s="158"/>
      <c r="Y267" s="159"/>
      <c r="Z267" s="160"/>
      <c r="AA267" s="143"/>
      <c r="AB267" s="144"/>
      <c r="AC267" s="145"/>
      <c r="AD267" s="149"/>
      <c r="AE267" s="150"/>
      <c r="AF267" s="150"/>
      <c r="AG267" s="150"/>
      <c r="AH267" s="150"/>
      <c r="AI267" s="151"/>
      <c r="AJ267" s="62"/>
      <c r="BA267" s="152"/>
      <c r="BB267" s="153"/>
    </row>
    <row r="268" spans="3:54" ht="10.9" customHeight="1" x14ac:dyDescent="0.15">
      <c r="C268" s="118"/>
      <c r="D268" s="155"/>
      <c r="E268" s="115"/>
      <c r="F268" s="115"/>
      <c r="G268" s="340"/>
      <c r="H268" s="341"/>
      <c r="I268" s="158"/>
      <c r="J268" s="159"/>
      <c r="K268" s="361"/>
      <c r="L268" s="132"/>
      <c r="M268" s="133"/>
      <c r="N268" s="133"/>
      <c r="O268" s="133"/>
      <c r="P268" s="133"/>
      <c r="Q268" s="134"/>
      <c r="R268" s="138"/>
      <c r="S268" s="139"/>
      <c r="T268" s="139"/>
      <c r="U268" s="139"/>
      <c r="V268" s="139"/>
      <c r="W268" s="140"/>
      <c r="X268" s="158"/>
      <c r="Y268" s="159"/>
      <c r="Z268" s="160"/>
      <c r="AA268" s="143"/>
      <c r="AB268" s="144"/>
      <c r="AC268" s="145"/>
      <c r="AD268" s="149"/>
      <c r="AE268" s="150"/>
      <c r="AF268" s="150"/>
      <c r="AG268" s="150"/>
      <c r="AH268" s="150"/>
      <c r="AI268" s="151"/>
      <c r="AJ268" s="62"/>
      <c r="BA268" s="152"/>
      <c r="BB268" s="153"/>
    </row>
    <row r="269" spans="3:54" ht="10.9" customHeight="1" x14ac:dyDescent="0.15">
      <c r="C269" s="119"/>
      <c r="D269" s="156"/>
      <c r="E269" s="116"/>
      <c r="F269" s="116"/>
      <c r="G269" s="342"/>
      <c r="H269" s="343"/>
      <c r="I269" s="161"/>
      <c r="J269" s="162"/>
      <c r="K269" s="362"/>
      <c r="L269" s="135"/>
      <c r="M269" s="136"/>
      <c r="N269" s="136"/>
      <c r="O269" s="136"/>
      <c r="P269" s="136"/>
      <c r="Q269" s="137"/>
      <c r="R269" s="138"/>
      <c r="S269" s="139"/>
      <c r="T269" s="139"/>
      <c r="U269" s="139"/>
      <c r="V269" s="139"/>
      <c r="W269" s="140"/>
      <c r="X269" s="161"/>
      <c r="Y269" s="162"/>
      <c r="Z269" s="163"/>
      <c r="AA269" s="146"/>
      <c r="AB269" s="147"/>
      <c r="AC269" s="148"/>
      <c r="AD269" s="149"/>
      <c r="AE269" s="150"/>
      <c r="AF269" s="150"/>
      <c r="AG269" s="150"/>
      <c r="AH269" s="150"/>
      <c r="AI269" s="151"/>
      <c r="AJ269" s="62"/>
      <c r="BA269" s="152"/>
      <c r="BB269" s="153"/>
    </row>
    <row r="270" spans="3:54" ht="10.9" customHeight="1" x14ac:dyDescent="0.15">
      <c r="C270" s="117">
        <v>8</v>
      </c>
      <c r="D270" s="154" t="s">
        <v>74</v>
      </c>
      <c r="E270" s="114">
        <v>12</v>
      </c>
      <c r="F270" s="114" t="s">
        <v>75</v>
      </c>
      <c r="G270" s="117" t="s">
        <v>79</v>
      </c>
      <c r="H270" s="339"/>
      <c r="I270" s="358"/>
      <c r="J270" s="359"/>
      <c r="K270" s="360"/>
      <c r="L270" s="129">
        <f>E$214</f>
        <v>0</v>
      </c>
      <c r="M270" s="130"/>
      <c r="N270" s="130"/>
      <c r="O270" s="130"/>
      <c r="P270" s="130"/>
      <c r="Q270" s="131"/>
      <c r="R270" s="138">
        <f t="shared" ref="R270" si="27">IF(AND(I270="○",BA270="●"),2+ROUNDDOWN(($L270-100)/100,0)*2,0)</f>
        <v>0</v>
      </c>
      <c r="S270" s="139"/>
      <c r="T270" s="139"/>
      <c r="U270" s="139"/>
      <c r="V270" s="139"/>
      <c r="W270" s="140"/>
      <c r="X270" s="158">
        <v>1</v>
      </c>
      <c r="Y270" s="159"/>
      <c r="Z270" s="160"/>
      <c r="AA270" s="143">
        <f>IF(X270=1,$AL$38,IF(X270=2,$AL$56,IF(X270=3,$AL$74,IF(X270=4,$AL$93,IF(X270=5,$AL$111,IF(X270=6,$AL$129,IF(X270=7,$AL$148,IF(X270=8,$AL$166,IF(X270=9,$AL$184,IF(X270=10,$AL$203,0))))))))))</f>
        <v>0</v>
      </c>
      <c r="AB270" s="144"/>
      <c r="AC270" s="145"/>
      <c r="AD270" s="149">
        <f t="shared" ref="AD270" si="28">IF(I270="○",ROUNDUP(R270*AA270,1),0)</f>
        <v>0</v>
      </c>
      <c r="AE270" s="150"/>
      <c r="AF270" s="150"/>
      <c r="AG270" s="150"/>
      <c r="AH270" s="150"/>
      <c r="AI270" s="151"/>
      <c r="AJ270" s="62"/>
      <c r="BA270" s="152" t="str">
        <f t="shared" ref="BA270" si="29">IF(OR(I270="×",BA274="×"),"×","●")</f>
        <v>●</v>
      </c>
      <c r="BB270" s="153">
        <f>IF(BA270="●",IF(I270="定","-",I270),"-")</f>
        <v>0</v>
      </c>
    </row>
    <row r="271" spans="3:54" ht="10.9" customHeight="1" x14ac:dyDescent="0.15">
      <c r="C271" s="118"/>
      <c r="D271" s="155"/>
      <c r="E271" s="115"/>
      <c r="F271" s="115"/>
      <c r="G271" s="340"/>
      <c r="H271" s="341"/>
      <c r="I271" s="158"/>
      <c r="J271" s="159"/>
      <c r="K271" s="361"/>
      <c r="L271" s="132"/>
      <c r="M271" s="133"/>
      <c r="N271" s="133"/>
      <c r="O271" s="133"/>
      <c r="P271" s="133"/>
      <c r="Q271" s="134"/>
      <c r="R271" s="138"/>
      <c r="S271" s="139"/>
      <c r="T271" s="139"/>
      <c r="U271" s="139"/>
      <c r="V271" s="139"/>
      <c r="W271" s="140"/>
      <c r="X271" s="158"/>
      <c r="Y271" s="159"/>
      <c r="Z271" s="160"/>
      <c r="AA271" s="143"/>
      <c r="AB271" s="144"/>
      <c r="AC271" s="145"/>
      <c r="AD271" s="149"/>
      <c r="AE271" s="150"/>
      <c r="AF271" s="150"/>
      <c r="AG271" s="150"/>
      <c r="AH271" s="150"/>
      <c r="AI271" s="151"/>
      <c r="AJ271" s="62"/>
      <c r="BA271" s="152"/>
      <c r="BB271" s="153"/>
    </row>
    <row r="272" spans="3:54" ht="10.9" customHeight="1" x14ac:dyDescent="0.15">
      <c r="C272" s="118"/>
      <c r="D272" s="155"/>
      <c r="E272" s="115"/>
      <c r="F272" s="115"/>
      <c r="G272" s="340"/>
      <c r="H272" s="341"/>
      <c r="I272" s="158"/>
      <c r="J272" s="159"/>
      <c r="K272" s="361"/>
      <c r="L272" s="132"/>
      <c r="M272" s="133"/>
      <c r="N272" s="133"/>
      <c r="O272" s="133"/>
      <c r="P272" s="133"/>
      <c r="Q272" s="134"/>
      <c r="R272" s="138"/>
      <c r="S272" s="139"/>
      <c r="T272" s="139"/>
      <c r="U272" s="139"/>
      <c r="V272" s="139"/>
      <c r="W272" s="140"/>
      <c r="X272" s="158"/>
      <c r="Y272" s="159"/>
      <c r="Z272" s="160"/>
      <c r="AA272" s="143"/>
      <c r="AB272" s="144"/>
      <c r="AC272" s="145"/>
      <c r="AD272" s="149"/>
      <c r="AE272" s="150"/>
      <c r="AF272" s="150"/>
      <c r="AG272" s="150"/>
      <c r="AH272" s="150"/>
      <c r="AI272" s="151"/>
      <c r="AJ272" s="62"/>
      <c r="BA272" s="152"/>
      <c r="BB272" s="153"/>
    </row>
    <row r="273" spans="3:54" ht="10.9" customHeight="1" x14ac:dyDescent="0.15">
      <c r="C273" s="119"/>
      <c r="D273" s="156"/>
      <c r="E273" s="116"/>
      <c r="F273" s="116"/>
      <c r="G273" s="342"/>
      <c r="H273" s="343"/>
      <c r="I273" s="161"/>
      <c r="J273" s="162"/>
      <c r="K273" s="362"/>
      <c r="L273" s="135"/>
      <c r="M273" s="136"/>
      <c r="N273" s="136"/>
      <c r="O273" s="136"/>
      <c r="P273" s="136"/>
      <c r="Q273" s="137"/>
      <c r="R273" s="138"/>
      <c r="S273" s="139"/>
      <c r="T273" s="139"/>
      <c r="U273" s="139"/>
      <c r="V273" s="139"/>
      <c r="W273" s="140"/>
      <c r="X273" s="161"/>
      <c r="Y273" s="162"/>
      <c r="Z273" s="163"/>
      <c r="AA273" s="146"/>
      <c r="AB273" s="147"/>
      <c r="AC273" s="148"/>
      <c r="AD273" s="149"/>
      <c r="AE273" s="150"/>
      <c r="AF273" s="150"/>
      <c r="AG273" s="150"/>
      <c r="AH273" s="150"/>
      <c r="AI273" s="151"/>
      <c r="AJ273" s="62"/>
      <c r="BA273" s="152"/>
      <c r="BB273" s="153"/>
    </row>
    <row r="274" spans="3:54" ht="10.9" customHeight="1" x14ac:dyDescent="0.15">
      <c r="C274" s="117">
        <v>8</v>
      </c>
      <c r="D274" s="154" t="s">
        <v>74</v>
      </c>
      <c r="E274" s="114">
        <v>13</v>
      </c>
      <c r="F274" s="114" t="s">
        <v>75</v>
      </c>
      <c r="G274" s="117" t="s">
        <v>80</v>
      </c>
      <c r="H274" s="339"/>
      <c r="I274" s="358"/>
      <c r="J274" s="359"/>
      <c r="K274" s="360"/>
      <c r="L274" s="129">
        <f>E$214</f>
        <v>0</v>
      </c>
      <c r="M274" s="130"/>
      <c r="N274" s="130"/>
      <c r="O274" s="130"/>
      <c r="P274" s="130"/>
      <c r="Q274" s="131"/>
      <c r="R274" s="138">
        <f t="shared" ref="R274" si="30">IF(AND(I274="○",BA274="●"),2+ROUNDDOWN(($L274-100)/100,0)*2,0)</f>
        <v>0</v>
      </c>
      <c r="S274" s="139"/>
      <c r="T274" s="139"/>
      <c r="U274" s="139"/>
      <c r="V274" s="139"/>
      <c r="W274" s="140"/>
      <c r="X274" s="158">
        <v>1</v>
      </c>
      <c r="Y274" s="159"/>
      <c r="Z274" s="160"/>
      <c r="AA274" s="143">
        <f>IF(X274=1,$AL$38,IF(X274=2,$AL$56,IF(X274=3,$AL$74,IF(X274=4,$AL$93,IF(X274=5,$AL$111,IF(X274=6,$AL$129,IF(X274=7,$AL$148,IF(X274=8,$AL$166,IF(X274=9,$AL$184,IF(X274=10,$AL$203,0))))))))))</f>
        <v>0</v>
      </c>
      <c r="AB274" s="144"/>
      <c r="AC274" s="145"/>
      <c r="AD274" s="149">
        <f t="shared" ref="AD274" si="31">IF(I274="○",ROUNDUP(R274*AA274,1),0)</f>
        <v>0</v>
      </c>
      <c r="AE274" s="150"/>
      <c r="AF274" s="150"/>
      <c r="AG274" s="150"/>
      <c r="AH274" s="150"/>
      <c r="AI274" s="151"/>
      <c r="AJ274" s="62"/>
      <c r="BA274" s="152" t="str">
        <f t="shared" ref="BA274:BA338" si="32">IF(OR(I274="×",BA278="×"),"×","●")</f>
        <v>●</v>
      </c>
      <c r="BB274" s="153">
        <f>IF(BA274="●",IF(I274="定","-",I274),"-")</f>
        <v>0</v>
      </c>
    </row>
    <row r="275" spans="3:54" ht="10.9" customHeight="1" x14ac:dyDescent="0.15">
      <c r="C275" s="118"/>
      <c r="D275" s="155"/>
      <c r="E275" s="115"/>
      <c r="F275" s="115"/>
      <c r="G275" s="340"/>
      <c r="H275" s="341"/>
      <c r="I275" s="158"/>
      <c r="J275" s="159"/>
      <c r="K275" s="361"/>
      <c r="L275" s="132"/>
      <c r="M275" s="133"/>
      <c r="N275" s="133"/>
      <c r="O275" s="133"/>
      <c r="P275" s="133"/>
      <c r="Q275" s="134"/>
      <c r="R275" s="138"/>
      <c r="S275" s="139"/>
      <c r="T275" s="139"/>
      <c r="U275" s="139"/>
      <c r="V275" s="139"/>
      <c r="W275" s="140"/>
      <c r="X275" s="158"/>
      <c r="Y275" s="159"/>
      <c r="Z275" s="160"/>
      <c r="AA275" s="143"/>
      <c r="AB275" s="144"/>
      <c r="AC275" s="145"/>
      <c r="AD275" s="149"/>
      <c r="AE275" s="150"/>
      <c r="AF275" s="150"/>
      <c r="AG275" s="150"/>
      <c r="AH275" s="150"/>
      <c r="AI275" s="151"/>
      <c r="AJ275" s="62"/>
      <c r="BA275" s="152"/>
      <c r="BB275" s="153"/>
    </row>
    <row r="276" spans="3:54" ht="10.9" customHeight="1" x14ac:dyDescent="0.15">
      <c r="C276" s="118"/>
      <c r="D276" s="155"/>
      <c r="E276" s="115"/>
      <c r="F276" s="115"/>
      <c r="G276" s="340"/>
      <c r="H276" s="341"/>
      <c r="I276" s="158"/>
      <c r="J276" s="159"/>
      <c r="K276" s="361"/>
      <c r="L276" s="132"/>
      <c r="M276" s="133"/>
      <c r="N276" s="133"/>
      <c r="O276" s="133"/>
      <c r="P276" s="133"/>
      <c r="Q276" s="134"/>
      <c r="R276" s="138"/>
      <c r="S276" s="139"/>
      <c r="T276" s="139"/>
      <c r="U276" s="139"/>
      <c r="V276" s="139"/>
      <c r="W276" s="140"/>
      <c r="X276" s="158"/>
      <c r="Y276" s="159"/>
      <c r="Z276" s="160"/>
      <c r="AA276" s="143"/>
      <c r="AB276" s="144"/>
      <c r="AC276" s="145"/>
      <c r="AD276" s="149"/>
      <c r="AE276" s="150"/>
      <c r="AF276" s="150"/>
      <c r="AG276" s="150"/>
      <c r="AH276" s="150"/>
      <c r="AI276" s="151"/>
      <c r="AJ276" s="62"/>
      <c r="BA276" s="152"/>
      <c r="BB276" s="153"/>
    </row>
    <row r="277" spans="3:54" ht="10.9" customHeight="1" x14ac:dyDescent="0.15">
      <c r="C277" s="119"/>
      <c r="D277" s="156"/>
      <c r="E277" s="116"/>
      <c r="F277" s="116"/>
      <c r="G277" s="342"/>
      <c r="H277" s="343"/>
      <c r="I277" s="161"/>
      <c r="J277" s="162"/>
      <c r="K277" s="362"/>
      <c r="L277" s="135"/>
      <c r="M277" s="136"/>
      <c r="N277" s="136"/>
      <c r="O277" s="136"/>
      <c r="P277" s="136"/>
      <c r="Q277" s="137"/>
      <c r="R277" s="138"/>
      <c r="S277" s="139"/>
      <c r="T277" s="139"/>
      <c r="U277" s="139"/>
      <c r="V277" s="139"/>
      <c r="W277" s="140"/>
      <c r="X277" s="161"/>
      <c r="Y277" s="162"/>
      <c r="Z277" s="163"/>
      <c r="AA277" s="146"/>
      <c r="AB277" s="147"/>
      <c r="AC277" s="148"/>
      <c r="AD277" s="149"/>
      <c r="AE277" s="150"/>
      <c r="AF277" s="150"/>
      <c r="AG277" s="150"/>
      <c r="AH277" s="150"/>
      <c r="AI277" s="151"/>
      <c r="AJ277" s="62"/>
      <c r="BA277" s="152"/>
      <c r="BB277" s="153"/>
    </row>
    <row r="278" spans="3:54" ht="10.9" customHeight="1" x14ac:dyDescent="0.15">
      <c r="C278" s="117">
        <v>8</v>
      </c>
      <c r="D278" s="154" t="s">
        <v>74</v>
      </c>
      <c r="E278" s="114">
        <v>14</v>
      </c>
      <c r="F278" s="114" t="s">
        <v>75</v>
      </c>
      <c r="G278" s="117" t="s">
        <v>81</v>
      </c>
      <c r="H278" s="339"/>
      <c r="I278" s="358"/>
      <c r="J278" s="359"/>
      <c r="K278" s="360"/>
      <c r="L278" s="129">
        <f>E$214</f>
        <v>0</v>
      </c>
      <c r="M278" s="130"/>
      <c r="N278" s="130"/>
      <c r="O278" s="130"/>
      <c r="P278" s="130"/>
      <c r="Q278" s="131"/>
      <c r="R278" s="138">
        <f t="shared" ref="R278" si="33">IF(AND(I278="○",BA278="●"),2+ROUNDDOWN(($L278-100)/100,0)*2,0)</f>
        <v>0</v>
      </c>
      <c r="S278" s="139"/>
      <c r="T278" s="139"/>
      <c r="U278" s="139"/>
      <c r="V278" s="139"/>
      <c r="W278" s="140"/>
      <c r="X278" s="158">
        <v>1</v>
      </c>
      <c r="Y278" s="159"/>
      <c r="Z278" s="160"/>
      <c r="AA278" s="143">
        <f>IF(X278=1,$AL$38,IF(X278=2,$AL$56,IF(X278=3,$AL$74,IF(X278=4,$AL$93,IF(X278=5,$AL$111,IF(X278=6,$AL$129,IF(X278=7,$AL$148,IF(X278=8,$AL$166,IF(X278=9,$AL$184,IF(X278=10,$AL$203,0))))))))))</f>
        <v>0</v>
      </c>
      <c r="AB278" s="144"/>
      <c r="AC278" s="145"/>
      <c r="AD278" s="149">
        <f t="shared" ref="AD278" si="34">IF(I278="○",ROUNDUP(R278*AA278,1),0)</f>
        <v>0</v>
      </c>
      <c r="AE278" s="150"/>
      <c r="AF278" s="150"/>
      <c r="AG278" s="150"/>
      <c r="AH278" s="150"/>
      <c r="AI278" s="151"/>
      <c r="AJ278" s="62"/>
      <c r="BA278" s="152" t="str">
        <f t="shared" si="32"/>
        <v>●</v>
      </c>
      <c r="BB278" s="153">
        <f>IF(BA278="●",IF(I278="定","-",I278),"-")</f>
        <v>0</v>
      </c>
    </row>
    <row r="279" spans="3:54" ht="10.9" customHeight="1" x14ac:dyDescent="0.15">
      <c r="C279" s="118"/>
      <c r="D279" s="155"/>
      <c r="E279" s="115"/>
      <c r="F279" s="115"/>
      <c r="G279" s="340"/>
      <c r="H279" s="341"/>
      <c r="I279" s="158"/>
      <c r="J279" s="159"/>
      <c r="K279" s="361"/>
      <c r="L279" s="132"/>
      <c r="M279" s="133"/>
      <c r="N279" s="133"/>
      <c r="O279" s="133"/>
      <c r="P279" s="133"/>
      <c r="Q279" s="134"/>
      <c r="R279" s="138"/>
      <c r="S279" s="139"/>
      <c r="T279" s="139"/>
      <c r="U279" s="139"/>
      <c r="V279" s="139"/>
      <c r="W279" s="140"/>
      <c r="X279" s="158"/>
      <c r="Y279" s="159"/>
      <c r="Z279" s="160"/>
      <c r="AA279" s="143"/>
      <c r="AB279" s="144"/>
      <c r="AC279" s="145"/>
      <c r="AD279" s="149"/>
      <c r="AE279" s="150"/>
      <c r="AF279" s="150"/>
      <c r="AG279" s="150"/>
      <c r="AH279" s="150"/>
      <c r="AI279" s="151"/>
      <c r="AJ279" s="62"/>
      <c r="BA279" s="152"/>
      <c r="BB279" s="153"/>
    </row>
    <row r="280" spans="3:54" ht="10.9" customHeight="1" x14ac:dyDescent="0.15">
      <c r="C280" s="118"/>
      <c r="D280" s="155"/>
      <c r="E280" s="115"/>
      <c r="F280" s="115"/>
      <c r="G280" s="340"/>
      <c r="H280" s="341"/>
      <c r="I280" s="158"/>
      <c r="J280" s="159"/>
      <c r="K280" s="361"/>
      <c r="L280" s="132"/>
      <c r="M280" s="133"/>
      <c r="N280" s="133"/>
      <c r="O280" s="133"/>
      <c r="P280" s="133"/>
      <c r="Q280" s="134"/>
      <c r="R280" s="138"/>
      <c r="S280" s="139"/>
      <c r="T280" s="139"/>
      <c r="U280" s="139"/>
      <c r="V280" s="139"/>
      <c r="W280" s="140"/>
      <c r="X280" s="158"/>
      <c r="Y280" s="159"/>
      <c r="Z280" s="160"/>
      <c r="AA280" s="143"/>
      <c r="AB280" s="144"/>
      <c r="AC280" s="145"/>
      <c r="AD280" s="149"/>
      <c r="AE280" s="150"/>
      <c r="AF280" s="150"/>
      <c r="AG280" s="150"/>
      <c r="AH280" s="150"/>
      <c r="AI280" s="151"/>
      <c r="AJ280" s="62"/>
      <c r="BA280" s="152"/>
      <c r="BB280" s="153"/>
    </row>
    <row r="281" spans="3:54" ht="10.9" customHeight="1" x14ac:dyDescent="0.15">
      <c r="C281" s="119"/>
      <c r="D281" s="156"/>
      <c r="E281" s="116"/>
      <c r="F281" s="116"/>
      <c r="G281" s="342"/>
      <c r="H281" s="343"/>
      <c r="I281" s="161"/>
      <c r="J281" s="162"/>
      <c r="K281" s="362"/>
      <c r="L281" s="135"/>
      <c r="M281" s="136"/>
      <c r="N281" s="136"/>
      <c r="O281" s="136"/>
      <c r="P281" s="136"/>
      <c r="Q281" s="137"/>
      <c r="R281" s="138"/>
      <c r="S281" s="139"/>
      <c r="T281" s="139"/>
      <c r="U281" s="139"/>
      <c r="V281" s="139"/>
      <c r="W281" s="140"/>
      <c r="X281" s="161"/>
      <c r="Y281" s="162"/>
      <c r="Z281" s="163"/>
      <c r="AA281" s="146"/>
      <c r="AB281" s="147"/>
      <c r="AC281" s="148"/>
      <c r="AD281" s="149"/>
      <c r="AE281" s="150"/>
      <c r="AF281" s="150"/>
      <c r="AG281" s="150"/>
      <c r="AH281" s="150"/>
      <c r="AI281" s="151"/>
      <c r="AJ281" s="62"/>
      <c r="BA281" s="152"/>
      <c r="BB281" s="153"/>
    </row>
    <row r="282" spans="3:54" ht="10.9" customHeight="1" x14ac:dyDescent="0.15">
      <c r="C282" s="117">
        <v>8</v>
      </c>
      <c r="D282" s="154" t="s">
        <v>74</v>
      </c>
      <c r="E282" s="114">
        <v>15</v>
      </c>
      <c r="F282" s="114" t="s">
        <v>75</v>
      </c>
      <c r="G282" s="117" t="s">
        <v>112</v>
      </c>
      <c r="H282" s="114"/>
      <c r="I282" s="358"/>
      <c r="J282" s="359"/>
      <c r="K282" s="360"/>
      <c r="L282" s="129">
        <f>E$214</f>
        <v>0</v>
      </c>
      <c r="M282" s="130"/>
      <c r="N282" s="130"/>
      <c r="O282" s="130"/>
      <c r="P282" s="130"/>
      <c r="Q282" s="131"/>
      <c r="R282" s="138">
        <f t="shared" ref="R282" si="35">IF(AND(I282="○",BA282="●"),2+ROUNDDOWN(($L282-100)/100,0)*2,0)</f>
        <v>0</v>
      </c>
      <c r="S282" s="139"/>
      <c r="T282" s="139"/>
      <c r="U282" s="139"/>
      <c r="V282" s="139"/>
      <c r="W282" s="140"/>
      <c r="X282" s="158">
        <v>1</v>
      </c>
      <c r="Y282" s="159"/>
      <c r="Z282" s="160"/>
      <c r="AA282" s="143">
        <f>IF(X282=1,$AL$38,IF(X282=2,$AL$56,IF(X282=3,$AL$74,IF(X282=4,$AL$93,IF(X282=5,$AL$111,IF(X282=6,$AL$129,IF(X282=7,$AL$148,IF(X282=8,$AL$166,IF(X282=9,$AL$184,IF(X282=10,$AL$203,0))))))))))</f>
        <v>0</v>
      </c>
      <c r="AB282" s="144"/>
      <c r="AC282" s="145"/>
      <c r="AD282" s="149">
        <f t="shared" ref="AD282" si="36">IF(I282="○",ROUNDUP(R282*AA282,1),0)</f>
        <v>0</v>
      </c>
      <c r="AE282" s="150"/>
      <c r="AF282" s="150"/>
      <c r="AG282" s="150"/>
      <c r="AH282" s="150"/>
      <c r="AI282" s="151"/>
      <c r="AJ282" s="62"/>
      <c r="BA282" s="152" t="str">
        <f t="shared" si="32"/>
        <v>●</v>
      </c>
      <c r="BB282" s="153">
        <f>IF(BA282="●",IF(I282="定","-",I282),"-")</f>
        <v>0</v>
      </c>
    </row>
    <row r="283" spans="3:54" ht="10.9" customHeight="1" x14ac:dyDescent="0.15">
      <c r="C283" s="118"/>
      <c r="D283" s="155"/>
      <c r="E283" s="115"/>
      <c r="F283" s="115"/>
      <c r="G283" s="118"/>
      <c r="H283" s="115"/>
      <c r="I283" s="158"/>
      <c r="J283" s="159"/>
      <c r="K283" s="361"/>
      <c r="L283" s="132"/>
      <c r="M283" s="133"/>
      <c r="N283" s="133"/>
      <c r="O283" s="133"/>
      <c r="P283" s="133"/>
      <c r="Q283" s="134"/>
      <c r="R283" s="138"/>
      <c r="S283" s="139"/>
      <c r="T283" s="139"/>
      <c r="U283" s="139"/>
      <c r="V283" s="139"/>
      <c r="W283" s="140"/>
      <c r="X283" s="158"/>
      <c r="Y283" s="159"/>
      <c r="Z283" s="160"/>
      <c r="AA283" s="143"/>
      <c r="AB283" s="144"/>
      <c r="AC283" s="145"/>
      <c r="AD283" s="149"/>
      <c r="AE283" s="150"/>
      <c r="AF283" s="150"/>
      <c r="AG283" s="150"/>
      <c r="AH283" s="150"/>
      <c r="AI283" s="151"/>
      <c r="AJ283" s="62"/>
      <c r="BA283" s="152"/>
      <c r="BB283" s="153"/>
    </row>
    <row r="284" spans="3:54" ht="10.9" customHeight="1" x14ac:dyDescent="0.15">
      <c r="C284" s="118"/>
      <c r="D284" s="155"/>
      <c r="E284" s="115"/>
      <c r="F284" s="115"/>
      <c r="G284" s="118"/>
      <c r="H284" s="115"/>
      <c r="I284" s="158"/>
      <c r="J284" s="159"/>
      <c r="K284" s="361"/>
      <c r="L284" s="132"/>
      <c r="M284" s="133"/>
      <c r="N284" s="133"/>
      <c r="O284" s="133"/>
      <c r="P284" s="133"/>
      <c r="Q284" s="134"/>
      <c r="R284" s="138"/>
      <c r="S284" s="139"/>
      <c r="T284" s="139"/>
      <c r="U284" s="139"/>
      <c r="V284" s="139"/>
      <c r="W284" s="140"/>
      <c r="X284" s="158"/>
      <c r="Y284" s="159"/>
      <c r="Z284" s="160"/>
      <c r="AA284" s="143"/>
      <c r="AB284" s="144"/>
      <c r="AC284" s="145"/>
      <c r="AD284" s="149"/>
      <c r="AE284" s="150"/>
      <c r="AF284" s="150"/>
      <c r="AG284" s="150"/>
      <c r="AH284" s="150"/>
      <c r="AI284" s="151"/>
      <c r="AJ284" s="62"/>
      <c r="BA284" s="152"/>
      <c r="BB284" s="153"/>
    </row>
    <row r="285" spans="3:54" ht="10.9" customHeight="1" x14ac:dyDescent="0.15">
      <c r="C285" s="119"/>
      <c r="D285" s="156"/>
      <c r="E285" s="116"/>
      <c r="F285" s="116"/>
      <c r="G285" s="119"/>
      <c r="H285" s="116"/>
      <c r="I285" s="161"/>
      <c r="J285" s="162"/>
      <c r="K285" s="362"/>
      <c r="L285" s="135"/>
      <c r="M285" s="136"/>
      <c r="N285" s="136"/>
      <c r="O285" s="136"/>
      <c r="P285" s="136"/>
      <c r="Q285" s="137"/>
      <c r="R285" s="138"/>
      <c r="S285" s="139"/>
      <c r="T285" s="139"/>
      <c r="U285" s="139"/>
      <c r="V285" s="139"/>
      <c r="W285" s="140"/>
      <c r="X285" s="161"/>
      <c r="Y285" s="162"/>
      <c r="Z285" s="163"/>
      <c r="AA285" s="146"/>
      <c r="AB285" s="147"/>
      <c r="AC285" s="148"/>
      <c r="AD285" s="149"/>
      <c r="AE285" s="150"/>
      <c r="AF285" s="150"/>
      <c r="AG285" s="150"/>
      <c r="AH285" s="150"/>
      <c r="AI285" s="151"/>
      <c r="AJ285" s="62"/>
      <c r="BA285" s="152"/>
      <c r="BB285" s="153"/>
    </row>
    <row r="286" spans="3:54" ht="10.9" customHeight="1" x14ac:dyDescent="0.15">
      <c r="C286" s="117">
        <v>8</v>
      </c>
      <c r="D286" s="154" t="s">
        <v>74</v>
      </c>
      <c r="E286" s="114">
        <v>16</v>
      </c>
      <c r="F286" s="114" t="s">
        <v>75</v>
      </c>
      <c r="G286" s="117" t="s">
        <v>76</v>
      </c>
      <c r="H286" s="114"/>
      <c r="I286" s="358"/>
      <c r="J286" s="359"/>
      <c r="K286" s="360"/>
      <c r="L286" s="129">
        <f>E$214</f>
        <v>0</v>
      </c>
      <c r="M286" s="130"/>
      <c r="N286" s="130"/>
      <c r="O286" s="130"/>
      <c r="P286" s="130"/>
      <c r="Q286" s="131"/>
      <c r="R286" s="138">
        <f t="shared" ref="R286" si="37">IF(AND(I286="○",BA286="●"),2+ROUNDDOWN(($L286-100)/100,0)*2,0)</f>
        <v>0</v>
      </c>
      <c r="S286" s="139"/>
      <c r="T286" s="139"/>
      <c r="U286" s="139"/>
      <c r="V286" s="139"/>
      <c r="W286" s="140"/>
      <c r="X286" s="158">
        <v>1</v>
      </c>
      <c r="Y286" s="159"/>
      <c r="Z286" s="160"/>
      <c r="AA286" s="143">
        <f>IF(X286=1,$AL$38,IF(X286=2,$AL$56,IF(X286=3,$AL$74,IF(X286=4,$AL$93,IF(X286=5,$AL$111,IF(X286=6,$AL$129,IF(X286=7,$AL$148,IF(X286=8,$AL$166,IF(X286=9,$AL$184,IF(X286=10,$AL$203,0))))))))))</f>
        <v>0</v>
      </c>
      <c r="AB286" s="144"/>
      <c r="AC286" s="145"/>
      <c r="AD286" s="149">
        <f t="shared" ref="AD286" si="38">IF(I286="○",ROUNDUP(R286*AA286,1),0)</f>
        <v>0</v>
      </c>
      <c r="AE286" s="150"/>
      <c r="AF286" s="150"/>
      <c r="AG286" s="150"/>
      <c r="AH286" s="150"/>
      <c r="AI286" s="151"/>
      <c r="AJ286" s="62"/>
      <c r="BA286" s="164" t="str">
        <f>IF($C$13="☑","×",IF(OR(K286="×",BA290="×"),"×","●"))</f>
        <v>●</v>
      </c>
      <c r="BB286" s="153">
        <f>IF(BA286="●",IF(I286="定","-",I286),"-")</f>
        <v>0</v>
      </c>
    </row>
    <row r="287" spans="3:54" ht="10.5" customHeight="1" x14ac:dyDescent="0.15">
      <c r="C287" s="118"/>
      <c r="D287" s="155"/>
      <c r="E287" s="115"/>
      <c r="F287" s="115"/>
      <c r="G287" s="118"/>
      <c r="H287" s="115"/>
      <c r="I287" s="158"/>
      <c r="J287" s="159"/>
      <c r="K287" s="361"/>
      <c r="L287" s="132"/>
      <c r="M287" s="133"/>
      <c r="N287" s="133"/>
      <c r="O287" s="133"/>
      <c r="P287" s="133"/>
      <c r="Q287" s="134"/>
      <c r="R287" s="138"/>
      <c r="S287" s="139"/>
      <c r="T287" s="139"/>
      <c r="U287" s="139"/>
      <c r="V287" s="139"/>
      <c r="W287" s="140"/>
      <c r="X287" s="158"/>
      <c r="Y287" s="159"/>
      <c r="Z287" s="160"/>
      <c r="AA287" s="143"/>
      <c r="AB287" s="144"/>
      <c r="AC287" s="145"/>
      <c r="AD287" s="149"/>
      <c r="AE287" s="150"/>
      <c r="AF287" s="150"/>
      <c r="AG287" s="150"/>
      <c r="AH287" s="150"/>
      <c r="AI287" s="151"/>
      <c r="AJ287" s="62"/>
      <c r="BA287" s="164"/>
      <c r="BB287" s="153"/>
    </row>
    <row r="288" spans="3:54" ht="10.9" customHeight="1" x14ac:dyDescent="0.15">
      <c r="C288" s="118"/>
      <c r="D288" s="155"/>
      <c r="E288" s="115"/>
      <c r="F288" s="115"/>
      <c r="G288" s="118"/>
      <c r="H288" s="115"/>
      <c r="I288" s="158"/>
      <c r="J288" s="159"/>
      <c r="K288" s="361"/>
      <c r="L288" s="132"/>
      <c r="M288" s="133"/>
      <c r="N288" s="133"/>
      <c r="O288" s="133"/>
      <c r="P288" s="133"/>
      <c r="Q288" s="134"/>
      <c r="R288" s="138"/>
      <c r="S288" s="139"/>
      <c r="T288" s="139"/>
      <c r="U288" s="139"/>
      <c r="V288" s="139"/>
      <c r="W288" s="140"/>
      <c r="X288" s="158"/>
      <c r="Y288" s="159"/>
      <c r="Z288" s="160"/>
      <c r="AA288" s="143"/>
      <c r="AB288" s="144"/>
      <c r="AC288" s="145"/>
      <c r="AD288" s="149"/>
      <c r="AE288" s="150"/>
      <c r="AF288" s="150"/>
      <c r="AG288" s="150"/>
      <c r="AH288" s="150"/>
      <c r="AI288" s="151"/>
      <c r="AJ288" s="62"/>
      <c r="BA288" s="164"/>
      <c r="BB288" s="153"/>
    </row>
    <row r="289" spans="3:58" ht="10.9" customHeight="1" x14ac:dyDescent="0.15">
      <c r="C289" s="119"/>
      <c r="D289" s="156"/>
      <c r="E289" s="116"/>
      <c r="F289" s="116"/>
      <c r="G289" s="119"/>
      <c r="H289" s="116"/>
      <c r="I289" s="161"/>
      <c r="J289" s="162"/>
      <c r="K289" s="362"/>
      <c r="L289" s="135"/>
      <c r="M289" s="136"/>
      <c r="N289" s="136"/>
      <c r="O289" s="136"/>
      <c r="P289" s="136"/>
      <c r="Q289" s="137"/>
      <c r="R289" s="138"/>
      <c r="S289" s="139"/>
      <c r="T289" s="139"/>
      <c r="U289" s="139"/>
      <c r="V289" s="139"/>
      <c r="W289" s="140"/>
      <c r="X289" s="161"/>
      <c r="Y289" s="162"/>
      <c r="Z289" s="163"/>
      <c r="AA289" s="146"/>
      <c r="AB289" s="147"/>
      <c r="AC289" s="148"/>
      <c r="AD289" s="149"/>
      <c r="AE289" s="150"/>
      <c r="AF289" s="150"/>
      <c r="AG289" s="150"/>
      <c r="AH289" s="150"/>
      <c r="AI289" s="151"/>
      <c r="AJ289" s="62"/>
      <c r="BA289" s="164"/>
      <c r="BB289" s="153"/>
    </row>
    <row r="290" spans="3:58" ht="10.9" customHeight="1" x14ac:dyDescent="0.15">
      <c r="C290" s="117">
        <v>8</v>
      </c>
      <c r="D290" s="154" t="s">
        <v>74</v>
      </c>
      <c r="E290" s="114">
        <v>17</v>
      </c>
      <c r="F290" s="114" t="s">
        <v>75</v>
      </c>
      <c r="G290" s="117" t="s">
        <v>77</v>
      </c>
      <c r="H290" s="114"/>
      <c r="I290" s="358"/>
      <c r="J290" s="359"/>
      <c r="K290" s="360"/>
      <c r="L290" s="129">
        <f>E$214</f>
        <v>0</v>
      </c>
      <c r="M290" s="130"/>
      <c r="N290" s="130"/>
      <c r="O290" s="130"/>
      <c r="P290" s="130"/>
      <c r="Q290" s="131"/>
      <c r="R290" s="138">
        <f t="shared" ref="R290" si="39">IF(AND(I290="○",BA290="●"),2+ROUNDDOWN(($L290-100)/100,0)*2,0)</f>
        <v>0</v>
      </c>
      <c r="S290" s="139"/>
      <c r="T290" s="139"/>
      <c r="U290" s="139"/>
      <c r="V290" s="139"/>
      <c r="W290" s="140"/>
      <c r="X290" s="158">
        <v>1</v>
      </c>
      <c r="Y290" s="159"/>
      <c r="Z290" s="160"/>
      <c r="AA290" s="143">
        <f>IF(X290=1,$AL$38,IF(X290=2,$AL$56,IF(X290=3,$AL$74,IF(X290=4,$AL$93,IF(X290=5,$AL$111,IF(X290=6,$AL$129,IF(X290=7,$AL$148,IF(X290=8,$AL$166,IF(X290=9,$AL$184,IF(X290=10,$AL$203,0))))))))))</f>
        <v>0</v>
      </c>
      <c r="AB290" s="144"/>
      <c r="AC290" s="145"/>
      <c r="AD290" s="149">
        <f t="shared" ref="AD290" si="40">IF(I290="○",ROUNDUP(R290*AA290,1),0)</f>
        <v>0</v>
      </c>
      <c r="AE290" s="150"/>
      <c r="AF290" s="150"/>
      <c r="AG290" s="150"/>
      <c r="AH290" s="150"/>
      <c r="AI290" s="151"/>
      <c r="AJ290" s="62"/>
      <c r="BA290" s="152" t="str">
        <f t="shared" si="32"/>
        <v>●</v>
      </c>
      <c r="BB290" s="153">
        <f>IF(BA290="●",IF(I290="定","-",I290),"-")</f>
        <v>0</v>
      </c>
    </row>
    <row r="291" spans="3:58" ht="10.9" customHeight="1" x14ac:dyDescent="0.15">
      <c r="C291" s="118"/>
      <c r="D291" s="155"/>
      <c r="E291" s="115"/>
      <c r="F291" s="115"/>
      <c r="G291" s="118"/>
      <c r="H291" s="115"/>
      <c r="I291" s="158"/>
      <c r="J291" s="159"/>
      <c r="K291" s="361"/>
      <c r="L291" s="132"/>
      <c r="M291" s="133"/>
      <c r="N291" s="133"/>
      <c r="O291" s="133"/>
      <c r="P291" s="133"/>
      <c r="Q291" s="134"/>
      <c r="R291" s="138"/>
      <c r="S291" s="139"/>
      <c r="T291" s="139"/>
      <c r="U291" s="139"/>
      <c r="V291" s="139"/>
      <c r="W291" s="140"/>
      <c r="X291" s="158"/>
      <c r="Y291" s="159"/>
      <c r="Z291" s="160"/>
      <c r="AA291" s="143"/>
      <c r="AB291" s="144"/>
      <c r="AC291" s="145"/>
      <c r="AD291" s="149"/>
      <c r="AE291" s="150"/>
      <c r="AF291" s="150"/>
      <c r="AG291" s="150"/>
      <c r="AH291" s="150"/>
      <c r="AI291" s="151"/>
      <c r="AJ291" s="62"/>
      <c r="BA291" s="152"/>
      <c r="BB291" s="153"/>
    </row>
    <row r="292" spans="3:58" ht="10.9" customHeight="1" x14ac:dyDescent="0.15">
      <c r="C292" s="118"/>
      <c r="D292" s="155"/>
      <c r="E292" s="115"/>
      <c r="F292" s="115"/>
      <c r="G292" s="118"/>
      <c r="H292" s="115"/>
      <c r="I292" s="158"/>
      <c r="J292" s="159"/>
      <c r="K292" s="361"/>
      <c r="L292" s="132"/>
      <c r="M292" s="133"/>
      <c r="N292" s="133"/>
      <c r="O292" s="133"/>
      <c r="P292" s="133"/>
      <c r="Q292" s="134"/>
      <c r="R292" s="138"/>
      <c r="S292" s="139"/>
      <c r="T292" s="139"/>
      <c r="U292" s="139"/>
      <c r="V292" s="139"/>
      <c r="W292" s="140"/>
      <c r="X292" s="158"/>
      <c r="Y292" s="159"/>
      <c r="Z292" s="160"/>
      <c r="AA292" s="143"/>
      <c r="AB292" s="144"/>
      <c r="AC292" s="145"/>
      <c r="AD292" s="149"/>
      <c r="AE292" s="150"/>
      <c r="AF292" s="150"/>
      <c r="AG292" s="150"/>
      <c r="AH292" s="150"/>
      <c r="AI292" s="151"/>
      <c r="AJ292" s="62"/>
      <c r="BA292" s="152"/>
      <c r="BB292" s="153"/>
    </row>
    <row r="293" spans="3:58" ht="10.9" customHeight="1" x14ac:dyDescent="0.15">
      <c r="C293" s="119"/>
      <c r="D293" s="156"/>
      <c r="E293" s="116"/>
      <c r="F293" s="116"/>
      <c r="G293" s="119"/>
      <c r="H293" s="116"/>
      <c r="I293" s="161"/>
      <c r="J293" s="162"/>
      <c r="K293" s="362"/>
      <c r="L293" s="135"/>
      <c r="M293" s="136"/>
      <c r="N293" s="136"/>
      <c r="O293" s="136"/>
      <c r="P293" s="136"/>
      <c r="Q293" s="137"/>
      <c r="R293" s="138"/>
      <c r="S293" s="139"/>
      <c r="T293" s="139"/>
      <c r="U293" s="139"/>
      <c r="V293" s="139"/>
      <c r="W293" s="140"/>
      <c r="X293" s="161"/>
      <c r="Y293" s="162"/>
      <c r="Z293" s="163"/>
      <c r="AA293" s="146"/>
      <c r="AB293" s="147"/>
      <c r="AC293" s="148"/>
      <c r="AD293" s="149"/>
      <c r="AE293" s="150"/>
      <c r="AF293" s="150"/>
      <c r="AG293" s="150"/>
      <c r="AH293" s="150"/>
      <c r="AI293" s="151"/>
      <c r="AJ293" s="62"/>
      <c r="BA293" s="152"/>
      <c r="BB293" s="153"/>
    </row>
    <row r="294" spans="3:58" ht="10.9" customHeight="1" x14ac:dyDescent="0.15">
      <c r="C294" s="117">
        <v>8</v>
      </c>
      <c r="D294" s="154" t="s">
        <v>74</v>
      </c>
      <c r="E294" s="114">
        <v>18</v>
      </c>
      <c r="F294" s="114" t="s">
        <v>75</v>
      </c>
      <c r="G294" s="117" t="s">
        <v>78</v>
      </c>
      <c r="H294" s="114"/>
      <c r="I294" s="358"/>
      <c r="J294" s="359"/>
      <c r="K294" s="360"/>
      <c r="L294" s="129">
        <f>E$214</f>
        <v>0</v>
      </c>
      <c r="M294" s="130"/>
      <c r="N294" s="130"/>
      <c r="O294" s="130"/>
      <c r="P294" s="130"/>
      <c r="Q294" s="131"/>
      <c r="R294" s="138">
        <f t="shared" ref="R294" si="41">IF(AND(I294="○",BA294="●"),2+ROUNDDOWN(($L294-100)/100,0)*2,0)</f>
        <v>0</v>
      </c>
      <c r="S294" s="139"/>
      <c r="T294" s="139"/>
      <c r="U294" s="139"/>
      <c r="V294" s="139"/>
      <c r="W294" s="140"/>
      <c r="X294" s="158">
        <v>1</v>
      </c>
      <c r="Y294" s="159"/>
      <c r="Z294" s="160"/>
      <c r="AA294" s="143">
        <f>IF(X294=1,$AL$38,IF(X294=2,$AL$56,IF(X294=3,$AL$74,IF(X294=4,$AL$93,IF(X294=5,$AL$111,IF(X294=6,$AL$129,IF(X294=7,$AL$148,IF(X294=8,$AL$166,IF(X294=9,$AL$184,IF(X294=10,$AL$203,0))))))))))</f>
        <v>0</v>
      </c>
      <c r="AB294" s="144"/>
      <c r="AC294" s="145"/>
      <c r="AD294" s="149">
        <f t="shared" ref="AD294" si="42">IF(I294="○",ROUNDUP(R294*AA294,1),0)</f>
        <v>0</v>
      </c>
      <c r="AE294" s="150"/>
      <c r="AF294" s="150"/>
      <c r="AG294" s="150"/>
      <c r="AH294" s="150"/>
      <c r="AI294" s="151"/>
      <c r="AJ294" s="62"/>
      <c r="BA294" s="152" t="str">
        <f t="shared" si="32"/>
        <v>●</v>
      </c>
      <c r="BB294" s="153">
        <f>IF(BA294="●",IF(I294="定","-",I294),"-")</f>
        <v>0</v>
      </c>
    </row>
    <row r="295" spans="3:58" ht="10.9" customHeight="1" x14ac:dyDescent="0.15">
      <c r="C295" s="118"/>
      <c r="D295" s="155"/>
      <c r="E295" s="115"/>
      <c r="F295" s="115"/>
      <c r="G295" s="118"/>
      <c r="H295" s="115"/>
      <c r="I295" s="158"/>
      <c r="J295" s="159"/>
      <c r="K295" s="361"/>
      <c r="L295" s="132"/>
      <c r="M295" s="133"/>
      <c r="N295" s="133"/>
      <c r="O295" s="133"/>
      <c r="P295" s="133"/>
      <c r="Q295" s="134"/>
      <c r="R295" s="138"/>
      <c r="S295" s="139"/>
      <c r="T295" s="139"/>
      <c r="U295" s="139"/>
      <c r="V295" s="139"/>
      <c r="W295" s="140"/>
      <c r="X295" s="158"/>
      <c r="Y295" s="159"/>
      <c r="Z295" s="160"/>
      <c r="AA295" s="143"/>
      <c r="AB295" s="144"/>
      <c r="AC295" s="145"/>
      <c r="AD295" s="149"/>
      <c r="AE295" s="150"/>
      <c r="AF295" s="150"/>
      <c r="AG295" s="150"/>
      <c r="AH295" s="150"/>
      <c r="AI295" s="151"/>
      <c r="AJ295" s="62"/>
      <c r="BA295" s="152"/>
      <c r="BB295" s="153"/>
    </row>
    <row r="296" spans="3:58" ht="10.9" customHeight="1" x14ac:dyDescent="0.15">
      <c r="C296" s="118"/>
      <c r="D296" s="155"/>
      <c r="E296" s="115"/>
      <c r="F296" s="115"/>
      <c r="G296" s="118"/>
      <c r="H296" s="115"/>
      <c r="I296" s="158"/>
      <c r="J296" s="159"/>
      <c r="K296" s="361"/>
      <c r="L296" s="132"/>
      <c r="M296" s="133"/>
      <c r="N296" s="133"/>
      <c r="O296" s="133"/>
      <c r="P296" s="133"/>
      <c r="Q296" s="134"/>
      <c r="R296" s="138"/>
      <c r="S296" s="139"/>
      <c r="T296" s="139"/>
      <c r="U296" s="139"/>
      <c r="V296" s="139"/>
      <c r="W296" s="140"/>
      <c r="X296" s="158"/>
      <c r="Y296" s="159"/>
      <c r="Z296" s="160"/>
      <c r="AA296" s="143"/>
      <c r="AB296" s="144"/>
      <c r="AC296" s="145"/>
      <c r="AD296" s="149"/>
      <c r="AE296" s="150"/>
      <c r="AF296" s="150"/>
      <c r="AG296" s="150"/>
      <c r="AH296" s="150"/>
      <c r="AI296" s="151"/>
      <c r="AJ296" s="62"/>
      <c r="BA296" s="152"/>
      <c r="BB296" s="153"/>
    </row>
    <row r="297" spans="3:58" ht="10.9" customHeight="1" x14ac:dyDescent="0.15">
      <c r="C297" s="119"/>
      <c r="D297" s="156"/>
      <c r="E297" s="116"/>
      <c r="F297" s="116"/>
      <c r="G297" s="119"/>
      <c r="H297" s="116"/>
      <c r="I297" s="161"/>
      <c r="J297" s="162"/>
      <c r="K297" s="362"/>
      <c r="L297" s="135"/>
      <c r="M297" s="136"/>
      <c r="N297" s="136"/>
      <c r="O297" s="136"/>
      <c r="P297" s="136"/>
      <c r="Q297" s="137"/>
      <c r="R297" s="138"/>
      <c r="S297" s="139"/>
      <c r="T297" s="139"/>
      <c r="U297" s="139"/>
      <c r="V297" s="139"/>
      <c r="W297" s="140"/>
      <c r="X297" s="161"/>
      <c r="Y297" s="162"/>
      <c r="Z297" s="163"/>
      <c r="AA297" s="146"/>
      <c r="AB297" s="147"/>
      <c r="AC297" s="148"/>
      <c r="AD297" s="149"/>
      <c r="AE297" s="150"/>
      <c r="AF297" s="150"/>
      <c r="AG297" s="150"/>
      <c r="AH297" s="150"/>
      <c r="AI297" s="151"/>
      <c r="AJ297" s="62"/>
      <c r="BA297" s="152"/>
      <c r="BB297" s="153"/>
    </row>
    <row r="298" spans="3:58" ht="10.9" customHeight="1" x14ac:dyDescent="0.15">
      <c r="C298" s="117">
        <v>8</v>
      </c>
      <c r="D298" s="154" t="s">
        <v>74</v>
      </c>
      <c r="E298" s="114">
        <v>19</v>
      </c>
      <c r="F298" s="114" t="s">
        <v>75</v>
      </c>
      <c r="G298" s="117" t="s">
        <v>79</v>
      </c>
      <c r="H298" s="114"/>
      <c r="I298" s="358"/>
      <c r="J298" s="359"/>
      <c r="K298" s="360"/>
      <c r="L298" s="129">
        <f>E$214</f>
        <v>0</v>
      </c>
      <c r="M298" s="130"/>
      <c r="N298" s="130"/>
      <c r="O298" s="130"/>
      <c r="P298" s="130"/>
      <c r="Q298" s="131"/>
      <c r="R298" s="138">
        <f t="shared" ref="R298" si="43">IF(AND(I298="○",BA298="●"),2+ROUNDDOWN(($L298-100)/100,0)*2,0)</f>
        <v>0</v>
      </c>
      <c r="S298" s="139"/>
      <c r="T298" s="139"/>
      <c r="U298" s="139"/>
      <c r="V298" s="139"/>
      <c r="W298" s="140"/>
      <c r="X298" s="158">
        <v>1</v>
      </c>
      <c r="Y298" s="159"/>
      <c r="Z298" s="160"/>
      <c r="AA298" s="143">
        <f>IF(X298=1,$AL$38,IF(X298=2,$AL$56,IF(X298=3,$AL$74,IF(X298=4,$AL$93,IF(X298=5,$AL$111,IF(X298=6,$AL$129,IF(X298=7,$AL$148,IF(X298=8,$AL$166,IF(X298=9,$AL$184,IF(X298=10,$AL$203,0))))))))))</f>
        <v>0</v>
      </c>
      <c r="AB298" s="144"/>
      <c r="AC298" s="145"/>
      <c r="AD298" s="149">
        <f t="shared" ref="AD298" si="44">IF(I298="○",ROUNDUP(R298*AA298,1),0)</f>
        <v>0</v>
      </c>
      <c r="AE298" s="150"/>
      <c r="AF298" s="150"/>
      <c r="AG298" s="150"/>
      <c r="AH298" s="150"/>
      <c r="AI298" s="151"/>
      <c r="AJ298" s="62"/>
      <c r="BA298" s="157" t="str">
        <f>IF($C$14="☑","×",IF(OR(M298="×",BA302="×"),"×","●"))</f>
        <v>●</v>
      </c>
      <c r="BB298" s="153">
        <f>IF(BA298="●",IF(I298="定","-",I298),"-")</f>
        <v>0</v>
      </c>
    </row>
    <row r="299" spans="3:58" ht="10.9" customHeight="1" x14ac:dyDescent="0.15">
      <c r="C299" s="118"/>
      <c r="D299" s="155"/>
      <c r="E299" s="115"/>
      <c r="F299" s="115"/>
      <c r="G299" s="118"/>
      <c r="H299" s="115"/>
      <c r="I299" s="158"/>
      <c r="J299" s="159"/>
      <c r="K299" s="361"/>
      <c r="L299" s="132"/>
      <c r="M299" s="133"/>
      <c r="N299" s="133"/>
      <c r="O299" s="133"/>
      <c r="P299" s="133"/>
      <c r="Q299" s="134"/>
      <c r="R299" s="138"/>
      <c r="S299" s="139"/>
      <c r="T299" s="139"/>
      <c r="U299" s="139"/>
      <c r="V299" s="139"/>
      <c r="W299" s="140"/>
      <c r="X299" s="158"/>
      <c r="Y299" s="159"/>
      <c r="Z299" s="160"/>
      <c r="AA299" s="143"/>
      <c r="AB299" s="144"/>
      <c r="AC299" s="145"/>
      <c r="AD299" s="149"/>
      <c r="AE299" s="150"/>
      <c r="AF299" s="150"/>
      <c r="AG299" s="150"/>
      <c r="AH299" s="150"/>
      <c r="AI299" s="151"/>
      <c r="AJ299" s="62"/>
      <c r="BA299" s="157"/>
      <c r="BB299" s="153"/>
    </row>
    <row r="300" spans="3:58" ht="10.9" customHeight="1" x14ac:dyDescent="0.15">
      <c r="C300" s="118"/>
      <c r="D300" s="155"/>
      <c r="E300" s="115"/>
      <c r="F300" s="115"/>
      <c r="G300" s="118"/>
      <c r="H300" s="115"/>
      <c r="I300" s="158"/>
      <c r="J300" s="159"/>
      <c r="K300" s="361"/>
      <c r="L300" s="132"/>
      <c r="M300" s="133"/>
      <c r="N300" s="133"/>
      <c r="O300" s="133"/>
      <c r="P300" s="133"/>
      <c r="Q300" s="134"/>
      <c r="R300" s="138"/>
      <c r="S300" s="139"/>
      <c r="T300" s="139"/>
      <c r="U300" s="139"/>
      <c r="V300" s="139"/>
      <c r="W300" s="140"/>
      <c r="X300" s="158"/>
      <c r="Y300" s="159"/>
      <c r="Z300" s="160"/>
      <c r="AA300" s="143"/>
      <c r="AB300" s="144"/>
      <c r="AC300" s="145"/>
      <c r="AD300" s="149"/>
      <c r="AE300" s="150"/>
      <c r="AF300" s="150"/>
      <c r="AG300" s="150"/>
      <c r="AH300" s="150"/>
      <c r="AI300" s="151"/>
      <c r="AJ300" s="62"/>
      <c r="BA300" s="157"/>
      <c r="BB300" s="153"/>
    </row>
    <row r="301" spans="3:58" ht="10.9" customHeight="1" thickBot="1" x14ac:dyDescent="0.2">
      <c r="C301" s="119"/>
      <c r="D301" s="156"/>
      <c r="E301" s="116"/>
      <c r="F301" s="116"/>
      <c r="G301" s="119"/>
      <c r="H301" s="116"/>
      <c r="I301" s="161"/>
      <c r="J301" s="162"/>
      <c r="K301" s="362"/>
      <c r="L301" s="135"/>
      <c r="M301" s="136"/>
      <c r="N301" s="136"/>
      <c r="O301" s="136"/>
      <c r="P301" s="136"/>
      <c r="Q301" s="137"/>
      <c r="R301" s="138"/>
      <c r="S301" s="139"/>
      <c r="T301" s="139"/>
      <c r="U301" s="139"/>
      <c r="V301" s="139"/>
      <c r="W301" s="140"/>
      <c r="X301" s="161"/>
      <c r="Y301" s="162"/>
      <c r="Z301" s="163"/>
      <c r="AA301" s="146"/>
      <c r="AB301" s="147"/>
      <c r="AC301" s="148"/>
      <c r="AD301" s="149"/>
      <c r="AE301" s="150"/>
      <c r="AF301" s="150"/>
      <c r="AG301" s="150"/>
      <c r="AH301" s="150"/>
      <c r="AI301" s="151"/>
      <c r="AJ301" s="62"/>
      <c r="BA301" s="157"/>
      <c r="BB301" s="153"/>
    </row>
    <row r="302" spans="3:58" ht="14.1" customHeight="1" thickTop="1" x14ac:dyDescent="0.15">
      <c r="C302" s="316" t="s">
        <v>121</v>
      </c>
      <c r="D302" s="317"/>
      <c r="E302" s="317"/>
      <c r="F302" s="317"/>
      <c r="G302" s="317"/>
      <c r="H302" s="317"/>
      <c r="I302" s="317"/>
      <c r="J302" s="317"/>
      <c r="K302" s="317"/>
      <c r="L302" s="317"/>
      <c r="M302" s="317"/>
      <c r="N302" s="317"/>
      <c r="O302" s="317"/>
      <c r="P302" s="317"/>
      <c r="Q302" s="317"/>
      <c r="R302" s="317"/>
      <c r="S302" s="317"/>
      <c r="T302" s="317"/>
      <c r="U302" s="317"/>
      <c r="V302" s="317"/>
      <c r="W302" s="317"/>
      <c r="X302" s="317"/>
      <c r="Y302" s="317"/>
      <c r="Z302" s="317"/>
      <c r="AA302" s="318"/>
      <c r="AB302" s="325">
        <f>IF(COUNTIF(C12:D14,"☑")=1,SUM(AD230:AI301),0)</f>
        <v>0</v>
      </c>
      <c r="AC302" s="326"/>
      <c r="AD302" s="326"/>
      <c r="AE302" s="326"/>
      <c r="AF302" s="326"/>
      <c r="AG302" s="331" t="s">
        <v>85</v>
      </c>
      <c r="AH302" s="331"/>
      <c r="AI302" s="332"/>
      <c r="AJ302" s="62"/>
      <c r="AK302" s="62"/>
      <c r="AL302" s="62"/>
      <c r="AM302" s="19"/>
      <c r="AN302" s="19"/>
      <c r="AO302" s="19"/>
      <c r="AP302" s="19"/>
      <c r="BA302" s="153"/>
      <c r="BB302" s="153"/>
      <c r="BD302" s="337"/>
      <c r="BE302" s="337"/>
      <c r="BF302" s="338"/>
    </row>
    <row r="303" spans="3:58" ht="14.1" customHeight="1" x14ac:dyDescent="0.15">
      <c r="C303" s="319"/>
      <c r="D303" s="320"/>
      <c r="E303" s="320"/>
      <c r="F303" s="320"/>
      <c r="G303" s="320"/>
      <c r="H303" s="320"/>
      <c r="I303" s="320"/>
      <c r="J303" s="320"/>
      <c r="K303" s="320"/>
      <c r="L303" s="320"/>
      <c r="M303" s="320"/>
      <c r="N303" s="320"/>
      <c r="O303" s="320"/>
      <c r="P303" s="320"/>
      <c r="Q303" s="320"/>
      <c r="R303" s="320"/>
      <c r="S303" s="320"/>
      <c r="T303" s="320"/>
      <c r="U303" s="320"/>
      <c r="V303" s="320"/>
      <c r="W303" s="320"/>
      <c r="X303" s="320"/>
      <c r="Y303" s="320"/>
      <c r="Z303" s="320"/>
      <c r="AA303" s="321"/>
      <c r="AB303" s="327"/>
      <c r="AC303" s="328"/>
      <c r="AD303" s="328"/>
      <c r="AE303" s="328"/>
      <c r="AF303" s="328"/>
      <c r="AG303" s="333"/>
      <c r="AH303" s="333"/>
      <c r="AI303" s="334"/>
      <c r="AJ303" s="62"/>
      <c r="AK303" s="62"/>
      <c r="AL303" s="62"/>
      <c r="AM303" s="19"/>
      <c r="AN303" s="19"/>
      <c r="AO303" s="19"/>
      <c r="AP303" s="19"/>
      <c r="BA303" s="153"/>
      <c r="BB303" s="153"/>
      <c r="BD303" s="337"/>
      <c r="BE303" s="337"/>
      <c r="BF303" s="338"/>
    </row>
    <row r="304" spans="3:58" ht="14.1" customHeight="1" x14ac:dyDescent="0.15">
      <c r="C304" s="319"/>
      <c r="D304" s="320"/>
      <c r="E304" s="320"/>
      <c r="F304" s="320"/>
      <c r="G304" s="320"/>
      <c r="H304" s="320"/>
      <c r="I304" s="320"/>
      <c r="J304" s="320"/>
      <c r="K304" s="320"/>
      <c r="L304" s="320"/>
      <c r="M304" s="320"/>
      <c r="N304" s="320"/>
      <c r="O304" s="320"/>
      <c r="P304" s="320"/>
      <c r="Q304" s="320"/>
      <c r="R304" s="320"/>
      <c r="S304" s="320"/>
      <c r="T304" s="320"/>
      <c r="U304" s="320"/>
      <c r="V304" s="320"/>
      <c r="W304" s="320"/>
      <c r="X304" s="320"/>
      <c r="Y304" s="320"/>
      <c r="Z304" s="320"/>
      <c r="AA304" s="321"/>
      <c r="AB304" s="327"/>
      <c r="AC304" s="328"/>
      <c r="AD304" s="328"/>
      <c r="AE304" s="328"/>
      <c r="AF304" s="328"/>
      <c r="AG304" s="333"/>
      <c r="AH304" s="333"/>
      <c r="AI304" s="334"/>
      <c r="AM304" s="19"/>
      <c r="AN304" s="19"/>
      <c r="AO304" s="19"/>
      <c r="AP304" s="19"/>
      <c r="BA304" s="153"/>
      <c r="BB304" s="153"/>
      <c r="BD304" s="337"/>
      <c r="BE304" s="337"/>
      <c r="BF304" s="338"/>
    </row>
    <row r="305" spans="3:58" ht="14.1" customHeight="1" thickBot="1" x14ac:dyDescent="0.2">
      <c r="C305" s="322"/>
      <c r="D305" s="323"/>
      <c r="E305" s="323"/>
      <c r="F305" s="323"/>
      <c r="G305" s="323"/>
      <c r="H305" s="323"/>
      <c r="I305" s="323"/>
      <c r="J305" s="323"/>
      <c r="K305" s="323"/>
      <c r="L305" s="323"/>
      <c r="M305" s="323"/>
      <c r="N305" s="323"/>
      <c r="O305" s="323"/>
      <c r="P305" s="323"/>
      <c r="Q305" s="323"/>
      <c r="R305" s="323"/>
      <c r="S305" s="323"/>
      <c r="T305" s="323"/>
      <c r="U305" s="323"/>
      <c r="V305" s="323"/>
      <c r="W305" s="323"/>
      <c r="X305" s="323"/>
      <c r="Y305" s="323"/>
      <c r="Z305" s="323"/>
      <c r="AA305" s="324"/>
      <c r="AB305" s="329"/>
      <c r="AC305" s="330"/>
      <c r="AD305" s="330"/>
      <c r="AE305" s="330"/>
      <c r="AF305" s="330"/>
      <c r="AG305" s="335"/>
      <c r="AH305" s="335"/>
      <c r="AI305" s="336"/>
      <c r="AM305" s="19"/>
      <c r="AN305" s="19"/>
      <c r="AO305" s="19"/>
      <c r="AP305" s="19"/>
      <c r="BA305" s="153"/>
      <c r="BB305" s="153"/>
      <c r="BD305" s="337"/>
      <c r="BE305" s="337"/>
      <c r="BF305" s="338"/>
    </row>
    <row r="306" spans="3:58" ht="10.9" customHeight="1" thickTop="1" x14ac:dyDescent="0.15">
      <c r="C306" s="117">
        <v>8</v>
      </c>
      <c r="D306" s="154" t="s">
        <v>74</v>
      </c>
      <c r="E306" s="114">
        <v>20</v>
      </c>
      <c r="F306" s="114" t="s">
        <v>75</v>
      </c>
      <c r="G306" s="117" t="s">
        <v>80</v>
      </c>
      <c r="H306" s="114"/>
      <c r="I306" s="358"/>
      <c r="J306" s="359"/>
      <c r="K306" s="360"/>
      <c r="L306" s="129">
        <f>E$214</f>
        <v>0</v>
      </c>
      <c r="M306" s="130"/>
      <c r="N306" s="130"/>
      <c r="O306" s="130"/>
      <c r="P306" s="130"/>
      <c r="Q306" s="131"/>
      <c r="R306" s="138">
        <f t="shared" ref="R306" si="45">IF(AND(I306="○",BA306="●"),2+ROUNDDOWN(($L306-100)/100,0)*2,0)</f>
        <v>0</v>
      </c>
      <c r="S306" s="139"/>
      <c r="T306" s="139"/>
      <c r="U306" s="139"/>
      <c r="V306" s="139"/>
      <c r="W306" s="140"/>
      <c r="X306" s="158">
        <v>1</v>
      </c>
      <c r="Y306" s="159"/>
      <c r="Z306" s="160"/>
      <c r="AA306" s="143">
        <f>IF(X306=1,$AL$38,IF(X306=2,$AL$56,IF(X306=3,$AL$74,IF(X306=4,$AL$93,IF(X306=5,$AL$111,IF(X306=6,$AL$129,IF(X306=7,$AL$148,IF(X306=8,$AL$166,IF(X306=9,$AL$184,IF(X306=10,$AL$203,0))))))))))</f>
        <v>0</v>
      </c>
      <c r="AB306" s="144"/>
      <c r="AC306" s="145"/>
      <c r="AD306" s="149">
        <f t="shared" ref="AD306" si="46">IF(I306="○",ROUNDUP(R306*AA306,1),0)</f>
        <v>0</v>
      </c>
      <c r="AE306" s="150"/>
      <c r="AF306" s="150"/>
      <c r="AG306" s="150"/>
      <c r="AH306" s="150"/>
      <c r="AI306" s="151"/>
      <c r="AJ306" s="62"/>
      <c r="BA306" s="152" t="str">
        <f t="shared" si="32"/>
        <v>●</v>
      </c>
      <c r="BB306" s="153">
        <f>IF(BA306="●",IF(I306="定","-",I306),"-")</f>
        <v>0</v>
      </c>
    </row>
    <row r="307" spans="3:58" ht="10.9" customHeight="1" x14ac:dyDescent="0.15">
      <c r="C307" s="118"/>
      <c r="D307" s="155"/>
      <c r="E307" s="115"/>
      <c r="F307" s="115"/>
      <c r="G307" s="118"/>
      <c r="H307" s="115"/>
      <c r="I307" s="158"/>
      <c r="J307" s="159"/>
      <c r="K307" s="361"/>
      <c r="L307" s="132"/>
      <c r="M307" s="133"/>
      <c r="N307" s="133"/>
      <c r="O307" s="133"/>
      <c r="P307" s="133"/>
      <c r="Q307" s="134"/>
      <c r="R307" s="138"/>
      <c r="S307" s="139"/>
      <c r="T307" s="139"/>
      <c r="U307" s="139"/>
      <c r="V307" s="139"/>
      <c r="W307" s="140"/>
      <c r="X307" s="158"/>
      <c r="Y307" s="159"/>
      <c r="Z307" s="160"/>
      <c r="AA307" s="143"/>
      <c r="AB307" s="144"/>
      <c r="AC307" s="145"/>
      <c r="AD307" s="149"/>
      <c r="AE307" s="150"/>
      <c r="AF307" s="150"/>
      <c r="AG307" s="150"/>
      <c r="AH307" s="150"/>
      <c r="AI307" s="151"/>
      <c r="AJ307" s="62"/>
      <c r="BA307" s="152"/>
      <c r="BB307" s="153"/>
    </row>
    <row r="308" spans="3:58" ht="10.9" customHeight="1" x14ac:dyDescent="0.15">
      <c r="C308" s="118"/>
      <c r="D308" s="155"/>
      <c r="E308" s="115"/>
      <c r="F308" s="115"/>
      <c r="G308" s="118"/>
      <c r="H308" s="115"/>
      <c r="I308" s="158"/>
      <c r="J308" s="159"/>
      <c r="K308" s="361"/>
      <c r="L308" s="132"/>
      <c r="M308" s="133"/>
      <c r="N308" s="133"/>
      <c r="O308" s="133"/>
      <c r="P308" s="133"/>
      <c r="Q308" s="134"/>
      <c r="R308" s="138"/>
      <c r="S308" s="139"/>
      <c r="T308" s="139"/>
      <c r="U308" s="139"/>
      <c r="V308" s="139"/>
      <c r="W308" s="140"/>
      <c r="X308" s="158"/>
      <c r="Y308" s="159"/>
      <c r="Z308" s="160"/>
      <c r="AA308" s="143"/>
      <c r="AB308" s="144"/>
      <c r="AC308" s="145"/>
      <c r="AD308" s="149"/>
      <c r="AE308" s="150"/>
      <c r="AF308" s="150"/>
      <c r="AG308" s="150"/>
      <c r="AH308" s="150"/>
      <c r="AI308" s="151"/>
      <c r="AJ308" s="62"/>
      <c r="BA308" s="152"/>
      <c r="BB308" s="153"/>
    </row>
    <row r="309" spans="3:58" ht="10.9" customHeight="1" x14ac:dyDescent="0.15">
      <c r="C309" s="119"/>
      <c r="D309" s="156"/>
      <c r="E309" s="116"/>
      <c r="F309" s="116"/>
      <c r="G309" s="119"/>
      <c r="H309" s="116"/>
      <c r="I309" s="161"/>
      <c r="J309" s="162"/>
      <c r="K309" s="362"/>
      <c r="L309" s="135"/>
      <c r="M309" s="136"/>
      <c r="N309" s="136"/>
      <c r="O309" s="136"/>
      <c r="P309" s="136"/>
      <c r="Q309" s="137"/>
      <c r="R309" s="138"/>
      <c r="S309" s="139"/>
      <c r="T309" s="139"/>
      <c r="U309" s="139"/>
      <c r="V309" s="139"/>
      <c r="W309" s="140"/>
      <c r="X309" s="161"/>
      <c r="Y309" s="162"/>
      <c r="Z309" s="163"/>
      <c r="AA309" s="146"/>
      <c r="AB309" s="147"/>
      <c r="AC309" s="148"/>
      <c r="AD309" s="149"/>
      <c r="AE309" s="150"/>
      <c r="AF309" s="150"/>
      <c r="AG309" s="150"/>
      <c r="AH309" s="150"/>
      <c r="AI309" s="151"/>
      <c r="AJ309" s="62"/>
      <c r="BA309" s="152"/>
      <c r="BB309" s="153"/>
    </row>
    <row r="310" spans="3:58" ht="10.9" customHeight="1" x14ac:dyDescent="0.15">
      <c r="C310" s="117">
        <v>8</v>
      </c>
      <c r="D310" s="154" t="s">
        <v>74</v>
      </c>
      <c r="E310" s="114">
        <v>21</v>
      </c>
      <c r="F310" s="114" t="s">
        <v>75</v>
      </c>
      <c r="G310" s="117" t="s">
        <v>81</v>
      </c>
      <c r="H310" s="114"/>
      <c r="I310" s="358"/>
      <c r="J310" s="359"/>
      <c r="K310" s="360"/>
      <c r="L310" s="129">
        <f>E$214</f>
        <v>0</v>
      </c>
      <c r="M310" s="130"/>
      <c r="N310" s="130"/>
      <c r="O310" s="130"/>
      <c r="P310" s="130"/>
      <c r="Q310" s="131"/>
      <c r="R310" s="138">
        <f t="shared" ref="R310" si="47">IF(AND(I310="○",BA310="●"),2+ROUNDDOWN(($L310-100)/100,0)*2,0)</f>
        <v>0</v>
      </c>
      <c r="S310" s="139"/>
      <c r="T310" s="139"/>
      <c r="U310" s="139"/>
      <c r="V310" s="139"/>
      <c r="W310" s="140"/>
      <c r="X310" s="158">
        <v>1</v>
      </c>
      <c r="Y310" s="159"/>
      <c r="Z310" s="160"/>
      <c r="AA310" s="143">
        <f>IF(X310=1,$AL$38,IF(X310=2,$AL$56,IF(X310=3,$AL$74,IF(X310=4,$AL$93,IF(X310=5,$AL$111,IF(X310=6,$AL$129,IF(X310=7,$AL$148,IF(X310=8,$AL$166,IF(X310=9,$AL$184,IF(X310=10,$AL$203,0))))))))))</f>
        <v>0</v>
      </c>
      <c r="AB310" s="144"/>
      <c r="AC310" s="145"/>
      <c r="AD310" s="149">
        <f t="shared" ref="AD310" si="48">IF(I310="○",ROUNDUP(R310*AA310,1),0)</f>
        <v>0</v>
      </c>
      <c r="AE310" s="150"/>
      <c r="AF310" s="150"/>
      <c r="AG310" s="150"/>
      <c r="AH310" s="150"/>
      <c r="AI310" s="151"/>
      <c r="AJ310" s="62"/>
      <c r="BA310" s="152" t="str">
        <f t="shared" si="32"/>
        <v>●</v>
      </c>
      <c r="BB310" s="153">
        <f>IF(BA310="●",IF(I310="定","-",I310),"-")</f>
        <v>0</v>
      </c>
    </row>
    <row r="311" spans="3:58" ht="10.9" customHeight="1" x14ac:dyDescent="0.15">
      <c r="C311" s="118"/>
      <c r="D311" s="155"/>
      <c r="E311" s="115"/>
      <c r="F311" s="115"/>
      <c r="G311" s="118"/>
      <c r="H311" s="115"/>
      <c r="I311" s="158"/>
      <c r="J311" s="159"/>
      <c r="K311" s="361"/>
      <c r="L311" s="132"/>
      <c r="M311" s="133"/>
      <c r="N311" s="133"/>
      <c r="O311" s="133"/>
      <c r="P311" s="133"/>
      <c r="Q311" s="134"/>
      <c r="R311" s="138"/>
      <c r="S311" s="139"/>
      <c r="T311" s="139"/>
      <c r="U311" s="139"/>
      <c r="V311" s="139"/>
      <c r="W311" s="140"/>
      <c r="X311" s="158"/>
      <c r="Y311" s="159"/>
      <c r="Z311" s="160"/>
      <c r="AA311" s="143"/>
      <c r="AB311" s="144"/>
      <c r="AC311" s="145"/>
      <c r="AD311" s="149"/>
      <c r="AE311" s="150"/>
      <c r="AF311" s="150"/>
      <c r="AG311" s="150"/>
      <c r="AH311" s="150"/>
      <c r="AI311" s="151"/>
      <c r="AJ311" s="62"/>
      <c r="BA311" s="152"/>
      <c r="BB311" s="153"/>
    </row>
    <row r="312" spans="3:58" ht="10.9" customHeight="1" x14ac:dyDescent="0.15">
      <c r="C312" s="118"/>
      <c r="D312" s="155"/>
      <c r="E312" s="115"/>
      <c r="F312" s="115"/>
      <c r="G312" s="118"/>
      <c r="H312" s="115"/>
      <c r="I312" s="158"/>
      <c r="J312" s="159"/>
      <c r="K312" s="361"/>
      <c r="L312" s="132"/>
      <c r="M312" s="133"/>
      <c r="N312" s="133"/>
      <c r="O312" s="133"/>
      <c r="P312" s="133"/>
      <c r="Q312" s="134"/>
      <c r="R312" s="138"/>
      <c r="S312" s="139"/>
      <c r="T312" s="139"/>
      <c r="U312" s="139"/>
      <c r="V312" s="139"/>
      <c r="W312" s="140"/>
      <c r="X312" s="158"/>
      <c r="Y312" s="159"/>
      <c r="Z312" s="160"/>
      <c r="AA312" s="143"/>
      <c r="AB312" s="144"/>
      <c r="AC312" s="145"/>
      <c r="AD312" s="149"/>
      <c r="AE312" s="150"/>
      <c r="AF312" s="150"/>
      <c r="AG312" s="150"/>
      <c r="AH312" s="150"/>
      <c r="AI312" s="151"/>
      <c r="AJ312" s="62"/>
      <c r="BA312" s="152"/>
      <c r="BB312" s="153"/>
    </row>
    <row r="313" spans="3:58" ht="10.9" customHeight="1" x14ac:dyDescent="0.15">
      <c r="C313" s="119"/>
      <c r="D313" s="156"/>
      <c r="E313" s="116"/>
      <c r="F313" s="116"/>
      <c r="G313" s="119"/>
      <c r="H313" s="116"/>
      <c r="I313" s="161"/>
      <c r="J313" s="162"/>
      <c r="K313" s="362"/>
      <c r="L313" s="135"/>
      <c r="M313" s="136"/>
      <c r="N313" s="136"/>
      <c r="O313" s="136"/>
      <c r="P313" s="136"/>
      <c r="Q313" s="137"/>
      <c r="R313" s="138"/>
      <c r="S313" s="139"/>
      <c r="T313" s="139"/>
      <c r="U313" s="139"/>
      <c r="V313" s="139"/>
      <c r="W313" s="140"/>
      <c r="X313" s="161"/>
      <c r="Y313" s="162"/>
      <c r="Z313" s="163"/>
      <c r="AA313" s="146"/>
      <c r="AB313" s="147"/>
      <c r="AC313" s="148"/>
      <c r="AD313" s="149"/>
      <c r="AE313" s="150"/>
      <c r="AF313" s="150"/>
      <c r="AG313" s="150"/>
      <c r="AH313" s="150"/>
      <c r="AI313" s="151"/>
      <c r="AJ313" s="62"/>
      <c r="BA313" s="152"/>
      <c r="BB313" s="153"/>
    </row>
    <row r="314" spans="3:58" ht="10.9" customHeight="1" x14ac:dyDescent="0.15">
      <c r="C314" s="117">
        <v>8</v>
      </c>
      <c r="D314" s="154" t="s">
        <v>74</v>
      </c>
      <c r="E314" s="114">
        <v>22</v>
      </c>
      <c r="F314" s="114" t="s">
        <v>75</v>
      </c>
      <c r="G314" s="117" t="s">
        <v>82</v>
      </c>
      <c r="H314" s="114"/>
      <c r="I314" s="358"/>
      <c r="J314" s="359"/>
      <c r="K314" s="360"/>
      <c r="L314" s="129">
        <f>E$214</f>
        <v>0</v>
      </c>
      <c r="M314" s="130"/>
      <c r="N314" s="130"/>
      <c r="O314" s="130"/>
      <c r="P314" s="130"/>
      <c r="Q314" s="131"/>
      <c r="R314" s="138">
        <f t="shared" ref="R314" si="49">IF(AND(I314="○",BA314="●"),2+ROUNDDOWN(($L314-100)/100,0)*2,0)</f>
        <v>0</v>
      </c>
      <c r="S314" s="139"/>
      <c r="T314" s="139"/>
      <c r="U314" s="139"/>
      <c r="V314" s="139"/>
      <c r="W314" s="140"/>
      <c r="X314" s="158">
        <v>1</v>
      </c>
      <c r="Y314" s="159"/>
      <c r="Z314" s="160"/>
      <c r="AA314" s="143">
        <f>IF(X314=1,$AL$38,IF(X314=2,$AL$56,IF(X314=3,$AL$74,IF(X314=4,$AL$93,IF(X314=5,$AL$111,IF(X314=6,$AL$129,IF(X314=7,$AL$148,IF(X314=8,$AL$166,IF(X314=9,$AL$184,IF(X314=10,$AL$203,0))))))))))</f>
        <v>0</v>
      </c>
      <c r="AB314" s="144"/>
      <c r="AC314" s="145"/>
      <c r="AD314" s="149">
        <f t="shared" ref="AD314" si="50">IF(I314="○",ROUNDUP(R314*AA314,1),0)</f>
        <v>0</v>
      </c>
      <c r="AE314" s="150"/>
      <c r="AF314" s="150"/>
      <c r="AG314" s="150"/>
      <c r="AH314" s="150"/>
      <c r="AI314" s="151"/>
      <c r="AJ314" s="62"/>
      <c r="BA314" s="152" t="str">
        <f t="shared" si="32"/>
        <v>●</v>
      </c>
      <c r="BB314" s="153">
        <f>IF(BA314="●",IF(I314="定","-",I314),"-")</f>
        <v>0</v>
      </c>
    </row>
    <row r="315" spans="3:58" ht="10.9" customHeight="1" x14ac:dyDescent="0.15">
      <c r="C315" s="118"/>
      <c r="D315" s="155"/>
      <c r="E315" s="115"/>
      <c r="F315" s="115"/>
      <c r="G315" s="118"/>
      <c r="H315" s="115"/>
      <c r="I315" s="158"/>
      <c r="J315" s="159"/>
      <c r="K315" s="361"/>
      <c r="L315" s="132"/>
      <c r="M315" s="133"/>
      <c r="N315" s="133"/>
      <c r="O315" s="133"/>
      <c r="P315" s="133"/>
      <c r="Q315" s="134"/>
      <c r="R315" s="138"/>
      <c r="S315" s="139"/>
      <c r="T315" s="139"/>
      <c r="U315" s="139"/>
      <c r="V315" s="139"/>
      <c r="W315" s="140"/>
      <c r="X315" s="158"/>
      <c r="Y315" s="159"/>
      <c r="Z315" s="160"/>
      <c r="AA315" s="143"/>
      <c r="AB315" s="144"/>
      <c r="AC315" s="145"/>
      <c r="AD315" s="149"/>
      <c r="AE315" s="150"/>
      <c r="AF315" s="150"/>
      <c r="AG315" s="150"/>
      <c r="AH315" s="150"/>
      <c r="AI315" s="151"/>
      <c r="AJ315" s="62"/>
      <c r="BA315" s="152"/>
      <c r="BB315" s="153"/>
    </row>
    <row r="316" spans="3:58" ht="10.9" customHeight="1" x14ac:dyDescent="0.15">
      <c r="C316" s="118"/>
      <c r="D316" s="155"/>
      <c r="E316" s="115"/>
      <c r="F316" s="115"/>
      <c r="G316" s="118"/>
      <c r="H316" s="115"/>
      <c r="I316" s="158"/>
      <c r="J316" s="159"/>
      <c r="K316" s="361"/>
      <c r="L316" s="132"/>
      <c r="M316" s="133"/>
      <c r="N316" s="133"/>
      <c r="O316" s="133"/>
      <c r="P316" s="133"/>
      <c r="Q316" s="134"/>
      <c r="R316" s="138"/>
      <c r="S316" s="139"/>
      <c r="T316" s="139"/>
      <c r="U316" s="139"/>
      <c r="V316" s="139"/>
      <c r="W316" s="140"/>
      <c r="X316" s="158"/>
      <c r="Y316" s="159"/>
      <c r="Z316" s="160"/>
      <c r="AA316" s="143"/>
      <c r="AB316" s="144"/>
      <c r="AC316" s="145"/>
      <c r="AD316" s="149"/>
      <c r="AE316" s="150"/>
      <c r="AF316" s="150"/>
      <c r="AG316" s="150"/>
      <c r="AH316" s="150"/>
      <c r="AI316" s="151"/>
      <c r="AJ316" s="62"/>
      <c r="BA316" s="152"/>
      <c r="BB316" s="153"/>
    </row>
    <row r="317" spans="3:58" ht="10.9" customHeight="1" x14ac:dyDescent="0.15">
      <c r="C317" s="119"/>
      <c r="D317" s="156"/>
      <c r="E317" s="116"/>
      <c r="F317" s="116"/>
      <c r="G317" s="119"/>
      <c r="H317" s="116"/>
      <c r="I317" s="161"/>
      <c r="J317" s="162"/>
      <c r="K317" s="362"/>
      <c r="L317" s="135"/>
      <c r="M317" s="136"/>
      <c r="N317" s="136"/>
      <c r="O317" s="136"/>
      <c r="P317" s="136"/>
      <c r="Q317" s="137"/>
      <c r="R317" s="138"/>
      <c r="S317" s="139"/>
      <c r="T317" s="139"/>
      <c r="U317" s="139"/>
      <c r="V317" s="139"/>
      <c r="W317" s="140"/>
      <c r="X317" s="161"/>
      <c r="Y317" s="162"/>
      <c r="Z317" s="163"/>
      <c r="AA317" s="146"/>
      <c r="AB317" s="147"/>
      <c r="AC317" s="148"/>
      <c r="AD317" s="149"/>
      <c r="AE317" s="150"/>
      <c r="AF317" s="150"/>
      <c r="AG317" s="150"/>
      <c r="AH317" s="150"/>
      <c r="AI317" s="151"/>
      <c r="AJ317" s="62"/>
      <c r="BA317" s="152"/>
      <c r="BB317" s="153"/>
    </row>
    <row r="318" spans="3:58" ht="10.9" customHeight="1" x14ac:dyDescent="0.15">
      <c r="C318" s="117">
        <v>8</v>
      </c>
      <c r="D318" s="154" t="s">
        <v>74</v>
      </c>
      <c r="E318" s="114">
        <v>23</v>
      </c>
      <c r="F318" s="114" t="s">
        <v>75</v>
      </c>
      <c r="G318" s="117" t="s">
        <v>76</v>
      </c>
      <c r="H318" s="339"/>
      <c r="I318" s="358"/>
      <c r="J318" s="359"/>
      <c r="K318" s="360"/>
      <c r="L318" s="129">
        <f>E$214</f>
        <v>0</v>
      </c>
      <c r="M318" s="130"/>
      <c r="N318" s="130"/>
      <c r="O318" s="130"/>
      <c r="P318" s="130"/>
      <c r="Q318" s="131"/>
      <c r="R318" s="138">
        <f t="shared" ref="R318" si="51">IF(AND(I318="○",BA318="●"),2+ROUNDDOWN(($L318-100)/100,0)*2,0)</f>
        <v>0</v>
      </c>
      <c r="S318" s="139"/>
      <c r="T318" s="139"/>
      <c r="U318" s="139"/>
      <c r="V318" s="139"/>
      <c r="W318" s="140"/>
      <c r="X318" s="158">
        <v>1</v>
      </c>
      <c r="Y318" s="159"/>
      <c r="Z318" s="160"/>
      <c r="AA318" s="143">
        <f>IF(X318=1,$AL$38,IF(X318=2,$AL$56,IF(X318=3,$AL$74,IF(X318=4,$AL$93,IF(X318=5,$AL$111,IF(X318=6,$AL$129,IF(X318=7,$AL$148,IF(X318=8,$AL$166,IF(X318=9,$AL$184,IF(X318=10,$AL$203,0))))))))))</f>
        <v>0</v>
      </c>
      <c r="AB318" s="144"/>
      <c r="AC318" s="145"/>
      <c r="AD318" s="149">
        <f t="shared" ref="AD318" si="52">IF(I318="○",ROUNDUP(R318*AA318,1),0)</f>
        <v>0</v>
      </c>
      <c r="AE318" s="150"/>
      <c r="AF318" s="150"/>
      <c r="AG318" s="150"/>
      <c r="AH318" s="150"/>
      <c r="AI318" s="151"/>
      <c r="AJ318" s="62"/>
      <c r="BA318" s="152" t="str">
        <f t="shared" si="32"/>
        <v>●</v>
      </c>
      <c r="BB318" s="153">
        <f>IF(BA318="●",IF(I318="定","-",I318),"-")</f>
        <v>0</v>
      </c>
    </row>
    <row r="319" spans="3:58" ht="10.9" customHeight="1" x14ac:dyDescent="0.15">
      <c r="C319" s="118"/>
      <c r="D319" s="155"/>
      <c r="E319" s="115"/>
      <c r="F319" s="115"/>
      <c r="G319" s="340"/>
      <c r="H319" s="341"/>
      <c r="I319" s="158"/>
      <c r="J319" s="159"/>
      <c r="K319" s="361"/>
      <c r="L319" s="132"/>
      <c r="M319" s="133"/>
      <c r="N319" s="133"/>
      <c r="O319" s="133"/>
      <c r="P319" s="133"/>
      <c r="Q319" s="134"/>
      <c r="R319" s="138"/>
      <c r="S319" s="139"/>
      <c r="T319" s="139"/>
      <c r="U319" s="139"/>
      <c r="V319" s="139"/>
      <c r="W319" s="140"/>
      <c r="X319" s="158"/>
      <c r="Y319" s="159"/>
      <c r="Z319" s="160"/>
      <c r="AA319" s="143"/>
      <c r="AB319" s="144"/>
      <c r="AC319" s="145"/>
      <c r="AD319" s="149"/>
      <c r="AE319" s="150"/>
      <c r="AF319" s="150"/>
      <c r="AG319" s="150"/>
      <c r="AH319" s="150"/>
      <c r="AI319" s="151"/>
      <c r="AJ319" s="62"/>
      <c r="BA319" s="152"/>
      <c r="BB319" s="153"/>
    </row>
    <row r="320" spans="3:58" ht="10.9" customHeight="1" x14ac:dyDescent="0.15">
      <c r="C320" s="118"/>
      <c r="D320" s="155"/>
      <c r="E320" s="115"/>
      <c r="F320" s="115"/>
      <c r="G320" s="340"/>
      <c r="H320" s="341"/>
      <c r="I320" s="158"/>
      <c r="J320" s="159"/>
      <c r="K320" s="361"/>
      <c r="L320" s="132"/>
      <c r="M320" s="133"/>
      <c r="N320" s="133"/>
      <c r="O320" s="133"/>
      <c r="P320" s="133"/>
      <c r="Q320" s="134"/>
      <c r="R320" s="138"/>
      <c r="S320" s="139"/>
      <c r="T320" s="139"/>
      <c r="U320" s="139"/>
      <c r="V320" s="139"/>
      <c r="W320" s="140"/>
      <c r="X320" s="158"/>
      <c r="Y320" s="159"/>
      <c r="Z320" s="160"/>
      <c r="AA320" s="143"/>
      <c r="AB320" s="144"/>
      <c r="AC320" s="145"/>
      <c r="AD320" s="149"/>
      <c r="AE320" s="150"/>
      <c r="AF320" s="150"/>
      <c r="AG320" s="150"/>
      <c r="AH320" s="150"/>
      <c r="AI320" s="151"/>
      <c r="AJ320" s="62"/>
      <c r="BA320" s="152"/>
      <c r="BB320" s="153"/>
    </row>
    <row r="321" spans="3:54" ht="10.9" customHeight="1" x14ac:dyDescent="0.15">
      <c r="C321" s="119"/>
      <c r="D321" s="156"/>
      <c r="E321" s="116"/>
      <c r="F321" s="116"/>
      <c r="G321" s="342"/>
      <c r="H321" s="343"/>
      <c r="I321" s="161"/>
      <c r="J321" s="162"/>
      <c r="K321" s="362"/>
      <c r="L321" s="135"/>
      <c r="M321" s="136"/>
      <c r="N321" s="136"/>
      <c r="O321" s="136"/>
      <c r="P321" s="136"/>
      <c r="Q321" s="137"/>
      <c r="R321" s="138"/>
      <c r="S321" s="139"/>
      <c r="T321" s="139"/>
      <c r="U321" s="139"/>
      <c r="V321" s="139"/>
      <c r="W321" s="140"/>
      <c r="X321" s="161"/>
      <c r="Y321" s="162"/>
      <c r="Z321" s="163"/>
      <c r="AA321" s="146"/>
      <c r="AB321" s="147"/>
      <c r="AC321" s="148"/>
      <c r="AD321" s="149"/>
      <c r="AE321" s="150"/>
      <c r="AF321" s="150"/>
      <c r="AG321" s="150"/>
      <c r="AH321" s="150"/>
      <c r="AI321" s="151"/>
      <c r="AJ321" s="62"/>
      <c r="BA321" s="152"/>
      <c r="BB321" s="153"/>
    </row>
    <row r="322" spans="3:54" ht="10.9" customHeight="1" x14ac:dyDescent="0.15">
      <c r="C322" s="117">
        <v>8</v>
      </c>
      <c r="D322" s="154" t="s">
        <v>74</v>
      </c>
      <c r="E322" s="114">
        <v>24</v>
      </c>
      <c r="F322" s="114" t="s">
        <v>75</v>
      </c>
      <c r="G322" s="117" t="s">
        <v>77</v>
      </c>
      <c r="H322" s="114"/>
      <c r="I322" s="358"/>
      <c r="J322" s="359"/>
      <c r="K322" s="360"/>
      <c r="L322" s="129">
        <f>E$214</f>
        <v>0</v>
      </c>
      <c r="M322" s="130"/>
      <c r="N322" s="130"/>
      <c r="O322" s="130"/>
      <c r="P322" s="130"/>
      <c r="Q322" s="131"/>
      <c r="R322" s="138">
        <f t="shared" ref="R322" si="53">IF(AND(I322="○",BA322="●"),2+ROUNDDOWN(($L322-100)/100,0)*2,0)</f>
        <v>0</v>
      </c>
      <c r="S322" s="139"/>
      <c r="T322" s="139"/>
      <c r="U322" s="139"/>
      <c r="V322" s="139"/>
      <c r="W322" s="140"/>
      <c r="X322" s="158">
        <v>1</v>
      </c>
      <c r="Y322" s="159"/>
      <c r="Z322" s="160"/>
      <c r="AA322" s="143">
        <f>IF(X322=1,$AL$38,IF(X322=2,$AL$56,IF(X322=3,$AL$74,IF(X322=4,$AL$93,IF(X322=5,$AL$111,IF(X322=6,$AL$129,IF(X322=7,$AL$148,IF(X322=8,$AL$166,IF(X322=9,$AL$184,IF(X322=10,$AL$203,0))))))))))</f>
        <v>0</v>
      </c>
      <c r="AB322" s="144"/>
      <c r="AC322" s="145"/>
      <c r="AD322" s="149">
        <f t="shared" ref="AD322" si="54">IF(I322="○",ROUNDUP(R322*AA322,1),0)</f>
        <v>0</v>
      </c>
      <c r="AE322" s="150"/>
      <c r="AF322" s="150"/>
      <c r="AG322" s="150"/>
      <c r="AH322" s="150"/>
      <c r="AI322" s="151"/>
      <c r="AJ322" s="62"/>
      <c r="BA322" s="152" t="str">
        <f t="shared" si="32"/>
        <v>●</v>
      </c>
      <c r="BB322" s="153">
        <f>IF(BA322="●",IF(I322="定","-",I322),"-")</f>
        <v>0</v>
      </c>
    </row>
    <row r="323" spans="3:54" ht="10.9" customHeight="1" x14ac:dyDescent="0.15">
      <c r="C323" s="118"/>
      <c r="D323" s="155"/>
      <c r="E323" s="115"/>
      <c r="F323" s="115"/>
      <c r="G323" s="118"/>
      <c r="H323" s="115"/>
      <c r="I323" s="158"/>
      <c r="J323" s="159"/>
      <c r="K323" s="361"/>
      <c r="L323" s="132"/>
      <c r="M323" s="133"/>
      <c r="N323" s="133"/>
      <c r="O323" s="133"/>
      <c r="P323" s="133"/>
      <c r="Q323" s="134"/>
      <c r="R323" s="138"/>
      <c r="S323" s="139"/>
      <c r="T323" s="139"/>
      <c r="U323" s="139"/>
      <c r="V323" s="139"/>
      <c r="W323" s="140"/>
      <c r="X323" s="158"/>
      <c r="Y323" s="159"/>
      <c r="Z323" s="160"/>
      <c r="AA323" s="143"/>
      <c r="AB323" s="144"/>
      <c r="AC323" s="145"/>
      <c r="AD323" s="149"/>
      <c r="AE323" s="150"/>
      <c r="AF323" s="150"/>
      <c r="AG323" s="150"/>
      <c r="AH323" s="150"/>
      <c r="AI323" s="151"/>
      <c r="AJ323" s="62"/>
      <c r="BA323" s="152"/>
      <c r="BB323" s="153"/>
    </row>
    <row r="324" spans="3:54" ht="10.9" customHeight="1" x14ac:dyDescent="0.15">
      <c r="C324" s="118"/>
      <c r="D324" s="155"/>
      <c r="E324" s="115"/>
      <c r="F324" s="115"/>
      <c r="G324" s="118"/>
      <c r="H324" s="115"/>
      <c r="I324" s="158"/>
      <c r="J324" s="159"/>
      <c r="K324" s="361"/>
      <c r="L324" s="132"/>
      <c r="M324" s="133"/>
      <c r="N324" s="133"/>
      <c r="O324" s="133"/>
      <c r="P324" s="133"/>
      <c r="Q324" s="134"/>
      <c r="R324" s="138"/>
      <c r="S324" s="139"/>
      <c r="T324" s="139"/>
      <c r="U324" s="139"/>
      <c r="V324" s="139"/>
      <c r="W324" s="140"/>
      <c r="X324" s="158"/>
      <c r="Y324" s="159"/>
      <c r="Z324" s="160"/>
      <c r="AA324" s="143"/>
      <c r="AB324" s="144"/>
      <c r="AC324" s="145"/>
      <c r="AD324" s="149"/>
      <c r="AE324" s="150"/>
      <c r="AF324" s="150"/>
      <c r="AG324" s="150"/>
      <c r="AH324" s="150"/>
      <c r="AI324" s="151"/>
      <c r="AJ324" s="62"/>
      <c r="BA324" s="152"/>
      <c r="BB324" s="153"/>
    </row>
    <row r="325" spans="3:54" ht="10.9" customHeight="1" x14ac:dyDescent="0.15">
      <c r="C325" s="119"/>
      <c r="D325" s="156"/>
      <c r="E325" s="116"/>
      <c r="F325" s="116"/>
      <c r="G325" s="119"/>
      <c r="H325" s="116"/>
      <c r="I325" s="161"/>
      <c r="J325" s="162"/>
      <c r="K325" s="362"/>
      <c r="L325" s="135"/>
      <c r="M325" s="136"/>
      <c r="N325" s="136"/>
      <c r="O325" s="136"/>
      <c r="P325" s="136"/>
      <c r="Q325" s="137"/>
      <c r="R325" s="138"/>
      <c r="S325" s="139"/>
      <c r="T325" s="139"/>
      <c r="U325" s="139"/>
      <c r="V325" s="139"/>
      <c r="W325" s="140"/>
      <c r="X325" s="161"/>
      <c r="Y325" s="162"/>
      <c r="Z325" s="163"/>
      <c r="AA325" s="146"/>
      <c r="AB325" s="147"/>
      <c r="AC325" s="148"/>
      <c r="AD325" s="149"/>
      <c r="AE325" s="150"/>
      <c r="AF325" s="150"/>
      <c r="AG325" s="150"/>
      <c r="AH325" s="150"/>
      <c r="AI325" s="151"/>
      <c r="AJ325" s="62"/>
      <c r="BA325" s="152"/>
      <c r="BB325" s="153"/>
    </row>
    <row r="326" spans="3:54" ht="10.9" customHeight="1" x14ac:dyDescent="0.15">
      <c r="C326" s="117">
        <v>8</v>
      </c>
      <c r="D326" s="154" t="s">
        <v>74</v>
      </c>
      <c r="E326" s="114">
        <v>25</v>
      </c>
      <c r="F326" s="114" t="s">
        <v>75</v>
      </c>
      <c r="G326" s="117" t="s">
        <v>78</v>
      </c>
      <c r="H326" s="114"/>
      <c r="I326" s="358"/>
      <c r="J326" s="359"/>
      <c r="K326" s="360"/>
      <c r="L326" s="129">
        <f>E$214</f>
        <v>0</v>
      </c>
      <c r="M326" s="130"/>
      <c r="N326" s="130"/>
      <c r="O326" s="130"/>
      <c r="P326" s="130"/>
      <c r="Q326" s="131"/>
      <c r="R326" s="138">
        <f t="shared" ref="R326" si="55">IF(AND(I326="○",BA326="●"),2+ROUNDDOWN(($L326-100)/100,0)*2,0)</f>
        <v>0</v>
      </c>
      <c r="S326" s="139"/>
      <c r="T326" s="139"/>
      <c r="U326" s="139"/>
      <c r="V326" s="139"/>
      <c r="W326" s="140"/>
      <c r="X326" s="158">
        <v>1</v>
      </c>
      <c r="Y326" s="159"/>
      <c r="Z326" s="160"/>
      <c r="AA326" s="143">
        <f>IF(X326=1,$AL$38,IF(X326=2,$AL$56,IF(X326=3,$AL$74,IF(X326=4,$AL$93,IF(X326=5,$AL$111,IF(X326=6,$AL$129,IF(X326=7,$AL$148,IF(X326=8,$AL$166,IF(X326=9,$AL$184,IF(X326=10,$AL$203,0))))))))))</f>
        <v>0</v>
      </c>
      <c r="AB326" s="144"/>
      <c r="AC326" s="145"/>
      <c r="AD326" s="149">
        <f t="shared" ref="AD326" si="56">IF(I326="○",ROUNDUP(R326*AA326,1),0)</f>
        <v>0</v>
      </c>
      <c r="AE326" s="150"/>
      <c r="AF326" s="150"/>
      <c r="AG326" s="150"/>
      <c r="AH326" s="150"/>
      <c r="AI326" s="151"/>
      <c r="AJ326" s="62"/>
      <c r="BA326" s="152" t="str">
        <f t="shared" si="32"/>
        <v>●</v>
      </c>
      <c r="BB326" s="153">
        <f>IF(BA326="●",IF(I326="定","-",I326),"-")</f>
        <v>0</v>
      </c>
    </row>
    <row r="327" spans="3:54" ht="10.9" customHeight="1" x14ac:dyDescent="0.15">
      <c r="C327" s="118"/>
      <c r="D327" s="155"/>
      <c r="E327" s="115"/>
      <c r="F327" s="115"/>
      <c r="G327" s="118"/>
      <c r="H327" s="115"/>
      <c r="I327" s="158"/>
      <c r="J327" s="159"/>
      <c r="K327" s="361"/>
      <c r="L327" s="132"/>
      <c r="M327" s="133"/>
      <c r="N327" s="133"/>
      <c r="O327" s="133"/>
      <c r="P327" s="133"/>
      <c r="Q327" s="134"/>
      <c r="R327" s="138"/>
      <c r="S327" s="139"/>
      <c r="T327" s="139"/>
      <c r="U327" s="139"/>
      <c r="V327" s="139"/>
      <c r="W327" s="140"/>
      <c r="X327" s="158"/>
      <c r="Y327" s="159"/>
      <c r="Z327" s="160"/>
      <c r="AA327" s="143"/>
      <c r="AB327" s="144"/>
      <c r="AC327" s="145"/>
      <c r="AD327" s="149"/>
      <c r="AE327" s="150"/>
      <c r="AF327" s="150"/>
      <c r="AG327" s="150"/>
      <c r="AH327" s="150"/>
      <c r="AI327" s="151"/>
      <c r="AJ327" s="62"/>
      <c r="BA327" s="152"/>
      <c r="BB327" s="153"/>
    </row>
    <row r="328" spans="3:54" ht="10.9" customHeight="1" x14ac:dyDescent="0.15">
      <c r="C328" s="118"/>
      <c r="D328" s="155"/>
      <c r="E328" s="115"/>
      <c r="F328" s="115"/>
      <c r="G328" s="118"/>
      <c r="H328" s="115"/>
      <c r="I328" s="158"/>
      <c r="J328" s="159"/>
      <c r="K328" s="361"/>
      <c r="L328" s="132"/>
      <c r="M328" s="133"/>
      <c r="N328" s="133"/>
      <c r="O328" s="133"/>
      <c r="P328" s="133"/>
      <c r="Q328" s="134"/>
      <c r="R328" s="138"/>
      <c r="S328" s="139"/>
      <c r="T328" s="139"/>
      <c r="U328" s="139"/>
      <c r="V328" s="139"/>
      <c r="W328" s="140"/>
      <c r="X328" s="158"/>
      <c r="Y328" s="159"/>
      <c r="Z328" s="160"/>
      <c r="AA328" s="143"/>
      <c r="AB328" s="144"/>
      <c r="AC328" s="145"/>
      <c r="AD328" s="149"/>
      <c r="AE328" s="150"/>
      <c r="AF328" s="150"/>
      <c r="AG328" s="150"/>
      <c r="AH328" s="150"/>
      <c r="AI328" s="151"/>
      <c r="AJ328" s="62"/>
      <c r="BA328" s="152"/>
      <c r="BB328" s="153"/>
    </row>
    <row r="329" spans="3:54" ht="10.9" customHeight="1" x14ac:dyDescent="0.15">
      <c r="C329" s="119"/>
      <c r="D329" s="156"/>
      <c r="E329" s="116"/>
      <c r="F329" s="116"/>
      <c r="G329" s="119"/>
      <c r="H329" s="116"/>
      <c r="I329" s="161"/>
      <c r="J329" s="162"/>
      <c r="K329" s="362"/>
      <c r="L329" s="135"/>
      <c r="M329" s="136"/>
      <c r="N329" s="136"/>
      <c r="O329" s="136"/>
      <c r="P329" s="136"/>
      <c r="Q329" s="137"/>
      <c r="R329" s="138"/>
      <c r="S329" s="139"/>
      <c r="T329" s="139"/>
      <c r="U329" s="139"/>
      <c r="V329" s="139"/>
      <c r="W329" s="140"/>
      <c r="X329" s="161"/>
      <c r="Y329" s="162"/>
      <c r="Z329" s="163"/>
      <c r="AA329" s="146"/>
      <c r="AB329" s="147"/>
      <c r="AC329" s="148"/>
      <c r="AD329" s="149"/>
      <c r="AE329" s="150"/>
      <c r="AF329" s="150"/>
      <c r="AG329" s="150"/>
      <c r="AH329" s="150"/>
      <c r="AI329" s="151"/>
      <c r="AJ329" s="62"/>
      <c r="BA329" s="152"/>
      <c r="BB329" s="153"/>
    </row>
    <row r="330" spans="3:54" ht="10.9" customHeight="1" x14ac:dyDescent="0.15">
      <c r="C330" s="117">
        <v>8</v>
      </c>
      <c r="D330" s="154" t="s">
        <v>74</v>
      </c>
      <c r="E330" s="114">
        <v>26</v>
      </c>
      <c r="F330" s="114" t="s">
        <v>75</v>
      </c>
      <c r="G330" s="117" t="s">
        <v>79</v>
      </c>
      <c r="H330" s="114"/>
      <c r="I330" s="358"/>
      <c r="J330" s="359"/>
      <c r="K330" s="360"/>
      <c r="L330" s="129">
        <f>E$214</f>
        <v>0</v>
      </c>
      <c r="M330" s="130"/>
      <c r="N330" s="130"/>
      <c r="O330" s="130"/>
      <c r="P330" s="130"/>
      <c r="Q330" s="131"/>
      <c r="R330" s="138">
        <f t="shared" ref="R330" si="57">IF(AND(I330="○",BA330="●"),2+ROUNDDOWN(($L330-100)/100,0)*2,0)</f>
        <v>0</v>
      </c>
      <c r="S330" s="139"/>
      <c r="T330" s="139"/>
      <c r="U330" s="139"/>
      <c r="V330" s="139"/>
      <c r="W330" s="140"/>
      <c r="X330" s="158">
        <v>1</v>
      </c>
      <c r="Y330" s="159"/>
      <c r="Z330" s="160"/>
      <c r="AA330" s="143">
        <f>IF(X330=1,$AL$38,IF(X330=2,$AL$56,IF(X330=3,$AL$74,IF(X330=4,$AL$93,IF(X330=5,$AL$111,IF(X330=6,$AL$129,IF(X330=7,$AL$148,IF(X330=8,$AL$166,IF(X330=9,$AL$184,IF(X330=10,$AL$203,0))))))))))</f>
        <v>0</v>
      </c>
      <c r="AB330" s="144"/>
      <c r="AC330" s="145"/>
      <c r="AD330" s="149">
        <f t="shared" ref="AD330" si="58">IF(I330="○",ROUNDUP(R330*AA330,1),0)</f>
        <v>0</v>
      </c>
      <c r="AE330" s="150"/>
      <c r="AF330" s="150"/>
      <c r="AG330" s="150"/>
      <c r="AH330" s="150"/>
      <c r="AI330" s="151"/>
      <c r="AJ330" s="62"/>
      <c r="BA330" s="152" t="str">
        <f t="shared" si="32"/>
        <v>●</v>
      </c>
      <c r="BB330" s="153">
        <f>IF(BA330="●",IF(I330="定","-",I330),"-")</f>
        <v>0</v>
      </c>
    </row>
    <row r="331" spans="3:54" ht="10.9" customHeight="1" x14ac:dyDescent="0.15">
      <c r="C331" s="118"/>
      <c r="D331" s="155"/>
      <c r="E331" s="115"/>
      <c r="F331" s="115"/>
      <c r="G331" s="118"/>
      <c r="H331" s="115"/>
      <c r="I331" s="158"/>
      <c r="J331" s="159"/>
      <c r="K331" s="361"/>
      <c r="L331" s="132"/>
      <c r="M331" s="133"/>
      <c r="N331" s="133"/>
      <c r="O331" s="133"/>
      <c r="P331" s="133"/>
      <c r="Q331" s="134"/>
      <c r="R331" s="138"/>
      <c r="S331" s="139"/>
      <c r="T331" s="139"/>
      <c r="U331" s="139"/>
      <c r="V331" s="139"/>
      <c r="W331" s="140"/>
      <c r="X331" s="158"/>
      <c r="Y331" s="159"/>
      <c r="Z331" s="160"/>
      <c r="AA331" s="143"/>
      <c r="AB331" s="144"/>
      <c r="AC331" s="145"/>
      <c r="AD331" s="149"/>
      <c r="AE331" s="150"/>
      <c r="AF331" s="150"/>
      <c r="AG331" s="150"/>
      <c r="AH331" s="150"/>
      <c r="AI331" s="151"/>
      <c r="AJ331" s="62"/>
      <c r="BA331" s="152"/>
      <c r="BB331" s="153"/>
    </row>
    <row r="332" spans="3:54" ht="10.9" customHeight="1" x14ac:dyDescent="0.15">
      <c r="C332" s="118"/>
      <c r="D332" s="155"/>
      <c r="E332" s="115"/>
      <c r="F332" s="115"/>
      <c r="G332" s="118"/>
      <c r="H332" s="115"/>
      <c r="I332" s="158"/>
      <c r="J332" s="159"/>
      <c r="K332" s="361"/>
      <c r="L332" s="132"/>
      <c r="M332" s="133"/>
      <c r="N332" s="133"/>
      <c r="O332" s="133"/>
      <c r="P332" s="133"/>
      <c r="Q332" s="134"/>
      <c r="R332" s="138"/>
      <c r="S332" s="139"/>
      <c r="T332" s="139"/>
      <c r="U332" s="139"/>
      <c r="V332" s="139"/>
      <c r="W332" s="140"/>
      <c r="X332" s="158"/>
      <c r="Y332" s="159"/>
      <c r="Z332" s="160"/>
      <c r="AA332" s="143"/>
      <c r="AB332" s="144"/>
      <c r="AC332" s="145"/>
      <c r="AD332" s="149"/>
      <c r="AE332" s="150"/>
      <c r="AF332" s="150"/>
      <c r="AG332" s="150"/>
      <c r="AH332" s="150"/>
      <c r="AI332" s="151"/>
      <c r="AJ332" s="62"/>
      <c r="BA332" s="152"/>
      <c r="BB332" s="153"/>
    </row>
    <row r="333" spans="3:54" ht="10.9" customHeight="1" x14ac:dyDescent="0.15">
      <c r="C333" s="119"/>
      <c r="D333" s="156"/>
      <c r="E333" s="116"/>
      <c r="F333" s="116"/>
      <c r="G333" s="119"/>
      <c r="H333" s="116"/>
      <c r="I333" s="161"/>
      <c r="J333" s="162"/>
      <c r="K333" s="362"/>
      <c r="L333" s="135"/>
      <c r="M333" s="136"/>
      <c r="N333" s="136"/>
      <c r="O333" s="136"/>
      <c r="P333" s="136"/>
      <c r="Q333" s="137"/>
      <c r="R333" s="138"/>
      <c r="S333" s="139"/>
      <c r="T333" s="139"/>
      <c r="U333" s="139"/>
      <c r="V333" s="139"/>
      <c r="W333" s="140"/>
      <c r="X333" s="161"/>
      <c r="Y333" s="162"/>
      <c r="Z333" s="163"/>
      <c r="AA333" s="146"/>
      <c r="AB333" s="147"/>
      <c r="AC333" s="148"/>
      <c r="AD333" s="149"/>
      <c r="AE333" s="150"/>
      <c r="AF333" s="150"/>
      <c r="AG333" s="150"/>
      <c r="AH333" s="150"/>
      <c r="AI333" s="151"/>
      <c r="AJ333" s="62"/>
      <c r="BA333" s="152"/>
      <c r="BB333" s="153"/>
    </row>
    <row r="334" spans="3:54" ht="10.9" customHeight="1" x14ac:dyDescent="0.15">
      <c r="C334" s="117">
        <v>8</v>
      </c>
      <c r="D334" s="154" t="s">
        <v>74</v>
      </c>
      <c r="E334" s="114">
        <v>27</v>
      </c>
      <c r="F334" s="114" t="s">
        <v>75</v>
      </c>
      <c r="G334" s="117" t="s">
        <v>80</v>
      </c>
      <c r="H334" s="114"/>
      <c r="I334" s="358"/>
      <c r="J334" s="359"/>
      <c r="K334" s="360"/>
      <c r="L334" s="129">
        <f>E$214</f>
        <v>0</v>
      </c>
      <c r="M334" s="130"/>
      <c r="N334" s="130"/>
      <c r="O334" s="130"/>
      <c r="P334" s="130"/>
      <c r="Q334" s="131"/>
      <c r="R334" s="138">
        <f t="shared" ref="R334" si="59">IF(AND(I334="○",BA334="●"),2+ROUNDDOWN(($L334-100)/100,0)*2,0)</f>
        <v>0</v>
      </c>
      <c r="S334" s="139"/>
      <c r="T334" s="139"/>
      <c r="U334" s="139"/>
      <c r="V334" s="139"/>
      <c r="W334" s="140"/>
      <c r="X334" s="158">
        <v>1</v>
      </c>
      <c r="Y334" s="159"/>
      <c r="Z334" s="160"/>
      <c r="AA334" s="143">
        <f>IF(X334=1,$AL$38,IF(X334=2,$AL$56,IF(X334=3,$AL$74,IF(X334=4,$AL$93,IF(X334=5,$AL$111,IF(X334=6,$AL$129,IF(X334=7,$AL$148,IF(X334=8,$AL$166,IF(X334=9,$AL$184,IF(X334=10,$AL$203,0))))))))))</f>
        <v>0</v>
      </c>
      <c r="AB334" s="144"/>
      <c r="AC334" s="145"/>
      <c r="AD334" s="149">
        <f t="shared" ref="AD334" si="60">IF(I334="○",ROUNDUP(R334*AA334,1),0)</f>
        <v>0</v>
      </c>
      <c r="AE334" s="150"/>
      <c r="AF334" s="150"/>
      <c r="AG334" s="150"/>
      <c r="AH334" s="150"/>
      <c r="AI334" s="151"/>
      <c r="AJ334" s="62"/>
      <c r="BA334" s="152" t="str">
        <f t="shared" si="32"/>
        <v>●</v>
      </c>
      <c r="BB334" s="153">
        <f>IF(BA334="●",IF(I334="定","-",I334),"-")</f>
        <v>0</v>
      </c>
    </row>
    <row r="335" spans="3:54" ht="10.9" customHeight="1" x14ac:dyDescent="0.15">
      <c r="C335" s="118"/>
      <c r="D335" s="155"/>
      <c r="E335" s="115"/>
      <c r="F335" s="115"/>
      <c r="G335" s="118"/>
      <c r="H335" s="115"/>
      <c r="I335" s="158"/>
      <c r="J335" s="159"/>
      <c r="K335" s="361"/>
      <c r="L335" s="132"/>
      <c r="M335" s="133"/>
      <c r="N335" s="133"/>
      <c r="O335" s="133"/>
      <c r="P335" s="133"/>
      <c r="Q335" s="134"/>
      <c r="R335" s="138"/>
      <c r="S335" s="139"/>
      <c r="T335" s="139"/>
      <c r="U335" s="139"/>
      <c r="V335" s="139"/>
      <c r="W335" s="140"/>
      <c r="X335" s="158"/>
      <c r="Y335" s="159"/>
      <c r="Z335" s="160"/>
      <c r="AA335" s="143"/>
      <c r="AB335" s="144"/>
      <c r="AC335" s="145"/>
      <c r="AD335" s="149"/>
      <c r="AE335" s="150"/>
      <c r="AF335" s="150"/>
      <c r="AG335" s="150"/>
      <c r="AH335" s="150"/>
      <c r="AI335" s="151"/>
      <c r="AJ335" s="62"/>
      <c r="BA335" s="152"/>
      <c r="BB335" s="153"/>
    </row>
    <row r="336" spans="3:54" ht="10.9" customHeight="1" x14ac:dyDescent="0.15">
      <c r="C336" s="118"/>
      <c r="D336" s="155"/>
      <c r="E336" s="115"/>
      <c r="F336" s="115"/>
      <c r="G336" s="118"/>
      <c r="H336" s="115"/>
      <c r="I336" s="158"/>
      <c r="J336" s="159"/>
      <c r="K336" s="361"/>
      <c r="L336" s="132"/>
      <c r="M336" s="133"/>
      <c r="N336" s="133"/>
      <c r="O336" s="133"/>
      <c r="P336" s="133"/>
      <c r="Q336" s="134"/>
      <c r="R336" s="138"/>
      <c r="S336" s="139"/>
      <c r="T336" s="139"/>
      <c r="U336" s="139"/>
      <c r="V336" s="139"/>
      <c r="W336" s="140"/>
      <c r="X336" s="158"/>
      <c r="Y336" s="159"/>
      <c r="Z336" s="160"/>
      <c r="AA336" s="143"/>
      <c r="AB336" s="144"/>
      <c r="AC336" s="145"/>
      <c r="AD336" s="149"/>
      <c r="AE336" s="150"/>
      <c r="AF336" s="150"/>
      <c r="AG336" s="150"/>
      <c r="AH336" s="150"/>
      <c r="AI336" s="151"/>
      <c r="AJ336" s="62"/>
      <c r="BA336" s="152"/>
      <c r="BB336" s="153"/>
    </row>
    <row r="337" spans="3:54" ht="10.9" customHeight="1" x14ac:dyDescent="0.15">
      <c r="C337" s="119"/>
      <c r="D337" s="156"/>
      <c r="E337" s="116"/>
      <c r="F337" s="116"/>
      <c r="G337" s="119"/>
      <c r="H337" s="116"/>
      <c r="I337" s="161"/>
      <c r="J337" s="162"/>
      <c r="K337" s="362"/>
      <c r="L337" s="135"/>
      <c r="M337" s="136"/>
      <c r="N337" s="136"/>
      <c r="O337" s="136"/>
      <c r="P337" s="136"/>
      <c r="Q337" s="137"/>
      <c r="R337" s="138"/>
      <c r="S337" s="139"/>
      <c r="T337" s="139"/>
      <c r="U337" s="139"/>
      <c r="V337" s="139"/>
      <c r="W337" s="140"/>
      <c r="X337" s="161"/>
      <c r="Y337" s="162"/>
      <c r="Z337" s="163"/>
      <c r="AA337" s="146"/>
      <c r="AB337" s="147"/>
      <c r="AC337" s="148"/>
      <c r="AD337" s="149"/>
      <c r="AE337" s="150"/>
      <c r="AF337" s="150"/>
      <c r="AG337" s="150"/>
      <c r="AH337" s="150"/>
      <c r="AI337" s="151"/>
      <c r="AJ337" s="62"/>
      <c r="BA337" s="152"/>
      <c r="BB337" s="153"/>
    </row>
    <row r="338" spans="3:54" ht="10.9" customHeight="1" x14ac:dyDescent="0.15">
      <c r="C338" s="117">
        <v>8</v>
      </c>
      <c r="D338" s="154" t="s">
        <v>74</v>
      </c>
      <c r="E338" s="114">
        <v>28</v>
      </c>
      <c r="F338" s="114" t="s">
        <v>75</v>
      </c>
      <c r="G338" s="117" t="s">
        <v>81</v>
      </c>
      <c r="H338" s="114"/>
      <c r="I338" s="358"/>
      <c r="J338" s="359"/>
      <c r="K338" s="360"/>
      <c r="L338" s="129">
        <f>E$214</f>
        <v>0</v>
      </c>
      <c r="M338" s="130"/>
      <c r="N338" s="130"/>
      <c r="O338" s="130"/>
      <c r="P338" s="130"/>
      <c r="Q338" s="131"/>
      <c r="R338" s="138">
        <f t="shared" ref="R338" si="61">IF(AND(I338="○",BA338="●"),2+ROUNDDOWN(($L338-100)/100,0)*2,0)</f>
        <v>0</v>
      </c>
      <c r="S338" s="139"/>
      <c r="T338" s="139"/>
      <c r="U338" s="139"/>
      <c r="V338" s="139"/>
      <c r="W338" s="140"/>
      <c r="X338" s="158">
        <v>1</v>
      </c>
      <c r="Y338" s="159"/>
      <c r="Z338" s="160"/>
      <c r="AA338" s="143">
        <f>IF(X338=1,$AL$38,IF(X338=2,$AL$56,IF(X338=3,$AL$74,IF(X338=4,$AL$93,IF(X338=5,$AL$111,IF(X338=6,$AL$129,IF(X338=7,$AL$148,IF(X338=8,$AL$166,IF(X338=9,$AL$184,IF(X338=10,$AL$203,0))))))))))</f>
        <v>0</v>
      </c>
      <c r="AB338" s="144"/>
      <c r="AC338" s="145"/>
      <c r="AD338" s="149">
        <f t="shared" ref="AD338" si="62">IF(I338="○",ROUNDUP(R338*AA338,1),0)</f>
        <v>0</v>
      </c>
      <c r="AE338" s="150"/>
      <c r="AF338" s="150"/>
      <c r="AG338" s="150"/>
      <c r="AH338" s="150"/>
      <c r="AI338" s="151"/>
      <c r="AJ338" s="62"/>
      <c r="BA338" s="152" t="str">
        <f t="shared" si="32"/>
        <v>●</v>
      </c>
      <c r="BB338" s="153">
        <f>IF(BA338="●",IF(I338="定","-",I338),"-")</f>
        <v>0</v>
      </c>
    </row>
    <row r="339" spans="3:54" ht="10.9" customHeight="1" x14ac:dyDescent="0.15">
      <c r="C339" s="118"/>
      <c r="D339" s="155"/>
      <c r="E339" s="115"/>
      <c r="F339" s="115"/>
      <c r="G339" s="118"/>
      <c r="H339" s="115"/>
      <c r="I339" s="158"/>
      <c r="J339" s="159"/>
      <c r="K339" s="361"/>
      <c r="L339" s="132"/>
      <c r="M339" s="133"/>
      <c r="N339" s="133"/>
      <c r="O339" s="133"/>
      <c r="P339" s="133"/>
      <c r="Q339" s="134"/>
      <c r="R339" s="138"/>
      <c r="S339" s="139"/>
      <c r="T339" s="139"/>
      <c r="U339" s="139"/>
      <c r="V339" s="139"/>
      <c r="W339" s="140"/>
      <c r="X339" s="158"/>
      <c r="Y339" s="159"/>
      <c r="Z339" s="160"/>
      <c r="AA339" s="143"/>
      <c r="AB339" s="144"/>
      <c r="AC339" s="145"/>
      <c r="AD339" s="149"/>
      <c r="AE339" s="150"/>
      <c r="AF339" s="150"/>
      <c r="AG339" s="150"/>
      <c r="AH339" s="150"/>
      <c r="AI339" s="151"/>
      <c r="AJ339" s="62"/>
      <c r="BA339" s="152"/>
      <c r="BB339" s="153"/>
    </row>
    <row r="340" spans="3:54" ht="10.9" customHeight="1" x14ac:dyDescent="0.15">
      <c r="C340" s="118"/>
      <c r="D340" s="155"/>
      <c r="E340" s="115"/>
      <c r="F340" s="115"/>
      <c r="G340" s="118"/>
      <c r="H340" s="115"/>
      <c r="I340" s="158"/>
      <c r="J340" s="159"/>
      <c r="K340" s="361"/>
      <c r="L340" s="132"/>
      <c r="M340" s="133"/>
      <c r="N340" s="133"/>
      <c r="O340" s="133"/>
      <c r="P340" s="133"/>
      <c r="Q340" s="134"/>
      <c r="R340" s="138"/>
      <c r="S340" s="139"/>
      <c r="T340" s="139"/>
      <c r="U340" s="139"/>
      <c r="V340" s="139"/>
      <c r="W340" s="140"/>
      <c r="X340" s="158"/>
      <c r="Y340" s="159"/>
      <c r="Z340" s="160"/>
      <c r="AA340" s="143"/>
      <c r="AB340" s="144"/>
      <c r="AC340" s="145"/>
      <c r="AD340" s="149"/>
      <c r="AE340" s="150"/>
      <c r="AF340" s="150"/>
      <c r="AG340" s="150"/>
      <c r="AH340" s="150"/>
      <c r="AI340" s="151"/>
      <c r="AJ340" s="62"/>
      <c r="BA340" s="152"/>
      <c r="BB340" s="153"/>
    </row>
    <row r="341" spans="3:54" ht="10.9" customHeight="1" x14ac:dyDescent="0.15">
      <c r="C341" s="119"/>
      <c r="D341" s="156"/>
      <c r="E341" s="116"/>
      <c r="F341" s="116"/>
      <c r="G341" s="119"/>
      <c r="H341" s="116"/>
      <c r="I341" s="161"/>
      <c r="J341" s="162"/>
      <c r="K341" s="362"/>
      <c r="L341" s="135"/>
      <c r="M341" s="136"/>
      <c r="N341" s="136"/>
      <c r="O341" s="136"/>
      <c r="P341" s="136"/>
      <c r="Q341" s="137"/>
      <c r="R341" s="138"/>
      <c r="S341" s="139"/>
      <c r="T341" s="139"/>
      <c r="U341" s="139"/>
      <c r="V341" s="139"/>
      <c r="W341" s="140"/>
      <c r="X341" s="161"/>
      <c r="Y341" s="162"/>
      <c r="Z341" s="163"/>
      <c r="AA341" s="146"/>
      <c r="AB341" s="147"/>
      <c r="AC341" s="148"/>
      <c r="AD341" s="149"/>
      <c r="AE341" s="150"/>
      <c r="AF341" s="150"/>
      <c r="AG341" s="150"/>
      <c r="AH341" s="150"/>
      <c r="AI341" s="151"/>
      <c r="AJ341" s="62"/>
      <c r="BA341" s="152"/>
      <c r="BB341" s="153"/>
    </row>
    <row r="342" spans="3:54" ht="10.9" customHeight="1" x14ac:dyDescent="0.15">
      <c r="C342" s="117">
        <v>8</v>
      </c>
      <c r="D342" s="154" t="s">
        <v>74</v>
      </c>
      <c r="E342" s="114">
        <v>29</v>
      </c>
      <c r="F342" s="114" t="s">
        <v>75</v>
      </c>
      <c r="G342" s="117" t="s">
        <v>82</v>
      </c>
      <c r="H342" s="114"/>
      <c r="I342" s="358"/>
      <c r="J342" s="359"/>
      <c r="K342" s="360"/>
      <c r="L342" s="129">
        <f>E$214</f>
        <v>0</v>
      </c>
      <c r="M342" s="130"/>
      <c r="N342" s="130"/>
      <c r="O342" s="130"/>
      <c r="P342" s="130"/>
      <c r="Q342" s="131"/>
      <c r="R342" s="138">
        <f t="shared" ref="R342" si="63">IF(AND(I342="○",BA342="●"),2+ROUNDDOWN(($L342-100)/100,0)*2,0)</f>
        <v>0</v>
      </c>
      <c r="S342" s="139"/>
      <c r="T342" s="139"/>
      <c r="U342" s="139"/>
      <c r="V342" s="139"/>
      <c r="W342" s="140"/>
      <c r="X342" s="158">
        <v>1</v>
      </c>
      <c r="Y342" s="159"/>
      <c r="Z342" s="160"/>
      <c r="AA342" s="143">
        <f>IF(X342=1,$AL$38,IF(X342=2,$AL$56,IF(X342=3,$AL$74,IF(X342=4,$AL$93,IF(X342=5,$AL$111,IF(X342=6,$AL$129,IF(X342=7,$AL$148,IF(X342=8,$AL$166,IF(X342=9,$AL$184,IF(X342=10,$AL$203,0))))))))))</f>
        <v>0</v>
      </c>
      <c r="AB342" s="144"/>
      <c r="AC342" s="145"/>
      <c r="AD342" s="149">
        <f t="shared" ref="AD342" si="64">IF(I342="○",ROUNDUP(R342*AA342,1),0)</f>
        <v>0</v>
      </c>
      <c r="AE342" s="150"/>
      <c r="AF342" s="150"/>
      <c r="AG342" s="150"/>
      <c r="AH342" s="150"/>
      <c r="AI342" s="151"/>
      <c r="AJ342" s="62"/>
      <c r="BA342" s="152" t="str">
        <f t="shared" ref="BA342:BA346" si="65">IF(OR(I342="×",BA346="×"),"×","●")</f>
        <v>●</v>
      </c>
      <c r="BB342" s="153">
        <f>IF(BA342="●",IF(I342="定","-",I342),"-")</f>
        <v>0</v>
      </c>
    </row>
    <row r="343" spans="3:54" ht="10.9" customHeight="1" x14ac:dyDescent="0.15">
      <c r="C343" s="118"/>
      <c r="D343" s="155"/>
      <c r="E343" s="115"/>
      <c r="F343" s="115"/>
      <c r="G343" s="118"/>
      <c r="H343" s="115"/>
      <c r="I343" s="158"/>
      <c r="J343" s="159"/>
      <c r="K343" s="361"/>
      <c r="L343" s="132"/>
      <c r="M343" s="133"/>
      <c r="N343" s="133"/>
      <c r="O343" s="133"/>
      <c r="P343" s="133"/>
      <c r="Q343" s="134"/>
      <c r="R343" s="138"/>
      <c r="S343" s="139"/>
      <c r="T343" s="139"/>
      <c r="U343" s="139"/>
      <c r="V343" s="139"/>
      <c r="W343" s="140"/>
      <c r="X343" s="158"/>
      <c r="Y343" s="159"/>
      <c r="Z343" s="160"/>
      <c r="AA343" s="143"/>
      <c r="AB343" s="144"/>
      <c r="AC343" s="145"/>
      <c r="AD343" s="149"/>
      <c r="AE343" s="150"/>
      <c r="AF343" s="150"/>
      <c r="AG343" s="150"/>
      <c r="AH343" s="150"/>
      <c r="AI343" s="151"/>
      <c r="AJ343" s="62"/>
      <c r="BA343" s="152"/>
      <c r="BB343" s="153"/>
    </row>
    <row r="344" spans="3:54" ht="10.9" customHeight="1" x14ac:dyDescent="0.15">
      <c r="C344" s="118"/>
      <c r="D344" s="155"/>
      <c r="E344" s="115"/>
      <c r="F344" s="115"/>
      <c r="G344" s="118"/>
      <c r="H344" s="115"/>
      <c r="I344" s="158"/>
      <c r="J344" s="159"/>
      <c r="K344" s="361"/>
      <c r="L344" s="132"/>
      <c r="M344" s="133"/>
      <c r="N344" s="133"/>
      <c r="O344" s="133"/>
      <c r="P344" s="133"/>
      <c r="Q344" s="134"/>
      <c r="R344" s="138"/>
      <c r="S344" s="139"/>
      <c r="T344" s="139"/>
      <c r="U344" s="139"/>
      <c r="V344" s="139"/>
      <c r="W344" s="140"/>
      <c r="X344" s="158"/>
      <c r="Y344" s="159"/>
      <c r="Z344" s="160"/>
      <c r="AA344" s="143"/>
      <c r="AB344" s="144"/>
      <c r="AC344" s="145"/>
      <c r="AD344" s="149"/>
      <c r="AE344" s="150"/>
      <c r="AF344" s="150"/>
      <c r="AG344" s="150"/>
      <c r="AH344" s="150"/>
      <c r="AI344" s="151"/>
      <c r="AJ344" s="62"/>
      <c r="BA344" s="152"/>
      <c r="BB344" s="153"/>
    </row>
    <row r="345" spans="3:54" ht="10.9" customHeight="1" x14ac:dyDescent="0.15">
      <c r="C345" s="119"/>
      <c r="D345" s="156"/>
      <c r="E345" s="116"/>
      <c r="F345" s="116"/>
      <c r="G345" s="119"/>
      <c r="H345" s="116"/>
      <c r="I345" s="161"/>
      <c r="J345" s="162"/>
      <c r="K345" s="362"/>
      <c r="L345" s="135"/>
      <c r="M345" s="136"/>
      <c r="N345" s="136"/>
      <c r="O345" s="136"/>
      <c r="P345" s="136"/>
      <c r="Q345" s="137"/>
      <c r="R345" s="138"/>
      <c r="S345" s="139"/>
      <c r="T345" s="139"/>
      <c r="U345" s="139"/>
      <c r="V345" s="139"/>
      <c r="W345" s="140"/>
      <c r="X345" s="161"/>
      <c r="Y345" s="162"/>
      <c r="Z345" s="163"/>
      <c r="AA345" s="146"/>
      <c r="AB345" s="147"/>
      <c r="AC345" s="148"/>
      <c r="AD345" s="149"/>
      <c r="AE345" s="150"/>
      <c r="AF345" s="150"/>
      <c r="AG345" s="150"/>
      <c r="AH345" s="150"/>
      <c r="AI345" s="151"/>
      <c r="AJ345" s="62"/>
      <c r="BA345" s="152"/>
      <c r="BB345" s="153"/>
    </row>
    <row r="346" spans="3:54" ht="10.9" customHeight="1" x14ac:dyDescent="0.15">
      <c r="C346" s="117">
        <v>8</v>
      </c>
      <c r="D346" s="154" t="s">
        <v>74</v>
      </c>
      <c r="E346" s="114">
        <v>30</v>
      </c>
      <c r="F346" s="114" t="s">
        <v>75</v>
      </c>
      <c r="G346" s="117" t="s">
        <v>83</v>
      </c>
      <c r="H346" s="114"/>
      <c r="I346" s="358"/>
      <c r="J346" s="359"/>
      <c r="K346" s="360"/>
      <c r="L346" s="129">
        <f>E$214</f>
        <v>0</v>
      </c>
      <c r="M346" s="130"/>
      <c r="N346" s="130"/>
      <c r="O346" s="130"/>
      <c r="P346" s="130"/>
      <c r="Q346" s="131"/>
      <c r="R346" s="138">
        <f t="shared" ref="R346" si="66">IF(AND(I346="○",BA346="●"),2+ROUNDDOWN(($L346-100)/100,0)*2,0)</f>
        <v>0</v>
      </c>
      <c r="S346" s="139"/>
      <c r="T346" s="139"/>
      <c r="U346" s="139"/>
      <c r="V346" s="139"/>
      <c r="W346" s="140"/>
      <c r="X346" s="158">
        <v>1</v>
      </c>
      <c r="Y346" s="159"/>
      <c r="Z346" s="160"/>
      <c r="AA346" s="143">
        <f>IF(X346=1,$AL$38,IF(X346=2,$AL$56,IF(X346=3,$AL$74,IF(X346=4,$AL$93,IF(X346=5,$AL$111,IF(X346=6,$AL$129,IF(X346=7,$AL$148,IF(X346=8,$AL$166,IF(X346=9,$AL$184,IF(X346=10,$AL$203,0))))))))))</f>
        <v>0</v>
      </c>
      <c r="AB346" s="144"/>
      <c r="AC346" s="145"/>
      <c r="AD346" s="149">
        <f t="shared" ref="AD346" si="67">IF(I346="○",ROUNDUP(R346*AA346,1),0)</f>
        <v>0</v>
      </c>
      <c r="AE346" s="150"/>
      <c r="AF346" s="150"/>
      <c r="AG346" s="150"/>
      <c r="AH346" s="150"/>
      <c r="AI346" s="151"/>
      <c r="AJ346" s="62"/>
      <c r="BA346" s="152" t="str">
        <f t="shared" si="65"/>
        <v>●</v>
      </c>
      <c r="BB346" s="153">
        <f>IF(BA346="●",IF(I346="定","-",I346),"-")</f>
        <v>0</v>
      </c>
    </row>
    <row r="347" spans="3:54" ht="10.9" customHeight="1" x14ac:dyDescent="0.15">
      <c r="C347" s="118"/>
      <c r="D347" s="155"/>
      <c r="E347" s="115"/>
      <c r="F347" s="115"/>
      <c r="G347" s="118"/>
      <c r="H347" s="115"/>
      <c r="I347" s="158"/>
      <c r="J347" s="159"/>
      <c r="K347" s="361"/>
      <c r="L347" s="132"/>
      <c r="M347" s="133"/>
      <c r="N347" s="133"/>
      <c r="O347" s="133"/>
      <c r="P347" s="133"/>
      <c r="Q347" s="134"/>
      <c r="R347" s="138"/>
      <c r="S347" s="139"/>
      <c r="T347" s="139"/>
      <c r="U347" s="139"/>
      <c r="V347" s="139"/>
      <c r="W347" s="140"/>
      <c r="X347" s="158"/>
      <c r="Y347" s="159"/>
      <c r="Z347" s="160"/>
      <c r="AA347" s="143"/>
      <c r="AB347" s="144"/>
      <c r="AC347" s="145"/>
      <c r="AD347" s="149"/>
      <c r="AE347" s="150"/>
      <c r="AF347" s="150"/>
      <c r="AG347" s="150"/>
      <c r="AH347" s="150"/>
      <c r="AI347" s="151"/>
      <c r="AJ347" s="62"/>
      <c r="BA347" s="152"/>
      <c r="BB347" s="153"/>
    </row>
    <row r="348" spans="3:54" ht="10.9" customHeight="1" x14ac:dyDescent="0.15">
      <c r="C348" s="118"/>
      <c r="D348" s="155"/>
      <c r="E348" s="115"/>
      <c r="F348" s="115"/>
      <c r="G348" s="118"/>
      <c r="H348" s="115"/>
      <c r="I348" s="158"/>
      <c r="J348" s="159"/>
      <c r="K348" s="361"/>
      <c r="L348" s="132"/>
      <c r="M348" s="133"/>
      <c r="N348" s="133"/>
      <c r="O348" s="133"/>
      <c r="P348" s="133"/>
      <c r="Q348" s="134"/>
      <c r="R348" s="138"/>
      <c r="S348" s="139"/>
      <c r="T348" s="139"/>
      <c r="U348" s="139"/>
      <c r="V348" s="139"/>
      <c r="W348" s="140"/>
      <c r="X348" s="158"/>
      <c r="Y348" s="159"/>
      <c r="Z348" s="160"/>
      <c r="AA348" s="143"/>
      <c r="AB348" s="144"/>
      <c r="AC348" s="145"/>
      <c r="AD348" s="149"/>
      <c r="AE348" s="150"/>
      <c r="AF348" s="150"/>
      <c r="AG348" s="150"/>
      <c r="AH348" s="150"/>
      <c r="AI348" s="151"/>
      <c r="AJ348" s="62"/>
      <c r="BA348" s="152"/>
      <c r="BB348" s="153"/>
    </row>
    <row r="349" spans="3:54" ht="10.9" customHeight="1" x14ac:dyDescent="0.15">
      <c r="C349" s="119"/>
      <c r="D349" s="156"/>
      <c r="E349" s="116"/>
      <c r="F349" s="116"/>
      <c r="G349" s="119"/>
      <c r="H349" s="116"/>
      <c r="I349" s="161"/>
      <c r="J349" s="162"/>
      <c r="K349" s="362"/>
      <c r="L349" s="135"/>
      <c r="M349" s="136"/>
      <c r="N349" s="136"/>
      <c r="O349" s="136"/>
      <c r="P349" s="136"/>
      <c r="Q349" s="137"/>
      <c r="R349" s="138"/>
      <c r="S349" s="139"/>
      <c r="T349" s="139"/>
      <c r="U349" s="139"/>
      <c r="V349" s="139"/>
      <c r="W349" s="140"/>
      <c r="X349" s="161"/>
      <c r="Y349" s="162"/>
      <c r="Z349" s="163"/>
      <c r="AA349" s="146"/>
      <c r="AB349" s="147"/>
      <c r="AC349" s="148"/>
      <c r="AD349" s="149"/>
      <c r="AE349" s="150"/>
      <c r="AF349" s="150"/>
      <c r="AG349" s="150"/>
      <c r="AH349" s="150"/>
      <c r="AI349" s="151"/>
      <c r="AJ349" s="62"/>
      <c r="BA349" s="152"/>
      <c r="BB349" s="153"/>
    </row>
    <row r="350" spans="3:54" ht="10.9" customHeight="1" x14ac:dyDescent="0.15">
      <c r="C350" s="117">
        <v>8</v>
      </c>
      <c r="D350" s="154" t="s">
        <v>74</v>
      </c>
      <c r="E350" s="114">
        <v>31</v>
      </c>
      <c r="F350" s="114" t="s">
        <v>75</v>
      </c>
      <c r="G350" s="117" t="s">
        <v>84</v>
      </c>
      <c r="H350" s="114"/>
      <c r="I350" s="358"/>
      <c r="J350" s="359"/>
      <c r="K350" s="360"/>
      <c r="L350" s="129">
        <f>E$214</f>
        <v>0</v>
      </c>
      <c r="M350" s="130"/>
      <c r="N350" s="130"/>
      <c r="O350" s="130"/>
      <c r="P350" s="130"/>
      <c r="Q350" s="131"/>
      <c r="R350" s="138">
        <f t="shared" ref="R350" si="68">IF(AND(I350="○",BA350="●"),2+ROUNDDOWN(($L350-100)/100,0)*2,0)</f>
        <v>0</v>
      </c>
      <c r="S350" s="139"/>
      <c r="T350" s="139"/>
      <c r="U350" s="139"/>
      <c r="V350" s="139"/>
      <c r="W350" s="140"/>
      <c r="X350" s="158">
        <v>1</v>
      </c>
      <c r="Y350" s="159"/>
      <c r="Z350" s="160"/>
      <c r="AA350" s="143">
        <f>IF(X350=1,$AL$38,IF(X350=2,$AL$56,IF(X350=3,$AL$74,IF(X350=4,$AL$93,IF(X350=5,$AL$111,IF(X350=6,$AL$129,IF(X350=7,$AL$148,IF(X350=8,$AL$166,IF(X350=9,$AL$184,IF(X350=10,$AL$203,0))))))))))</f>
        <v>0</v>
      </c>
      <c r="AB350" s="144"/>
      <c r="AC350" s="145"/>
      <c r="AD350" s="149">
        <f t="shared" ref="AD350" si="69">IF(I350="○",ROUNDUP(R350*AA350,1),0)</f>
        <v>0</v>
      </c>
      <c r="AE350" s="150"/>
      <c r="AF350" s="150"/>
      <c r="AG350" s="150"/>
      <c r="AH350" s="150"/>
      <c r="AI350" s="151"/>
      <c r="AJ350" s="62"/>
      <c r="BA350" s="152" t="str">
        <f t="shared" ref="BA350:BA398" si="70">IF(OR(I350="×",BA354="×"),"×","●")</f>
        <v>●</v>
      </c>
      <c r="BB350" s="153">
        <f>IF(BA350="●",IF(I350="定","-",I350),"-")</f>
        <v>0</v>
      </c>
    </row>
    <row r="351" spans="3:54" ht="10.5" customHeight="1" x14ac:dyDescent="0.15">
      <c r="C351" s="118"/>
      <c r="D351" s="155"/>
      <c r="E351" s="115"/>
      <c r="F351" s="115"/>
      <c r="G351" s="118"/>
      <c r="H351" s="115"/>
      <c r="I351" s="158"/>
      <c r="J351" s="159"/>
      <c r="K351" s="361"/>
      <c r="L351" s="132"/>
      <c r="M351" s="133"/>
      <c r="N351" s="133"/>
      <c r="O351" s="133"/>
      <c r="P351" s="133"/>
      <c r="Q351" s="134"/>
      <c r="R351" s="138"/>
      <c r="S351" s="139"/>
      <c r="T351" s="139"/>
      <c r="U351" s="139"/>
      <c r="V351" s="139"/>
      <c r="W351" s="140"/>
      <c r="X351" s="158"/>
      <c r="Y351" s="159"/>
      <c r="Z351" s="160"/>
      <c r="AA351" s="143"/>
      <c r="AB351" s="144"/>
      <c r="AC351" s="145"/>
      <c r="AD351" s="149"/>
      <c r="AE351" s="150"/>
      <c r="AF351" s="150"/>
      <c r="AG351" s="150"/>
      <c r="AH351" s="150"/>
      <c r="AI351" s="151"/>
      <c r="AJ351" s="62"/>
      <c r="BA351" s="152"/>
      <c r="BB351" s="153"/>
    </row>
    <row r="352" spans="3:54" ht="10.9" customHeight="1" x14ac:dyDescent="0.15">
      <c r="C352" s="118"/>
      <c r="D352" s="155"/>
      <c r="E352" s="115"/>
      <c r="F352" s="115"/>
      <c r="G352" s="118"/>
      <c r="H352" s="115"/>
      <c r="I352" s="158"/>
      <c r="J352" s="159"/>
      <c r="K352" s="361"/>
      <c r="L352" s="132"/>
      <c r="M352" s="133"/>
      <c r="N352" s="133"/>
      <c r="O352" s="133"/>
      <c r="P352" s="133"/>
      <c r="Q352" s="134"/>
      <c r="R352" s="138"/>
      <c r="S352" s="139"/>
      <c r="T352" s="139"/>
      <c r="U352" s="139"/>
      <c r="V352" s="139"/>
      <c r="W352" s="140"/>
      <c r="X352" s="158"/>
      <c r="Y352" s="159"/>
      <c r="Z352" s="160"/>
      <c r="AA352" s="143"/>
      <c r="AB352" s="144"/>
      <c r="AC352" s="145"/>
      <c r="AD352" s="149"/>
      <c r="AE352" s="150"/>
      <c r="AF352" s="150"/>
      <c r="AG352" s="150"/>
      <c r="AH352" s="150"/>
      <c r="AI352" s="151"/>
      <c r="AJ352" s="62"/>
      <c r="BA352" s="152"/>
      <c r="BB352" s="153"/>
    </row>
    <row r="353" spans="3:54" ht="10.5" customHeight="1" x14ac:dyDescent="0.15">
      <c r="C353" s="119"/>
      <c r="D353" s="156"/>
      <c r="E353" s="116"/>
      <c r="F353" s="116"/>
      <c r="G353" s="119"/>
      <c r="H353" s="116"/>
      <c r="I353" s="161"/>
      <c r="J353" s="162"/>
      <c r="K353" s="362"/>
      <c r="L353" s="135"/>
      <c r="M353" s="136"/>
      <c r="N353" s="136"/>
      <c r="O353" s="136"/>
      <c r="P353" s="136"/>
      <c r="Q353" s="137"/>
      <c r="R353" s="138"/>
      <c r="S353" s="139"/>
      <c r="T353" s="139"/>
      <c r="U353" s="139"/>
      <c r="V353" s="139"/>
      <c r="W353" s="140"/>
      <c r="X353" s="161"/>
      <c r="Y353" s="162"/>
      <c r="Z353" s="163"/>
      <c r="AA353" s="146"/>
      <c r="AB353" s="147"/>
      <c r="AC353" s="148"/>
      <c r="AD353" s="149"/>
      <c r="AE353" s="150"/>
      <c r="AF353" s="150"/>
      <c r="AG353" s="150"/>
      <c r="AH353" s="150"/>
      <c r="AI353" s="151"/>
      <c r="AJ353" s="62"/>
      <c r="BA353" s="152"/>
      <c r="BB353" s="153"/>
    </row>
    <row r="354" spans="3:54" ht="10.9" customHeight="1" x14ac:dyDescent="0.15">
      <c r="C354" s="117">
        <v>9</v>
      </c>
      <c r="D354" s="154" t="s">
        <v>74</v>
      </c>
      <c r="E354" s="114">
        <v>1</v>
      </c>
      <c r="F354" s="114" t="s">
        <v>75</v>
      </c>
      <c r="G354" s="117" t="s">
        <v>78</v>
      </c>
      <c r="H354" s="114"/>
      <c r="I354" s="358"/>
      <c r="J354" s="359"/>
      <c r="K354" s="360"/>
      <c r="L354" s="129">
        <f>E$214</f>
        <v>0</v>
      </c>
      <c r="M354" s="130"/>
      <c r="N354" s="130"/>
      <c r="O354" s="130"/>
      <c r="P354" s="130"/>
      <c r="Q354" s="131"/>
      <c r="R354" s="138">
        <f t="shared" ref="R354" si="71">IF(AND(I354="○",BA354="●"),2+ROUNDDOWN(($L354-100)/100,0)*2,0)</f>
        <v>0</v>
      </c>
      <c r="S354" s="139"/>
      <c r="T354" s="139"/>
      <c r="U354" s="139"/>
      <c r="V354" s="139"/>
      <c r="W354" s="140"/>
      <c r="X354" s="158">
        <v>1</v>
      </c>
      <c r="Y354" s="159"/>
      <c r="Z354" s="160"/>
      <c r="AA354" s="143">
        <f>IF(X354=1,$AL$38,IF(X354=2,$AL$56,IF(X354=3,$AL$74,IF(X354=4,$AL$93,IF(X354=5,$AL$111,IF(X354=6,$AL$129,IF(X354=7,$AL$148,IF(X354=8,$AL$166,IF(X354=9,$AL$184,IF(X354=10,$AL$203,0))))))))))</f>
        <v>0</v>
      </c>
      <c r="AB354" s="144"/>
      <c r="AC354" s="145"/>
      <c r="AD354" s="149">
        <f t="shared" ref="AD354" si="72">IF(I354="○",ROUNDUP(R354*AA354,1),0)</f>
        <v>0</v>
      </c>
      <c r="AE354" s="150"/>
      <c r="AF354" s="150"/>
      <c r="AG354" s="150"/>
      <c r="AH354" s="150"/>
      <c r="AI354" s="151"/>
      <c r="AJ354" s="62"/>
      <c r="BA354" s="152" t="str">
        <f t="shared" si="70"/>
        <v>●</v>
      </c>
      <c r="BB354" s="153">
        <f>IF(BA354="●",IF(I354="定","-",I354),"-")</f>
        <v>0</v>
      </c>
    </row>
    <row r="355" spans="3:54" ht="10.9" customHeight="1" x14ac:dyDescent="0.15">
      <c r="C355" s="118"/>
      <c r="D355" s="155"/>
      <c r="E355" s="115"/>
      <c r="F355" s="115"/>
      <c r="G355" s="118"/>
      <c r="H355" s="115"/>
      <c r="I355" s="158"/>
      <c r="J355" s="159"/>
      <c r="K355" s="361"/>
      <c r="L355" s="132"/>
      <c r="M355" s="133"/>
      <c r="N355" s="133"/>
      <c r="O355" s="133"/>
      <c r="P355" s="133"/>
      <c r="Q355" s="134"/>
      <c r="R355" s="138"/>
      <c r="S355" s="139"/>
      <c r="T355" s="139"/>
      <c r="U355" s="139"/>
      <c r="V355" s="139"/>
      <c r="W355" s="140"/>
      <c r="X355" s="158"/>
      <c r="Y355" s="159"/>
      <c r="Z355" s="160"/>
      <c r="AA355" s="143"/>
      <c r="AB355" s="144"/>
      <c r="AC355" s="145"/>
      <c r="AD355" s="149"/>
      <c r="AE355" s="150"/>
      <c r="AF355" s="150"/>
      <c r="AG355" s="150"/>
      <c r="AH355" s="150"/>
      <c r="AI355" s="151"/>
      <c r="AJ355" s="62"/>
      <c r="BA355" s="152"/>
      <c r="BB355" s="153"/>
    </row>
    <row r="356" spans="3:54" ht="10.9" customHeight="1" x14ac:dyDescent="0.15">
      <c r="C356" s="118"/>
      <c r="D356" s="155"/>
      <c r="E356" s="115"/>
      <c r="F356" s="115"/>
      <c r="G356" s="118"/>
      <c r="H356" s="115"/>
      <c r="I356" s="158"/>
      <c r="J356" s="159"/>
      <c r="K356" s="361"/>
      <c r="L356" s="132"/>
      <c r="M356" s="133"/>
      <c r="N356" s="133"/>
      <c r="O356" s="133"/>
      <c r="P356" s="133"/>
      <c r="Q356" s="134"/>
      <c r="R356" s="138"/>
      <c r="S356" s="139"/>
      <c r="T356" s="139"/>
      <c r="U356" s="139"/>
      <c r="V356" s="139"/>
      <c r="W356" s="140"/>
      <c r="X356" s="158"/>
      <c r="Y356" s="159"/>
      <c r="Z356" s="160"/>
      <c r="AA356" s="143"/>
      <c r="AB356" s="144"/>
      <c r="AC356" s="145"/>
      <c r="AD356" s="149"/>
      <c r="AE356" s="150"/>
      <c r="AF356" s="150"/>
      <c r="AG356" s="150"/>
      <c r="AH356" s="150"/>
      <c r="AI356" s="151"/>
      <c r="AJ356" s="62"/>
      <c r="BA356" s="152"/>
      <c r="BB356" s="153"/>
    </row>
    <row r="357" spans="3:54" ht="10.9" customHeight="1" x14ac:dyDescent="0.15">
      <c r="C357" s="119"/>
      <c r="D357" s="156"/>
      <c r="E357" s="116"/>
      <c r="F357" s="116"/>
      <c r="G357" s="119"/>
      <c r="H357" s="116"/>
      <c r="I357" s="161"/>
      <c r="J357" s="162"/>
      <c r="K357" s="362"/>
      <c r="L357" s="135"/>
      <c r="M357" s="136"/>
      <c r="N357" s="136"/>
      <c r="O357" s="136"/>
      <c r="P357" s="136"/>
      <c r="Q357" s="137"/>
      <c r="R357" s="138"/>
      <c r="S357" s="139"/>
      <c r="T357" s="139"/>
      <c r="U357" s="139"/>
      <c r="V357" s="139"/>
      <c r="W357" s="140"/>
      <c r="X357" s="161"/>
      <c r="Y357" s="162"/>
      <c r="Z357" s="163"/>
      <c r="AA357" s="146"/>
      <c r="AB357" s="147"/>
      <c r="AC357" s="148"/>
      <c r="AD357" s="149"/>
      <c r="AE357" s="150"/>
      <c r="AF357" s="150"/>
      <c r="AG357" s="150"/>
      <c r="AH357" s="150"/>
      <c r="AI357" s="151"/>
      <c r="AJ357" s="62"/>
      <c r="BA357" s="152"/>
      <c r="BB357" s="153"/>
    </row>
    <row r="358" spans="3:54" ht="10.9" customHeight="1" x14ac:dyDescent="0.15">
      <c r="C358" s="117">
        <v>9</v>
      </c>
      <c r="D358" s="154" t="s">
        <v>74</v>
      </c>
      <c r="E358" s="114">
        <v>2</v>
      </c>
      <c r="F358" s="114" t="s">
        <v>75</v>
      </c>
      <c r="G358" s="117" t="s">
        <v>79</v>
      </c>
      <c r="H358" s="114"/>
      <c r="I358" s="358"/>
      <c r="J358" s="359"/>
      <c r="K358" s="360"/>
      <c r="L358" s="129">
        <f>E$214</f>
        <v>0</v>
      </c>
      <c r="M358" s="130"/>
      <c r="N358" s="130"/>
      <c r="O358" s="130"/>
      <c r="P358" s="130"/>
      <c r="Q358" s="131"/>
      <c r="R358" s="138">
        <f t="shared" ref="R358" si="73">IF(AND(I358="○",BA358="●"),2+ROUNDDOWN(($L358-100)/100,0)*2,0)</f>
        <v>0</v>
      </c>
      <c r="S358" s="139"/>
      <c r="T358" s="139"/>
      <c r="U358" s="139"/>
      <c r="V358" s="139"/>
      <c r="W358" s="140"/>
      <c r="X358" s="158">
        <v>1</v>
      </c>
      <c r="Y358" s="159"/>
      <c r="Z358" s="160"/>
      <c r="AA358" s="143">
        <f>IF(X358=1,$AL$38,IF(X358=2,$AL$56,IF(X358=3,$AL$74,IF(X358=4,$AL$93,IF(X358=5,$AL$111,IF(X358=6,$AL$129,IF(X358=7,$AL$148,IF(X358=8,$AL$166,IF(X358=9,$AL$184,IF(X358=10,$AL$203,0))))))))))</f>
        <v>0</v>
      </c>
      <c r="AB358" s="144"/>
      <c r="AC358" s="145"/>
      <c r="AD358" s="149">
        <f t="shared" ref="AD358" si="74">IF(I358="○",ROUNDUP(R358*AA358,1),0)</f>
        <v>0</v>
      </c>
      <c r="AE358" s="150"/>
      <c r="AF358" s="150"/>
      <c r="AG358" s="150"/>
      <c r="AH358" s="150"/>
      <c r="AI358" s="151"/>
      <c r="AJ358" s="62"/>
      <c r="BA358" s="152" t="str">
        <f t="shared" si="70"/>
        <v>●</v>
      </c>
      <c r="BB358" s="153">
        <f>IF(BA358="●",IF(I358="定","-",I358),"-")</f>
        <v>0</v>
      </c>
    </row>
    <row r="359" spans="3:54" ht="10.9" customHeight="1" x14ac:dyDescent="0.15">
      <c r="C359" s="118"/>
      <c r="D359" s="155"/>
      <c r="E359" s="115"/>
      <c r="F359" s="115"/>
      <c r="G359" s="118"/>
      <c r="H359" s="115"/>
      <c r="I359" s="158"/>
      <c r="J359" s="159"/>
      <c r="K359" s="361"/>
      <c r="L359" s="132"/>
      <c r="M359" s="133"/>
      <c r="N359" s="133"/>
      <c r="O359" s="133"/>
      <c r="P359" s="133"/>
      <c r="Q359" s="134"/>
      <c r="R359" s="138"/>
      <c r="S359" s="139"/>
      <c r="T359" s="139"/>
      <c r="U359" s="139"/>
      <c r="V359" s="139"/>
      <c r="W359" s="140"/>
      <c r="X359" s="158"/>
      <c r="Y359" s="159"/>
      <c r="Z359" s="160"/>
      <c r="AA359" s="143"/>
      <c r="AB359" s="144"/>
      <c r="AC359" s="145"/>
      <c r="AD359" s="149"/>
      <c r="AE359" s="150"/>
      <c r="AF359" s="150"/>
      <c r="AG359" s="150"/>
      <c r="AH359" s="150"/>
      <c r="AI359" s="151"/>
      <c r="AJ359" s="62"/>
      <c r="BA359" s="152"/>
      <c r="BB359" s="153"/>
    </row>
    <row r="360" spans="3:54" ht="10.9" customHeight="1" x14ac:dyDescent="0.15">
      <c r="C360" s="118"/>
      <c r="D360" s="155"/>
      <c r="E360" s="115"/>
      <c r="F360" s="115"/>
      <c r="G360" s="118"/>
      <c r="H360" s="115"/>
      <c r="I360" s="158"/>
      <c r="J360" s="159"/>
      <c r="K360" s="361"/>
      <c r="L360" s="132"/>
      <c r="M360" s="133"/>
      <c r="N360" s="133"/>
      <c r="O360" s="133"/>
      <c r="P360" s="133"/>
      <c r="Q360" s="134"/>
      <c r="R360" s="138"/>
      <c r="S360" s="139"/>
      <c r="T360" s="139"/>
      <c r="U360" s="139"/>
      <c r="V360" s="139"/>
      <c r="W360" s="140"/>
      <c r="X360" s="158"/>
      <c r="Y360" s="159"/>
      <c r="Z360" s="160"/>
      <c r="AA360" s="143"/>
      <c r="AB360" s="144"/>
      <c r="AC360" s="145"/>
      <c r="AD360" s="149"/>
      <c r="AE360" s="150"/>
      <c r="AF360" s="150"/>
      <c r="AG360" s="150"/>
      <c r="AH360" s="150"/>
      <c r="AI360" s="151"/>
      <c r="AJ360" s="62"/>
      <c r="BA360" s="152"/>
      <c r="BB360" s="153"/>
    </row>
    <row r="361" spans="3:54" ht="10.9" customHeight="1" x14ac:dyDescent="0.15">
      <c r="C361" s="119"/>
      <c r="D361" s="156"/>
      <c r="E361" s="116"/>
      <c r="F361" s="116"/>
      <c r="G361" s="119"/>
      <c r="H361" s="116"/>
      <c r="I361" s="161"/>
      <c r="J361" s="162"/>
      <c r="K361" s="362"/>
      <c r="L361" s="135"/>
      <c r="M361" s="136"/>
      <c r="N361" s="136"/>
      <c r="O361" s="136"/>
      <c r="P361" s="136"/>
      <c r="Q361" s="137"/>
      <c r="R361" s="138"/>
      <c r="S361" s="139"/>
      <c r="T361" s="139"/>
      <c r="U361" s="139"/>
      <c r="V361" s="139"/>
      <c r="W361" s="140"/>
      <c r="X361" s="161"/>
      <c r="Y361" s="162"/>
      <c r="Z361" s="163"/>
      <c r="AA361" s="146"/>
      <c r="AB361" s="147"/>
      <c r="AC361" s="148"/>
      <c r="AD361" s="149"/>
      <c r="AE361" s="150"/>
      <c r="AF361" s="150"/>
      <c r="AG361" s="150"/>
      <c r="AH361" s="150"/>
      <c r="AI361" s="151"/>
      <c r="AJ361" s="62"/>
      <c r="BA361" s="152"/>
      <c r="BB361" s="153"/>
    </row>
    <row r="362" spans="3:54" ht="10.9" customHeight="1" x14ac:dyDescent="0.15">
      <c r="C362" s="117">
        <v>9</v>
      </c>
      <c r="D362" s="154" t="s">
        <v>74</v>
      </c>
      <c r="E362" s="114">
        <v>3</v>
      </c>
      <c r="F362" s="114" t="s">
        <v>75</v>
      </c>
      <c r="G362" s="117" t="s">
        <v>80</v>
      </c>
      <c r="H362" s="114"/>
      <c r="I362" s="358"/>
      <c r="J362" s="359"/>
      <c r="K362" s="360"/>
      <c r="L362" s="129">
        <f>E$214</f>
        <v>0</v>
      </c>
      <c r="M362" s="130"/>
      <c r="N362" s="130"/>
      <c r="O362" s="130"/>
      <c r="P362" s="130"/>
      <c r="Q362" s="131"/>
      <c r="R362" s="138">
        <f t="shared" ref="R362" si="75">IF(AND(I362="○",BA362="●"),2+ROUNDDOWN(($L362-100)/100,0)*2,0)</f>
        <v>0</v>
      </c>
      <c r="S362" s="139"/>
      <c r="T362" s="139"/>
      <c r="U362" s="139"/>
      <c r="V362" s="139"/>
      <c r="W362" s="140"/>
      <c r="X362" s="158">
        <v>1</v>
      </c>
      <c r="Y362" s="159"/>
      <c r="Z362" s="160"/>
      <c r="AA362" s="143">
        <f>IF(X362=1,$AL$38,IF(X362=2,$AL$56,IF(X362=3,$AL$74,IF(X362=4,$AL$93,IF(X362=5,$AL$111,IF(X362=6,$AL$129,IF(X362=7,$AL$148,IF(X362=8,$AL$166,IF(X362=9,$AL$184,IF(X362=10,$AL$203,0))))))))))</f>
        <v>0</v>
      </c>
      <c r="AB362" s="144"/>
      <c r="AC362" s="145"/>
      <c r="AD362" s="149">
        <f t="shared" ref="AD362" si="76">IF(I362="○",ROUNDUP(R362*AA362,1),0)</f>
        <v>0</v>
      </c>
      <c r="AE362" s="150"/>
      <c r="AF362" s="150"/>
      <c r="AG362" s="150"/>
      <c r="AH362" s="150"/>
      <c r="AI362" s="151"/>
      <c r="AJ362" s="62"/>
      <c r="BA362" s="152" t="str">
        <f t="shared" si="70"/>
        <v>●</v>
      </c>
      <c r="BB362" s="153">
        <f>IF(BA362="●",IF(I362="定","-",I362),"-")</f>
        <v>0</v>
      </c>
    </row>
    <row r="363" spans="3:54" ht="10.9" customHeight="1" x14ac:dyDescent="0.15">
      <c r="C363" s="118"/>
      <c r="D363" s="155"/>
      <c r="E363" s="115"/>
      <c r="F363" s="115"/>
      <c r="G363" s="118"/>
      <c r="H363" s="115"/>
      <c r="I363" s="158"/>
      <c r="J363" s="159"/>
      <c r="K363" s="361"/>
      <c r="L363" s="132"/>
      <c r="M363" s="133"/>
      <c r="N363" s="133"/>
      <c r="O363" s="133"/>
      <c r="P363" s="133"/>
      <c r="Q363" s="134"/>
      <c r="R363" s="138"/>
      <c r="S363" s="139"/>
      <c r="T363" s="139"/>
      <c r="U363" s="139"/>
      <c r="V363" s="139"/>
      <c r="W363" s="140"/>
      <c r="X363" s="158"/>
      <c r="Y363" s="159"/>
      <c r="Z363" s="160"/>
      <c r="AA363" s="143"/>
      <c r="AB363" s="144"/>
      <c r="AC363" s="145"/>
      <c r="AD363" s="149"/>
      <c r="AE363" s="150"/>
      <c r="AF363" s="150"/>
      <c r="AG363" s="150"/>
      <c r="AH363" s="150"/>
      <c r="AI363" s="151"/>
      <c r="AJ363" s="62"/>
      <c r="BA363" s="152"/>
      <c r="BB363" s="153"/>
    </row>
    <row r="364" spans="3:54" ht="10.9" customHeight="1" x14ac:dyDescent="0.15">
      <c r="C364" s="118"/>
      <c r="D364" s="155"/>
      <c r="E364" s="115"/>
      <c r="F364" s="115"/>
      <c r="G364" s="118"/>
      <c r="H364" s="115"/>
      <c r="I364" s="158"/>
      <c r="J364" s="159"/>
      <c r="K364" s="361"/>
      <c r="L364" s="132"/>
      <c r="M364" s="133"/>
      <c r="N364" s="133"/>
      <c r="O364" s="133"/>
      <c r="P364" s="133"/>
      <c r="Q364" s="134"/>
      <c r="R364" s="138"/>
      <c r="S364" s="139"/>
      <c r="T364" s="139"/>
      <c r="U364" s="139"/>
      <c r="V364" s="139"/>
      <c r="W364" s="140"/>
      <c r="X364" s="158"/>
      <c r="Y364" s="159"/>
      <c r="Z364" s="160"/>
      <c r="AA364" s="143"/>
      <c r="AB364" s="144"/>
      <c r="AC364" s="145"/>
      <c r="AD364" s="149"/>
      <c r="AE364" s="150"/>
      <c r="AF364" s="150"/>
      <c r="AG364" s="150"/>
      <c r="AH364" s="150"/>
      <c r="AI364" s="151"/>
      <c r="AJ364" s="62"/>
      <c r="BA364" s="152"/>
      <c r="BB364" s="153"/>
    </row>
    <row r="365" spans="3:54" ht="10.9" customHeight="1" x14ac:dyDescent="0.15">
      <c r="C365" s="119"/>
      <c r="D365" s="156"/>
      <c r="E365" s="116"/>
      <c r="F365" s="116"/>
      <c r="G365" s="119"/>
      <c r="H365" s="116"/>
      <c r="I365" s="161"/>
      <c r="J365" s="162"/>
      <c r="K365" s="362"/>
      <c r="L365" s="135"/>
      <c r="M365" s="136"/>
      <c r="N365" s="136"/>
      <c r="O365" s="136"/>
      <c r="P365" s="136"/>
      <c r="Q365" s="137"/>
      <c r="R365" s="138"/>
      <c r="S365" s="139"/>
      <c r="T365" s="139"/>
      <c r="U365" s="139"/>
      <c r="V365" s="139"/>
      <c r="W365" s="140"/>
      <c r="X365" s="161"/>
      <c r="Y365" s="162"/>
      <c r="Z365" s="163"/>
      <c r="AA365" s="146"/>
      <c r="AB365" s="147"/>
      <c r="AC365" s="148"/>
      <c r="AD365" s="149"/>
      <c r="AE365" s="150"/>
      <c r="AF365" s="150"/>
      <c r="AG365" s="150"/>
      <c r="AH365" s="150"/>
      <c r="AI365" s="151"/>
      <c r="AJ365" s="62"/>
      <c r="BA365" s="152"/>
      <c r="BB365" s="153"/>
    </row>
    <row r="366" spans="3:54" ht="10.9" customHeight="1" x14ac:dyDescent="0.15">
      <c r="C366" s="117">
        <v>9</v>
      </c>
      <c r="D366" s="154" t="s">
        <v>74</v>
      </c>
      <c r="E366" s="114">
        <v>4</v>
      </c>
      <c r="F366" s="114" t="s">
        <v>75</v>
      </c>
      <c r="G366" s="117" t="s">
        <v>81</v>
      </c>
      <c r="H366" s="339"/>
      <c r="I366" s="358"/>
      <c r="J366" s="359"/>
      <c r="K366" s="360"/>
      <c r="L366" s="129">
        <f>E$214</f>
        <v>0</v>
      </c>
      <c r="M366" s="130"/>
      <c r="N366" s="130"/>
      <c r="O366" s="130"/>
      <c r="P366" s="130"/>
      <c r="Q366" s="131"/>
      <c r="R366" s="138">
        <f t="shared" ref="R366" si="77">IF(AND(I366="○",BA366="●"),2+ROUNDDOWN(($L366-100)/100,0)*2,0)</f>
        <v>0</v>
      </c>
      <c r="S366" s="139"/>
      <c r="T366" s="139"/>
      <c r="U366" s="139"/>
      <c r="V366" s="139"/>
      <c r="W366" s="140"/>
      <c r="X366" s="158">
        <v>1</v>
      </c>
      <c r="Y366" s="159"/>
      <c r="Z366" s="160"/>
      <c r="AA366" s="143">
        <f>IF(X366=1,$AL$38,IF(X366=2,$AL$56,IF(X366=3,$AL$74,IF(X366=4,$AL$93,IF(X366=5,$AL$111,IF(X366=6,$AL$129,IF(X366=7,$AL$148,IF(X366=8,$AL$166,IF(X366=9,$AL$184,IF(X366=10,$AL$203,0))))))))))</f>
        <v>0</v>
      </c>
      <c r="AB366" s="144"/>
      <c r="AC366" s="145"/>
      <c r="AD366" s="149">
        <f t="shared" ref="AD366" si="78">IF(I366="○",ROUNDUP(R366*AA366,1),0)</f>
        <v>0</v>
      </c>
      <c r="AE366" s="150"/>
      <c r="AF366" s="150"/>
      <c r="AG366" s="150"/>
      <c r="AH366" s="150"/>
      <c r="AI366" s="151"/>
      <c r="AJ366" s="62"/>
      <c r="BA366" s="152" t="str">
        <f t="shared" si="70"/>
        <v>●</v>
      </c>
      <c r="BB366" s="153">
        <f>IF(BA366="●",IF(I366="定","-",I366),"-")</f>
        <v>0</v>
      </c>
    </row>
    <row r="367" spans="3:54" ht="10.9" customHeight="1" x14ac:dyDescent="0.15">
      <c r="C367" s="118"/>
      <c r="D367" s="155"/>
      <c r="E367" s="115"/>
      <c r="F367" s="115"/>
      <c r="G367" s="340"/>
      <c r="H367" s="341"/>
      <c r="I367" s="158"/>
      <c r="J367" s="159"/>
      <c r="K367" s="361"/>
      <c r="L367" s="132"/>
      <c r="M367" s="133"/>
      <c r="N367" s="133"/>
      <c r="O367" s="133"/>
      <c r="P367" s="133"/>
      <c r="Q367" s="134"/>
      <c r="R367" s="138"/>
      <c r="S367" s="139"/>
      <c r="T367" s="139"/>
      <c r="U367" s="139"/>
      <c r="V367" s="139"/>
      <c r="W367" s="140"/>
      <c r="X367" s="158"/>
      <c r="Y367" s="159"/>
      <c r="Z367" s="160"/>
      <c r="AA367" s="143"/>
      <c r="AB367" s="144"/>
      <c r="AC367" s="145"/>
      <c r="AD367" s="149"/>
      <c r="AE367" s="150"/>
      <c r="AF367" s="150"/>
      <c r="AG367" s="150"/>
      <c r="AH367" s="150"/>
      <c r="AI367" s="151"/>
      <c r="AJ367" s="62"/>
      <c r="BA367" s="152"/>
      <c r="BB367" s="153"/>
    </row>
    <row r="368" spans="3:54" ht="10.9" customHeight="1" x14ac:dyDescent="0.15">
      <c r="C368" s="118"/>
      <c r="D368" s="155"/>
      <c r="E368" s="115"/>
      <c r="F368" s="115"/>
      <c r="G368" s="340"/>
      <c r="H368" s="341"/>
      <c r="I368" s="158"/>
      <c r="J368" s="159"/>
      <c r="K368" s="361"/>
      <c r="L368" s="132"/>
      <c r="M368" s="133"/>
      <c r="N368" s="133"/>
      <c r="O368" s="133"/>
      <c r="P368" s="133"/>
      <c r="Q368" s="134"/>
      <c r="R368" s="138"/>
      <c r="S368" s="139"/>
      <c r="T368" s="139"/>
      <c r="U368" s="139"/>
      <c r="V368" s="139"/>
      <c r="W368" s="140"/>
      <c r="X368" s="158"/>
      <c r="Y368" s="159"/>
      <c r="Z368" s="160"/>
      <c r="AA368" s="143"/>
      <c r="AB368" s="144"/>
      <c r="AC368" s="145"/>
      <c r="AD368" s="149"/>
      <c r="AE368" s="150"/>
      <c r="AF368" s="150"/>
      <c r="AG368" s="150"/>
      <c r="AH368" s="150"/>
      <c r="AI368" s="151"/>
      <c r="AJ368" s="62"/>
      <c r="BA368" s="152"/>
      <c r="BB368" s="153"/>
    </row>
    <row r="369" spans="3:54" ht="10.9" customHeight="1" x14ac:dyDescent="0.15">
      <c r="C369" s="119"/>
      <c r="D369" s="156"/>
      <c r="E369" s="116"/>
      <c r="F369" s="116"/>
      <c r="G369" s="342"/>
      <c r="H369" s="343"/>
      <c r="I369" s="161"/>
      <c r="J369" s="162"/>
      <c r="K369" s="362"/>
      <c r="L369" s="135"/>
      <c r="M369" s="136"/>
      <c r="N369" s="136"/>
      <c r="O369" s="136"/>
      <c r="P369" s="136"/>
      <c r="Q369" s="137"/>
      <c r="R369" s="138"/>
      <c r="S369" s="139"/>
      <c r="T369" s="139"/>
      <c r="U369" s="139"/>
      <c r="V369" s="139"/>
      <c r="W369" s="140"/>
      <c r="X369" s="161"/>
      <c r="Y369" s="162"/>
      <c r="Z369" s="163"/>
      <c r="AA369" s="146"/>
      <c r="AB369" s="147"/>
      <c r="AC369" s="148"/>
      <c r="AD369" s="149"/>
      <c r="AE369" s="150"/>
      <c r="AF369" s="150"/>
      <c r="AG369" s="150"/>
      <c r="AH369" s="150"/>
      <c r="AI369" s="151"/>
      <c r="AJ369" s="62"/>
      <c r="BA369" s="152"/>
      <c r="BB369" s="153"/>
    </row>
    <row r="370" spans="3:54" ht="10.9" customHeight="1" x14ac:dyDescent="0.15">
      <c r="C370" s="117">
        <v>9</v>
      </c>
      <c r="D370" s="154" t="s">
        <v>74</v>
      </c>
      <c r="E370" s="114">
        <v>5</v>
      </c>
      <c r="F370" s="114" t="s">
        <v>75</v>
      </c>
      <c r="G370" s="117" t="s">
        <v>82</v>
      </c>
      <c r="H370" s="114"/>
      <c r="I370" s="358"/>
      <c r="J370" s="359"/>
      <c r="K370" s="360"/>
      <c r="L370" s="129">
        <f>E$214</f>
        <v>0</v>
      </c>
      <c r="M370" s="130"/>
      <c r="N370" s="130"/>
      <c r="O370" s="130"/>
      <c r="P370" s="130"/>
      <c r="Q370" s="131"/>
      <c r="R370" s="138">
        <f t="shared" ref="R370" si="79">IF(AND(I370="○",BA370="●"),2+ROUNDDOWN(($L370-100)/100,0)*2,0)</f>
        <v>0</v>
      </c>
      <c r="S370" s="139"/>
      <c r="T370" s="139"/>
      <c r="U370" s="139"/>
      <c r="V370" s="139"/>
      <c r="W370" s="140"/>
      <c r="X370" s="158">
        <v>1</v>
      </c>
      <c r="Y370" s="159"/>
      <c r="Z370" s="160"/>
      <c r="AA370" s="143">
        <f>IF(X370=1,$AL$38,IF(X370=2,$AL$56,IF(X370=3,$AL$74,IF(X370=4,$AL$93,IF(X370=5,$AL$111,IF(X370=6,$AL$129,IF(X370=7,$AL$148,IF(X370=8,$AL$166,IF(X370=9,$AL$184,IF(X370=10,$AL$203,0))))))))))</f>
        <v>0</v>
      </c>
      <c r="AB370" s="144"/>
      <c r="AC370" s="145"/>
      <c r="AD370" s="149">
        <f t="shared" ref="AD370" si="80">IF(I370="○",ROUNDUP(R370*AA370,1),0)</f>
        <v>0</v>
      </c>
      <c r="AE370" s="150"/>
      <c r="AF370" s="150"/>
      <c r="AG370" s="150"/>
      <c r="AH370" s="150"/>
      <c r="AI370" s="151"/>
      <c r="AJ370" s="62"/>
      <c r="BA370" s="152" t="str">
        <f t="shared" si="70"/>
        <v>●</v>
      </c>
      <c r="BB370" s="153">
        <f>IF(BA370="●",IF(I370="定","-",I370),"-")</f>
        <v>0</v>
      </c>
    </row>
    <row r="371" spans="3:54" ht="10.9" customHeight="1" x14ac:dyDescent="0.15">
      <c r="C371" s="118"/>
      <c r="D371" s="155"/>
      <c r="E371" s="115"/>
      <c r="F371" s="115"/>
      <c r="G371" s="118"/>
      <c r="H371" s="115"/>
      <c r="I371" s="158"/>
      <c r="J371" s="159"/>
      <c r="K371" s="361"/>
      <c r="L371" s="132"/>
      <c r="M371" s="133"/>
      <c r="N371" s="133"/>
      <c r="O371" s="133"/>
      <c r="P371" s="133"/>
      <c r="Q371" s="134"/>
      <c r="R371" s="138"/>
      <c r="S371" s="139"/>
      <c r="T371" s="139"/>
      <c r="U371" s="139"/>
      <c r="V371" s="139"/>
      <c r="W371" s="140"/>
      <c r="X371" s="158"/>
      <c r="Y371" s="159"/>
      <c r="Z371" s="160"/>
      <c r="AA371" s="143"/>
      <c r="AB371" s="144"/>
      <c r="AC371" s="145"/>
      <c r="AD371" s="149"/>
      <c r="AE371" s="150"/>
      <c r="AF371" s="150"/>
      <c r="AG371" s="150"/>
      <c r="AH371" s="150"/>
      <c r="AI371" s="151"/>
      <c r="AJ371" s="62"/>
      <c r="BA371" s="152"/>
      <c r="BB371" s="153"/>
    </row>
    <row r="372" spans="3:54" ht="10.9" customHeight="1" x14ac:dyDescent="0.15">
      <c r="C372" s="118"/>
      <c r="D372" s="155"/>
      <c r="E372" s="115"/>
      <c r="F372" s="115"/>
      <c r="G372" s="118"/>
      <c r="H372" s="115"/>
      <c r="I372" s="158"/>
      <c r="J372" s="159"/>
      <c r="K372" s="361"/>
      <c r="L372" s="132"/>
      <c r="M372" s="133"/>
      <c r="N372" s="133"/>
      <c r="O372" s="133"/>
      <c r="P372" s="133"/>
      <c r="Q372" s="134"/>
      <c r="R372" s="138"/>
      <c r="S372" s="139"/>
      <c r="T372" s="139"/>
      <c r="U372" s="139"/>
      <c r="V372" s="139"/>
      <c r="W372" s="140"/>
      <c r="X372" s="158"/>
      <c r="Y372" s="159"/>
      <c r="Z372" s="160"/>
      <c r="AA372" s="143"/>
      <c r="AB372" s="144"/>
      <c r="AC372" s="145"/>
      <c r="AD372" s="149"/>
      <c r="AE372" s="150"/>
      <c r="AF372" s="150"/>
      <c r="AG372" s="150"/>
      <c r="AH372" s="150"/>
      <c r="AI372" s="151"/>
      <c r="AJ372" s="62"/>
      <c r="BA372" s="152"/>
      <c r="BB372" s="153"/>
    </row>
    <row r="373" spans="3:54" ht="10.9" customHeight="1" x14ac:dyDescent="0.15">
      <c r="C373" s="119"/>
      <c r="D373" s="156"/>
      <c r="E373" s="116"/>
      <c r="F373" s="116"/>
      <c r="G373" s="119"/>
      <c r="H373" s="116"/>
      <c r="I373" s="161"/>
      <c r="J373" s="162"/>
      <c r="K373" s="362"/>
      <c r="L373" s="135"/>
      <c r="M373" s="136"/>
      <c r="N373" s="136"/>
      <c r="O373" s="136"/>
      <c r="P373" s="136"/>
      <c r="Q373" s="137"/>
      <c r="R373" s="138"/>
      <c r="S373" s="139"/>
      <c r="T373" s="139"/>
      <c r="U373" s="139"/>
      <c r="V373" s="139"/>
      <c r="W373" s="140"/>
      <c r="X373" s="161"/>
      <c r="Y373" s="162"/>
      <c r="Z373" s="163"/>
      <c r="AA373" s="146"/>
      <c r="AB373" s="147"/>
      <c r="AC373" s="148"/>
      <c r="AD373" s="149"/>
      <c r="AE373" s="150"/>
      <c r="AF373" s="150"/>
      <c r="AG373" s="150"/>
      <c r="AH373" s="150"/>
      <c r="AI373" s="151"/>
      <c r="AJ373" s="62"/>
      <c r="BA373" s="152"/>
      <c r="BB373" s="153"/>
    </row>
    <row r="374" spans="3:54" ht="10.9" customHeight="1" x14ac:dyDescent="0.15">
      <c r="C374" s="117">
        <v>9</v>
      </c>
      <c r="D374" s="154" t="s">
        <v>74</v>
      </c>
      <c r="E374" s="114">
        <v>6</v>
      </c>
      <c r="F374" s="114" t="s">
        <v>75</v>
      </c>
      <c r="G374" s="117" t="s">
        <v>83</v>
      </c>
      <c r="H374" s="114"/>
      <c r="I374" s="358"/>
      <c r="J374" s="359"/>
      <c r="K374" s="360"/>
      <c r="L374" s="129">
        <f>E$214</f>
        <v>0</v>
      </c>
      <c r="M374" s="130"/>
      <c r="N374" s="130"/>
      <c r="O374" s="130"/>
      <c r="P374" s="130"/>
      <c r="Q374" s="131"/>
      <c r="R374" s="138">
        <f t="shared" ref="R374" si="81">IF(AND(I374="○",BA374="●"),2+ROUNDDOWN(($L374-100)/100,0)*2,0)</f>
        <v>0</v>
      </c>
      <c r="S374" s="139"/>
      <c r="T374" s="139"/>
      <c r="U374" s="139"/>
      <c r="V374" s="139"/>
      <c r="W374" s="140"/>
      <c r="X374" s="158">
        <v>1</v>
      </c>
      <c r="Y374" s="159"/>
      <c r="Z374" s="160"/>
      <c r="AA374" s="143">
        <f>IF(X374=1,$AL$38,IF(X374=2,$AL$56,IF(X374=3,$AL$74,IF(X374=4,$AL$93,IF(X374=5,$AL$111,IF(X374=6,$AL$129,IF(X374=7,$AL$148,IF(X374=8,$AL$166,IF(X374=9,$AL$184,IF(X374=10,$AL$203,0))))))))))</f>
        <v>0</v>
      </c>
      <c r="AB374" s="144"/>
      <c r="AC374" s="145"/>
      <c r="AD374" s="149">
        <f t="shared" ref="AD374" si="82">IF(I374="○",ROUNDUP(R374*AA374,1),0)</f>
        <v>0</v>
      </c>
      <c r="AE374" s="150"/>
      <c r="AF374" s="150"/>
      <c r="AG374" s="150"/>
      <c r="AH374" s="150"/>
      <c r="AI374" s="151"/>
      <c r="AJ374" s="62"/>
      <c r="BA374" s="152" t="str">
        <f t="shared" si="70"/>
        <v>●</v>
      </c>
      <c r="BB374" s="153">
        <f>IF(BA374="●",IF(I374="定","-",I374),"-")</f>
        <v>0</v>
      </c>
    </row>
    <row r="375" spans="3:54" ht="10.9" customHeight="1" x14ac:dyDescent="0.15">
      <c r="C375" s="118"/>
      <c r="D375" s="155"/>
      <c r="E375" s="115"/>
      <c r="F375" s="115"/>
      <c r="G375" s="118"/>
      <c r="H375" s="115"/>
      <c r="I375" s="158"/>
      <c r="J375" s="159"/>
      <c r="K375" s="361"/>
      <c r="L375" s="132"/>
      <c r="M375" s="133"/>
      <c r="N375" s="133"/>
      <c r="O375" s="133"/>
      <c r="P375" s="133"/>
      <c r="Q375" s="134"/>
      <c r="R375" s="138"/>
      <c r="S375" s="139"/>
      <c r="T375" s="139"/>
      <c r="U375" s="139"/>
      <c r="V375" s="139"/>
      <c r="W375" s="140"/>
      <c r="X375" s="158"/>
      <c r="Y375" s="159"/>
      <c r="Z375" s="160"/>
      <c r="AA375" s="143"/>
      <c r="AB375" s="144"/>
      <c r="AC375" s="145"/>
      <c r="AD375" s="149"/>
      <c r="AE375" s="150"/>
      <c r="AF375" s="150"/>
      <c r="AG375" s="150"/>
      <c r="AH375" s="150"/>
      <c r="AI375" s="151"/>
      <c r="AJ375" s="62"/>
      <c r="BA375" s="152"/>
      <c r="BB375" s="153"/>
    </row>
    <row r="376" spans="3:54" ht="10.9" customHeight="1" x14ac:dyDescent="0.15">
      <c r="C376" s="118"/>
      <c r="D376" s="155"/>
      <c r="E376" s="115"/>
      <c r="F376" s="115"/>
      <c r="G376" s="118"/>
      <c r="H376" s="115"/>
      <c r="I376" s="158"/>
      <c r="J376" s="159"/>
      <c r="K376" s="361"/>
      <c r="L376" s="132"/>
      <c r="M376" s="133"/>
      <c r="N376" s="133"/>
      <c r="O376" s="133"/>
      <c r="P376" s="133"/>
      <c r="Q376" s="134"/>
      <c r="R376" s="138"/>
      <c r="S376" s="139"/>
      <c r="T376" s="139"/>
      <c r="U376" s="139"/>
      <c r="V376" s="139"/>
      <c r="W376" s="140"/>
      <c r="X376" s="158"/>
      <c r="Y376" s="159"/>
      <c r="Z376" s="160"/>
      <c r="AA376" s="143"/>
      <c r="AB376" s="144"/>
      <c r="AC376" s="145"/>
      <c r="AD376" s="149"/>
      <c r="AE376" s="150"/>
      <c r="AF376" s="150"/>
      <c r="AG376" s="150"/>
      <c r="AH376" s="150"/>
      <c r="AI376" s="151"/>
      <c r="AJ376" s="62"/>
      <c r="BA376" s="152"/>
      <c r="BB376" s="153"/>
    </row>
    <row r="377" spans="3:54" ht="10.9" customHeight="1" x14ac:dyDescent="0.15">
      <c r="C377" s="119"/>
      <c r="D377" s="156"/>
      <c r="E377" s="116"/>
      <c r="F377" s="116"/>
      <c r="G377" s="119"/>
      <c r="H377" s="116"/>
      <c r="I377" s="161"/>
      <c r="J377" s="162"/>
      <c r="K377" s="362"/>
      <c r="L377" s="135"/>
      <c r="M377" s="136"/>
      <c r="N377" s="136"/>
      <c r="O377" s="136"/>
      <c r="P377" s="136"/>
      <c r="Q377" s="137"/>
      <c r="R377" s="138"/>
      <c r="S377" s="139"/>
      <c r="T377" s="139"/>
      <c r="U377" s="139"/>
      <c r="V377" s="139"/>
      <c r="W377" s="140"/>
      <c r="X377" s="161"/>
      <c r="Y377" s="162"/>
      <c r="Z377" s="163"/>
      <c r="AA377" s="146"/>
      <c r="AB377" s="147"/>
      <c r="AC377" s="148"/>
      <c r="AD377" s="149"/>
      <c r="AE377" s="150"/>
      <c r="AF377" s="150"/>
      <c r="AG377" s="150"/>
      <c r="AH377" s="150"/>
      <c r="AI377" s="151"/>
      <c r="AJ377" s="62"/>
      <c r="BA377" s="152"/>
      <c r="BB377" s="153"/>
    </row>
    <row r="378" spans="3:54" ht="10.9" customHeight="1" x14ac:dyDescent="0.15">
      <c r="C378" s="117">
        <v>9</v>
      </c>
      <c r="D378" s="154" t="s">
        <v>74</v>
      </c>
      <c r="E378" s="114">
        <v>7</v>
      </c>
      <c r="F378" s="114" t="s">
        <v>75</v>
      </c>
      <c r="G378" s="117" t="s">
        <v>84</v>
      </c>
      <c r="H378" s="114"/>
      <c r="I378" s="358"/>
      <c r="J378" s="359"/>
      <c r="K378" s="360"/>
      <c r="L378" s="129">
        <f>E$214</f>
        <v>0</v>
      </c>
      <c r="M378" s="130"/>
      <c r="N378" s="130"/>
      <c r="O378" s="130"/>
      <c r="P378" s="130"/>
      <c r="Q378" s="131"/>
      <c r="R378" s="138">
        <f t="shared" ref="R378" si="83">IF(AND(I378="○",BA378="●"),2+ROUNDDOWN(($L378-100)/100,0)*2,0)</f>
        <v>0</v>
      </c>
      <c r="S378" s="139"/>
      <c r="T378" s="139"/>
      <c r="U378" s="139"/>
      <c r="V378" s="139"/>
      <c r="W378" s="140"/>
      <c r="X378" s="158">
        <v>1</v>
      </c>
      <c r="Y378" s="159"/>
      <c r="Z378" s="160"/>
      <c r="AA378" s="143">
        <f>IF(X378=1,$AL$38,IF(X378=2,$AL$56,IF(X378=3,$AL$74,IF(X378=4,$AL$93,IF(X378=5,$AL$111,IF(X378=6,$AL$129,IF(X378=7,$AL$148,IF(X378=8,$AL$166,IF(X378=9,$AL$184,IF(X378=10,$AL$203,0))))))))))</f>
        <v>0</v>
      </c>
      <c r="AB378" s="144"/>
      <c r="AC378" s="145"/>
      <c r="AD378" s="149">
        <f t="shared" ref="AD378" si="84">IF(I378="○",ROUNDUP(R378*AA378,1),0)</f>
        <v>0</v>
      </c>
      <c r="AE378" s="150"/>
      <c r="AF378" s="150"/>
      <c r="AG378" s="150"/>
      <c r="AH378" s="150"/>
      <c r="AI378" s="151"/>
      <c r="AJ378" s="62"/>
      <c r="BA378" s="152" t="str">
        <f t="shared" si="70"/>
        <v>●</v>
      </c>
      <c r="BB378" s="153">
        <f>IF(BA378="●",IF(I378="定","-",I378),"-")</f>
        <v>0</v>
      </c>
    </row>
    <row r="379" spans="3:54" ht="10.9" customHeight="1" x14ac:dyDescent="0.15">
      <c r="C379" s="118"/>
      <c r="D379" s="155"/>
      <c r="E379" s="115"/>
      <c r="F379" s="115"/>
      <c r="G379" s="118"/>
      <c r="H379" s="115"/>
      <c r="I379" s="158"/>
      <c r="J379" s="159"/>
      <c r="K379" s="361"/>
      <c r="L379" s="132"/>
      <c r="M379" s="133"/>
      <c r="N379" s="133"/>
      <c r="O379" s="133"/>
      <c r="P379" s="133"/>
      <c r="Q379" s="134"/>
      <c r="R379" s="138"/>
      <c r="S379" s="139"/>
      <c r="T379" s="139"/>
      <c r="U379" s="139"/>
      <c r="V379" s="139"/>
      <c r="W379" s="140"/>
      <c r="X379" s="158"/>
      <c r="Y379" s="159"/>
      <c r="Z379" s="160"/>
      <c r="AA379" s="143"/>
      <c r="AB379" s="144"/>
      <c r="AC379" s="145"/>
      <c r="AD379" s="149"/>
      <c r="AE379" s="150"/>
      <c r="AF379" s="150"/>
      <c r="AG379" s="150"/>
      <c r="AH379" s="150"/>
      <c r="AI379" s="151"/>
      <c r="AJ379" s="62"/>
      <c r="BA379" s="152"/>
      <c r="BB379" s="153"/>
    </row>
    <row r="380" spans="3:54" ht="10.9" customHeight="1" x14ac:dyDescent="0.15">
      <c r="C380" s="118"/>
      <c r="D380" s="155"/>
      <c r="E380" s="115"/>
      <c r="F380" s="115"/>
      <c r="G380" s="118"/>
      <c r="H380" s="115"/>
      <c r="I380" s="158"/>
      <c r="J380" s="159"/>
      <c r="K380" s="361"/>
      <c r="L380" s="132"/>
      <c r="M380" s="133"/>
      <c r="N380" s="133"/>
      <c r="O380" s="133"/>
      <c r="P380" s="133"/>
      <c r="Q380" s="134"/>
      <c r="R380" s="138"/>
      <c r="S380" s="139"/>
      <c r="T380" s="139"/>
      <c r="U380" s="139"/>
      <c r="V380" s="139"/>
      <c r="W380" s="140"/>
      <c r="X380" s="158"/>
      <c r="Y380" s="159"/>
      <c r="Z380" s="160"/>
      <c r="AA380" s="143"/>
      <c r="AB380" s="144"/>
      <c r="AC380" s="145"/>
      <c r="AD380" s="149"/>
      <c r="AE380" s="150"/>
      <c r="AF380" s="150"/>
      <c r="AG380" s="150"/>
      <c r="AH380" s="150"/>
      <c r="AI380" s="151"/>
      <c r="AJ380" s="62"/>
      <c r="BA380" s="152"/>
      <c r="BB380" s="153"/>
    </row>
    <row r="381" spans="3:54" ht="10.9" customHeight="1" x14ac:dyDescent="0.15">
      <c r="C381" s="119"/>
      <c r="D381" s="156"/>
      <c r="E381" s="116"/>
      <c r="F381" s="116"/>
      <c r="G381" s="119"/>
      <c r="H381" s="116"/>
      <c r="I381" s="161"/>
      <c r="J381" s="162"/>
      <c r="K381" s="362"/>
      <c r="L381" s="135"/>
      <c r="M381" s="136"/>
      <c r="N381" s="136"/>
      <c r="O381" s="136"/>
      <c r="P381" s="136"/>
      <c r="Q381" s="137"/>
      <c r="R381" s="138"/>
      <c r="S381" s="139"/>
      <c r="T381" s="139"/>
      <c r="U381" s="139"/>
      <c r="V381" s="139"/>
      <c r="W381" s="140"/>
      <c r="X381" s="161"/>
      <c r="Y381" s="162"/>
      <c r="Z381" s="163"/>
      <c r="AA381" s="146"/>
      <c r="AB381" s="147"/>
      <c r="AC381" s="148"/>
      <c r="AD381" s="149"/>
      <c r="AE381" s="150"/>
      <c r="AF381" s="150"/>
      <c r="AG381" s="150"/>
      <c r="AH381" s="150"/>
      <c r="AI381" s="151"/>
      <c r="AJ381" s="62"/>
      <c r="BA381" s="152"/>
      <c r="BB381" s="153"/>
    </row>
    <row r="382" spans="3:54" ht="10.9" customHeight="1" x14ac:dyDescent="0.15">
      <c r="C382" s="117">
        <v>9</v>
      </c>
      <c r="D382" s="154" t="s">
        <v>74</v>
      </c>
      <c r="E382" s="114">
        <v>8</v>
      </c>
      <c r="F382" s="114" t="s">
        <v>75</v>
      </c>
      <c r="G382" s="117" t="s">
        <v>78</v>
      </c>
      <c r="H382" s="114"/>
      <c r="I382" s="358"/>
      <c r="J382" s="359"/>
      <c r="K382" s="360"/>
      <c r="L382" s="129">
        <f>E$214</f>
        <v>0</v>
      </c>
      <c r="M382" s="130"/>
      <c r="N382" s="130"/>
      <c r="O382" s="130"/>
      <c r="P382" s="130"/>
      <c r="Q382" s="131"/>
      <c r="R382" s="138">
        <f t="shared" ref="R382" si="85">IF(AND(I382="○",BA382="●"),2+ROUNDDOWN(($L382-100)/100,0)*2,0)</f>
        <v>0</v>
      </c>
      <c r="S382" s="139"/>
      <c r="T382" s="139"/>
      <c r="U382" s="139"/>
      <c r="V382" s="139"/>
      <c r="W382" s="140"/>
      <c r="X382" s="158">
        <v>1</v>
      </c>
      <c r="Y382" s="159"/>
      <c r="Z382" s="160"/>
      <c r="AA382" s="143">
        <f>IF(X382=1,$AL$38,IF(X382=2,$AL$56,IF(X382=3,$AL$74,IF(X382=4,$AL$93,IF(X382=5,$AL$111,IF(X382=6,$AL$129,IF(X382=7,$AL$148,IF(X382=8,$AL$166,IF(X382=9,$AL$184,IF(X382=10,$AL$203,0))))))))))</f>
        <v>0</v>
      </c>
      <c r="AB382" s="144"/>
      <c r="AC382" s="145"/>
      <c r="AD382" s="149">
        <f t="shared" ref="AD382" si="86">IF(I382="○",ROUNDUP(R382*AA382,1),0)</f>
        <v>0</v>
      </c>
      <c r="AE382" s="150"/>
      <c r="AF382" s="150"/>
      <c r="AG382" s="150"/>
      <c r="AH382" s="150"/>
      <c r="AI382" s="151"/>
      <c r="AJ382" s="62"/>
      <c r="BA382" s="152" t="str">
        <f t="shared" si="70"/>
        <v>●</v>
      </c>
      <c r="BB382" s="153">
        <f>IF(BA382="●",IF(I382="定","-",I382),"-")</f>
        <v>0</v>
      </c>
    </row>
    <row r="383" spans="3:54" ht="10.9" customHeight="1" x14ac:dyDescent="0.15">
      <c r="C383" s="118"/>
      <c r="D383" s="155"/>
      <c r="E383" s="115"/>
      <c r="F383" s="115"/>
      <c r="G383" s="118"/>
      <c r="H383" s="115"/>
      <c r="I383" s="158"/>
      <c r="J383" s="159"/>
      <c r="K383" s="361"/>
      <c r="L383" s="132"/>
      <c r="M383" s="133"/>
      <c r="N383" s="133"/>
      <c r="O383" s="133"/>
      <c r="P383" s="133"/>
      <c r="Q383" s="134"/>
      <c r="R383" s="138"/>
      <c r="S383" s="139"/>
      <c r="T383" s="139"/>
      <c r="U383" s="139"/>
      <c r="V383" s="139"/>
      <c r="W383" s="140"/>
      <c r="X383" s="158"/>
      <c r="Y383" s="159"/>
      <c r="Z383" s="160"/>
      <c r="AA383" s="143"/>
      <c r="AB383" s="144"/>
      <c r="AC383" s="145"/>
      <c r="AD383" s="149"/>
      <c r="AE383" s="150"/>
      <c r="AF383" s="150"/>
      <c r="AG383" s="150"/>
      <c r="AH383" s="150"/>
      <c r="AI383" s="151"/>
      <c r="AJ383" s="62"/>
      <c r="BA383" s="152"/>
      <c r="BB383" s="153"/>
    </row>
    <row r="384" spans="3:54" ht="10.9" customHeight="1" x14ac:dyDescent="0.15">
      <c r="C384" s="118"/>
      <c r="D384" s="155"/>
      <c r="E384" s="115"/>
      <c r="F384" s="115"/>
      <c r="G384" s="118"/>
      <c r="H384" s="115"/>
      <c r="I384" s="158"/>
      <c r="J384" s="159"/>
      <c r="K384" s="361"/>
      <c r="L384" s="132"/>
      <c r="M384" s="133"/>
      <c r="N384" s="133"/>
      <c r="O384" s="133"/>
      <c r="P384" s="133"/>
      <c r="Q384" s="134"/>
      <c r="R384" s="138"/>
      <c r="S384" s="139"/>
      <c r="T384" s="139"/>
      <c r="U384" s="139"/>
      <c r="V384" s="139"/>
      <c r="W384" s="140"/>
      <c r="X384" s="158"/>
      <c r="Y384" s="159"/>
      <c r="Z384" s="160"/>
      <c r="AA384" s="143"/>
      <c r="AB384" s="144"/>
      <c r="AC384" s="145"/>
      <c r="AD384" s="149"/>
      <c r="AE384" s="150"/>
      <c r="AF384" s="150"/>
      <c r="AG384" s="150"/>
      <c r="AH384" s="150"/>
      <c r="AI384" s="151"/>
      <c r="AJ384" s="62"/>
      <c r="BA384" s="152"/>
      <c r="BB384" s="153"/>
    </row>
    <row r="385" spans="3:54" ht="10.9" customHeight="1" x14ac:dyDescent="0.15">
      <c r="C385" s="119"/>
      <c r="D385" s="156"/>
      <c r="E385" s="116"/>
      <c r="F385" s="116"/>
      <c r="G385" s="119"/>
      <c r="H385" s="116"/>
      <c r="I385" s="161"/>
      <c r="J385" s="162"/>
      <c r="K385" s="362"/>
      <c r="L385" s="135"/>
      <c r="M385" s="136"/>
      <c r="N385" s="136"/>
      <c r="O385" s="136"/>
      <c r="P385" s="136"/>
      <c r="Q385" s="137"/>
      <c r="R385" s="138"/>
      <c r="S385" s="139"/>
      <c r="T385" s="139"/>
      <c r="U385" s="139"/>
      <c r="V385" s="139"/>
      <c r="W385" s="140"/>
      <c r="X385" s="161"/>
      <c r="Y385" s="162"/>
      <c r="Z385" s="163"/>
      <c r="AA385" s="146"/>
      <c r="AB385" s="147"/>
      <c r="AC385" s="148"/>
      <c r="AD385" s="149"/>
      <c r="AE385" s="150"/>
      <c r="AF385" s="150"/>
      <c r="AG385" s="150"/>
      <c r="AH385" s="150"/>
      <c r="AI385" s="151"/>
      <c r="AJ385" s="62"/>
      <c r="BA385" s="152"/>
      <c r="BB385" s="153"/>
    </row>
    <row r="386" spans="3:54" ht="10.9" customHeight="1" x14ac:dyDescent="0.15">
      <c r="C386" s="117">
        <v>9</v>
      </c>
      <c r="D386" s="154" t="s">
        <v>74</v>
      </c>
      <c r="E386" s="114">
        <v>9</v>
      </c>
      <c r="F386" s="114" t="s">
        <v>75</v>
      </c>
      <c r="G386" s="117" t="s">
        <v>79</v>
      </c>
      <c r="H386" s="114"/>
      <c r="I386" s="358"/>
      <c r="J386" s="359"/>
      <c r="K386" s="360"/>
      <c r="L386" s="129">
        <f>E$214</f>
        <v>0</v>
      </c>
      <c r="M386" s="130"/>
      <c r="N386" s="130"/>
      <c r="O386" s="130"/>
      <c r="P386" s="130"/>
      <c r="Q386" s="131"/>
      <c r="R386" s="138">
        <f t="shared" ref="R386" si="87">IF(AND(I386="○",BA386="●"),2+ROUNDDOWN(($L386-100)/100,0)*2,0)</f>
        <v>0</v>
      </c>
      <c r="S386" s="139"/>
      <c r="T386" s="139"/>
      <c r="U386" s="139"/>
      <c r="V386" s="139"/>
      <c r="W386" s="140"/>
      <c r="X386" s="158">
        <v>1</v>
      </c>
      <c r="Y386" s="159"/>
      <c r="Z386" s="160"/>
      <c r="AA386" s="143">
        <f>IF(X386=1,$AL$38,IF(X386=2,$AL$56,IF(X386=3,$AL$74,IF(X386=4,$AL$93,IF(X386=5,$AL$111,IF(X386=6,$AL$129,IF(X386=7,$AL$148,IF(X386=8,$AL$166,IF(X386=9,$AL$184,IF(X386=10,$AL$203,0))))))))))</f>
        <v>0</v>
      </c>
      <c r="AB386" s="144"/>
      <c r="AC386" s="145"/>
      <c r="AD386" s="149">
        <f t="shared" ref="AD386" si="88">IF(I386="○",ROUNDUP(R386*AA386,1),0)</f>
        <v>0</v>
      </c>
      <c r="AE386" s="150"/>
      <c r="AF386" s="150"/>
      <c r="AG386" s="150"/>
      <c r="AH386" s="150"/>
      <c r="AI386" s="151"/>
      <c r="AJ386" s="62"/>
      <c r="BA386" s="152" t="str">
        <f t="shared" si="70"/>
        <v>●</v>
      </c>
      <c r="BB386" s="153">
        <f>IF(BA386="●",IF(I386="定","-",I386),"-")</f>
        <v>0</v>
      </c>
    </row>
    <row r="387" spans="3:54" ht="10.9" customHeight="1" x14ac:dyDescent="0.15">
      <c r="C387" s="118"/>
      <c r="D387" s="155"/>
      <c r="E387" s="115"/>
      <c r="F387" s="115"/>
      <c r="G387" s="118"/>
      <c r="H387" s="115"/>
      <c r="I387" s="158"/>
      <c r="J387" s="159"/>
      <c r="K387" s="361"/>
      <c r="L387" s="132"/>
      <c r="M387" s="133"/>
      <c r="N387" s="133"/>
      <c r="O387" s="133"/>
      <c r="P387" s="133"/>
      <c r="Q387" s="134"/>
      <c r="R387" s="138"/>
      <c r="S387" s="139"/>
      <c r="T387" s="139"/>
      <c r="U387" s="139"/>
      <c r="V387" s="139"/>
      <c r="W387" s="140"/>
      <c r="X387" s="158"/>
      <c r="Y387" s="159"/>
      <c r="Z387" s="160"/>
      <c r="AA387" s="143"/>
      <c r="AB387" s="144"/>
      <c r="AC387" s="145"/>
      <c r="AD387" s="149"/>
      <c r="AE387" s="150"/>
      <c r="AF387" s="150"/>
      <c r="AG387" s="150"/>
      <c r="AH387" s="150"/>
      <c r="AI387" s="151"/>
      <c r="AJ387" s="62"/>
      <c r="BA387" s="152"/>
      <c r="BB387" s="153"/>
    </row>
    <row r="388" spans="3:54" ht="10.9" customHeight="1" x14ac:dyDescent="0.15">
      <c r="C388" s="118"/>
      <c r="D388" s="155"/>
      <c r="E388" s="115"/>
      <c r="F388" s="115"/>
      <c r="G388" s="118"/>
      <c r="H388" s="115"/>
      <c r="I388" s="158"/>
      <c r="J388" s="159"/>
      <c r="K388" s="361"/>
      <c r="L388" s="132"/>
      <c r="M388" s="133"/>
      <c r="N388" s="133"/>
      <c r="O388" s="133"/>
      <c r="P388" s="133"/>
      <c r="Q388" s="134"/>
      <c r="R388" s="138"/>
      <c r="S388" s="139"/>
      <c r="T388" s="139"/>
      <c r="U388" s="139"/>
      <c r="V388" s="139"/>
      <c r="W388" s="140"/>
      <c r="X388" s="158"/>
      <c r="Y388" s="159"/>
      <c r="Z388" s="160"/>
      <c r="AA388" s="143"/>
      <c r="AB388" s="144"/>
      <c r="AC388" s="145"/>
      <c r="AD388" s="149"/>
      <c r="AE388" s="150"/>
      <c r="AF388" s="150"/>
      <c r="AG388" s="150"/>
      <c r="AH388" s="150"/>
      <c r="AI388" s="151"/>
      <c r="AJ388" s="62"/>
      <c r="BA388" s="152"/>
      <c r="BB388" s="153"/>
    </row>
    <row r="389" spans="3:54" ht="10.9" customHeight="1" x14ac:dyDescent="0.15">
      <c r="C389" s="119"/>
      <c r="D389" s="156"/>
      <c r="E389" s="116"/>
      <c r="F389" s="116"/>
      <c r="G389" s="119"/>
      <c r="H389" s="116"/>
      <c r="I389" s="161"/>
      <c r="J389" s="162"/>
      <c r="K389" s="362"/>
      <c r="L389" s="135"/>
      <c r="M389" s="136"/>
      <c r="N389" s="136"/>
      <c r="O389" s="136"/>
      <c r="P389" s="136"/>
      <c r="Q389" s="137"/>
      <c r="R389" s="138"/>
      <c r="S389" s="139"/>
      <c r="T389" s="139"/>
      <c r="U389" s="139"/>
      <c r="V389" s="139"/>
      <c r="W389" s="140"/>
      <c r="X389" s="161"/>
      <c r="Y389" s="162"/>
      <c r="Z389" s="163"/>
      <c r="AA389" s="146"/>
      <c r="AB389" s="147"/>
      <c r="AC389" s="148"/>
      <c r="AD389" s="149"/>
      <c r="AE389" s="150"/>
      <c r="AF389" s="150"/>
      <c r="AG389" s="150"/>
      <c r="AH389" s="150"/>
      <c r="AI389" s="151"/>
      <c r="AJ389" s="62"/>
      <c r="BA389" s="152"/>
      <c r="BB389" s="153"/>
    </row>
    <row r="390" spans="3:54" ht="10.9" customHeight="1" x14ac:dyDescent="0.15">
      <c r="C390" s="117">
        <v>9</v>
      </c>
      <c r="D390" s="154" t="s">
        <v>74</v>
      </c>
      <c r="E390" s="114">
        <v>10</v>
      </c>
      <c r="F390" s="114" t="s">
        <v>75</v>
      </c>
      <c r="G390" s="117" t="s">
        <v>80</v>
      </c>
      <c r="H390" s="114"/>
      <c r="I390" s="358"/>
      <c r="J390" s="359"/>
      <c r="K390" s="360"/>
      <c r="L390" s="129">
        <f>E$214</f>
        <v>0</v>
      </c>
      <c r="M390" s="130"/>
      <c r="N390" s="130"/>
      <c r="O390" s="130"/>
      <c r="P390" s="130"/>
      <c r="Q390" s="131"/>
      <c r="R390" s="138">
        <f t="shared" ref="R390" si="89">IF(AND(I390="○",BA390="●"),2+ROUNDDOWN(($L390-100)/100,0)*2,0)</f>
        <v>0</v>
      </c>
      <c r="S390" s="139"/>
      <c r="T390" s="139"/>
      <c r="U390" s="139"/>
      <c r="V390" s="139"/>
      <c r="W390" s="140"/>
      <c r="X390" s="158">
        <v>1</v>
      </c>
      <c r="Y390" s="159"/>
      <c r="Z390" s="160"/>
      <c r="AA390" s="143">
        <f>IF(X390=1,$AL$38,IF(X390=2,$AL$56,IF(X390=3,$AL$74,IF(X390=4,$AL$93,IF(X390=5,$AL$111,IF(X390=6,$AL$129,IF(X390=7,$AL$148,IF(X390=8,$AL$166,IF(X390=9,$AL$184,IF(X390=10,$AL$203,0))))))))))</f>
        <v>0</v>
      </c>
      <c r="AB390" s="144"/>
      <c r="AC390" s="145"/>
      <c r="AD390" s="149">
        <f t="shared" ref="AD390" si="90">IF(I390="○",ROUNDUP(R390*AA390,1),0)</f>
        <v>0</v>
      </c>
      <c r="AE390" s="150"/>
      <c r="AF390" s="150"/>
      <c r="AG390" s="150"/>
      <c r="AH390" s="150"/>
      <c r="AI390" s="151"/>
      <c r="AJ390" s="62"/>
      <c r="BA390" s="152" t="str">
        <f t="shared" si="70"/>
        <v>●</v>
      </c>
      <c r="BB390" s="153">
        <f>IF(BA390="●",IF(I390="定","-",I390),"-")</f>
        <v>0</v>
      </c>
    </row>
    <row r="391" spans="3:54" ht="10.9" customHeight="1" x14ac:dyDescent="0.15">
      <c r="C391" s="118"/>
      <c r="D391" s="155"/>
      <c r="E391" s="115"/>
      <c r="F391" s="115"/>
      <c r="G391" s="118"/>
      <c r="H391" s="115"/>
      <c r="I391" s="158"/>
      <c r="J391" s="159"/>
      <c r="K391" s="361"/>
      <c r="L391" s="132"/>
      <c r="M391" s="133"/>
      <c r="N391" s="133"/>
      <c r="O391" s="133"/>
      <c r="P391" s="133"/>
      <c r="Q391" s="134"/>
      <c r="R391" s="138"/>
      <c r="S391" s="139"/>
      <c r="T391" s="139"/>
      <c r="U391" s="139"/>
      <c r="V391" s="139"/>
      <c r="W391" s="140"/>
      <c r="X391" s="158"/>
      <c r="Y391" s="159"/>
      <c r="Z391" s="160"/>
      <c r="AA391" s="143"/>
      <c r="AB391" s="144"/>
      <c r="AC391" s="145"/>
      <c r="AD391" s="149"/>
      <c r="AE391" s="150"/>
      <c r="AF391" s="150"/>
      <c r="AG391" s="150"/>
      <c r="AH391" s="150"/>
      <c r="AI391" s="151"/>
      <c r="AJ391" s="62"/>
      <c r="BA391" s="152"/>
      <c r="BB391" s="153"/>
    </row>
    <row r="392" spans="3:54" ht="10.9" customHeight="1" x14ac:dyDescent="0.15">
      <c r="C392" s="118"/>
      <c r="D392" s="155"/>
      <c r="E392" s="115"/>
      <c r="F392" s="115"/>
      <c r="G392" s="118"/>
      <c r="H392" s="115"/>
      <c r="I392" s="158"/>
      <c r="J392" s="159"/>
      <c r="K392" s="361"/>
      <c r="L392" s="132"/>
      <c r="M392" s="133"/>
      <c r="N392" s="133"/>
      <c r="O392" s="133"/>
      <c r="P392" s="133"/>
      <c r="Q392" s="134"/>
      <c r="R392" s="138"/>
      <c r="S392" s="139"/>
      <c r="T392" s="139"/>
      <c r="U392" s="139"/>
      <c r="V392" s="139"/>
      <c r="W392" s="140"/>
      <c r="X392" s="158"/>
      <c r="Y392" s="159"/>
      <c r="Z392" s="160"/>
      <c r="AA392" s="143"/>
      <c r="AB392" s="144"/>
      <c r="AC392" s="145"/>
      <c r="AD392" s="149"/>
      <c r="AE392" s="150"/>
      <c r="AF392" s="150"/>
      <c r="AG392" s="150"/>
      <c r="AH392" s="150"/>
      <c r="AI392" s="151"/>
      <c r="AJ392" s="62"/>
      <c r="BA392" s="152"/>
      <c r="BB392" s="153"/>
    </row>
    <row r="393" spans="3:54" ht="10.9" customHeight="1" x14ac:dyDescent="0.15">
      <c r="C393" s="119"/>
      <c r="D393" s="156"/>
      <c r="E393" s="116"/>
      <c r="F393" s="116"/>
      <c r="G393" s="119"/>
      <c r="H393" s="116"/>
      <c r="I393" s="161"/>
      <c r="J393" s="162"/>
      <c r="K393" s="362"/>
      <c r="L393" s="135"/>
      <c r="M393" s="136"/>
      <c r="N393" s="136"/>
      <c r="O393" s="136"/>
      <c r="P393" s="136"/>
      <c r="Q393" s="137"/>
      <c r="R393" s="138"/>
      <c r="S393" s="139"/>
      <c r="T393" s="139"/>
      <c r="U393" s="139"/>
      <c r="V393" s="139"/>
      <c r="W393" s="140"/>
      <c r="X393" s="161"/>
      <c r="Y393" s="162"/>
      <c r="Z393" s="163"/>
      <c r="AA393" s="146"/>
      <c r="AB393" s="147"/>
      <c r="AC393" s="148"/>
      <c r="AD393" s="149"/>
      <c r="AE393" s="150"/>
      <c r="AF393" s="150"/>
      <c r="AG393" s="150"/>
      <c r="AH393" s="150"/>
      <c r="AI393" s="151"/>
      <c r="AJ393" s="62"/>
      <c r="BA393" s="152"/>
      <c r="BB393" s="153"/>
    </row>
    <row r="394" spans="3:54" ht="10.9" customHeight="1" x14ac:dyDescent="0.15">
      <c r="C394" s="117">
        <v>9</v>
      </c>
      <c r="D394" s="154" t="s">
        <v>74</v>
      </c>
      <c r="E394" s="114">
        <v>11</v>
      </c>
      <c r="F394" s="114" t="s">
        <v>75</v>
      </c>
      <c r="G394" s="117" t="s">
        <v>81</v>
      </c>
      <c r="H394" s="114"/>
      <c r="I394" s="358"/>
      <c r="J394" s="359"/>
      <c r="K394" s="360"/>
      <c r="L394" s="129">
        <f>E$214</f>
        <v>0</v>
      </c>
      <c r="M394" s="130"/>
      <c r="N394" s="130"/>
      <c r="O394" s="130"/>
      <c r="P394" s="130"/>
      <c r="Q394" s="131"/>
      <c r="R394" s="138">
        <f t="shared" ref="R394" si="91">IF(AND(I394="○",BA394="●"),2+ROUNDDOWN(($L394-100)/100,0)*2,0)</f>
        <v>0</v>
      </c>
      <c r="S394" s="139"/>
      <c r="T394" s="139"/>
      <c r="U394" s="139"/>
      <c r="V394" s="139"/>
      <c r="W394" s="140"/>
      <c r="X394" s="158">
        <v>1</v>
      </c>
      <c r="Y394" s="159"/>
      <c r="Z394" s="160"/>
      <c r="AA394" s="143">
        <f>IF(X394=1,$AL$38,IF(X394=2,$AL$56,IF(X394=3,$AL$74,IF(X394=4,$AL$93,IF(X394=5,$AL$111,IF(X394=6,$AL$129,IF(X394=7,$AL$148,IF(X394=8,$AL$166,IF(X394=9,$AL$184,IF(X394=10,$AL$203,0))))))))))</f>
        <v>0</v>
      </c>
      <c r="AB394" s="144"/>
      <c r="AC394" s="145"/>
      <c r="AD394" s="149">
        <f t="shared" ref="AD394" si="92">IF(I394="○",ROUNDUP(R394*AA394,1),0)</f>
        <v>0</v>
      </c>
      <c r="AE394" s="150"/>
      <c r="AF394" s="150"/>
      <c r="AG394" s="150"/>
      <c r="AH394" s="150"/>
      <c r="AI394" s="151"/>
      <c r="AJ394" s="62"/>
      <c r="BA394" s="152" t="str">
        <f t="shared" si="70"/>
        <v>●</v>
      </c>
      <c r="BB394" s="153">
        <f>IF(BA394="●",IF(I394="定","-",I394),"-")</f>
        <v>0</v>
      </c>
    </row>
    <row r="395" spans="3:54" ht="10.9" customHeight="1" x14ac:dyDescent="0.15">
      <c r="C395" s="118"/>
      <c r="D395" s="155"/>
      <c r="E395" s="115"/>
      <c r="F395" s="115"/>
      <c r="G395" s="118"/>
      <c r="H395" s="115"/>
      <c r="I395" s="158"/>
      <c r="J395" s="159"/>
      <c r="K395" s="361"/>
      <c r="L395" s="132"/>
      <c r="M395" s="133"/>
      <c r="N395" s="133"/>
      <c r="O395" s="133"/>
      <c r="P395" s="133"/>
      <c r="Q395" s="134"/>
      <c r="R395" s="138"/>
      <c r="S395" s="139"/>
      <c r="T395" s="139"/>
      <c r="U395" s="139"/>
      <c r="V395" s="139"/>
      <c r="W395" s="140"/>
      <c r="X395" s="158"/>
      <c r="Y395" s="159"/>
      <c r="Z395" s="160"/>
      <c r="AA395" s="143"/>
      <c r="AB395" s="144"/>
      <c r="AC395" s="145"/>
      <c r="AD395" s="149"/>
      <c r="AE395" s="150"/>
      <c r="AF395" s="150"/>
      <c r="AG395" s="150"/>
      <c r="AH395" s="150"/>
      <c r="AI395" s="151"/>
      <c r="AJ395" s="62"/>
      <c r="BA395" s="152"/>
      <c r="BB395" s="153"/>
    </row>
    <row r="396" spans="3:54" ht="10.9" customHeight="1" x14ac:dyDescent="0.15">
      <c r="C396" s="118"/>
      <c r="D396" s="155"/>
      <c r="E396" s="115"/>
      <c r="F396" s="115"/>
      <c r="G396" s="118"/>
      <c r="H396" s="115"/>
      <c r="I396" s="158"/>
      <c r="J396" s="159"/>
      <c r="K396" s="361"/>
      <c r="L396" s="132"/>
      <c r="M396" s="133"/>
      <c r="N396" s="133"/>
      <c r="O396" s="133"/>
      <c r="P396" s="133"/>
      <c r="Q396" s="134"/>
      <c r="R396" s="138"/>
      <c r="S396" s="139"/>
      <c r="T396" s="139"/>
      <c r="U396" s="139"/>
      <c r="V396" s="139"/>
      <c r="W396" s="140"/>
      <c r="X396" s="158"/>
      <c r="Y396" s="159"/>
      <c r="Z396" s="160"/>
      <c r="AA396" s="143"/>
      <c r="AB396" s="144"/>
      <c r="AC396" s="145"/>
      <c r="AD396" s="149"/>
      <c r="AE396" s="150"/>
      <c r="AF396" s="150"/>
      <c r="AG396" s="150"/>
      <c r="AH396" s="150"/>
      <c r="AI396" s="151"/>
      <c r="AJ396" s="62"/>
      <c r="BA396" s="152"/>
      <c r="BB396" s="153"/>
    </row>
    <row r="397" spans="3:54" ht="10.9" customHeight="1" x14ac:dyDescent="0.15">
      <c r="C397" s="119"/>
      <c r="D397" s="156"/>
      <c r="E397" s="116"/>
      <c r="F397" s="116"/>
      <c r="G397" s="119"/>
      <c r="H397" s="116"/>
      <c r="I397" s="161"/>
      <c r="J397" s="162"/>
      <c r="K397" s="362"/>
      <c r="L397" s="135"/>
      <c r="M397" s="136"/>
      <c r="N397" s="136"/>
      <c r="O397" s="136"/>
      <c r="P397" s="136"/>
      <c r="Q397" s="137"/>
      <c r="R397" s="138"/>
      <c r="S397" s="139"/>
      <c r="T397" s="139"/>
      <c r="U397" s="139"/>
      <c r="V397" s="139"/>
      <c r="W397" s="140"/>
      <c r="X397" s="161"/>
      <c r="Y397" s="162"/>
      <c r="Z397" s="163"/>
      <c r="AA397" s="146"/>
      <c r="AB397" s="147"/>
      <c r="AC397" s="148"/>
      <c r="AD397" s="149"/>
      <c r="AE397" s="150"/>
      <c r="AF397" s="150"/>
      <c r="AG397" s="150"/>
      <c r="AH397" s="150"/>
      <c r="AI397" s="151"/>
      <c r="AJ397" s="62"/>
      <c r="BA397" s="152"/>
      <c r="BB397" s="153"/>
    </row>
    <row r="398" spans="3:54" ht="10.9" customHeight="1" x14ac:dyDescent="0.15">
      <c r="C398" s="117">
        <v>9</v>
      </c>
      <c r="D398" s="154" t="s">
        <v>74</v>
      </c>
      <c r="E398" s="114">
        <v>12</v>
      </c>
      <c r="F398" s="114" t="s">
        <v>75</v>
      </c>
      <c r="G398" s="117" t="s">
        <v>120</v>
      </c>
      <c r="H398" s="114"/>
      <c r="I398" s="358"/>
      <c r="J398" s="359"/>
      <c r="K398" s="360"/>
      <c r="L398" s="129">
        <f>E$214</f>
        <v>0</v>
      </c>
      <c r="M398" s="130"/>
      <c r="N398" s="130"/>
      <c r="O398" s="130"/>
      <c r="P398" s="130"/>
      <c r="Q398" s="131"/>
      <c r="R398" s="138">
        <f t="shared" ref="R398" si="93">IF(AND(I398="○",BA398="●"),2+ROUNDDOWN(($L398-100)/100,0)*2,0)</f>
        <v>0</v>
      </c>
      <c r="S398" s="139"/>
      <c r="T398" s="139"/>
      <c r="U398" s="139"/>
      <c r="V398" s="139"/>
      <c r="W398" s="140"/>
      <c r="X398" s="158">
        <v>1</v>
      </c>
      <c r="Y398" s="159"/>
      <c r="Z398" s="160"/>
      <c r="AA398" s="143">
        <f>IF(X398=1,$AL$38,IF(X398=2,$AL$56,IF(X398=3,$AL$74,IF(X398=4,$AL$93,IF(X398=5,$AL$111,IF(X398=6,$AL$129,IF(X398=7,$AL$148,IF(X398=8,$AL$166,IF(X398=9,$AL$184,IF(X398=10,$AL$203,0))))))))))</f>
        <v>0</v>
      </c>
      <c r="AB398" s="144"/>
      <c r="AC398" s="145"/>
      <c r="AD398" s="149">
        <f t="shared" ref="AD398" si="94">IF(I398="○",ROUNDUP(R398*AA398,1),0)</f>
        <v>0</v>
      </c>
      <c r="AE398" s="150"/>
      <c r="AF398" s="150"/>
      <c r="AG398" s="150"/>
      <c r="AH398" s="150"/>
      <c r="AI398" s="151"/>
      <c r="AJ398" s="62"/>
      <c r="BA398" s="152" t="str">
        <f t="shared" si="70"/>
        <v>●</v>
      </c>
      <c r="BB398" s="153">
        <f>IF(BA398="●",IF(I398="定","-",I398),"-")</f>
        <v>0</v>
      </c>
    </row>
    <row r="399" spans="3:54" ht="10.9" customHeight="1" x14ac:dyDescent="0.15">
      <c r="C399" s="118"/>
      <c r="D399" s="155"/>
      <c r="E399" s="115"/>
      <c r="F399" s="115"/>
      <c r="G399" s="118"/>
      <c r="H399" s="115"/>
      <c r="I399" s="158"/>
      <c r="J399" s="159"/>
      <c r="K399" s="361"/>
      <c r="L399" s="132"/>
      <c r="M399" s="133"/>
      <c r="N399" s="133"/>
      <c r="O399" s="133"/>
      <c r="P399" s="133"/>
      <c r="Q399" s="134"/>
      <c r="R399" s="138"/>
      <c r="S399" s="139"/>
      <c r="T399" s="139"/>
      <c r="U399" s="139"/>
      <c r="V399" s="139"/>
      <c r="W399" s="140"/>
      <c r="X399" s="158"/>
      <c r="Y399" s="159"/>
      <c r="Z399" s="160"/>
      <c r="AA399" s="143"/>
      <c r="AB399" s="144"/>
      <c r="AC399" s="145"/>
      <c r="AD399" s="149"/>
      <c r="AE399" s="150"/>
      <c r="AF399" s="150"/>
      <c r="AG399" s="150"/>
      <c r="AH399" s="150"/>
      <c r="AI399" s="151"/>
      <c r="AJ399" s="62"/>
      <c r="BA399" s="152"/>
      <c r="BB399" s="153"/>
    </row>
    <row r="400" spans="3:54" ht="10.9" customHeight="1" x14ac:dyDescent="0.15">
      <c r="C400" s="118"/>
      <c r="D400" s="155"/>
      <c r="E400" s="115"/>
      <c r="F400" s="115"/>
      <c r="G400" s="118"/>
      <c r="H400" s="115"/>
      <c r="I400" s="158"/>
      <c r="J400" s="159"/>
      <c r="K400" s="361"/>
      <c r="L400" s="132"/>
      <c r="M400" s="133"/>
      <c r="N400" s="133"/>
      <c r="O400" s="133"/>
      <c r="P400" s="133"/>
      <c r="Q400" s="134"/>
      <c r="R400" s="138"/>
      <c r="S400" s="139"/>
      <c r="T400" s="139"/>
      <c r="U400" s="139"/>
      <c r="V400" s="139"/>
      <c r="W400" s="140"/>
      <c r="X400" s="158"/>
      <c r="Y400" s="159"/>
      <c r="Z400" s="160"/>
      <c r="AA400" s="143"/>
      <c r="AB400" s="144"/>
      <c r="AC400" s="145"/>
      <c r="AD400" s="149"/>
      <c r="AE400" s="150"/>
      <c r="AF400" s="150"/>
      <c r="AG400" s="150"/>
      <c r="AH400" s="150"/>
      <c r="AI400" s="151"/>
      <c r="AJ400" s="62"/>
      <c r="BA400" s="152"/>
      <c r="BB400" s="153"/>
    </row>
    <row r="401" spans="3:58" ht="10.5" customHeight="1" thickBot="1" x14ac:dyDescent="0.2">
      <c r="C401" s="119"/>
      <c r="D401" s="156"/>
      <c r="E401" s="116"/>
      <c r="F401" s="116"/>
      <c r="G401" s="119"/>
      <c r="H401" s="116"/>
      <c r="I401" s="161"/>
      <c r="J401" s="162"/>
      <c r="K401" s="362"/>
      <c r="L401" s="135"/>
      <c r="M401" s="136"/>
      <c r="N401" s="136"/>
      <c r="O401" s="136"/>
      <c r="P401" s="136"/>
      <c r="Q401" s="137"/>
      <c r="R401" s="138"/>
      <c r="S401" s="139"/>
      <c r="T401" s="139"/>
      <c r="U401" s="139"/>
      <c r="V401" s="139"/>
      <c r="W401" s="140"/>
      <c r="X401" s="161"/>
      <c r="Y401" s="162"/>
      <c r="Z401" s="163"/>
      <c r="AA401" s="146"/>
      <c r="AB401" s="147"/>
      <c r="AC401" s="148"/>
      <c r="AD401" s="149"/>
      <c r="AE401" s="150"/>
      <c r="AF401" s="150"/>
      <c r="AG401" s="150"/>
      <c r="AH401" s="150"/>
      <c r="AI401" s="151"/>
      <c r="AJ401" s="62"/>
      <c r="BA401" s="152"/>
      <c r="BB401" s="153"/>
    </row>
    <row r="402" spans="3:58" ht="14.1" customHeight="1" thickTop="1" x14ac:dyDescent="0.15">
      <c r="C402" s="316" t="s">
        <v>122</v>
      </c>
      <c r="D402" s="317"/>
      <c r="E402" s="317"/>
      <c r="F402" s="317"/>
      <c r="G402" s="317"/>
      <c r="H402" s="317"/>
      <c r="I402" s="317"/>
      <c r="J402" s="317"/>
      <c r="K402" s="317"/>
      <c r="L402" s="317"/>
      <c r="M402" s="317"/>
      <c r="N402" s="317"/>
      <c r="O402" s="317"/>
      <c r="P402" s="317"/>
      <c r="Q402" s="317"/>
      <c r="R402" s="317"/>
      <c r="S402" s="317"/>
      <c r="T402" s="317"/>
      <c r="U402" s="317"/>
      <c r="V402" s="317"/>
      <c r="W402" s="317"/>
      <c r="X402" s="317"/>
      <c r="Y402" s="317"/>
      <c r="Z402" s="317"/>
      <c r="AA402" s="318"/>
      <c r="AB402" s="325">
        <f>IF(COUNTIF(C12:D14,"☑")=1,SUM(AD306:AI401),0)</f>
        <v>0</v>
      </c>
      <c r="AC402" s="326"/>
      <c r="AD402" s="326"/>
      <c r="AE402" s="326"/>
      <c r="AF402" s="326"/>
      <c r="AG402" s="331" t="s">
        <v>85</v>
      </c>
      <c r="AH402" s="331"/>
      <c r="AI402" s="332"/>
      <c r="AJ402" s="62"/>
      <c r="AK402" s="62"/>
      <c r="AL402" s="62"/>
      <c r="AM402" s="19"/>
      <c r="AN402" s="19"/>
      <c r="AO402" s="19"/>
      <c r="AP402" s="19"/>
      <c r="BA402" s="153"/>
      <c r="BB402" s="153"/>
      <c r="BD402" s="337"/>
      <c r="BE402" s="337"/>
      <c r="BF402" s="338"/>
    </row>
    <row r="403" spans="3:58" ht="14.1" customHeight="1" x14ac:dyDescent="0.15">
      <c r="C403" s="319"/>
      <c r="D403" s="320"/>
      <c r="E403" s="320"/>
      <c r="F403" s="320"/>
      <c r="G403" s="320"/>
      <c r="H403" s="320"/>
      <c r="I403" s="320"/>
      <c r="J403" s="320"/>
      <c r="K403" s="320"/>
      <c r="L403" s="320"/>
      <c r="M403" s="320"/>
      <c r="N403" s="320"/>
      <c r="O403" s="320"/>
      <c r="P403" s="320"/>
      <c r="Q403" s="320"/>
      <c r="R403" s="320"/>
      <c r="S403" s="320"/>
      <c r="T403" s="320"/>
      <c r="U403" s="320"/>
      <c r="V403" s="320"/>
      <c r="W403" s="320"/>
      <c r="X403" s="320"/>
      <c r="Y403" s="320"/>
      <c r="Z403" s="320"/>
      <c r="AA403" s="321"/>
      <c r="AB403" s="327"/>
      <c r="AC403" s="328"/>
      <c r="AD403" s="328"/>
      <c r="AE403" s="328"/>
      <c r="AF403" s="328"/>
      <c r="AG403" s="333"/>
      <c r="AH403" s="333"/>
      <c r="AI403" s="334"/>
      <c r="AJ403" s="62"/>
      <c r="AK403" s="62"/>
      <c r="AL403" s="62"/>
      <c r="AM403" s="19"/>
      <c r="AN403" s="19"/>
      <c r="AO403" s="19"/>
      <c r="AP403" s="19"/>
      <c r="BA403" s="153"/>
      <c r="BB403" s="153"/>
      <c r="BD403" s="337"/>
      <c r="BE403" s="337"/>
      <c r="BF403" s="338"/>
    </row>
    <row r="404" spans="3:58" ht="14.1" customHeight="1" x14ac:dyDescent="0.15">
      <c r="C404" s="319"/>
      <c r="D404" s="320"/>
      <c r="E404" s="320"/>
      <c r="F404" s="320"/>
      <c r="G404" s="320"/>
      <c r="H404" s="320"/>
      <c r="I404" s="320"/>
      <c r="J404" s="320"/>
      <c r="K404" s="320"/>
      <c r="L404" s="320"/>
      <c r="M404" s="320"/>
      <c r="N404" s="320"/>
      <c r="O404" s="320"/>
      <c r="P404" s="320"/>
      <c r="Q404" s="320"/>
      <c r="R404" s="320"/>
      <c r="S404" s="320"/>
      <c r="T404" s="320"/>
      <c r="U404" s="320"/>
      <c r="V404" s="320"/>
      <c r="W404" s="320"/>
      <c r="X404" s="320"/>
      <c r="Y404" s="320"/>
      <c r="Z404" s="320"/>
      <c r="AA404" s="321"/>
      <c r="AB404" s="327"/>
      <c r="AC404" s="328"/>
      <c r="AD404" s="328"/>
      <c r="AE404" s="328"/>
      <c r="AF404" s="328"/>
      <c r="AG404" s="333"/>
      <c r="AH404" s="333"/>
      <c r="AI404" s="334"/>
      <c r="AM404" s="19"/>
      <c r="AN404" s="19"/>
      <c r="AO404" s="19"/>
      <c r="AP404" s="19"/>
      <c r="BA404" s="153"/>
      <c r="BB404" s="153"/>
      <c r="BD404" s="337"/>
      <c r="BE404" s="337"/>
      <c r="BF404" s="338"/>
    </row>
    <row r="405" spans="3:58" ht="14.1" customHeight="1" thickBot="1" x14ac:dyDescent="0.2">
      <c r="C405" s="322"/>
      <c r="D405" s="323"/>
      <c r="E405" s="323"/>
      <c r="F405" s="323"/>
      <c r="G405" s="323"/>
      <c r="H405" s="323"/>
      <c r="I405" s="323"/>
      <c r="J405" s="323"/>
      <c r="K405" s="323"/>
      <c r="L405" s="323"/>
      <c r="M405" s="323"/>
      <c r="N405" s="323"/>
      <c r="O405" s="323"/>
      <c r="P405" s="323"/>
      <c r="Q405" s="323"/>
      <c r="R405" s="323"/>
      <c r="S405" s="323"/>
      <c r="T405" s="323"/>
      <c r="U405" s="323"/>
      <c r="V405" s="323"/>
      <c r="W405" s="323"/>
      <c r="X405" s="323"/>
      <c r="Y405" s="323"/>
      <c r="Z405" s="323"/>
      <c r="AA405" s="324"/>
      <c r="AB405" s="329"/>
      <c r="AC405" s="330"/>
      <c r="AD405" s="330"/>
      <c r="AE405" s="330"/>
      <c r="AF405" s="330"/>
      <c r="AG405" s="335"/>
      <c r="AH405" s="335"/>
      <c r="AI405" s="336"/>
      <c r="AM405" s="19"/>
      <c r="AN405" s="19"/>
      <c r="AO405" s="19"/>
      <c r="AP405" s="19"/>
      <c r="BA405" s="153"/>
      <c r="BB405" s="153"/>
      <c r="BD405" s="337"/>
      <c r="BE405" s="337"/>
      <c r="BF405" s="338"/>
    </row>
    <row r="406" spans="3:58" ht="14.1" customHeight="1" thickTop="1" x14ac:dyDescent="0.15">
      <c r="C406" s="344" t="s">
        <v>105</v>
      </c>
      <c r="D406" s="345"/>
      <c r="E406" s="345"/>
      <c r="F406" s="345"/>
      <c r="G406" s="345"/>
      <c r="H406" s="345"/>
      <c r="I406" s="345"/>
      <c r="J406" s="345"/>
      <c r="K406" s="345"/>
      <c r="L406" s="345"/>
      <c r="M406" s="345"/>
      <c r="N406" s="345"/>
      <c r="O406" s="345"/>
      <c r="P406" s="345"/>
      <c r="Q406" s="345"/>
      <c r="R406" s="345"/>
      <c r="S406" s="345"/>
      <c r="T406" s="345"/>
      <c r="U406" s="345"/>
      <c r="V406" s="345"/>
      <c r="W406" s="345"/>
      <c r="X406" s="345"/>
      <c r="Y406" s="345"/>
      <c r="Z406" s="345"/>
      <c r="AA406" s="345"/>
      <c r="AB406" s="350">
        <f>AB302+AB402</f>
        <v>0</v>
      </c>
      <c r="AC406" s="351"/>
      <c r="AD406" s="351"/>
      <c r="AE406" s="351"/>
      <c r="AF406" s="351"/>
      <c r="AG406" s="354" t="s">
        <v>85</v>
      </c>
      <c r="AH406" s="354"/>
      <c r="AI406" s="355"/>
      <c r="AJ406" s="62"/>
      <c r="AK406" s="62"/>
      <c r="AL406" s="62"/>
      <c r="AM406" s="19"/>
      <c r="AN406" s="19"/>
      <c r="AO406" s="19"/>
      <c r="AP406" s="19"/>
      <c r="BA406" s="153"/>
      <c r="BB406" s="153"/>
      <c r="BD406" s="337"/>
      <c r="BE406" s="337"/>
      <c r="BF406" s="338"/>
    </row>
    <row r="407" spans="3:58" ht="14.1" customHeight="1" x14ac:dyDescent="0.15">
      <c r="C407" s="346"/>
      <c r="D407" s="347"/>
      <c r="E407" s="347"/>
      <c r="F407" s="347"/>
      <c r="G407" s="347"/>
      <c r="H407" s="347"/>
      <c r="I407" s="347"/>
      <c r="J407" s="347"/>
      <c r="K407" s="347"/>
      <c r="L407" s="347"/>
      <c r="M407" s="347"/>
      <c r="N407" s="347"/>
      <c r="O407" s="347"/>
      <c r="P407" s="347"/>
      <c r="Q407" s="347"/>
      <c r="R407" s="347"/>
      <c r="S407" s="347"/>
      <c r="T407" s="347"/>
      <c r="U407" s="347"/>
      <c r="V407" s="347"/>
      <c r="W407" s="347"/>
      <c r="X407" s="347"/>
      <c r="Y407" s="347"/>
      <c r="Z407" s="347"/>
      <c r="AA407" s="347"/>
      <c r="AB407" s="350"/>
      <c r="AC407" s="351"/>
      <c r="AD407" s="351"/>
      <c r="AE407" s="351"/>
      <c r="AF407" s="351"/>
      <c r="AG407" s="354"/>
      <c r="AH407" s="354"/>
      <c r="AI407" s="355"/>
      <c r="AJ407" s="62"/>
      <c r="AK407" s="62"/>
      <c r="AL407" s="62"/>
      <c r="AM407" s="19"/>
      <c r="AN407" s="19"/>
      <c r="AO407" s="19"/>
      <c r="AP407" s="19"/>
      <c r="BA407" s="153"/>
      <c r="BB407" s="153"/>
      <c r="BD407" s="337"/>
      <c r="BE407" s="337"/>
      <c r="BF407" s="338"/>
    </row>
    <row r="408" spans="3:58" ht="14.1" customHeight="1" x14ac:dyDescent="0.15">
      <c r="C408" s="346"/>
      <c r="D408" s="347"/>
      <c r="E408" s="347"/>
      <c r="F408" s="347"/>
      <c r="G408" s="347"/>
      <c r="H408" s="347"/>
      <c r="I408" s="347"/>
      <c r="J408" s="347"/>
      <c r="K408" s="347"/>
      <c r="L408" s="347"/>
      <c r="M408" s="347"/>
      <c r="N408" s="347"/>
      <c r="O408" s="347"/>
      <c r="P408" s="347"/>
      <c r="Q408" s="347"/>
      <c r="R408" s="347"/>
      <c r="S408" s="347"/>
      <c r="T408" s="347"/>
      <c r="U408" s="347"/>
      <c r="V408" s="347"/>
      <c r="W408" s="347"/>
      <c r="X408" s="347"/>
      <c r="Y408" s="347"/>
      <c r="Z408" s="347"/>
      <c r="AA408" s="347"/>
      <c r="AB408" s="350"/>
      <c r="AC408" s="351"/>
      <c r="AD408" s="351"/>
      <c r="AE408" s="351"/>
      <c r="AF408" s="351"/>
      <c r="AG408" s="354"/>
      <c r="AH408" s="354"/>
      <c r="AI408" s="355"/>
      <c r="AM408" s="19"/>
      <c r="AN408" s="19"/>
      <c r="AO408" s="19"/>
      <c r="AP408" s="19"/>
      <c r="BA408" s="153"/>
      <c r="BB408" s="153"/>
      <c r="BD408" s="337"/>
      <c r="BE408" s="337"/>
      <c r="BF408" s="338"/>
    </row>
    <row r="409" spans="3:58" ht="13.5" customHeight="1" x14ac:dyDescent="0.15">
      <c r="C409" s="348"/>
      <c r="D409" s="349"/>
      <c r="E409" s="349"/>
      <c r="F409" s="349"/>
      <c r="G409" s="349"/>
      <c r="H409" s="349"/>
      <c r="I409" s="349"/>
      <c r="J409" s="349"/>
      <c r="K409" s="349"/>
      <c r="L409" s="349"/>
      <c r="M409" s="349"/>
      <c r="N409" s="349"/>
      <c r="O409" s="349"/>
      <c r="P409" s="349"/>
      <c r="Q409" s="349"/>
      <c r="R409" s="349"/>
      <c r="S409" s="349"/>
      <c r="T409" s="349"/>
      <c r="U409" s="349"/>
      <c r="V409" s="349"/>
      <c r="W409" s="349"/>
      <c r="X409" s="349"/>
      <c r="Y409" s="349"/>
      <c r="Z409" s="349"/>
      <c r="AA409" s="349"/>
      <c r="AB409" s="352"/>
      <c r="AC409" s="353"/>
      <c r="AD409" s="353"/>
      <c r="AE409" s="353"/>
      <c r="AF409" s="353"/>
      <c r="AG409" s="356"/>
      <c r="AH409" s="356"/>
      <c r="AI409" s="357"/>
      <c r="AM409" s="19"/>
      <c r="AN409" s="19"/>
      <c r="AO409" s="19"/>
      <c r="AP409" s="19"/>
      <c r="BA409" s="153"/>
      <c r="BB409" s="153"/>
      <c r="BD409" s="337"/>
      <c r="BE409" s="337"/>
      <c r="BF409" s="338"/>
    </row>
    <row r="410" spans="3:58" x14ac:dyDescent="0.15">
      <c r="AR410" s="92"/>
    </row>
  </sheetData>
  <sheetProtection algorithmName="SHA-512" hashValue="8tXwSgd2g2s/wD22DYc+X/KiJVa7vMQSN4Ld9v4FKTp0PK206p6M5w3Sw7QT32F5zoORZxb1Vht4qyjC2C1vqQ==" saltValue="wTwACti1Mn3FjVYeECirdw==" spinCount="100000" sheet="1" formatRows="0"/>
  <mergeCells count="1170">
    <mergeCell ref="C402:AA405"/>
    <mergeCell ref="AB402:AF405"/>
    <mergeCell ref="AG402:AI405"/>
    <mergeCell ref="BA402:BA405"/>
    <mergeCell ref="BB402:BB405"/>
    <mergeCell ref="BD402:BE405"/>
    <mergeCell ref="BF402:BF405"/>
    <mergeCell ref="N212:AO215"/>
    <mergeCell ref="C394:C397"/>
    <mergeCell ref="D394:D397"/>
    <mergeCell ref="E394:E397"/>
    <mergeCell ref="F394:F397"/>
    <mergeCell ref="G394:H397"/>
    <mergeCell ref="I394:K397"/>
    <mergeCell ref="L394:Q397"/>
    <mergeCell ref="R394:W397"/>
    <mergeCell ref="X394:Z397"/>
    <mergeCell ref="AA394:AC397"/>
    <mergeCell ref="AD394:AI397"/>
    <mergeCell ref="BA394:BA397"/>
    <mergeCell ref="BB394:BB397"/>
    <mergeCell ref="C398:C401"/>
    <mergeCell ref="D398:D401"/>
    <mergeCell ref="E398:E401"/>
    <mergeCell ref="F398:F401"/>
    <mergeCell ref="G398:H401"/>
    <mergeCell ref="I398:K401"/>
    <mergeCell ref="L398:Q401"/>
    <mergeCell ref="R398:W401"/>
    <mergeCell ref="X398:Z401"/>
    <mergeCell ref="AA398:AC401"/>
    <mergeCell ref="AD398:AI401"/>
    <mergeCell ref="BA398:BA401"/>
    <mergeCell ref="BB398:BB401"/>
    <mergeCell ref="C386:C389"/>
    <mergeCell ref="D386:D389"/>
    <mergeCell ref="E386:E389"/>
    <mergeCell ref="F386:F389"/>
    <mergeCell ref="G386:H389"/>
    <mergeCell ref="I386:K389"/>
    <mergeCell ref="L386:Q389"/>
    <mergeCell ref="R386:W389"/>
    <mergeCell ref="X386:Z389"/>
    <mergeCell ref="AA386:AC389"/>
    <mergeCell ref="AD386:AI389"/>
    <mergeCell ref="BA386:BA389"/>
    <mergeCell ref="BB386:BB389"/>
    <mergeCell ref="C390:C393"/>
    <mergeCell ref="D390:D393"/>
    <mergeCell ref="E390:E393"/>
    <mergeCell ref="F390:F393"/>
    <mergeCell ref="G390:H393"/>
    <mergeCell ref="I390:K393"/>
    <mergeCell ref="L390:Q393"/>
    <mergeCell ref="R390:W393"/>
    <mergeCell ref="X390:Z393"/>
    <mergeCell ref="AA390:AC393"/>
    <mergeCell ref="AD390:AI393"/>
    <mergeCell ref="BA390:BA393"/>
    <mergeCell ref="BB390:BB393"/>
    <mergeCell ref="C378:C381"/>
    <mergeCell ref="D378:D381"/>
    <mergeCell ref="E378:E381"/>
    <mergeCell ref="F378:F381"/>
    <mergeCell ref="G378:H381"/>
    <mergeCell ref="I378:K381"/>
    <mergeCell ref="L378:Q381"/>
    <mergeCell ref="R378:W381"/>
    <mergeCell ref="X378:Z381"/>
    <mergeCell ref="AA378:AC381"/>
    <mergeCell ref="AD378:AI381"/>
    <mergeCell ref="BA378:BA381"/>
    <mergeCell ref="BB378:BB381"/>
    <mergeCell ref="C382:C385"/>
    <mergeCell ref="D382:D385"/>
    <mergeCell ref="E382:E385"/>
    <mergeCell ref="F382:F385"/>
    <mergeCell ref="G382:H385"/>
    <mergeCell ref="I382:K385"/>
    <mergeCell ref="L382:Q385"/>
    <mergeCell ref="R382:W385"/>
    <mergeCell ref="X382:Z385"/>
    <mergeCell ref="AA382:AC385"/>
    <mergeCell ref="AD382:AI385"/>
    <mergeCell ref="BA382:BA385"/>
    <mergeCell ref="BB382:BB385"/>
    <mergeCell ref="C370:C373"/>
    <mergeCell ref="D370:D373"/>
    <mergeCell ref="E370:E373"/>
    <mergeCell ref="F370:F373"/>
    <mergeCell ref="G370:H373"/>
    <mergeCell ref="I370:K373"/>
    <mergeCell ref="L370:Q373"/>
    <mergeCell ref="R370:W373"/>
    <mergeCell ref="X370:Z373"/>
    <mergeCell ref="AA370:AC373"/>
    <mergeCell ref="AD370:AI373"/>
    <mergeCell ref="BA370:BA373"/>
    <mergeCell ref="BB370:BB373"/>
    <mergeCell ref="C374:C377"/>
    <mergeCell ref="D374:D377"/>
    <mergeCell ref="E374:E377"/>
    <mergeCell ref="F374:F377"/>
    <mergeCell ref="G374:H377"/>
    <mergeCell ref="I374:K377"/>
    <mergeCell ref="L374:Q377"/>
    <mergeCell ref="R374:W377"/>
    <mergeCell ref="X374:Z377"/>
    <mergeCell ref="AA374:AC377"/>
    <mergeCell ref="AD374:AI377"/>
    <mergeCell ref="BA374:BA377"/>
    <mergeCell ref="BB374:BB377"/>
    <mergeCell ref="BB358:BB361"/>
    <mergeCell ref="C362:C365"/>
    <mergeCell ref="D362:D365"/>
    <mergeCell ref="E362:E365"/>
    <mergeCell ref="F362:F365"/>
    <mergeCell ref="G362:H365"/>
    <mergeCell ref="I362:K365"/>
    <mergeCell ref="L362:Q365"/>
    <mergeCell ref="R362:W365"/>
    <mergeCell ref="X362:Z365"/>
    <mergeCell ref="AA362:AC365"/>
    <mergeCell ref="AD362:AI365"/>
    <mergeCell ref="BA362:BA365"/>
    <mergeCell ref="BB362:BB365"/>
    <mergeCell ref="C366:C369"/>
    <mergeCell ref="D366:D369"/>
    <mergeCell ref="E366:E369"/>
    <mergeCell ref="F366:F369"/>
    <mergeCell ref="G366:H369"/>
    <mergeCell ref="I366:K369"/>
    <mergeCell ref="L366:Q369"/>
    <mergeCell ref="R366:W369"/>
    <mergeCell ref="X366:Z369"/>
    <mergeCell ref="AA366:AC369"/>
    <mergeCell ref="AD366:AI369"/>
    <mergeCell ref="BA366:BA369"/>
    <mergeCell ref="BB366:BB369"/>
    <mergeCell ref="C14:D14"/>
    <mergeCell ref="E14:AP14"/>
    <mergeCell ref="C302:AA305"/>
    <mergeCell ref="AB302:AF305"/>
    <mergeCell ref="AG302:AI305"/>
    <mergeCell ref="BA302:BA305"/>
    <mergeCell ref="BB302:BB305"/>
    <mergeCell ref="BD302:BE305"/>
    <mergeCell ref="BF302:BF305"/>
    <mergeCell ref="C354:C357"/>
    <mergeCell ref="D354:D357"/>
    <mergeCell ref="E354:E357"/>
    <mergeCell ref="F354:F357"/>
    <mergeCell ref="G354:H357"/>
    <mergeCell ref="I354:K357"/>
    <mergeCell ref="L354:Q357"/>
    <mergeCell ref="R354:W357"/>
    <mergeCell ref="X354:Z357"/>
    <mergeCell ref="AA354:AC357"/>
    <mergeCell ref="AD354:AI357"/>
    <mergeCell ref="BA354:BA357"/>
    <mergeCell ref="BB354:BB357"/>
    <mergeCell ref="C201:AB205"/>
    <mergeCell ref="D220:AR220"/>
    <mergeCell ref="B83:E84"/>
    <mergeCell ref="F83:G84"/>
    <mergeCell ref="H83:I84"/>
    <mergeCell ref="J83:K84"/>
    <mergeCell ref="L83:M84"/>
    <mergeCell ref="AJ88:AK89"/>
    <mergeCell ref="AL88:AM89"/>
    <mergeCell ref="AN88:AO89"/>
    <mergeCell ref="E12:AP12"/>
    <mergeCell ref="C13:D13"/>
    <mergeCell ref="E13:AP13"/>
    <mergeCell ref="A61:I62"/>
    <mergeCell ref="B64:E65"/>
    <mergeCell ref="F64:G65"/>
    <mergeCell ref="H64:I65"/>
    <mergeCell ref="N51:O52"/>
    <mergeCell ref="P51:Q52"/>
    <mergeCell ref="C54:AB58"/>
    <mergeCell ref="C127:AB131"/>
    <mergeCell ref="C146:AB150"/>
    <mergeCell ref="N69:O70"/>
    <mergeCell ref="P69:Q70"/>
    <mergeCell ref="R69:S70"/>
    <mergeCell ref="T69:U70"/>
    <mergeCell ref="V69:W70"/>
    <mergeCell ref="X69:Y70"/>
    <mergeCell ref="R101:S102"/>
    <mergeCell ref="C91:AB95"/>
    <mergeCell ref="B106:E107"/>
    <mergeCell ref="F106:G107"/>
    <mergeCell ref="H106:I107"/>
    <mergeCell ref="J106:K107"/>
    <mergeCell ref="L106:M107"/>
    <mergeCell ref="N106:O107"/>
    <mergeCell ref="P106:Q107"/>
    <mergeCell ref="B22:AS22"/>
    <mergeCell ref="R51:S52"/>
    <mergeCell ref="T51:U52"/>
    <mergeCell ref="V51:W52"/>
    <mergeCell ref="B51:E52"/>
    <mergeCell ref="R119:S120"/>
    <mergeCell ref="T119:U120"/>
    <mergeCell ref="V119:W120"/>
    <mergeCell ref="B46:E47"/>
    <mergeCell ref="F46:G47"/>
    <mergeCell ref="H46:I47"/>
    <mergeCell ref="AU28:AU29"/>
    <mergeCell ref="L28:M29"/>
    <mergeCell ref="N33:O34"/>
    <mergeCell ref="A2:H2"/>
    <mergeCell ref="I2:AJ2"/>
    <mergeCell ref="AK2:AS2"/>
    <mergeCell ref="X33:Y34"/>
    <mergeCell ref="A3:AS3"/>
    <mergeCell ref="A25:I26"/>
    <mergeCell ref="A5:K6"/>
    <mergeCell ref="L5:T6"/>
    <mergeCell ref="U5:AE6"/>
    <mergeCell ref="AF5:AS6"/>
    <mergeCell ref="A7:K8"/>
    <mergeCell ref="L7:T8"/>
    <mergeCell ref="U7:AE8"/>
    <mergeCell ref="AF7:AS8"/>
    <mergeCell ref="B9:AS9"/>
    <mergeCell ref="Z33:AA34"/>
    <mergeCell ref="AE33:AI34"/>
    <mergeCell ref="AJ33:AK34"/>
    <mergeCell ref="AL33:AM34"/>
    <mergeCell ref="AN33:AO34"/>
    <mergeCell ref="AP33:AQ34"/>
    <mergeCell ref="C11:AP11"/>
    <mergeCell ref="C12:D12"/>
    <mergeCell ref="P33:Q34"/>
    <mergeCell ref="R33:S34"/>
    <mergeCell ref="T33:U34"/>
    <mergeCell ref="B33:E34"/>
    <mergeCell ref="F33:G34"/>
    <mergeCell ref="H33:I34"/>
    <mergeCell ref="J33:K34"/>
    <mergeCell ref="L33:M34"/>
    <mergeCell ref="Z28:AA29"/>
    <mergeCell ref="AE28:AI29"/>
    <mergeCell ref="AJ28:AK29"/>
    <mergeCell ref="AL28:AM29"/>
    <mergeCell ref="AN28:AO29"/>
    <mergeCell ref="AP28:AQ29"/>
    <mergeCell ref="N28:O29"/>
    <mergeCell ref="P28:Q29"/>
    <mergeCell ref="R28:S29"/>
    <mergeCell ref="T28:U29"/>
    <mergeCell ref="V28:W29"/>
    <mergeCell ref="X28:Y29"/>
    <mergeCell ref="B28:E29"/>
    <mergeCell ref="V33:W34"/>
    <mergeCell ref="F28:G29"/>
    <mergeCell ref="H28:I29"/>
    <mergeCell ref="J28:K29"/>
    <mergeCell ref="AT28:AT29"/>
    <mergeCell ref="J46:K47"/>
    <mergeCell ref="L46:M47"/>
    <mergeCell ref="X51:Y52"/>
    <mergeCell ref="AT46:AT47"/>
    <mergeCell ref="AU46:AU47"/>
    <mergeCell ref="BA33:BA34"/>
    <mergeCell ref="BB33:BB34"/>
    <mergeCell ref="AE38:AK39"/>
    <mergeCell ref="AL38:AQ39"/>
    <mergeCell ref="AU38:AU39"/>
    <mergeCell ref="AV38:AV39"/>
    <mergeCell ref="AW38:AX39"/>
    <mergeCell ref="AT39:AT40"/>
    <mergeCell ref="AU33:AU34"/>
    <mergeCell ref="AV33:AV34"/>
    <mergeCell ref="AW33:AW34"/>
    <mergeCell ref="AX33:AX34"/>
    <mergeCell ref="AY33:AY34"/>
    <mergeCell ref="AZ33:AZ34"/>
    <mergeCell ref="AV46:AV47"/>
    <mergeCell ref="AX46:AX47"/>
    <mergeCell ref="AY46:AY47"/>
    <mergeCell ref="BA51:BA52"/>
    <mergeCell ref="AV28:AV29"/>
    <mergeCell ref="T46:U47"/>
    <mergeCell ref="V46:W47"/>
    <mergeCell ref="X46:Y47"/>
    <mergeCell ref="AX28:AX29"/>
    <mergeCell ref="AY28:AY29"/>
    <mergeCell ref="C36:AB40"/>
    <mergeCell ref="A43:I44"/>
    <mergeCell ref="F51:G52"/>
    <mergeCell ref="H51:I52"/>
    <mergeCell ref="J51:K52"/>
    <mergeCell ref="L51:M52"/>
    <mergeCell ref="Z46:AA47"/>
    <mergeCell ref="AE46:AI47"/>
    <mergeCell ref="AJ46:AK47"/>
    <mergeCell ref="AL46:AM47"/>
    <mergeCell ref="AN46:AO47"/>
    <mergeCell ref="AP46:AQ47"/>
    <mergeCell ref="N46:O47"/>
    <mergeCell ref="P46:Q47"/>
    <mergeCell ref="R46:S47"/>
    <mergeCell ref="Z51:AA52"/>
    <mergeCell ref="AE51:AI52"/>
    <mergeCell ref="BB51:BB52"/>
    <mergeCell ref="AE56:AK57"/>
    <mergeCell ref="AL56:AQ57"/>
    <mergeCell ref="AU56:AU57"/>
    <mergeCell ref="AV56:AV57"/>
    <mergeCell ref="AW56:AX57"/>
    <mergeCell ref="AT57:AT58"/>
    <mergeCell ref="AU51:AU52"/>
    <mergeCell ref="AV51:AV52"/>
    <mergeCell ref="AW51:AW52"/>
    <mergeCell ref="AX51:AX52"/>
    <mergeCell ref="AY51:AY52"/>
    <mergeCell ref="AZ51:AZ52"/>
    <mergeCell ref="AJ51:AK52"/>
    <mergeCell ref="AL51:AM52"/>
    <mergeCell ref="AN51:AO52"/>
    <mergeCell ref="AP51:AQ52"/>
    <mergeCell ref="AX64:AX65"/>
    <mergeCell ref="AY64:AY65"/>
    <mergeCell ref="B69:E70"/>
    <mergeCell ref="F69:G70"/>
    <mergeCell ref="H69:I70"/>
    <mergeCell ref="J69:K70"/>
    <mergeCell ref="L69:M70"/>
    <mergeCell ref="Z64:AA65"/>
    <mergeCell ref="AE64:AI65"/>
    <mergeCell ref="AJ64:AK65"/>
    <mergeCell ref="AL64:AM65"/>
    <mergeCell ref="AN64:AO65"/>
    <mergeCell ref="AP64:AQ65"/>
    <mergeCell ref="N64:O65"/>
    <mergeCell ref="P64:Q65"/>
    <mergeCell ref="R64:S65"/>
    <mergeCell ref="T64:U65"/>
    <mergeCell ref="V64:W65"/>
    <mergeCell ref="X64:Y65"/>
    <mergeCell ref="J64:K65"/>
    <mergeCell ref="L64:M65"/>
    <mergeCell ref="AN69:AO70"/>
    <mergeCell ref="AT64:AT65"/>
    <mergeCell ref="AU64:AU65"/>
    <mergeCell ref="AV64:AV65"/>
    <mergeCell ref="A80:I81"/>
    <mergeCell ref="Z69:AA70"/>
    <mergeCell ref="C72:AB76"/>
    <mergeCell ref="BA69:BA70"/>
    <mergeCell ref="BB69:BB70"/>
    <mergeCell ref="AE74:AK75"/>
    <mergeCell ref="AL74:AQ75"/>
    <mergeCell ref="AU74:AU75"/>
    <mergeCell ref="AV74:AV75"/>
    <mergeCell ref="AW74:AX75"/>
    <mergeCell ref="AT75:AT76"/>
    <mergeCell ref="AU69:AU70"/>
    <mergeCell ref="AV69:AV70"/>
    <mergeCell ref="AW69:AW70"/>
    <mergeCell ref="AX69:AX70"/>
    <mergeCell ref="AY69:AY70"/>
    <mergeCell ref="AZ69:AZ70"/>
    <mergeCell ref="AE69:AI70"/>
    <mergeCell ref="AJ69:AK70"/>
    <mergeCell ref="AL69:AM70"/>
    <mergeCell ref="AP69:AQ70"/>
    <mergeCell ref="AT83:AT84"/>
    <mergeCell ref="AU83:AU84"/>
    <mergeCell ref="AV83:AV84"/>
    <mergeCell ref="AX83:AX84"/>
    <mergeCell ref="AY83:AY84"/>
    <mergeCell ref="B88:E89"/>
    <mergeCell ref="F88:G89"/>
    <mergeCell ref="H88:I89"/>
    <mergeCell ref="J88:K89"/>
    <mergeCell ref="L88:M89"/>
    <mergeCell ref="Z83:AA84"/>
    <mergeCell ref="AE83:AI84"/>
    <mergeCell ref="AJ83:AK84"/>
    <mergeCell ref="AL83:AM84"/>
    <mergeCell ref="AN83:AO84"/>
    <mergeCell ref="AP83:AQ84"/>
    <mergeCell ref="N83:O84"/>
    <mergeCell ref="P83:Q84"/>
    <mergeCell ref="R83:S84"/>
    <mergeCell ref="T83:U84"/>
    <mergeCell ref="V83:W84"/>
    <mergeCell ref="X83:Y84"/>
    <mergeCell ref="Z88:AA89"/>
    <mergeCell ref="AP88:AQ89"/>
    <mergeCell ref="N88:O89"/>
    <mergeCell ref="P88:Q89"/>
    <mergeCell ref="R88:S89"/>
    <mergeCell ref="T88:U89"/>
    <mergeCell ref="V88:W89"/>
    <mergeCell ref="X88:Y89"/>
    <mergeCell ref="AE88:AI89"/>
    <mergeCell ref="BA88:BA89"/>
    <mergeCell ref="BB88:BB89"/>
    <mergeCell ref="AE93:AK94"/>
    <mergeCell ref="AL93:AQ94"/>
    <mergeCell ref="AU93:AU94"/>
    <mergeCell ref="AV93:AV94"/>
    <mergeCell ref="AW93:AX94"/>
    <mergeCell ref="AU88:AU89"/>
    <mergeCell ref="AV88:AV89"/>
    <mergeCell ref="AW88:AW89"/>
    <mergeCell ref="AX88:AX89"/>
    <mergeCell ref="AY88:AY89"/>
    <mergeCell ref="AZ88:AZ89"/>
    <mergeCell ref="AT94:AT95"/>
    <mergeCell ref="AY101:AY102"/>
    <mergeCell ref="B101:E102"/>
    <mergeCell ref="F101:G102"/>
    <mergeCell ref="H101:I102"/>
    <mergeCell ref="A98:I99"/>
    <mergeCell ref="J101:K102"/>
    <mergeCell ref="L101:M102"/>
    <mergeCell ref="N101:O102"/>
    <mergeCell ref="P101:Q102"/>
    <mergeCell ref="T101:U102"/>
    <mergeCell ref="V101:W102"/>
    <mergeCell ref="X101:Y102"/>
    <mergeCell ref="Z101:AA102"/>
    <mergeCell ref="AE101:AI102"/>
    <mergeCell ref="AJ101:AK102"/>
    <mergeCell ref="BA106:BA107"/>
    <mergeCell ref="BB106:BB107"/>
    <mergeCell ref="AL106:AM107"/>
    <mergeCell ref="AN106:AO107"/>
    <mergeCell ref="AP106:AQ107"/>
    <mergeCell ref="AU106:AU107"/>
    <mergeCell ref="AV106:AV107"/>
    <mergeCell ref="AW106:AW107"/>
    <mergeCell ref="T106:U107"/>
    <mergeCell ref="V106:W107"/>
    <mergeCell ref="X106:Y107"/>
    <mergeCell ref="Z106:AA107"/>
    <mergeCell ref="AE106:AI107"/>
    <mergeCell ref="AJ106:AK107"/>
    <mergeCell ref="R106:S107"/>
    <mergeCell ref="AL101:AM102"/>
    <mergeCell ref="AN101:AO102"/>
    <mergeCell ref="AP101:AQ102"/>
    <mergeCell ref="AT101:AT102"/>
    <mergeCell ref="AU101:AU102"/>
    <mergeCell ref="AV101:AV102"/>
    <mergeCell ref="AX101:AX102"/>
    <mergeCell ref="AV111:AV112"/>
    <mergeCell ref="AW111:AX112"/>
    <mergeCell ref="AT112:AT113"/>
    <mergeCell ref="AX106:AX107"/>
    <mergeCell ref="AY106:AY107"/>
    <mergeCell ref="AZ106:AZ107"/>
    <mergeCell ref="V124:W125"/>
    <mergeCell ref="X124:Y125"/>
    <mergeCell ref="AT119:AT120"/>
    <mergeCell ref="AU119:AU120"/>
    <mergeCell ref="AV119:AV120"/>
    <mergeCell ref="AX119:AX120"/>
    <mergeCell ref="AY119:AY120"/>
    <mergeCell ref="Z119:AA120"/>
    <mergeCell ref="AE119:AI120"/>
    <mergeCell ref="AJ119:AK120"/>
    <mergeCell ref="AL119:AM120"/>
    <mergeCell ref="AN119:AO120"/>
    <mergeCell ref="Z124:AA125"/>
    <mergeCell ref="C109:AB113"/>
    <mergeCell ref="A116:I117"/>
    <mergeCell ref="B119:E120"/>
    <mergeCell ref="F119:G120"/>
    <mergeCell ref="H119:I120"/>
    <mergeCell ref="J119:K120"/>
    <mergeCell ref="L119:M120"/>
    <mergeCell ref="AE111:AK112"/>
    <mergeCell ref="AL111:AQ112"/>
    <mergeCell ref="AU111:AU112"/>
    <mergeCell ref="AP119:AQ120"/>
    <mergeCell ref="N119:O120"/>
    <mergeCell ref="P119:Q120"/>
    <mergeCell ref="X119:Y120"/>
    <mergeCell ref="BA124:BA125"/>
    <mergeCell ref="BB124:BB125"/>
    <mergeCell ref="AE129:AK130"/>
    <mergeCell ref="AL129:AQ130"/>
    <mergeCell ref="AU129:AU130"/>
    <mergeCell ref="AV129:AV130"/>
    <mergeCell ref="AW129:AX130"/>
    <mergeCell ref="AT130:AT131"/>
    <mergeCell ref="AU124:AU125"/>
    <mergeCell ref="AV124:AV125"/>
    <mergeCell ref="AW124:AW125"/>
    <mergeCell ref="AX124:AX125"/>
    <mergeCell ref="AY124:AY125"/>
    <mergeCell ref="AZ124:AZ125"/>
    <mergeCell ref="AE124:AI125"/>
    <mergeCell ref="AJ124:AK125"/>
    <mergeCell ref="AL124:AM125"/>
    <mergeCell ref="AN124:AO125"/>
    <mergeCell ref="AP124:AQ125"/>
    <mergeCell ref="B124:E125"/>
    <mergeCell ref="F124:G125"/>
    <mergeCell ref="H124:I125"/>
    <mergeCell ref="J124:K125"/>
    <mergeCell ref="L124:M125"/>
    <mergeCell ref="N124:O125"/>
    <mergeCell ref="P124:Q125"/>
    <mergeCell ref="R124:S125"/>
    <mergeCell ref="T124:U125"/>
    <mergeCell ref="N143:O144"/>
    <mergeCell ref="P143:Q144"/>
    <mergeCell ref="R143:S144"/>
    <mergeCell ref="T143:U144"/>
    <mergeCell ref="V143:W144"/>
    <mergeCell ref="X143:Y144"/>
    <mergeCell ref="Z143:AA144"/>
    <mergeCell ref="X138:Y139"/>
    <mergeCell ref="A135:I136"/>
    <mergeCell ref="B138:E139"/>
    <mergeCell ref="F138:G139"/>
    <mergeCell ref="H138:I139"/>
    <mergeCell ref="J138:K139"/>
    <mergeCell ref="L138:M139"/>
    <mergeCell ref="AT138:AT139"/>
    <mergeCell ref="AU138:AU139"/>
    <mergeCell ref="AV138:AV139"/>
    <mergeCell ref="AX138:AX139"/>
    <mergeCell ref="AY138:AY139"/>
    <mergeCell ref="B143:E144"/>
    <mergeCell ref="F143:G144"/>
    <mergeCell ref="H143:I144"/>
    <mergeCell ref="J143:K144"/>
    <mergeCell ref="L143:M144"/>
    <mergeCell ref="Z138:AA139"/>
    <mergeCell ref="AE138:AI139"/>
    <mergeCell ref="AJ138:AK139"/>
    <mergeCell ref="AL138:AM139"/>
    <mergeCell ref="AN138:AO139"/>
    <mergeCell ref="AP138:AQ139"/>
    <mergeCell ref="N138:O139"/>
    <mergeCell ref="P138:Q139"/>
    <mergeCell ref="R138:S139"/>
    <mergeCell ref="T138:U139"/>
    <mergeCell ref="V138:W139"/>
    <mergeCell ref="AE143:AI144"/>
    <mergeCell ref="AJ143:AK144"/>
    <mergeCell ref="AL143:AM144"/>
    <mergeCell ref="BA143:BA144"/>
    <mergeCell ref="BB143:BB144"/>
    <mergeCell ref="AE148:AK149"/>
    <mergeCell ref="AL148:AQ149"/>
    <mergeCell ref="AU148:AU149"/>
    <mergeCell ref="AV148:AV149"/>
    <mergeCell ref="AW148:AX149"/>
    <mergeCell ref="AU143:AU144"/>
    <mergeCell ref="AV143:AV144"/>
    <mergeCell ref="AW143:AW144"/>
    <mergeCell ref="AX143:AX144"/>
    <mergeCell ref="AY143:AY144"/>
    <mergeCell ref="AZ143:AZ144"/>
    <mergeCell ref="AT149:AT150"/>
    <mergeCell ref="AN143:AO144"/>
    <mergeCell ref="AP143:AQ144"/>
    <mergeCell ref="A153:I154"/>
    <mergeCell ref="B156:E157"/>
    <mergeCell ref="F156:G157"/>
    <mergeCell ref="H156:I157"/>
    <mergeCell ref="J156:K157"/>
    <mergeCell ref="L156:M157"/>
    <mergeCell ref="N156:O157"/>
    <mergeCell ref="P156:Q157"/>
    <mergeCell ref="R156:S157"/>
    <mergeCell ref="AX156:AX157"/>
    <mergeCell ref="AY156:AY157"/>
    <mergeCell ref="B161:E162"/>
    <mergeCell ref="F161:G162"/>
    <mergeCell ref="H161:I162"/>
    <mergeCell ref="J161:K162"/>
    <mergeCell ref="L161:M162"/>
    <mergeCell ref="N161:O162"/>
    <mergeCell ref="P161:Q162"/>
    <mergeCell ref="R161:S162"/>
    <mergeCell ref="AL156:AM157"/>
    <mergeCell ref="AN156:AO157"/>
    <mergeCell ref="AP156:AQ157"/>
    <mergeCell ref="AT156:AT157"/>
    <mergeCell ref="AU156:AU157"/>
    <mergeCell ref="AV156:AV157"/>
    <mergeCell ref="T156:U157"/>
    <mergeCell ref="V156:W157"/>
    <mergeCell ref="X156:Y157"/>
    <mergeCell ref="Z156:AA157"/>
    <mergeCell ref="AE156:AI157"/>
    <mergeCell ref="AJ156:AK157"/>
    <mergeCell ref="H174:I175"/>
    <mergeCell ref="J174:K175"/>
    <mergeCell ref="L174:M175"/>
    <mergeCell ref="AE166:AK167"/>
    <mergeCell ref="AL166:AQ167"/>
    <mergeCell ref="BA161:BA162"/>
    <mergeCell ref="BB161:BB162"/>
    <mergeCell ref="AL161:AM162"/>
    <mergeCell ref="AN161:AO162"/>
    <mergeCell ref="AP161:AQ162"/>
    <mergeCell ref="AU161:AU162"/>
    <mergeCell ref="AV161:AV162"/>
    <mergeCell ref="AW161:AW162"/>
    <mergeCell ref="T161:U162"/>
    <mergeCell ref="V161:W162"/>
    <mergeCell ref="X161:Y162"/>
    <mergeCell ref="Z161:AA162"/>
    <mergeCell ref="AE161:AI162"/>
    <mergeCell ref="AJ161:AK162"/>
    <mergeCell ref="AX161:AX162"/>
    <mergeCell ref="AY161:AY162"/>
    <mergeCell ref="AZ161:AZ162"/>
    <mergeCell ref="AU193:AU194"/>
    <mergeCell ref="AV193:AV194"/>
    <mergeCell ref="AX193:AX194"/>
    <mergeCell ref="AY193:AY194"/>
    <mergeCell ref="Z179:AA180"/>
    <mergeCell ref="AY174:AY175"/>
    <mergeCell ref="Z174:AA175"/>
    <mergeCell ref="AE174:AI175"/>
    <mergeCell ref="AJ174:AK175"/>
    <mergeCell ref="AL174:AM175"/>
    <mergeCell ref="AN174:AO175"/>
    <mergeCell ref="AP174:AQ175"/>
    <mergeCell ref="AN179:AO180"/>
    <mergeCell ref="AP179:AQ180"/>
    <mergeCell ref="AU166:AU167"/>
    <mergeCell ref="N174:O175"/>
    <mergeCell ref="P174:Q175"/>
    <mergeCell ref="R174:S175"/>
    <mergeCell ref="T174:U175"/>
    <mergeCell ref="V174:W175"/>
    <mergeCell ref="X174:Y175"/>
    <mergeCell ref="AV166:AV167"/>
    <mergeCell ref="AW166:AX167"/>
    <mergeCell ref="AT167:AT168"/>
    <mergeCell ref="AT174:AT175"/>
    <mergeCell ref="AU174:AU175"/>
    <mergeCell ref="AV174:AV175"/>
    <mergeCell ref="AX174:AX175"/>
    <mergeCell ref="C164:AB168"/>
    <mergeCell ref="A171:I172"/>
    <mergeCell ref="B174:E175"/>
    <mergeCell ref="F174:G175"/>
    <mergeCell ref="V193:W194"/>
    <mergeCell ref="X193:Y194"/>
    <mergeCell ref="AN198:AO199"/>
    <mergeCell ref="AP198:AQ199"/>
    <mergeCell ref="B193:E194"/>
    <mergeCell ref="X198:Y199"/>
    <mergeCell ref="J193:K194"/>
    <mergeCell ref="L193:M194"/>
    <mergeCell ref="B179:E180"/>
    <mergeCell ref="F179:G180"/>
    <mergeCell ref="H179:I180"/>
    <mergeCell ref="J179:K180"/>
    <mergeCell ref="L179:M180"/>
    <mergeCell ref="X179:Y180"/>
    <mergeCell ref="C182:AB186"/>
    <mergeCell ref="BA179:BA180"/>
    <mergeCell ref="BB179:BB180"/>
    <mergeCell ref="AE184:AK185"/>
    <mergeCell ref="AL184:AQ185"/>
    <mergeCell ref="AU184:AU185"/>
    <mergeCell ref="AV184:AV185"/>
    <mergeCell ref="AW184:AX185"/>
    <mergeCell ref="AT185:AT186"/>
    <mergeCell ref="AU179:AU180"/>
    <mergeCell ref="AV179:AV180"/>
    <mergeCell ref="AW179:AW180"/>
    <mergeCell ref="AX179:AX180"/>
    <mergeCell ref="AY179:AY180"/>
    <mergeCell ref="AZ179:AZ180"/>
    <mergeCell ref="AE179:AI180"/>
    <mergeCell ref="AJ179:AK180"/>
    <mergeCell ref="AL179:AM180"/>
    <mergeCell ref="AT204:AT205"/>
    <mergeCell ref="B207:AP207"/>
    <mergeCell ref="Z198:AA199"/>
    <mergeCell ref="N198:O199"/>
    <mergeCell ref="P198:Q199"/>
    <mergeCell ref="R198:S199"/>
    <mergeCell ref="N179:O180"/>
    <mergeCell ref="P179:Q180"/>
    <mergeCell ref="R179:S180"/>
    <mergeCell ref="T179:U180"/>
    <mergeCell ref="V179:W180"/>
    <mergeCell ref="T198:U199"/>
    <mergeCell ref="V198:W199"/>
    <mergeCell ref="AT193:AT194"/>
    <mergeCell ref="A190:I191"/>
    <mergeCell ref="F193:G194"/>
    <mergeCell ref="H193:I194"/>
    <mergeCell ref="B198:E199"/>
    <mergeCell ref="F198:G199"/>
    <mergeCell ref="H198:I199"/>
    <mergeCell ref="J198:K199"/>
    <mergeCell ref="L198:M199"/>
    <mergeCell ref="Z193:AA194"/>
    <mergeCell ref="AE193:AI194"/>
    <mergeCell ref="AJ193:AK194"/>
    <mergeCell ref="AL193:AM194"/>
    <mergeCell ref="AN193:AO194"/>
    <mergeCell ref="AP193:AQ194"/>
    <mergeCell ref="N193:O194"/>
    <mergeCell ref="P193:Q194"/>
    <mergeCell ref="R193:S194"/>
    <mergeCell ref="T193:U194"/>
    <mergeCell ref="BA198:BA199"/>
    <mergeCell ref="BB198:BB199"/>
    <mergeCell ref="AE203:AK204"/>
    <mergeCell ref="AL203:AQ204"/>
    <mergeCell ref="AU203:AU204"/>
    <mergeCell ref="AV203:AV204"/>
    <mergeCell ref="AW203:AX204"/>
    <mergeCell ref="AU198:AU199"/>
    <mergeCell ref="AV198:AV199"/>
    <mergeCell ref="AW198:AW199"/>
    <mergeCell ref="AX198:AX199"/>
    <mergeCell ref="AY198:AY199"/>
    <mergeCell ref="AZ198:AZ199"/>
    <mergeCell ref="AE198:AI199"/>
    <mergeCell ref="AJ198:AK199"/>
    <mergeCell ref="AL198:AM199"/>
    <mergeCell ref="C212:D215"/>
    <mergeCell ref="E212:M213"/>
    <mergeCell ref="AQ212:AQ213"/>
    <mergeCell ref="AR212:AR213"/>
    <mergeCell ref="AS214:AS215"/>
    <mergeCell ref="AT214:AT215"/>
    <mergeCell ref="AU214:AU215"/>
    <mergeCell ref="AS212:AS213"/>
    <mergeCell ref="AT212:AT213"/>
    <mergeCell ref="AU212:AU213"/>
    <mergeCell ref="AV212:AV213"/>
    <mergeCell ref="AW212:AW213"/>
    <mergeCell ref="E214:K215"/>
    <mergeCell ref="L214:M215"/>
    <mergeCell ref="AQ214:AQ215"/>
    <mergeCell ref="AR214:AR215"/>
    <mergeCell ref="L230:Q233"/>
    <mergeCell ref="C226:H229"/>
    <mergeCell ref="I226:K229"/>
    <mergeCell ref="L226:Q229"/>
    <mergeCell ref="AV214:AV215"/>
    <mergeCell ref="AW214:AW215"/>
    <mergeCell ref="R230:W233"/>
    <mergeCell ref="X230:Z233"/>
    <mergeCell ref="AA230:AC233"/>
    <mergeCell ref="AD230:AI233"/>
    <mergeCell ref="BA230:BA233"/>
    <mergeCell ref="BB230:BB233"/>
    <mergeCell ref="BB226:BB229"/>
    <mergeCell ref="X227:Z229"/>
    <mergeCell ref="AA227:AC229"/>
    <mergeCell ref="R226:W229"/>
    <mergeCell ref="X226:AC226"/>
    <mergeCell ref="AD226:AI229"/>
    <mergeCell ref="D222:AR222"/>
    <mergeCell ref="BA226:BA229"/>
    <mergeCell ref="BB234:BB237"/>
    <mergeCell ref="L234:Q237"/>
    <mergeCell ref="R234:W237"/>
    <mergeCell ref="X234:Z237"/>
    <mergeCell ref="AA234:AC237"/>
    <mergeCell ref="AD234:AI237"/>
    <mergeCell ref="BA234:BA237"/>
    <mergeCell ref="C234:C237"/>
    <mergeCell ref="D234:D237"/>
    <mergeCell ref="E234:E237"/>
    <mergeCell ref="F234:F237"/>
    <mergeCell ref="G234:H237"/>
    <mergeCell ref="I234:K237"/>
    <mergeCell ref="C230:C233"/>
    <mergeCell ref="AA238:AC241"/>
    <mergeCell ref="AD238:AI241"/>
    <mergeCell ref="C238:C241"/>
    <mergeCell ref="D238:D241"/>
    <mergeCell ref="E238:E241"/>
    <mergeCell ref="F238:F241"/>
    <mergeCell ref="G238:H241"/>
    <mergeCell ref="I238:K241"/>
    <mergeCell ref="L238:Q241"/>
    <mergeCell ref="R238:W241"/>
    <mergeCell ref="X238:Z241"/>
    <mergeCell ref="BA238:BA241"/>
    <mergeCell ref="BB238:BB241"/>
    <mergeCell ref="D230:D233"/>
    <mergeCell ref="E230:E233"/>
    <mergeCell ref="F230:F233"/>
    <mergeCell ref="G230:H233"/>
    <mergeCell ref="I230:K233"/>
    <mergeCell ref="C242:C245"/>
    <mergeCell ref="D242:D245"/>
    <mergeCell ref="E242:E245"/>
    <mergeCell ref="F242:F245"/>
    <mergeCell ref="G242:H245"/>
    <mergeCell ref="I242:K245"/>
    <mergeCell ref="BB242:BB245"/>
    <mergeCell ref="L242:Q245"/>
    <mergeCell ref="R242:W245"/>
    <mergeCell ref="X242:Z245"/>
    <mergeCell ref="AA242:AC245"/>
    <mergeCell ref="AD242:AI245"/>
    <mergeCell ref="BA242:BA245"/>
    <mergeCell ref="BB246:BB249"/>
    <mergeCell ref="C250:C253"/>
    <mergeCell ref="D250:D253"/>
    <mergeCell ref="E250:E253"/>
    <mergeCell ref="F250:F253"/>
    <mergeCell ref="G250:H253"/>
    <mergeCell ref="I250:K253"/>
    <mergeCell ref="BB250:BB253"/>
    <mergeCell ref="L250:Q253"/>
    <mergeCell ref="R250:W253"/>
    <mergeCell ref="X250:Z253"/>
    <mergeCell ref="AA250:AC253"/>
    <mergeCell ref="AD250:AI253"/>
    <mergeCell ref="BA250:BA253"/>
    <mergeCell ref="C246:C249"/>
    <mergeCell ref="D246:D249"/>
    <mergeCell ref="E246:E249"/>
    <mergeCell ref="F246:F249"/>
    <mergeCell ref="G246:H249"/>
    <mergeCell ref="I246:K249"/>
    <mergeCell ref="L246:Q249"/>
    <mergeCell ref="R246:W249"/>
    <mergeCell ref="X246:Z249"/>
    <mergeCell ref="F254:F257"/>
    <mergeCell ref="G254:H257"/>
    <mergeCell ref="I254:K257"/>
    <mergeCell ref="L254:Q257"/>
    <mergeCell ref="R254:W257"/>
    <mergeCell ref="X254:Z257"/>
    <mergeCell ref="AA246:AC249"/>
    <mergeCell ref="AD246:AI249"/>
    <mergeCell ref="BA246:BA249"/>
    <mergeCell ref="I262:K265"/>
    <mergeCell ref="L262:Q265"/>
    <mergeCell ref="R262:W265"/>
    <mergeCell ref="X262:Z265"/>
    <mergeCell ref="AA254:AC257"/>
    <mergeCell ref="AD254:AI257"/>
    <mergeCell ref="BA254:BA257"/>
    <mergeCell ref="AA262:AC265"/>
    <mergeCell ref="AD262:AI265"/>
    <mergeCell ref="BA262:BA265"/>
    <mergeCell ref="BB254:BB257"/>
    <mergeCell ref="C258:C261"/>
    <mergeCell ref="D258:D261"/>
    <mergeCell ref="E258:E261"/>
    <mergeCell ref="F258:F261"/>
    <mergeCell ref="G258:H261"/>
    <mergeCell ref="I258:K261"/>
    <mergeCell ref="BB258:BB261"/>
    <mergeCell ref="L258:Q261"/>
    <mergeCell ref="R258:W261"/>
    <mergeCell ref="X258:Z261"/>
    <mergeCell ref="AA258:AC261"/>
    <mergeCell ref="AD258:AI261"/>
    <mergeCell ref="BA258:BA261"/>
    <mergeCell ref="C254:C257"/>
    <mergeCell ref="D254:D257"/>
    <mergeCell ref="E254:E257"/>
    <mergeCell ref="BB262:BB265"/>
    <mergeCell ref="C266:C269"/>
    <mergeCell ref="D266:D269"/>
    <mergeCell ref="E266:E269"/>
    <mergeCell ref="F266:F269"/>
    <mergeCell ref="G266:H269"/>
    <mergeCell ref="I266:K269"/>
    <mergeCell ref="BB266:BB269"/>
    <mergeCell ref="L266:Q269"/>
    <mergeCell ref="R266:W269"/>
    <mergeCell ref="X266:Z269"/>
    <mergeCell ref="AA266:AC269"/>
    <mergeCell ref="AD266:AI269"/>
    <mergeCell ref="BA266:BA269"/>
    <mergeCell ref="C262:C265"/>
    <mergeCell ref="D262:D265"/>
    <mergeCell ref="E262:E265"/>
    <mergeCell ref="F262:F265"/>
    <mergeCell ref="G262:H265"/>
    <mergeCell ref="C274:C277"/>
    <mergeCell ref="D274:D277"/>
    <mergeCell ref="E274:E277"/>
    <mergeCell ref="F274:F277"/>
    <mergeCell ref="G274:H277"/>
    <mergeCell ref="I274:K277"/>
    <mergeCell ref="BB274:BB277"/>
    <mergeCell ref="L274:Q277"/>
    <mergeCell ref="R274:W277"/>
    <mergeCell ref="X274:Z277"/>
    <mergeCell ref="AA274:AC277"/>
    <mergeCell ref="AD274:AI277"/>
    <mergeCell ref="BA274:BA277"/>
    <mergeCell ref="C270:C273"/>
    <mergeCell ref="D270:D273"/>
    <mergeCell ref="E270:E273"/>
    <mergeCell ref="F270:F273"/>
    <mergeCell ref="G270:H273"/>
    <mergeCell ref="I270:K273"/>
    <mergeCell ref="L270:Q273"/>
    <mergeCell ref="R270:W273"/>
    <mergeCell ref="X270:Z273"/>
    <mergeCell ref="AA270:AC273"/>
    <mergeCell ref="AD270:AI273"/>
    <mergeCell ref="BA270:BA273"/>
    <mergeCell ref="BB270:BB273"/>
    <mergeCell ref="L318:Q321"/>
    <mergeCell ref="R318:W321"/>
    <mergeCell ref="X318:Z321"/>
    <mergeCell ref="I330:K333"/>
    <mergeCell ref="L330:Q333"/>
    <mergeCell ref="R322:W325"/>
    <mergeCell ref="X322:Z325"/>
    <mergeCell ref="AA322:AC325"/>
    <mergeCell ref="AD322:AI325"/>
    <mergeCell ref="BA322:BA325"/>
    <mergeCell ref="R330:W333"/>
    <mergeCell ref="X330:Z333"/>
    <mergeCell ref="AA330:AC333"/>
    <mergeCell ref="AD330:AI333"/>
    <mergeCell ref="BA330:BA333"/>
    <mergeCell ref="F326:F329"/>
    <mergeCell ref="G326:H329"/>
    <mergeCell ref="I326:K329"/>
    <mergeCell ref="L326:Q329"/>
    <mergeCell ref="R326:W329"/>
    <mergeCell ref="X326:Z329"/>
    <mergeCell ref="AA326:AC329"/>
    <mergeCell ref="AD326:AI329"/>
    <mergeCell ref="BA326:BA329"/>
    <mergeCell ref="C338:C341"/>
    <mergeCell ref="D338:D341"/>
    <mergeCell ref="E338:E341"/>
    <mergeCell ref="F338:F341"/>
    <mergeCell ref="G338:H341"/>
    <mergeCell ref="I338:K341"/>
    <mergeCell ref="C322:C325"/>
    <mergeCell ref="D322:D325"/>
    <mergeCell ref="E322:E325"/>
    <mergeCell ref="F322:F325"/>
    <mergeCell ref="G322:H325"/>
    <mergeCell ref="I322:K325"/>
    <mergeCell ref="BB338:BB341"/>
    <mergeCell ref="L338:Q341"/>
    <mergeCell ref="R338:W341"/>
    <mergeCell ref="X338:Z341"/>
    <mergeCell ref="AA338:AC341"/>
    <mergeCell ref="AD338:AI341"/>
    <mergeCell ref="BB322:BB325"/>
    <mergeCell ref="C326:C329"/>
    <mergeCell ref="D326:D329"/>
    <mergeCell ref="E326:E329"/>
    <mergeCell ref="BA338:BA341"/>
    <mergeCell ref="L322:Q325"/>
    <mergeCell ref="C346:C349"/>
    <mergeCell ref="D346:D349"/>
    <mergeCell ref="E346:E349"/>
    <mergeCell ref="F346:F349"/>
    <mergeCell ref="G346:H349"/>
    <mergeCell ref="I346:K349"/>
    <mergeCell ref="BB346:BB349"/>
    <mergeCell ref="L346:Q349"/>
    <mergeCell ref="R346:W349"/>
    <mergeCell ref="X346:Z349"/>
    <mergeCell ref="AA346:AC349"/>
    <mergeCell ref="AD346:AI349"/>
    <mergeCell ref="BA346:BA349"/>
    <mergeCell ref="C342:C345"/>
    <mergeCell ref="D342:D345"/>
    <mergeCell ref="E342:E345"/>
    <mergeCell ref="F342:F345"/>
    <mergeCell ref="G342:H345"/>
    <mergeCell ref="I342:K345"/>
    <mergeCell ref="L342:Q345"/>
    <mergeCell ref="R342:W345"/>
    <mergeCell ref="X342:Z345"/>
    <mergeCell ref="AA342:AC345"/>
    <mergeCell ref="AD342:AI345"/>
    <mergeCell ref="BA342:BA345"/>
    <mergeCell ref="BB342:BB345"/>
    <mergeCell ref="BD406:BE409"/>
    <mergeCell ref="BF406:BF409"/>
    <mergeCell ref="AA350:AC353"/>
    <mergeCell ref="AD350:AI353"/>
    <mergeCell ref="BA350:BA353"/>
    <mergeCell ref="BB350:BB353"/>
    <mergeCell ref="C406:AA409"/>
    <mergeCell ref="AB406:AF409"/>
    <mergeCell ref="AG406:AI409"/>
    <mergeCell ref="BA406:BA409"/>
    <mergeCell ref="BB406:BB409"/>
    <mergeCell ref="C350:C353"/>
    <mergeCell ref="D350:D353"/>
    <mergeCell ref="E350:E353"/>
    <mergeCell ref="F350:F353"/>
    <mergeCell ref="G350:H353"/>
    <mergeCell ref="I350:K353"/>
    <mergeCell ref="L350:Q353"/>
    <mergeCell ref="R350:W353"/>
    <mergeCell ref="X350:Z353"/>
    <mergeCell ref="C358:C361"/>
    <mergeCell ref="D358:D361"/>
    <mergeCell ref="E358:E361"/>
    <mergeCell ref="F358:F361"/>
    <mergeCell ref="G358:H361"/>
    <mergeCell ref="I358:K361"/>
    <mergeCell ref="L358:Q361"/>
    <mergeCell ref="R358:W361"/>
    <mergeCell ref="X358:Z361"/>
    <mergeCell ref="AA358:AC361"/>
    <mergeCell ref="AD358:AI361"/>
    <mergeCell ref="BA358:BA361"/>
    <mergeCell ref="R278:W281"/>
    <mergeCell ref="X278:Z281"/>
    <mergeCell ref="BB326:BB329"/>
    <mergeCell ref="BB330:BB333"/>
    <mergeCell ref="C334:C337"/>
    <mergeCell ref="D334:D337"/>
    <mergeCell ref="E334:E337"/>
    <mergeCell ref="F334:F337"/>
    <mergeCell ref="G334:H337"/>
    <mergeCell ref="I334:K337"/>
    <mergeCell ref="L334:Q337"/>
    <mergeCell ref="R334:W337"/>
    <mergeCell ref="X334:Z337"/>
    <mergeCell ref="AA334:AC337"/>
    <mergeCell ref="AD334:AI337"/>
    <mergeCell ref="BA334:BA337"/>
    <mergeCell ref="BB334:BB337"/>
    <mergeCell ref="C330:C333"/>
    <mergeCell ref="D330:D333"/>
    <mergeCell ref="E330:E333"/>
    <mergeCell ref="F330:F333"/>
    <mergeCell ref="G330:H333"/>
    <mergeCell ref="AA318:AC321"/>
    <mergeCell ref="AD318:AI321"/>
    <mergeCell ref="BA318:BA321"/>
    <mergeCell ref="BB318:BB321"/>
    <mergeCell ref="C318:C321"/>
    <mergeCell ref="D318:D321"/>
    <mergeCell ref="E318:E321"/>
    <mergeCell ref="F318:F321"/>
    <mergeCell ref="G318:H321"/>
    <mergeCell ref="I318:K321"/>
    <mergeCell ref="AA278:AC281"/>
    <mergeCell ref="AD278:AI281"/>
    <mergeCell ref="BA278:BA281"/>
    <mergeCell ref="I294:K297"/>
    <mergeCell ref="L294:Q297"/>
    <mergeCell ref="R294:W297"/>
    <mergeCell ref="X294:Z297"/>
    <mergeCell ref="AA286:AC289"/>
    <mergeCell ref="AD286:AI289"/>
    <mergeCell ref="BA286:BA289"/>
    <mergeCell ref="BB286:BB289"/>
    <mergeCell ref="BB278:BB281"/>
    <mergeCell ref="C282:C285"/>
    <mergeCell ref="D282:D285"/>
    <mergeCell ref="E282:E285"/>
    <mergeCell ref="F282:F285"/>
    <mergeCell ref="G282:H285"/>
    <mergeCell ref="I282:K285"/>
    <mergeCell ref="L282:Q285"/>
    <mergeCell ref="R282:W285"/>
    <mergeCell ref="X282:Z285"/>
    <mergeCell ref="AA282:AC285"/>
    <mergeCell ref="AD282:AI285"/>
    <mergeCell ref="BA282:BA285"/>
    <mergeCell ref="BB282:BB285"/>
    <mergeCell ref="C278:C281"/>
    <mergeCell ref="D278:D281"/>
    <mergeCell ref="E278:E281"/>
    <mergeCell ref="F278:F281"/>
    <mergeCell ref="G278:H281"/>
    <mergeCell ref="I278:K281"/>
    <mergeCell ref="L278:Q281"/>
    <mergeCell ref="C286:C289"/>
    <mergeCell ref="D286:D289"/>
    <mergeCell ref="E286:E289"/>
    <mergeCell ref="R306:W309"/>
    <mergeCell ref="X306:Z309"/>
    <mergeCell ref="AA294:AC297"/>
    <mergeCell ref="AD294:AI297"/>
    <mergeCell ref="BA294:BA297"/>
    <mergeCell ref="BB294:BB297"/>
    <mergeCell ref="C298:C301"/>
    <mergeCell ref="D298:D301"/>
    <mergeCell ref="E298:E301"/>
    <mergeCell ref="F298:F301"/>
    <mergeCell ref="G298:H301"/>
    <mergeCell ref="I298:K301"/>
    <mergeCell ref="L298:Q301"/>
    <mergeCell ref="R298:W301"/>
    <mergeCell ref="X298:Z301"/>
    <mergeCell ref="AA298:AC301"/>
    <mergeCell ref="F286:F289"/>
    <mergeCell ref="G286:H289"/>
    <mergeCell ref="I286:K289"/>
    <mergeCell ref="L286:Q289"/>
    <mergeCell ref="R286:W289"/>
    <mergeCell ref="X286:Z289"/>
    <mergeCell ref="R310:W313"/>
    <mergeCell ref="X310:Z313"/>
    <mergeCell ref="AA310:AC313"/>
    <mergeCell ref="AD310:AI313"/>
    <mergeCell ref="BA310:BA313"/>
    <mergeCell ref="BB310:BB313"/>
    <mergeCell ref="C306:C309"/>
    <mergeCell ref="D306:D309"/>
    <mergeCell ref="E306:E309"/>
    <mergeCell ref="F306:F309"/>
    <mergeCell ref="G306:H309"/>
    <mergeCell ref="I306:K309"/>
    <mergeCell ref="L306:Q309"/>
    <mergeCell ref="C290:C293"/>
    <mergeCell ref="D290:D293"/>
    <mergeCell ref="E290:E293"/>
    <mergeCell ref="F290:F293"/>
    <mergeCell ref="G290:H293"/>
    <mergeCell ref="I290:K293"/>
    <mergeCell ref="L290:Q293"/>
    <mergeCell ref="R290:W293"/>
    <mergeCell ref="X290:Z293"/>
    <mergeCell ref="AA290:AC293"/>
    <mergeCell ref="AD290:AI293"/>
    <mergeCell ref="BA290:BA293"/>
    <mergeCell ref="BB290:BB293"/>
    <mergeCell ref="AA314:AC317"/>
    <mergeCell ref="AD314:AI317"/>
    <mergeCell ref="BA314:BA317"/>
    <mergeCell ref="BB314:BB317"/>
    <mergeCell ref="C314:C317"/>
    <mergeCell ref="D314:D317"/>
    <mergeCell ref="E314:E317"/>
    <mergeCell ref="F314:F317"/>
    <mergeCell ref="G314:H317"/>
    <mergeCell ref="I314:K317"/>
    <mergeCell ref="L314:Q317"/>
    <mergeCell ref="R314:W317"/>
    <mergeCell ref="X314:Z317"/>
    <mergeCell ref="AD298:AI301"/>
    <mergeCell ref="BA298:BA301"/>
    <mergeCell ref="BB298:BB301"/>
    <mergeCell ref="C294:C297"/>
    <mergeCell ref="D294:D297"/>
    <mergeCell ref="E294:E297"/>
    <mergeCell ref="F294:F297"/>
    <mergeCell ref="G294:H297"/>
    <mergeCell ref="AA306:AC309"/>
    <mergeCell ref="AD306:AI309"/>
    <mergeCell ref="BA306:BA309"/>
    <mergeCell ref="BB306:BB309"/>
    <mergeCell ref="C310:C313"/>
    <mergeCell ref="D310:D313"/>
    <mergeCell ref="E310:E313"/>
    <mergeCell ref="F310:F313"/>
    <mergeCell ref="G310:H313"/>
    <mergeCell ref="I310:K313"/>
    <mergeCell ref="L310:Q313"/>
  </mergeCells>
  <phoneticPr fontId="3"/>
  <conditionalFormatting sqref="R230 R234 R238 R242 R246 R250 R254 R258 R262 R266 R270 R274 R318 R338 R342 R346 R350">
    <cfRule type="expression" dxfId="35" priority="53">
      <formula>IF(R230="定",TRUE)</formula>
    </cfRule>
    <cfRule type="expression" dxfId="34" priority="54">
      <formula>IF(#REF!="×",TRUE)</formula>
    </cfRule>
    <cfRule type="expression" dxfId="33" priority="55">
      <formula>IF(R230=0,TRUE)</formula>
    </cfRule>
  </conditionalFormatting>
  <conditionalFormatting sqref="R322 R326 R330 R334">
    <cfRule type="expression" dxfId="32" priority="35">
      <formula>IF(R322="定",TRUE)</formula>
    </cfRule>
    <cfRule type="expression" dxfId="31" priority="36">
      <formula>IF(#REF!="×",TRUE)</formula>
    </cfRule>
    <cfRule type="expression" dxfId="30" priority="37">
      <formula>IF(R322=0,TRUE)</formula>
    </cfRule>
  </conditionalFormatting>
  <conditionalFormatting sqref="AD230 AD234 AD238 AD242 AD246 AD250 AD254 AD258 AD262 AD266 AD270 AD274 AD318 AD322 AD326 AD330 AD334 AD338 AD342 AD346 AD350">
    <cfRule type="expression" dxfId="29" priority="29">
      <formula>IF(AD230="定",TRUE)</formula>
    </cfRule>
    <cfRule type="expression" dxfId="28" priority="30">
      <formula>IF(CB230="×",TRUE)</formula>
    </cfRule>
    <cfRule type="expression" dxfId="27" priority="31">
      <formula>IF(AD230=0,TRUE)</formula>
    </cfRule>
  </conditionalFormatting>
  <conditionalFormatting sqref="R278 R298 R306 R310 R314">
    <cfRule type="expression" dxfId="26" priority="26">
      <formula>IF(R278="定",TRUE)</formula>
    </cfRule>
    <cfRule type="expression" dxfId="25" priority="27">
      <formula>IF(#REF!="×",TRUE)</formula>
    </cfRule>
    <cfRule type="expression" dxfId="24" priority="28">
      <formula>IF(R278=0,TRUE)</formula>
    </cfRule>
  </conditionalFormatting>
  <conditionalFormatting sqref="R282 R286 R290 R294">
    <cfRule type="expression" dxfId="23" priority="23">
      <formula>IF(R282="定",TRUE)</formula>
    </cfRule>
    <cfRule type="expression" dxfId="22" priority="24">
      <formula>IF(#REF!="×",TRUE)</formula>
    </cfRule>
    <cfRule type="expression" dxfId="21" priority="25">
      <formula>IF(R282=0,TRUE)</formula>
    </cfRule>
  </conditionalFormatting>
  <conditionalFormatting sqref="AD278 AD282 AD286 AD290 AD294 AD298 AD306 AD310 AD314">
    <cfRule type="expression" dxfId="20" priority="20">
      <formula>IF(AD278="定",TRUE)</formula>
    </cfRule>
    <cfRule type="expression" dxfId="19" priority="21">
      <formula>IF(CB278="×",TRUE)</formula>
    </cfRule>
    <cfRule type="expression" dxfId="18" priority="22">
      <formula>IF(AD278=0,TRUE)</formula>
    </cfRule>
  </conditionalFormatting>
  <conditionalFormatting sqref="C234:AI289 D230:AI233">
    <cfRule type="expression" dxfId="17" priority="19">
      <formula>IF($C$13="☑",TRUE)</formula>
    </cfRule>
  </conditionalFormatting>
  <conditionalFormatting sqref="C230:AI305">
    <cfRule type="expression" dxfId="16" priority="18">
      <formula>IF($C$14="☑",TRUE)</formula>
    </cfRule>
  </conditionalFormatting>
  <conditionalFormatting sqref="C230:AI289">
    <cfRule type="expression" dxfId="15" priority="17">
      <formula>IF($C$13="☑",TRUE)</formula>
    </cfRule>
  </conditionalFormatting>
  <conditionalFormatting sqref="R366 R386 R390 R394 R398">
    <cfRule type="expression" dxfId="14" priority="14">
      <formula>IF(R366="定",TRUE)</formula>
    </cfRule>
    <cfRule type="expression" dxfId="13" priority="15">
      <formula>IF(#REF!="×",TRUE)</formula>
    </cfRule>
    <cfRule type="expression" dxfId="12" priority="16">
      <formula>IF(R366=0,TRUE)</formula>
    </cfRule>
  </conditionalFormatting>
  <conditionalFormatting sqref="R370 R374 R378 R382">
    <cfRule type="expression" dxfId="11" priority="11">
      <formula>IF(R370="定",TRUE)</formula>
    </cfRule>
    <cfRule type="expression" dxfId="10" priority="12">
      <formula>IF(#REF!="×",TRUE)</formula>
    </cfRule>
    <cfRule type="expression" dxfId="9" priority="13">
      <formula>IF(R370=0,TRUE)</formula>
    </cfRule>
  </conditionalFormatting>
  <conditionalFormatting sqref="AD366 AD370 AD374 AD378 AD382 AD386 AD390 AD394 AD398">
    <cfRule type="expression" dxfId="8" priority="8">
      <formula>IF(AD366="定",TRUE)</formula>
    </cfRule>
    <cfRule type="expression" dxfId="7" priority="9">
      <formula>IF(CB366="×",TRUE)</formula>
    </cfRule>
    <cfRule type="expression" dxfId="6" priority="10">
      <formula>IF(AD366=0,TRUE)</formula>
    </cfRule>
  </conditionalFormatting>
  <conditionalFormatting sqref="R354 R358 R362">
    <cfRule type="expression" dxfId="5" priority="5">
      <formula>IF(R354="定",TRUE)</formula>
    </cfRule>
    <cfRule type="expression" dxfId="4" priority="6">
      <formula>IF(#REF!="×",TRUE)</formula>
    </cfRule>
    <cfRule type="expression" dxfId="3" priority="7">
      <formula>IF(R354=0,TRUE)</formula>
    </cfRule>
  </conditionalFormatting>
  <conditionalFormatting sqref="AD354 AD358 AD362">
    <cfRule type="expression" dxfId="2" priority="2">
      <formula>IF(AD354="定",TRUE)</formula>
    </cfRule>
    <cfRule type="expression" dxfId="1" priority="3">
      <formula>IF(CB354="×",TRUE)</formula>
    </cfRule>
    <cfRule type="expression" dxfId="0" priority="4">
      <formula>IF(AD354=0,TRUE)</formula>
    </cfRule>
  </conditionalFormatting>
  <dataValidations count="6">
    <dataValidation type="whole" allowBlank="1" showInputMessage="1" showErrorMessage="1" sqref="X230:Z301 X306:Z401" xr:uid="{C6102186-4009-4435-AA52-34E1358D23DB}">
      <formula1>1</formula1>
      <formula2>10</formula2>
    </dataValidation>
    <dataValidation type="list" allowBlank="1" showInputMessage="1" showErrorMessage="1" sqref="I230:K301 I306:K401" xr:uid="{BDB7A439-506B-4141-99CF-38CF50961EFC}">
      <formula1>"○,定,×,－"</formula1>
    </dataValidation>
    <dataValidation type="whole" allowBlank="1" showInputMessage="1" showErrorMessage="1" sqref="L28:M29 X28:Y29 L33:M34 X33:Y34 AN33:AO34 AN28:AO29 L46:M47 X46:Y47 L51:M52 X51:Y52 AN51:AO52 AN46:AO47 AN88:AO89 AN83:AO84 L88:M89 X88:Y89 L64:M65 X64:Y65 L69:M70 X69:Y70 AN69:AO70 AN64:AO65 L83:M84 X83:Y84 AN106:AO107 AN101:AO102 L106:M107 X106:Y107 L101:M102 X101:Y102 AN143:AO144 AN138:AO139 L143:M144 X143:Y144 L119:M120 X119:Y120 L124:M125 X124:Y125 AN124:AO125 AN119:AO120 L138:M139 X138:Y139 AN161:AO162 AN156:AO157 L161:M162 X161:Y162 L156:M157 X156:Y157 AN198:AO199 AN193:AO194 L198:M199 X198:Y199 L174:M175 X174:Y175 L179:M180 X179:Y180 AN179:AO180 AN174:AO175 L193:M194 X193:Y194" xr:uid="{31272183-C73A-4C08-9CDA-8C4C217345CD}">
      <formula1>0</formula1>
      <formula2>59</formula2>
    </dataValidation>
    <dataValidation type="decimal" operator="greaterThan" allowBlank="1" showInputMessage="1" showErrorMessage="1" sqref="E214:K215" xr:uid="{4DF3A6FB-EE6E-459B-82F8-37C7CF008B4B}">
      <formula1>0</formula1>
    </dataValidation>
    <dataValidation type="whole" allowBlank="1" showInputMessage="1" showErrorMessage="1" sqref="H28:I29 H33:I34 H46:I47 H51:I52 H64:I65 H69:I70 H83:I84 H88:I89 H101:I102 H106:I107 H119:I120 H124:I125 H138:I139 H143:I144 H156:I157 H161:I162 H174:I175 H179:I180 H193:I194 H198:I199" xr:uid="{E2777232-6E6A-444F-93E7-30EFAB0CEEAB}">
      <formula1>5</formula1>
      <formula2>28</formula2>
    </dataValidation>
    <dataValidation type="list" allowBlank="1" showInputMessage="1" showErrorMessage="1" sqref="C12:D14" xr:uid="{16015D83-DDD7-4F4D-B655-88C9FEC371DA}">
      <formula1>"☑,□"</formula1>
    </dataValidation>
  </dataValidations>
  <pageMargins left="0.9055118110236221" right="0.51181102362204722" top="0.55118110236220474" bottom="0.55118110236220474" header="0.31496062992125984" footer="0.31496062992125984"/>
  <pageSetup paperSize="9" scale="51" fitToHeight="0" orientation="portrait" cellComments="asDisplayed" r:id="rId1"/>
  <headerFooter>
    <oddFooter>&amp;C&amp;P /&amp;Nページ</oddFooter>
  </headerFooter>
  <rowBreaks count="3" manualBreakCount="3">
    <brk id="60" max="44" man="1"/>
    <brk id="224" max="44" man="1"/>
    <brk id="305" max="4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記載例</vt:lpstr>
      <vt:lpstr>支給額計算書</vt:lpstr>
      <vt:lpstr>記載例!Print_Area</vt:lpstr>
      <vt:lpstr>支給額計算書!Print_Area</vt:lpstr>
      <vt:lpstr>記載例!Print_Titles</vt:lpstr>
      <vt:lpstr>支給額計算書!Print_Titles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坂本　陽飛</cp:lastModifiedBy>
  <dcterms:modified xsi:type="dcterms:W3CDTF">2021-09-13T09:05:01Z</dcterms:modified>
</cp:coreProperties>
</file>