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6期）\04_2 要項（大規模）\HP掲載用\"/>
    </mc:Choice>
  </mc:AlternateContent>
  <xr:revisionPtr revIDLastSave="0" documentId="13_ncr:1_{B1A49EC2-81A8-4E52-826B-22DEC2364B61}" xr6:coauthVersionLast="36" xr6:coauthVersionMax="36" xr10:uidLastSave="{00000000-0000-0000-0000-000000000000}"/>
  <bookViews>
    <workbookView xWindow="0" yWindow="0" windowWidth="20490" windowHeight="6705" xr2:uid="{9E9006BF-A5C4-471D-8335-76565F35B1F7}"/>
  </bookViews>
  <sheets>
    <sheet name="記載例(計算書)" sheetId="47" r:id="rId1"/>
    <sheet name="記載例(ｽｸﾘｰﾝ)" sheetId="48" r:id="rId2"/>
    <sheet name="支給額計算書" sheetId="25" r:id="rId3"/>
    <sheet name="スクリーン(1)" sheetId="1" r:id="rId4"/>
    <sheet name="スクリーン(2)" sheetId="87" r:id="rId5"/>
    <sheet name="スクリーン(3)" sheetId="88" r:id="rId6"/>
    <sheet name="スクリーン(4)" sheetId="89" r:id="rId7"/>
    <sheet name="スクリーン(5)" sheetId="90" r:id="rId8"/>
    <sheet name="スクリーン(6)" sheetId="91" r:id="rId9"/>
    <sheet name="スクリーン(7)" sheetId="92" r:id="rId10"/>
    <sheet name="スクリーン(8)" sheetId="93" r:id="rId11"/>
    <sheet name="スクリーン(9)" sheetId="94" r:id="rId12"/>
    <sheet name="スクリーン(10)" sheetId="95" r:id="rId13"/>
    <sheet name="スクリーン(11)" sheetId="96" r:id="rId14"/>
    <sheet name="スクリーン(12)" sheetId="97" r:id="rId15"/>
    <sheet name="スクリーン(13)" sheetId="98" r:id="rId16"/>
    <sheet name="スクリーン(14)" sheetId="99" r:id="rId17"/>
    <sheet name="スクリーン(15)" sheetId="100" r:id="rId18"/>
    <sheet name="スクリーン(16)" sheetId="101" r:id="rId19"/>
    <sheet name="スクリーン(17)" sheetId="102" r:id="rId20"/>
    <sheet name="スクリーン(18)" sheetId="103" r:id="rId21"/>
    <sheet name="スクリーン(19)" sheetId="104" r:id="rId22"/>
    <sheet name="スクリーン(20)" sheetId="105" r:id="rId23"/>
  </sheets>
  <definedNames>
    <definedName name="_xlnm.Print_Area" localSheetId="3">'スクリーン(1)'!$A$2:$AR$83</definedName>
    <definedName name="_xlnm.Print_Area" localSheetId="12">'スクリーン(10)'!$A$2:$AR$83</definedName>
    <definedName name="_xlnm.Print_Area" localSheetId="13">'スクリーン(11)'!$A$2:$AR$83</definedName>
    <definedName name="_xlnm.Print_Area" localSheetId="14">'スクリーン(12)'!$A$2:$AR$83</definedName>
    <definedName name="_xlnm.Print_Area" localSheetId="15">'スクリーン(13)'!$A$2:$AR$83</definedName>
    <definedName name="_xlnm.Print_Area" localSheetId="16">'スクリーン(14)'!$A$2:$AR$83</definedName>
    <definedName name="_xlnm.Print_Area" localSheetId="17">'スクリーン(15)'!$A$2:$AR$83</definedName>
    <definedName name="_xlnm.Print_Area" localSheetId="18">'スクリーン(16)'!$A$2:$AR$83</definedName>
    <definedName name="_xlnm.Print_Area" localSheetId="19">'スクリーン(17)'!$A$2:$AR$83</definedName>
    <definedName name="_xlnm.Print_Area" localSheetId="20">'スクリーン(18)'!$A$2:$AR$83</definedName>
    <definedName name="_xlnm.Print_Area" localSheetId="21">'スクリーン(19)'!$A$2:$AR$83</definedName>
    <definedName name="_xlnm.Print_Area" localSheetId="4">'スクリーン(2)'!$A$2:$AR$83</definedName>
    <definedName name="_xlnm.Print_Area" localSheetId="22">'スクリーン(20)'!$A$2:$AR$83</definedName>
    <definedName name="_xlnm.Print_Area" localSheetId="5">'スクリーン(3)'!$A$2:$AR$83</definedName>
    <definedName name="_xlnm.Print_Area" localSheetId="6">'スクリーン(4)'!$A$2:$AR$83</definedName>
    <definedName name="_xlnm.Print_Area" localSheetId="7">'スクリーン(5)'!$A$2:$AR$83</definedName>
    <definedName name="_xlnm.Print_Area" localSheetId="8">'スクリーン(6)'!$A$2:$AR$83</definedName>
    <definedName name="_xlnm.Print_Area" localSheetId="9">'スクリーン(7)'!$A$2:$AR$83</definedName>
    <definedName name="_xlnm.Print_Area" localSheetId="10">'スクリーン(8)'!$A$2:$AR$83</definedName>
    <definedName name="_xlnm.Print_Area" localSheetId="11">'スクリーン(9)'!$A$2:$AR$83</definedName>
    <definedName name="_xlnm.Print_Area" localSheetId="1">'記載例(ｽｸﾘｰﾝ)'!$A$2:$AR$83</definedName>
    <definedName name="_xlnm.Print_Area" localSheetId="0">'記載例(計算書)'!$A$2:$AS$301</definedName>
    <definedName name="_xlnm.Print_Area" localSheetId="2">支給額計算書!$A$2:$AS$301</definedName>
    <definedName name="_xlnm.Print_Titles" localSheetId="0">'記載例(計算書)'!$5:$8</definedName>
    <definedName name="_xlnm.Print_Titles" localSheetId="2">支給額計算書!$5:$8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9" i="105" l="1"/>
  <c r="I79" i="105"/>
  <c r="X75" i="105"/>
  <c r="I75" i="105"/>
  <c r="AD75" i="105" s="1"/>
  <c r="X71" i="105"/>
  <c r="I71" i="105"/>
  <c r="AD71" i="105" s="1"/>
  <c r="X67" i="105"/>
  <c r="I67" i="105"/>
  <c r="AD67" i="105" s="1"/>
  <c r="X63" i="105"/>
  <c r="I63" i="105"/>
  <c r="AD63" i="105" s="1"/>
  <c r="X59" i="105"/>
  <c r="I59" i="105"/>
  <c r="AD59" i="105" s="1"/>
  <c r="X55" i="105"/>
  <c r="I55" i="105"/>
  <c r="AD55" i="105" s="1"/>
  <c r="X51" i="105"/>
  <c r="I51" i="105"/>
  <c r="AD51" i="105" s="1"/>
  <c r="X47" i="105"/>
  <c r="I47" i="105"/>
  <c r="AD47" i="105" s="1"/>
  <c r="X43" i="105"/>
  <c r="I43" i="105"/>
  <c r="AD43" i="105" s="1"/>
  <c r="X39" i="105"/>
  <c r="I39" i="105"/>
  <c r="AD39" i="105" s="1"/>
  <c r="X35" i="105"/>
  <c r="I35" i="105"/>
  <c r="AD35" i="105" s="1"/>
  <c r="X31" i="105"/>
  <c r="I31" i="105"/>
  <c r="AD31" i="105" s="1"/>
  <c r="X27" i="105"/>
  <c r="I27" i="105"/>
  <c r="AD27" i="105" s="1"/>
  <c r="X23" i="105"/>
  <c r="I23" i="105"/>
  <c r="AD23" i="105" s="1"/>
  <c r="X19" i="105"/>
  <c r="I19" i="105"/>
  <c r="AD19" i="105" s="1"/>
  <c r="X15" i="105"/>
  <c r="I15" i="105"/>
  <c r="AD15" i="105" s="1"/>
  <c r="X11" i="105"/>
  <c r="I11" i="105"/>
  <c r="AD11" i="105" s="1"/>
  <c r="AI2" i="105"/>
  <c r="U2" i="105"/>
  <c r="X79" i="104"/>
  <c r="I79" i="104"/>
  <c r="X75" i="104"/>
  <c r="I75" i="104"/>
  <c r="AD75" i="104" s="1"/>
  <c r="X71" i="104"/>
  <c r="I71" i="104"/>
  <c r="AD71" i="104" s="1"/>
  <c r="X67" i="104"/>
  <c r="I67" i="104"/>
  <c r="AD67" i="104" s="1"/>
  <c r="X63" i="104"/>
  <c r="I63" i="104"/>
  <c r="AD63" i="104" s="1"/>
  <c r="X59" i="104"/>
  <c r="I59" i="104"/>
  <c r="AD59" i="104" s="1"/>
  <c r="X55" i="104"/>
  <c r="I55" i="104"/>
  <c r="AD55" i="104" s="1"/>
  <c r="X51" i="104"/>
  <c r="I51" i="104"/>
  <c r="AD51" i="104" s="1"/>
  <c r="X47" i="104"/>
  <c r="I47" i="104"/>
  <c r="AD47" i="104" s="1"/>
  <c r="X43" i="104"/>
  <c r="I43" i="104"/>
  <c r="AD43" i="104" s="1"/>
  <c r="X39" i="104"/>
  <c r="I39" i="104"/>
  <c r="AD39" i="104" s="1"/>
  <c r="X35" i="104"/>
  <c r="I35" i="104"/>
  <c r="AD35" i="104" s="1"/>
  <c r="X31" i="104"/>
  <c r="I31" i="104"/>
  <c r="AD31" i="104" s="1"/>
  <c r="X27" i="104"/>
  <c r="I27" i="104"/>
  <c r="AD27" i="104" s="1"/>
  <c r="X23" i="104"/>
  <c r="I23" i="104"/>
  <c r="AD23" i="104" s="1"/>
  <c r="X19" i="104"/>
  <c r="I19" i="104"/>
  <c r="AD19" i="104" s="1"/>
  <c r="X15" i="104"/>
  <c r="I15" i="104"/>
  <c r="AD15" i="104" s="1"/>
  <c r="X11" i="104"/>
  <c r="I11" i="104"/>
  <c r="AD11" i="104" s="1"/>
  <c r="AI2" i="104"/>
  <c r="U2" i="104"/>
  <c r="X79" i="103"/>
  <c r="I79" i="103"/>
  <c r="X75" i="103"/>
  <c r="I75" i="103"/>
  <c r="AD75" i="103" s="1"/>
  <c r="X71" i="103"/>
  <c r="I71" i="103"/>
  <c r="AD71" i="103" s="1"/>
  <c r="X67" i="103"/>
  <c r="I67" i="103"/>
  <c r="AD67" i="103" s="1"/>
  <c r="X63" i="103"/>
  <c r="I63" i="103"/>
  <c r="AD63" i="103" s="1"/>
  <c r="X59" i="103"/>
  <c r="I59" i="103"/>
  <c r="AD59" i="103" s="1"/>
  <c r="X55" i="103"/>
  <c r="I55" i="103"/>
  <c r="AD55" i="103" s="1"/>
  <c r="X51" i="103"/>
  <c r="I51" i="103"/>
  <c r="AD51" i="103" s="1"/>
  <c r="X47" i="103"/>
  <c r="I47" i="103"/>
  <c r="AD47" i="103" s="1"/>
  <c r="X43" i="103"/>
  <c r="I43" i="103"/>
  <c r="AD43" i="103" s="1"/>
  <c r="X39" i="103"/>
  <c r="I39" i="103"/>
  <c r="AD39" i="103" s="1"/>
  <c r="X35" i="103"/>
  <c r="I35" i="103"/>
  <c r="AD35" i="103" s="1"/>
  <c r="X31" i="103"/>
  <c r="I31" i="103"/>
  <c r="AD31" i="103" s="1"/>
  <c r="X27" i="103"/>
  <c r="I27" i="103"/>
  <c r="AD27" i="103" s="1"/>
  <c r="X23" i="103"/>
  <c r="I23" i="103"/>
  <c r="AD23" i="103" s="1"/>
  <c r="X19" i="103"/>
  <c r="I19" i="103"/>
  <c r="AD19" i="103" s="1"/>
  <c r="X15" i="103"/>
  <c r="I15" i="103"/>
  <c r="AD15" i="103" s="1"/>
  <c r="X11" i="103"/>
  <c r="I11" i="103"/>
  <c r="AD11" i="103" s="1"/>
  <c r="AI2" i="103"/>
  <c r="U2" i="103"/>
  <c r="X79" i="102"/>
  <c r="I79" i="102"/>
  <c r="X75" i="102"/>
  <c r="I75" i="102"/>
  <c r="AD75" i="102" s="1"/>
  <c r="X71" i="102"/>
  <c r="I71" i="102"/>
  <c r="AD71" i="102" s="1"/>
  <c r="X67" i="102"/>
  <c r="I67" i="102"/>
  <c r="AD67" i="102" s="1"/>
  <c r="X63" i="102"/>
  <c r="I63" i="102"/>
  <c r="AD63" i="102" s="1"/>
  <c r="X59" i="102"/>
  <c r="I59" i="102"/>
  <c r="AD59" i="102" s="1"/>
  <c r="X55" i="102"/>
  <c r="I55" i="102"/>
  <c r="AD55" i="102" s="1"/>
  <c r="X51" i="102"/>
  <c r="I51" i="102"/>
  <c r="AD51" i="102" s="1"/>
  <c r="X47" i="102"/>
  <c r="I47" i="102"/>
  <c r="AD47" i="102" s="1"/>
  <c r="X43" i="102"/>
  <c r="I43" i="102"/>
  <c r="AD43" i="102" s="1"/>
  <c r="X39" i="102"/>
  <c r="I39" i="102"/>
  <c r="AD39" i="102" s="1"/>
  <c r="X35" i="102"/>
  <c r="I35" i="102"/>
  <c r="AD35" i="102" s="1"/>
  <c r="X31" i="102"/>
  <c r="I31" i="102"/>
  <c r="AD31" i="102" s="1"/>
  <c r="X27" i="102"/>
  <c r="I27" i="102"/>
  <c r="AD27" i="102" s="1"/>
  <c r="X23" i="102"/>
  <c r="I23" i="102"/>
  <c r="AD23" i="102" s="1"/>
  <c r="X19" i="102"/>
  <c r="I19" i="102"/>
  <c r="AD19" i="102" s="1"/>
  <c r="X15" i="102"/>
  <c r="I15" i="102"/>
  <c r="AD15" i="102" s="1"/>
  <c r="X11" i="102"/>
  <c r="I11" i="102"/>
  <c r="AD11" i="102" s="1"/>
  <c r="AI2" i="102"/>
  <c r="U2" i="102"/>
  <c r="X79" i="101"/>
  <c r="I79" i="101"/>
  <c r="X75" i="101"/>
  <c r="I75" i="101"/>
  <c r="AD75" i="101" s="1"/>
  <c r="X71" i="101"/>
  <c r="I71" i="101"/>
  <c r="AD71" i="101" s="1"/>
  <c r="X67" i="101"/>
  <c r="I67" i="101"/>
  <c r="AD67" i="101" s="1"/>
  <c r="X63" i="101"/>
  <c r="I63" i="101"/>
  <c r="AD63" i="101" s="1"/>
  <c r="X59" i="101"/>
  <c r="I59" i="101"/>
  <c r="AD59" i="101" s="1"/>
  <c r="X55" i="101"/>
  <c r="I55" i="101"/>
  <c r="AD55" i="101" s="1"/>
  <c r="X51" i="101"/>
  <c r="I51" i="101"/>
  <c r="AD51" i="101" s="1"/>
  <c r="X47" i="101"/>
  <c r="I47" i="101"/>
  <c r="AD47" i="101" s="1"/>
  <c r="X43" i="101"/>
  <c r="I43" i="101"/>
  <c r="AD43" i="101" s="1"/>
  <c r="X39" i="101"/>
  <c r="I39" i="101"/>
  <c r="AD39" i="101" s="1"/>
  <c r="X35" i="101"/>
  <c r="I35" i="101"/>
  <c r="AD35" i="101" s="1"/>
  <c r="X31" i="101"/>
  <c r="I31" i="101"/>
  <c r="AD31" i="101" s="1"/>
  <c r="X27" i="101"/>
  <c r="I27" i="101"/>
  <c r="AD27" i="101" s="1"/>
  <c r="X23" i="101"/>
  <c r="I23" i="101"/>
  <c r="AD23" i="101" s="1"/>
  <c r="X19" i="101"/>
  <c r="I19" i="101"/>
  <c r="AD19" i="101" s="1"/>
  <c r="X15" i="101"/>
  <c r="I15" i="101"/>
  <c r="AD15" i="101" s="1"/>
  <c r="X11" i="101"/>
  <c r="I11" i="101"/>
  <c r="AD11" i="101" s="1"/>
  <c r="AI2" i="101"/>
  <c r="U2" i="101"/>
  <c r="X79" i="100"/>
  <c r="I79" i="100"/>
  <c r="X75" i="100"/>
  <c r="I75" i="100"/>
  <c r="AD75" i="100" s="1"/>
  <c r="X71" i="100"/>
  <c r="I71" i="100"/>
  <c r="AD71" i="100" s="1"/>
  <c r="X67" i="100"/>
  <c r="I67" i="100"/>
  <c r="AD67" i="100" s="1"/>
  <c r="X63" i="100"/>
  <c r="I63" i="100"/>
  <c r="AD63" i="100" s="1"/>
  <c r="X59" i="100"/>
  <c r="I59" i="100"/>
  <c r="AD59" i="100" s="1"/>
  <c r="X55" i="100"/>
  <c r="I55" i="100"/>
  <c r="AD55" i="100" s="1"/>
  <c r="X51" i="100"/>
  <c r="I51" i="100"/>
  <c r="AD51" i="100" s="1"/>
  <c r="X47" i="100"/>
  <c r="I47" i="100"/>
  <c r="AD47" i="100" s="1"/>
  <c r="X43" i="100"/>
  <c r="I43" i="100"/>
  <c r="AD43" i="100" s="1"/>
  <c r="X39" i="100"/>
  <c r="I39" i="100"/>
  <c r="AD39" i="100" s="1"/>
  <c r="X35" i="100"/>
  <c r="I35" i="100"/>
  <c r="AD35" i="100" s="1"/>
  <c r="X31" i="100"/>
  <c r="I31" i="100"/>
  <c r="AD31" i="100" s="1"/>
  <c r="X27" i="100"/>
  <c r="I27" i="100"/>
  <c r="AD27" i="100" s="1"/>
  <c r="X23" i="100"/>
  <c r="I23" i="100"/>
  <c r="AD23" i="100" s="1"/>
  <c r="X19" i="100"/>
  <c r="I19" i="100"/>
  <c r="AD19" i="100" s="1"/>
  <c r="X15" i="100"/>
  <c r="I15" i="100"/>
  <c r="AD15" i="100" s="1"/>
  <c r="X11" i="100"/>
  <c r="I11" i="100"/>
  <c r="AD11" i="100" s="1"/>
  <c r="AI2" i="100"/>
  <c r="U2" i="100"/>
  <c r="X79" i="99"/>
  <c r="I79" i="99"/>
  <c r="X75" i="99"/>
  <c r="I75" i="99"/>
  <c r="AD75" i="99" s="1"/>
  <c r="X71" i="99"/>
  <c r="I71" i="99"/>
  <c r="AD71" i="99" s="1"/>
  <c r="X67" i="99"/>
  <c r="I67" i="99"/>
  <c r="AD67" i="99" s="1"/>
  <c r="X63" i="99"/>
  <c r="I63" i="99"/>
  <c r="AD63" i="99" s="1"/>
  <c r="X59" i="99"/>
  <c r="I59" i="99"/>
  <c r="AD59" i="99" s="1"/>
  <c r="X55" i="99"/>
  <c r="I55" i="99"/>
  <c r="AD55" i="99" s="1"/>
  <c r="X51" i="99"/>
  <c r="I51" i="99"/>
  <c r="AD51" i="99" s="1"/>
  <c r="X47" i="99"/>
  <c r="I47" i="99"/>
  <c r="AD47" i="99" s="1"/>
  <c r="X43" i="99"/>
  <c r="I43" i="99"/>
  <c r="AD43" i="99" s="1"/>
  <c r="X39" i="99"/>
  <c r="I39" i="99"/>
  <c r="AD39" i="99" s="1"/>
  <c r="X35" i="99"/>
  <c r="I35" i="99"/>
  <c r="AD35" i="99" s="1"/>
  <c r="X31" i="99"/>
  <c r="I31" i="99"/>
  <c r="AD31" i="99" s="1"/>
  <c r="X27" i="99"/>
  <c r="I27" i="99"/>
  <c r="AD27" i="99" s="1"/>
  <c r="X23" i="99"/>
  <c r="I23" i="99"/>
  <c r="AD23" i="99" s="1"/>
  <c r="X19" i="99"/>
  <c r="I19" i="99"/>
  <c r="AD19" i="99" s="1"/>
  <c r="X15" i="99"/>
  <c r="I15" i="99"/>
  <c r="AD15" i="99" s="1"/>
  <c r="X11" i="99"/>
  <c r="I11" i="99"/>
  <c r="AD11" i="99" s="1"/>
  <c r="AI2" i="99"/>
  <c r="U2" i="99"/>
  <c r="X79" i="98"/>
  <c r="I79" i="98"/>
  <c r="X75" i="98"/>
  <c r="I75" i="98"/>
  <c r="AD75" i="98" s="1"/>
  <c r="X71" i="98"/>
  <c r="I71" i="98"/>
  <c r="AD71" i="98" s="1"/>
  <c r="X67" i="98"/>
  <c r="I67" i="98"/>
  <c r="AD67" i="98" s="1"/>
  <c r="X63" i="98"/>
  <c r="I63" i="98"/>
  <c r="AD63" i="98" s="1"/>
  <c r="X59" i="98"/>
  <c r="I59" i="98"/>
  <c r="AD59" i="98" s="1"/>
  <c r="X55" i="98"/>
  <c r="I55" i="98"/>
  <c r="AD55" i="98" s="1"/>
  <c r="X51" i="98"/>
  <c r="I51" i="98"/>
  <c r="AD51" i="98" s="1"/>
  <c r="X47" i="98"/>
  <c r="I47" i="98"/>
  <c r="AD47" i="98" s="1"/>
  <c r="X43" i="98"/>
  <c r="I43" i="98"/>
  <c r="AD43" i="98" s="1"/>
  <c r="X39" i="98"/>
  <c r="I39" i="98"/>
  <c r="AD39" i="98" s="1"/>
  <c r="X35" i="98"/>
  <c r="I35" i="98"/>
  <c r="AD35" i="98" s="1"/>
  <c r="X31" i="98"/>
  <c r="I31" i="98"/>
  <c r="AD31" i="98" s="1"/>
  <c r="X27" i="98"/>
  <c r="I27" i="98"/>
  <c r="AD27" i="98" s="1"/>
  <c r="X23" i="98"/>
  <c r="I23" i="98"/>
  <c r="AD23" i="98" s="1"/>
  <c r="X19" i="98"/>
  <c r="I19" i="98"/>
  <c r="AD19" i="98" s="1"/>
  <c r="X15" i="98"/>
  <c r="I15" i="98"/>
  <c r="AD15" i="98" s="1"/>
  <c r="X11" i="98"/>
  <c r="I11" i="98"/>
  <c r="AD11" i="98" s="1"/>
  <c r="AI2" i="98"/>
  <c r="U2" i="98"/>
  <c r="X79" i="97"/>
  <c r="I79" i="97"/>
  <c r="X75" i="97"/>
  <c r="I75" i="97"/>
  <c r="AD75" i="97" s="1"/>
  <c r="X71" i="97"/>
  <c r="I71" i="97"/>
  <c r="AD71" i="97" s="1"/>
  <c r="X67" i="97"/>
  <c r="I67" i="97"/>
  <c r="AD67" i="97" s="1"/>
  <c r="X63" i="97"/>
  <c r="I63" i="97"/>
  <c r="AD63" i="97" s="1"/>
  <c r="X59" i="97"/>
  <c r="I59" i="97"/>
  <c r="AD59" i="97" s="1"/>
  <c r="X55" i="97"/>
  <c r="I55" i="97"/>
  <c r="AD55" i="97" s="1"/>
  <c r="X51" i="97"/>
  <c r="I51" i="97"/>
  <c r="AD51" i="97" s="1"/>
  <c r="X47" i="97"/>
  <c r="I47" i="97"/>
  <c r="AD47" i="97" s="1"/>
  <c r="X43" i="97"/>
  <c r="I43" i="97"/>
  <c r="AD43" i="97" s="1"/>
  <c r="X39" i="97"/>
  <c r="I39" i="97"/>
  <c r="AD39" i="97" s="1"/>
  <c r="X35" i="97"/>
  <c r="I35" i="97"/>
  <c r="AD35" i="97" s="1"/>
  <c r="X31" i="97"/>
  <c r="I31" i="97"/>
  <c r="AD31" i="97" s="1"/>
  <c r="X27" i="97"/>
  <c r="I27" i="97"/>
  <c r="AD27" i="97" s="1"/>
  <c r="X23" i="97"/>
  <c r="I23" i="97"/>
  <c r="AD23" i="97" s="1"/>
  <c r="X19" i="97"/>
  <c r="I19" i="97"/>
  <c r="AD19" i="97" s="1"/>
  <c r="X15" i="97"/>
  <c r="I15" i="97"/>
  <c r="AD15" i="97" s="1"/>
  <c r="X11" i="97"/>
  <c r="I11" i="97"/>
  <c r="AD11" i="97" s="1"/>
  <c r="AI2" i="97"/>
  <c r="U2" i="97"/>
  <c r="X79" i="96"/>
  <c r="I79" i="96"/>
  <c r="X75" i="96"/>
  <c r="I75" i="96"/>
  <c r="AD75" i="96" s="1"/>
  <c r="X71" i="96"/>
  <c r="I71" i="96"/>
  <c r="AD71" i="96" s="1"/>
  <c r="X67" i="96"/>
  <c r="I67" i="96"/>
  <c r="AD67" i="96" s="1"/>
  <c r="X63" i="96"/>
  <c r="I63" i="96"/>
  <c r="AD63" i="96" s="1"/>
  <c r="X59" i="96"/>
  <c r="I59" i="96"/>
  <c r="AD59" i="96" s="1"/>
  <c r="X55" i="96"/>
  <c r="I55" i="96"/>
  <c r="AD55" i="96" s="1"/>
  <c r="X51" i="96"/>
  <c r="I51" i="96"/>
  <c r="AD51" i="96" s="1"/>
  <c r="X47" i="96"/>
  <c r="I47" i="96"/>
  <c r="AD47" i="96" s="1"/>
  <c r="X43" i="96"/>
  <c r="I43" i="96"/>
  <c r="AD43" i="96" s="1"/>
  <c r="X39" i="96"/>
  <c r="I39" i="96"/>
  <c r="AD39" i="96" s="1"/>
  <c r="X35" i="96"/>
  <c r="I35" i="96"/>
  <c r="AD35" i="96" s="1"/>
  <c r="X31" i="96"/>
  <c r="I31" i="96"/>
  <c r="AD31" i="96" s="1"/>
  <c r="X27" i="96"/>
  <c r="I27" i="96"/>
  <c r="AD27" i="96" s="1"/>
  <c r="X23" i="96"/>
  <c r="I23" i="96"/>
  <c r="AD23" i="96" s="1"/>
  <c r="X19" i="96"/>
  <c r="I19" i="96"/>
  <c r="AD19" i="96" s="1"/>
  <c r="X15" i="96"/>
  <c r="I15" i="96"/>
  <c r="AD15" i="96" s="1"/>
  <c r="X11" i="96"/>
  <c r="I11" i="96"/>
  <c r="AD11" i="96" s="1"/>
  <c r="AI2" i="96"/>
  <c r="U2" i="96"/>
  <c r="X79" i="95"/>
  <c r="I79" i="95"/>
  <c r="X75" i="95"/>
  <c r="I75" i="95"/>
  <c r="AD75" i="95" s="1"/>
  <c r="X71" i="95"/>
  <c r="I71" i="95"/>
  <c r="AD71" i="95" s="1"/>
  <c r="X67" i="95"/>
  <c r="I67" i="95"/>
  <c r="AD67" i="95" s="1"/>
  <c r="X63" i="95"/>
  <c r="I63" i="95"/>
  <c r="AD63" i="95" s="1"/>
  <c r="X59" i="95"/>
  <c r="I59" i="95"/>
  <c r="AD59" i="95" s="1"/>
  <c r="X55" i="95"/>
  <c r="I55" i="95"/>
  <c r="AD55" i="95" s="1"/>
  <c r="X51" i="95"/>
  <c r="I51" i="95"/>
  <c r="AD51" i="95" s="1"/>
  <c r="X47" i="95"/>
  <c r="I47" i="95"/>
  <c r="AD47" i="95" s="1"/>
  <c r="X43" i="95"/>
  <c r="I43" i="95"/>
  <c r="AD43" i="95" s="1"/>
  <c r="X39" i="95"/>
  <c r="I39" i="95"/>
  <c r="AD39" i="95" s="1"/>
  <c r="X35" i="95"/>
  <c r="I35" i="95"/>
  <c r="AD35" i="95" s="1"/>
  <c r="X31" i="95"/>
  <c r="I31" i="95"/>
  <c r="AD31" i="95" s="1"/>
  <c r="X27" i="95"/>
  <c r="I27" i="95"/>
  <c r="AD27" i="95" s="1"/>
  <c r="X23" i="95"/>
  <c r="I23" i="95"/>
  <c r="AD23" i="95" s="1"/>
  <c r="X19" i="95"/>
  <c r="I19" i="95"/>
  <c r="AD19" i="95" s="1"/>
  <c r="X15" i="95"/>
  <c r="I15" i="95"/>
  <c r="AD15" i="95" s="1"/>
  <c r="X11" i="95"/>
  <c r="I11" i="95"/>
  <c r="AD11" i="95" s="1"/>
  <c r="AI2" i="95"/>
  <c r="U2" i="95"/>
  <c r="X79" i="94"/>
  <c r="I79" i="94"/>
  <c r="X75" i="94"/>
  <c r="I75" i="94"/>
  <c r="AD75" i="94" s="1"/>
  <c r="X71" i="94"/>
  <c r="I71" i="94"/>
  <c r="AD71" i="94" s="1"/>
  <c r="X67" i="94"/>
  <c r="I67" i="94"/>
  <c r="AD67" i="94" s="1"/>
  <c r="X63" i="94"/>
  <c r="I63" i="94"/>
  <c r="AD63" i="94" s="1"/>
  <c r="X59" i="94"/>
  <c r="I59" i="94"/>
  <c r="AD59" i="94" s="1"/>
  <c r="X55" i="94"/>
  <c r="I55" i="94"/>
  <c r="AD55" i="94" s="1"/>
  <c r="X51" i="94"/>
  <c r="I51" i="94"/>
  <c r="AD51" i="94" s="1"/>
  <c r="X47" i="94"/>
  <c r="I47" i="94"/>
  <c r="AD47" i="94" s="1"/>
  <c r="X43" i="94"/>
  <c r="I43" i="94"/>
  <c r="AD43" i="94" s="1"/>
  <c r="X39" i="94"/>
  <c r="I39" i="94"/>
  <c r="AD39" i="94" s="1"/>
  <c r="X35" i="94"/>
  <c r="I35" i="94"/>
  <c r="AD35" i="94" s="1"/>
  <c r="X31" i="94"/>
  <c r="I31" i="94"/>
  <c r="AD31" i="94" s="1"/>
  <c r="X27" i="94"/>
  <c r="I27" i="94"/>
  <c r="AD27" i="94" s="1"/>
  <c r="X23" i="94"/>
  <c r="I23" i="94"/>
  <c r="AD23" i="94" s="1"/>
  <c r="X19" i="94"/>
  <c r="I19" i="94"/>
  <c r="AD19" i="94" s="1"/>
  <c r="X15" i="94"/>
  <c r="I15" i="94"/>
  <c r="AD15" i="94" s="1"/>
  <c r="X11" i="94"/>
  <c r="I11" i="94"/>
  <c r="AD11" i="94" s="1"/>
  <c r="AI2" i="94"/>
  <c r="U2" i="94"/>
  <c r="X79" i="93"/>
  <c r="I79" i="93"/>
  <c r="X75" i="93"/>
  <c r="I75" i="93"/>
  <c r="AD75" i="93" s="1"/>
  <c r="X71" i="93"/>
  <c r="I71" i="93"/>
  <c r="AD71" i="93" s="1"/>
  <c r="X67" i="93"/>
  <c r="I67" i="93"/>
  <c r="AD67" i="93" s="1"/>
  <c r="X63" i="93"/>
  <c r="I63" i="93"/>
  <c r="AD63" i="93" s="1"/>
  <c r="X59" i="93"/>
  <c r="I59" i="93"/>
  <c r="AD59" i="93" s="1"/>
  <c r="X55" i="93"/>
  <c r="I55" i="93"/>
  <c r="AD55" i="93" s="1"/>
  <c r="X51" i="93"/>
  <c r="I51" i="93"/>
  <c r="AD51" i="93" s="1"/>
  <c r="X47" i="93"/>
  <c r="I47" i="93"/>
  <c r="AD47" i="93" s="1"/>
  <c r="X43" i="93"/>
  <c r="I43" i="93"/>
  <c r="AD43" i="93" s="1"/>
  <c r="X39" i="93"/>
  <c r="I39" i="93"/>
  <c r="AD39" i="93" s="1"/>
  <c r="X35" i="93"/>
  <c r="I35" i="93"/>
  <c r="AD35" i="93" s="1"/>
  <c r="X31" i="93"/>
  <c r="I31" i="93"/>
  <c r="AD31" i="93" s="1"/>
  <c r="X27" i="93"/>
  <c r="I27" i="93"/>
  <c r="AD27" i="93" s="1"/>
  <c r="X23" i="93"/>
  <c r="I23" i="93"/>
  <c r="AD23" i="93" s="1"/>
  <c r="X19" i="93"/>
  <c r="I19" i="93"/>
  <c r="AD19" i="93" s="1"/>
  <c r="X15" i="93"/>
  <c r="I15" i="93"/>
  <c r="AD15" i="93" s="1"/>
  <c r="X11" i="93"/>
  <c r="I11" i="93"/>
  <c r="AD11" i="93" s="1"/>
  <c r="AI2" i="93"/>
  <c r="U2" i="93"/>
  <c r="X79" i="92"/>
  <c r="I79" i="92"/>
  <c r="X75" i="92"/>
  <c r="I75" i="92"/>
  <c r="AD75" i="92" s="1"/>
  <c r="X71" i="92"/>
  <c r="I71" i="92"/>
  <c r="AD71" i="92" s="1"/>
  <c r="X67" i="92"/>
  <c r="I67" i="92"/>
  <c r="AD67" i="92" s="1"/>
  <c r="X63" i="92"/>
  <c r="I63" i="92"/>
  <c r="AD63" i="92" s="1"/>
  <c r="X59" i="92"/>
  <c r="I59" i="92"/>
  <c r="AD59" i="92" s="1"/>
  <c r="X55" i="92"/>
  <c r="I55" i="92"/>
  <c r="AD55" i="92" s="1"/>
  <c r="X51" i="92"/>
  <c r="I51" i="92"/>
  <c r="AD51" i="92" s="1"/>
  <c r="X47" i="92"/>
  <c r="I47" i="92"/>
  <c r="AD47" i="92" s="1"/>
  <c r="X43" i="92"/>
  <c r="I43" i="92"/>
  <c r="AD43" i="92" s="1"/>
  <c r="X39" i="92"/>
  <c r="I39" i="92"/>
  <c r="AD39" i="92" s="1"/>
  <c r="X35" i="92"/>
  <c r="I35" i="92"/>
  <c r="AD35" i="92" s="1"/>
  <c r="X31" i="92"/>
  <c r="I31" i="92"/>
  <c r="AD31" i="92" s="1"/>
  <c r="X27" i="92"/>
  <c r="I27" i="92"/>
  <c r="AD27" i="92" s="1"/>
  <c r="X23" i="92"/>
  <c r="I23" i="92"/>
  <c r="AD23" i="92" s="1"/>
  <c r="X19" i="92"/>
  <c r="I19" i="92"/>
  <c r="AD19" i="92" s="1"/>
  <c r="X15" i="92"/>
  <c r="I15" i="92"/>
  <c r="AD15" i="92" s="1"/>
  <c r="X11" i="92"/>
  <c r="I11" i="92"/>
  <c r="AD11" i="92" s="1"/>
  <c r="AI2" i="92"/>
  <c r="U2" i="92"/>
  <c r="X79" i="91"/>
  <c r="I79" i="91"/>
  <c r="X75" i="91"/>
  <c r="I75" i="91"/>
  <c r="AD75" i="91" s="1"/>
  <c r="X71" i="91"/>
  <c r="I71" i="91"/>
  <c r="AD71" i="91" s="1"/>
  <c r="X67" i="91"/>
  <c r="I67" i="91"/>
  <c r="AD67" i="91" s="1"/>
  <c r="X63" i="91"/>
  <c r="I63" i="91"/>
  <c r="AD63" i="91" s="1"/>
  <c r="X59" i="91"/>
  <c r="I59" i="91"/>
  <c r="AD59" i="91" s="1"/>
  <c r="X55" i="91"/>
  <c r="I55" i="91"/>
  <c r="AD55" i="91" s="1"/>
  <c r="X51" i="91"/>
  <c r="I51" i="91"/>
  <c r="AD51" i="91" s="1"/>
  <c r="X47" i="91"/>
  <c r="I47" i="91"/>
  <c r="AD47" i="91" s="1"/>
  <c r="X43" i="91"/>
  <c r="I43" i="91"/>
  <c r="AD43" i="91" s="1"/>
  <c r="X39" i="91"/>
  <c r="I39" i="91"/>
  <c r="AD39" i="91" s="1"/>
  <c r="X35" i="91"/>
  <c r="I35" i="91"/>
  <c r="AD35" i="91" s="1"/>
  <c r="X31" i="91"/>
  <c r="I31" i="91"/>
  <c r="AD31" i="91" s="1"/>
  <c r="X27" i="91"/>
  <c r="I27" i="91"/>
  <c r="AD27" i="91" s="1"/>
  <c r="X23" i="91"/>
  <c r="I23" i="91"/>
  <c r="AD23" i="91" s="1"/>
  <c r="X19" i="91"/>
  <c r="I19" i="91"/>
  <c r="AD19" i="91" s="1"/>
  <c r="X15" i="91"/>
  <c r="I15" i="91"/>
  <c r="AD15" i="91" s="1"/>
  <c r="X11" i="91"/>
  <c r="I11" i="91"/>
  <c r="AD11" i="91" s="1"/>
  <c r="AI2" i="91"/>
  <c r="U2" i="91"/>
  <c r="X79" i="90"/>
  <c r="I79" i="90"/>
  <c r="X75" i="90"/>
  <c r="I75" i="90"/>
  <c r="AD75" i="90" s="1"/>
  <c r="X71" i="90"/>
  <c r="I71" i="90"/>
  <c r="AD71" i="90" s="1"/>
  <c r="X67" i="90"/>
  <c r="I67" i="90"/>
  <c r="AD67" i="90" s="1"/>
  <c r="X63" i="90"/>
  <c r="I63" i="90"/>
  <c r="AD63" i="90" s="1"/>
  <c r="X59" i="90"/>
  <c r="I59" i="90"/>
  <c r="AD59" i="90" s="1"/>
  <c r="X55" i="90"/>
  <c r="I55" i="90"/>
  <c r="AD55" i="90" s="1"/>
  <c r="X51" i="90"/>
  <c r="I51" i="90"/>
  <c r="AD51" i="90" s="1"/>
  <c r="X47" i="90"/>
  <c r="I47" i="90"/>
  <c r="AD47" i="90" s="1"/>
  <c r="X43" i="90"/>
  <c r="I43" i="90"/>
  <c r="AD43" i="90" s="1"/>
  <c r="X39" i="90"/>
  <c r="I39" i="90"/>
  <c r="AD39" i="90" s="1"/>
  <c r="X35" i="90"/>
  <c r="I35" i="90"/>
  <c r="AD35" i="90" s="1"/>
  <c r="X31" i="90"/>
  <c r="I31" i="90"/>
  <c r="AD31" i="90" s="1"/>
  <c r="X27" i="90"/>
  <c r="I27" i="90"/>
  <c r="AD27" i="90" s="1"/>
  <c r="X23" i="90"/>
  <c r="I23" i="90"/>
  <c r="AD23" i="90" s="1"/>
  <c r="X19" i="90"/>
  <c r="I19" i="90"/>
  <c r="AD19" i="90" s="1"/>
  <c r="X15" i="90"/>
  <c r="I15" i="90"/>
  <c r="AD15" i="90" s="1"/>
  <c r="X11" i="90"/>
  <c r="I11" i="90"/>
  <c r="AD11" i="90" s="1"/>
  <c r="AI2" i="90"/>
  <c r="U2" i="90"/>
  <c r="X79" i="89"/>
  <c r="I79" i="89"/>
  <c r="X75" i="89"/>
  <c r="I75" i="89"/>
  <c r="AD75" i="89" s="1"/>
  <c r="X71" i="89"/>
  <c r="I71" i="89"/>
  <c r="AD71" i="89" s="1"/>
  <c r="X67" i="89"/>
  <c r="I67" i="89"/>
  <c r="AD67" i="89" s="1"/>
  <c r="X63" i="89"/>
  <c r="I63" i="89"/>
  <c r="AD63" i="89" s="1"/>
  <c r="X59" i="89"/>
  <c r="I59" i="89"/>
  <c r="AD59" i="89" s="1"/>
  <c r="X55" i="89"/>
  <c r="I55" i="89"/>
  <c r="AD55" i="89" s="1"/>
  <c r="X51" i="89"/>
  <c r="I51" i="89"/>
  <c r="AD51" i="89" s="1"/>
  <c r="X47" i="89"/>
  <c r="I47" i="89"/>
  <c r="AD47" i="89" s="1"/>
  <c r="X43" i="89"/>
  <c r="I43" i="89"/>
  <c r="AD43" i="89" s="1"/>
  <c r="X39" i="89"/>
  <c r="I39" i="89"/>
  <c r="AD39" i="89" s="1"/>
  <c r="X35" i="89"/>
  <c r="I35" i="89"/>
  <c r="AD35" i="89" s="1"/>
  <c r="X31" i="89"/>
  <c r="I31" i="89"/>
  <c r="AD31" i="89" s="1"/>
  <c r="X27" i="89"/>
  <c r="I27" i="89"/>
  <c r="AD27" i="89" s="1"/>
  <c r="X23" i="89"/>
  <c r="I23" i="89"/>
  <c r="AD23" i="89" s="1"/>
  <c r="X19" i="89"/>
  <c r="I19" i="89"/>
  <c r="AD19" i="89" s="1"/>
  <c r="X15" i="89"/>
  <c r="I15" i="89"/>
  <c r="AD15" i="89" s="1"/>
  <c r="X11" i="89"/>
  <c r="I11" i="89"/>
  <c r="AD11" i="89" s="1"/>
  <c r="AI2" i="89"/>
  <c r="U2" i="89"/>
  <c r="X79" i="88"/>
  <c r="I79" i="88"/>
  <c r="X75" i="88"/>
  <c r="I75" i="88"/>
  <c r="AD75" i="88" s="1"/>
  <c r="X71" i="88"/>
  <c r="I71" i="88"/>
  <c r="AD71" i="88" s="1"/>
  <c r="X67" i="88"/>
  <c r="I67" i="88"/>
  <c r="AD67" i="88" s="1"/>
  <c r="X63" i="88"/>
  <c r="I63" i="88"/>
  <c r="AD63" i="88" s="1"/>
  <c r="X59" i="88"/>
  <c r="I59" i="88"/>
  <c r="AD59" i="88" s="1"/>
  <c r="X55" i="88"/>
  <c r="I55" i="88"/>
  <c r="AD55" i="88" s="1"/>
  <c r="X51" i="88"/>
  <c r="I51" i="88"/>
  <c r="AD51" i="88" s="1"/>
  <c r="X47" i="88"/>
  <c r="I47" i="88"/>
  <c r="AD47" i="88" s="1"/>
  <c r="X43" i="88"/>
  <c r="I43" i="88"/>
  <c r="AD43" i="88" s="1"/>
  <c r="X39" i="88"/>
  <c r="I39" i="88"/>
  <c r="AD39" i="88" s="1"/>
  <c r="X35" i="88"/>
  <c r="I35" i="88"/>
  <c r="AD35" i="88" s="1"/>
  <c r="X31" i="88"/>
  <c r="I31" i="88"/>
  <c r="AD31" i="88" s="1"/>
  <c r="X27" i="88"/>
  <c r="I27" i="88"/>
  <c r="AD27" i="88" s="1"/>
  <c r="X23" i="88"/>
  <c r="I23" i="88"/>
  <c r="AD23" i="88" s="1"/>
  <c r="X19" i="88"/>
  <c r="I19" i="88"/>
  <c r="AD19" i="88" s="1"/>
  <c r="X15" i="88"/>
  <c r="I15" i="88"/>
  <c r="AD15" i="88" s="1"/>
  <c r="X11" i="88"/>
  <c r="I11" i="88"/>
  <c r="AD11" i="88" s="1"/>
  <c r="AI2" i="88"/>
  <c r="U2" i="88"/>
  <c r="X79" i="87"/>
  <c r="I79" i="87"/>
  <c r="X75" i="87"/>
  <c r="I75" i="87"/>
  <c r="AD75" i="87" s="1"/>
  <c r="X71" i="87"/>
  <c r="I71" i="87"/>
  <c r="AD71" i="87" s="1"/>
  <c r="X67" i="87"/>
  <c r="I67" i="87"/>
  <c r="AD67" i="87" s="1"/>
  <c r="X63" i="87"/>
  <c r="I63" i="87"/>
  <c r="AD63" i="87" s="1"/>
  <c r="X59" i="87"/>
  <c r="I59" i="87"/>
  <c r="AD59" i="87" s="1"/>
  <c r="X55" i="87"/>
  <c r="I55" i="87"/>
  <c r="AD55" i="87" s="1"/>
  <c r="X51" i="87"/>
  <c r="I51" i="87"/>
  <c r="AD51" i="87" s="1"/>
  <c r="X47" i="87"/>
  <c r="I47" i="87"/>
  <c r="AD47" i="87" s="1"/>
  <c r="X43" i="87"/>
  <c r="I43" i="87"/>
  <c r="AD43" i="87" s="1"/>
  <c r="X39" i="87"/>
  <c r="I39" i="87"/>
  <c r="AD39" i="87" s="1"/>
  <c r="X35" i="87"/>
  <c r="I35" i="87"/>
  <c r="AD35" i="87" s="1"/>
  <c r="X31" i="87"/>
  <c r="I31" i="87"/>
  <c r="AD31" i="87" s="1"/>
  <c r="X27" i="87"/>
  <c r="I27" i="87"/>
  <c r="AD27" i="87" s="1"/>
  <c r="X23" i="87"/>
  <c r="I23" i="87"/>
  <c r="AD23" i="87" s="1"/>
  <c r="X19" i="87"/>
  <c r="I19" i="87"/>
  <c r="AD19" i="87" s="1"/>
  <c r="X15" i="87"/>
  <c r="I15" i="87"/>
  <c r="AD15" i="87" s="1"/>
  <c r="X11" i="87"/>
  <c r="I11" i="87"/>
  <c r="AD11" i="87" s="1"/>
  <c r="AI2" i="87"/>
  <c r="U2" i="87"/>
  <c r="AD79" i="87" l="1"/>
  <c r="AD79" i="88"/>
  <c r="AD79" i="89"/>
  <c r="AD79" i="90"/>
  <c r="AD79" i="91"/>
  <c r="AD79" i="92"/>
  <c r="AD79" i="93"/>
  <c r="AD79" i="94"/>
  <c r="AD79" i="95"/>
  <c r="AD79" i="96"/>
  <c r="AD79" i="97"/>
  <c r="AD79" i="98"/>
  <c r="AD79" i="99"/>
  <c r="AD79" i="100"/>
  <c r="AD79" i="101"/>
  <c r="AD79" i="102"/>
  <c r="AD79" i="103"/>
  <c r="AD79" i="104"/>
  <c r="AD79" i="105"/>
  <c r="AU290" i="47"/>
  <c r="AU286" i="47"/>
  <c r="AU282" i="47" s="1"/>
  <c r="AU278" i="47" s="1"/>
  <c r="AU274" i="47" s="1"/>
  <c r="AU270" i="47" s="1"/>
  <c r="AU266" i="47" s="1"/>
  <c r="AU262" i="47" s="1"/>
  <c r="AU258" i="47" s="1"/>
  <c r="AU254" i="47" s="1"/>
  <c r="AU250" i="47" s="1"/>
  <c r="AU246" i="47" s="1"/>
  <c r="AU242" i="47" s="1"/>
  <c r="AU238" i="47" s="1"/>
  <c r="AU234" i="47" s="1"/>
  <c r="AU230" i="47" s="1"/>
  <c r="AU226" i="47" s="1"/>
  <c r="AU222" i="47" s="1"/>
  <c r="AU290" i="25"/>
  <c r="AX298" i="47" l="1"/>
  <c r="AU286" i="25" l="1"/>
  <c r="AX298" i="25"/>
  <c r="AU282" i="25" l="1"/>
  <c r="I79" i="48"/>
  <c r="I75" i="48"/>
  <c r="I71" i="48"/>
  <c r="I67" i="48"/>
  <c r="I63" i="48"/>
  <c r="I59" i="48"/>
  <c r="AX290" i="47"/>
  <c r="AX286" i="47"/>
  <c r="AX282" i="47"/>
  <c r="AX278" i="47"/>
  <c r="AX274" i="47"/>
  <c r="AX270" i="47"/>
  <c r="I15" i="1"/>
  <c r="I19" i="1"/>
  <c r="I23" i="1"/>
  <c r="I27" i="1"/>
  <c r="I31" i="1"/>
  <c r="I35" i="1"/>
  <c r="I39" i="1"/>
  <c r="I43" i="1"/>
  <c r="I47" i="1"/>
  <c r="I51" i="1"/>
  <c r="I55" i="1"/>
  <c r="I59" i="1"/>
  <c r="AD59" i="1" s="1"/>
  <c r="I63" i="1"/>
  <c r="I67" i="1"/>
  <c r="AD67" i="1" s="1"/>
  <c r="I71" i="1"/>
  <c r="I75" i="1"/>
  <c r="I79" i="1"/>
  <c r="AD79" i="1" s="1"/>
  <c r="X290" i="25" s="1"/>
  <c r="X79" i="1"/>
  <c r="X75" i="1"/>
  <c r="X71" i="1"/>
  <c r="X67" i="1"/>
  <c r="X63" i="1"/>
  <c r="X59" i="1"/>
  <c r="AX290" i="25"/>
  <c r="AX286" i="25"/>
  <c r="AX282" i="25"/>
  <c r="AX278" i="25"/>
  <c r="AX274" i="25"/>
  <c r="AX270" i="25"/>
  <c r="AD71" i="1" l="1"/>
  <c r="AD63" i="1"/>
  <c r="AU278" i="25"/>
  <c r="X278" i="25" s="1"/>
  <c r="X282" i="25"/>
  <c r="X67" i="48"/>
  <c r="AD67" i="48" s="1"/>
  <c r="AD75" i="1"/>
  <c r="X286" i="25" s="1"/>
  <c r="X63" i="48"/>
  <c r="AD63" i="48" s="1"/>
  <c r="X79" i="48"/>
  <c r="AD79" i="48" s="1"/>
  <c r="X59" i="48"/>
  <c r="AD59" i="48" s="1"/>
  <c r="X71" i="48"/>
  <c r="AD71" i="48" s="1"/>
  <c r="X75" i="48"/>
  <c r="AD75" i="48" s="1"/>
  <c r="I15" i="48" l="1"/>
  <c r="I19" i="48"/>
  <c r="I23" i="48"/>
  <c r="I27" i="48"/>
  <c r="I31" i="48"/>
  <c r="I35" i="48"/>
  <c r="I39" i="48"/>
  <c r="I43" i="48"/>
  <c r="I47" i="48"/>
  <c r="I51" i="48"/>
  <c r="I55" i="48"/>
  <c r="I11" i="48"/>
  <c r="AI2" i="48"/>
  <c r="U2" i="48"/>
  <c r="AX266" i="47"/>
  <c r="AX262" i="47"/>
  <c r="AX258" i="47"/>
  <c r="AX254" i="47"/>
  <c r="AX250" i="47"/>
  <c r="AX246" i="47"/>
  <c r="AX242" i="47"/>
  <c r="AX238" i="47"/>
  <c r="AX234" i="47"/>
  <c r="AX230" i="47"/>
  <c r="AX226" i="47"/>
  <c r="AX222" i="47"/>
  <c r="BB191" i="47"/>
  <c r="AY191" i="47"/>
  <c r="AY186" i="47"/>
  <c r="AJ186" i="47" s="1"/>
  <c r="AV186" i="47"/>
  <c r="AN186" i="47"/>
  <c r="BB172" i="47"/>
  <c r="AY172" i="47"/>
  <c r="AY167" i="47"/>
  <c r="AL177" i="47" s="1"/>
  <c r="AV167" i="47"/>
  <c r="AJ167" i="47"/>
  <c r="AN167" i="47" s="1"/>
  <c r="BB154" i="47"/>
  <c r="AY154" i="47"/>
  <c r="AY149" i="47"/>
  <c r="AJ149" i="47" s="1"/>
  <c r="AV149" i="47"/>
  <c r="AN149" i="47"/>
  <c r="BB136" i="47"/>
  <c r="AY136" i="47"/>
  <c r="AY131" i="47"/>
  <c r="AL141" i="47" s="1"/>
  <c r="AV131" i="47"/>
  <c r="AJ131" i="47"/>
  <c r="AN131" i="47" s="1"/>
  <c r="BB117" i="47"/>
  <c r="AY117" i="47"/>
  <c r="AY112" i="47"/>
  <c r="AJ112" i="47" s="1"/>
  <c r="AV112" i="47"/>
  <c r="AN112" i="47"/>
  <c r="BB99" i="47"/>
  <c r="AY99" i="47"/>
  <c r="AY94" i="47"/>
  <c r="AL104" i="47" s="1"/>
  <c r="AV94" i="47"/>
  <c r="AJ94" i="47"/>
  <c r="AN94" i="47" s="1"/>
  <c r="BB81" i="47"/>
  <c r="AY81" i="47"/>
  <c r="AY76" i="47"/>
  <c r="AJ76" i="47" s="1"/>
  <c r="AV76" i="47"/>
  <c r="AN76" i="47"/>
  <c r="BB62" i="47"/>
  <c r="AY62" i="47"/>
  <c r="AY57" i="47"/>
  <c r="AL67" i="47" s="1"/>
  <c r="AV57" i="47"/>
  <c r="BB44" i="47"/>
  <c r="AY44" i="47"/>
  <c r="AY39" i="47"/>
  <c r="AJ39" i="47" s="1"/>
  <c r="AN39" i="47" s="1"/>
  <c r="AV39" i="47"/>
  <c r="BB25" i="47"/>
  <c r="AY25" i="47"/>
  <c r="AY20" i="47"/>
  <c r="AV20" i="47"/>
  <c r="AJ57" i="47" l="1"/>
  <c r="AN57" i="47" s="1"/>
  <c r="X11" i="48"/>
  <c r="AD11" i="48" s="1"/>
  <c r="X55" i="48"/>
  <c r="X47" i="48"/>
  <c r="X39" i="48"/>
  <c r="AD39" i="48" s="1"/>
  <c r="X31" i="48"/>
  <c r="AD31" i="48" s="1"/>
  <c r="X23" i="48"/>
  <c r="AD23" i="48" s="1"/>
  <c r="X15" i="48"/>
  <c r="AD15" i="48" s="1"/>
  <c r="AY298" i="47"/>
  <c r="AV62" i="47"/>
  <c r="AV172" i="47"/>
  <c r="AV177" i="47" s="1"/>
  <c r="AJ172" i="47" s="1"/>
  <c r="AN172" i="47" s="1"/>
  <c r="AV25" i="47"/>
  <c r="AV67" i="47"/>
  <c r="AJ62" i="47" s="1"/>
  <c r="AN62" i="47" s="1"/>
  <c r="AV81" i="47"/>
  <c r="AV86" i="47" s="1"/>
  <c r="AV117" i="47"/>
  <c r="AV154" i="47"/>
  <c r="AV159" i="47" s="1"/>
  <c r="AJ154" i="47" s="1"/>
  <c r="AV30" i="47"/>
  <c r="AL30" i="47" s="1"/>
  <c r="AV44" i="47"/>
  <c r="AV99" i="47"/>
  <c r="AV104" i="47" s="1"/>
  <c r="AJ99" i="47" s="1"/>
  <c r="AN99" i="47" s="1"/>
  <c r="AV136" i="47"/>
  <c r="AV141" i="47" s="1"/>
  <c r="AJ136" i="47" s="1"/>
  <c r="AN136" i="47" s="1"/>
  <c r="AV191" i="47"/>
  <c r="X51" i="48"/>
  <c r="AD51" i="48" s="1"/>
  <c r="X43" i="48"/>
  <c r="AD43" i="48" s="1"/>
  <c r="X35" i="48"/>
  <c r="AD35" i="48" s="1"/>
  <c r="X27" i="48"/>
  <c r="AD27" i="48" s="1"/>
  <c r="X19" i="48"/>
  <c r="AD19" i="48" s="1"/>
  <c r="AV290" i="47"/>
  <c r="AL122" i="47"/>
  <c r="AL196" i="47"/>
  <c r="AJ20" i="47"/>
  <c r="AN20" i="47" s="1"/>
  <c r="AV49" i="47"/>
  <c r="AL49" i="47" s="1"/>
  <c r="AL86" i="47"/>
  <c r="AV122" i="47"/>
  <c r="AL159" i="47"/>
  <c r="AV196" i="47"/>
  <c r="AJ25" i="47" l="1"/>
  <c r="AN25" i="47" s="1"/>
  <c r="AD55" i="48"/>
  <c r="AD47" i="48"/>
  <c r="X290" i="47"/>
  <c r="O258" i="47"/>
  <c r="O254" i="47"/>
  <c r="O230" i="47"/>
  <c r="O226" i="47"/>
  <c r="O250" i="47"/>
  <c r="O262" i="47"/>
  <c r="O246" i="47"/>
  <c r="O222" i="47"/>
  <c r="O234" i="47"/>
  <c r="AJ81" i="47"/>
  <c r="AN81" i="47" s="1"/>
  <c r="AN154" i="47"/>
  <c r="O270" i="47"/>
  <c r="O266" i="47"/>
  <c r="O238" i="47"/>
  <c r="O242" i="47"/>
  <c r="O290" i="47"/>
  <c r="R290" i="47" s="1"/>
  <c r="AD290" i="47" s="1"/>
  <c r="O286" i="47"/>
  <c r="R286" i="47" s="1"/>
  <c r="O282" i="47"/>
  <c r="O278" i="47"/>
  <c r="O274" i="47"/>
  <c r="X286" i="47"/>
  <c r="AV286" i="47"/>
  <c r="AJ191" i="47"/>
  <c r="AN191" i="47" s="1"/>
  <c r="AJ117" i="47"/>
  <c r="AN117" i="47" s="1"/>
  <c r="AJ44" i="47"/>
  <c r="AN44" i="47" s="1"/>
  <c r="AD286" i="47" l="1"/>
  <c r="AV282" i="47"/>
  <c r="R282" i="47"/>
  <c r="X282" i="47"/>
  <c r="AD282" i="47" l="1"/>
  <c r="X278" i="47"/>
  <c r="AV278" i="47"/>
  <c r="R278" i="47"/>
  <c r="AD278" i="47" l="1"/>
  <c r="AV274" i="47"/>
  <c r="R274" i="47"/>
  <c r="X274" i="47"/>
  <c r="X262" i="47"/>
  <c r="AD274" i="47" l="1"/>
  <c r="X270" i="47"/>
  <c r="AV270" i="47"/>
  <c r="R270" i="47"/>
  <c r="AV262" i="47"/>
  <c r="R262" i="47"/>
  <c r="AD262" i="47" s="1"/>
  <c r="X258" i="47"/>
  <c r="AD270" i="47" l="1"/>
  <c r="AV258" i="47"/>
  <c r="R258" i="47"/>
  <c r="X254" i="47"/>
  <c r="AD258" i="47" l="1"/>
  <c r="AV254" i="47"/>
  <c r="R254" i="47"/>
  <c r="AD254" i="47" s="1"/>
  <c r="X250" i="47"/>
  <c r="X266" i="47"/>
  <c r="AV250" i="47" l="1"/>
  <c r="R250" i="47"/>
  <c r="X246" i="47"/>
  <c r="AV266" i="47"/>
  <c r="R266" i="47"/>
  <c r="AV290" i="25" l="1"/>
  <c r="AD266" i="47"/>
  <c r="AD250" i="47"/>
  <c r="AV246" i="47"/>
  <c r="R246" i="47"/>
  <c r="AD246" i="47" s="1"/>
  <c r="X242" i="47"/>
  <c r="AV286" i="25" l="1"/>
  <c r="AV242" i="47"/>
  <c r="R242" i="47"/>
  <c r="X238" i="47"/>
  <c r="AV282" i="25" l="1"/>
  <c r="AD242" i="47"/>
  <c r="AV238" i="47"/>
  <c r="R238" i="47"/>
  <c r="AD238" i="47" s="1"/>
  <c r="X234" i="47"/>
  <c r="AU274" i="25" l="1"/>
  <c r="X274" i="25" s="1"/>
  <c r="AV278" i="25"/>
  <c r="AV234" i="47"/>
  <c r="R234" i="47"/>
  <c r="X230" i="47"/>
  <c r="AU270" i="25" l="1"/>
  <c r="X270" i="25" s="1"/>
  <c r="AV274" i="25"/>
  <c r="AD234" i="47"/>
  <c r="AV230" i="47"/>
  <c r="R230" i="47"/>
  <c r="AD230" i="47" s="1"/>
  <c r="X226" i="47"/>
  <c r="AU266" i="25" l="1"/>
  <c r="AV270" i="25"/>
  <c r="AV226" i="47"/>
  <c r="R226" i="47"/>
  <c r="X222" i="47"/>
  <c r="X294" i="47" s="1"/>
  <c r="AU262" i="25" l="1"/>
  <c r="AD226" i="47"/>
  <c r="AV222" i="47"/>
  <c r="R222" i="47"/>
  <c r="AD222" i="47" l="1"/>
  <c r="X298" i="47" s="1"/>
  <c r="X19" i="1" l="1"/>
  <c r="AD19" i="1" s="1"/>
  <c r="X23" i="1"/>
  <c r="AD23" i="1" s="1"/>
  <c r="X27" i="1"/>
  <c r="AD27" i="1" s="1"/>
  <c r="X31" i="1"/>
  <c r="AD31" i="1" s="1"/>
  <c r="X39" i="1"/>
  <c r="AD39" i="1" s="1"/>
  <c r="X43" i="1"/>
  <c r="AD43" i="1" s="1"/>
  <c r="X47" i="1"/>
  <c r="AD47" i="1" s="1"/>
  <c r="X55" i="1"/>
  <c r="AD55" i="1" s="1"/>
  <c r="X266" i="25" s="1"/>
  <c r="X15" i="1"/>
  <c r="AD15" i="1" s="1"/>
  <c r="X51" i="1"/>
  <c r="AD51" i="1" s="1"/>
  <c r="X262" i="25" s="1"/>
  <c r="I11" i="1"/>
  <c r="AX266" i="25"/>
  <c r="AX226" i="25"/>
  <c r="AX230" i="25"/>
  <c r="AX234" i="25"/>
  <c r="AX238" i="25"/>
  <c r="AX242" i="25"/>
  <c r="AX246" i="25"/>
  <c r="AX250" i="25"/>
  <c r="AX254" i="25"/>
  <c r="AX258" i="25"/>
  <c r="AX262" i="25"/>
  <c r="AX222" i="25"/>
  <c r="AY298" i="25" l="1"/>
  <c r="X11" i="1"/>
  <c r="AD11" i="1" s="1"/>
  <c r="X35" i="1"/>
  <c r="AD35" i="1" s="1"/>
  <c r="AI2" i="1" l="1"/>
  <c r="U2" i="1"/>
  <c r="BB191" i="25" l="1"/>
  <c r="AY191" i="25"/>
  <c r="AY186" i="25"/>
  <c r="AL196" i="25" s="1"/>
  <c r="AV186" i="25"/>
  <c r="AJ186" i="25"/>
  <c r="AN186" i="25" s="1"/>
  <c r="BB172" i="25"/>
  <c r="AY172" i="25"/>
  <c r="AY167" i="25"/>
  <c r="AJ167" i="25" s="1"/>
  <c r="AV167" i="25"/>
  <c r="AN167" i="25"/>
  <c r="BB154" i="25"/>
  <c r="AY154" i="25"/>
  <c r="AY149" i="25"/>
  <c r="AL159" i="25" s="1"/>
  <c r="AV149" i="25"/>
  <c r="AJ149" i="25"/>
  <c r="AN149" i="25" s="1"/>
  <c r="BB136" i="25"/>
  <c r="AY136" i="25"/>
  <c r="AY131" i="25"/>
  <c r="AJ131" i="25" s="1"/>
  <c r="AV131" i="25"/>
  <c r="AN131" i="25"/>
  <c r="BB117" i="25"/>
  <c r="AY117" i="25"/>
  <c r="AY112" i="25"/>
  <c r="AL122" i="25" s="1"/>
  <c r="AV112" i="25"/>
  <c r="BB99" i="25"/>
  <c r="AY99" i="25"/>
  <c r="AY94" i="25"/>
  <c r="AJ94" i="25" s="1"/>
  <c r="AV94" i="25"/>
  <c r="AN94" i="25"/>
  <c r="BB81" i="25"/>
  <c r="AY81" i="25"/>
  <c r="AY76" i="25"/>
  <c r="AL86" i="25" s="1"/>
  <c r="AV76" i="25"/>
  <c r="BB62" i="25"/>
  <c r="AY62" i="25"/>
  <c r="AY57" i="25"/>
  <c r="AJ57" i="25" s="1"/>
  <c r="AV57" i="25"/>
  <c r="AN57" i="25"/>
  <c r="BB44" i="25"/>
  <c r="AY44" i="25"/>
  <c r="AY39" i="25"/>
  <c r="AL49" i="25" s="1"/>
  <c r="AV39" i="25"/>
  <c r="AJ39" i="25"/>
  <c r="AN39" i="25" s="1"/>
  <c r="BB25" i="25"/>
  <c r="AY25" i="25"/>
  <c r="AY20" i="25"/>
  <c r="AJ20" i="25" s="1"/>
  <c r="AN20" i="25" s="1"/>
  <c r="AV20" i="25"/>
  <c r="AJ112" i="25" l="1"/>
  <c r="AN112" i="25" s="1"/>
  <c r="AJ76" i="25"/>
  <c r="AN76" i="25" s="1"/>
  <c r="AV191" i="25"/>
  <c r="AV196" i="25" s="1"/>
  <c r="AJ191" i="25" s="1"/>
  <c r="AN191" i="25" s="1"/>
  <c r="AV44" i="25"/>
  <c r="AV117" i="25"/>
  <c r="AV154" i="25"/>
  <c r="AV62" i="25"/>
  <c r="AV67" i="25" s="1"/>
  <c r="AV81" i="25"/>
  <c r="AV136" i="25"/>
  <c r="AV141" i="25" s="1"/>
  <c r="AV25" i="25"/>
  <c r="AV99" i="25"/>
  <c r="AV104" i="25" s="1"/>
  <c r="AV172" i="25"/>
  <c r="AV177" i="25" s="1"/>
  <c r="AL67" i="25"/>
  <c r="AL141" i="25"/>
  <c r="AL104" i="25"/>
  <c r="AL177" i="25"/>
  <c r="AV49" i="25" l="1"/>
  <c r="AJ44" i="25" s="1"/>
  <c r="AN44" i="25" s="1"/>
  <c r="AV159" i="25"/>
  <c r="AJ154" i="25" s="1"/>
  <c r="AN154" i="25" s="1"/>
  <c r="AJ99" i="25"/>
  <c r="AN99" i="25" s="1"/>
  <c r="AV122" i="25"/>
  <c r="AJ117" i="25" s="1"/>
  <c r="AN117" i="25" s="1"/>
  <c r="AV86" i="25"/>
  <c r="AJ81" i="25" s="1"/>
  <c r="AN81" i="25" s="1"/>
  <c r="AV30" i="25"/>
  <c r="AL30" i="25" s="1"/>
  <c r="AJ172" i="25"/>
  <c r="AN172" i="25" s="1"/>
  <c r="AJ136" i="25"/>
  <c r="AN136" i="25" s="1"/>
  <c r="AJ62" i="25"/>
  <c r="AN62" i="25" s="1"/>
  <c r="AJ25" i="25" l="1"/>
  <c r="AN25" i="25" s="1"/>
  <c r="O290" i="25"/>
  <c r="R290" i="25" s="1"/>
  <c r="AD290" i="25" s="1"/>
  <c r="O286" i="25"/>
  <c r="R286" i="25" s="1"/>
  <c r="AD286" i="25" s="1"/>
  <c r="O282" i="25"/>
  <c r="R282" i="25" s="1"/>
  <c r="AD282" i="25" s="1"/>
  <c r="O278" i="25"/>
  <c r="R278" i="25" s="1"/>
  <c r="AD278" i="25" s="1"/>
  <c r="O274" i="25"/>
  <c r="R274" i="25" s="1"/>
  <c r="AD274" i="25" s="1"/>
  <c r="O270" i="25"/>
  <c r="R270" i="25" s="1"/>
  <c r="AD270" i="25" s="1"/>
  <c r="O258" i="25"/>
  <c r="O242" i="25"/>
  <c r="O254" i="25"/>
  <c r="O246" i="25"/>
  <c r="O238" i="25"/>
  <c r="O230" i="25"/>
  <c r="O222" i="25"/>
  <c r="O250" i="25"/>
  <c r="O234" i="25"/>
  <c r="O226" i="25"/>
  <c r="O262" i="25"/>
  <c r="O266" i="25"/>
  <c r="R262" i="25" l="1"/>
  <c r="AV262" i="25"/>
  <c r="AU258" i="25"/>
  <c r="X258" i="25" s="1"/>
  <c r="AD262" i="25" l="1"/>
  <c r="R258" i="25"/>
  <c r="AD258" i="25" s="1"/>
  <c r="AV258" i="25"/>
  <c r="AU254" i="25"/>
  <c r="X254" i="25" s="1"/>
  <c r="R254" i="25" l="1"/>
  <c r="AD254" i="25" s="1"/>
  <c r="AV254" i="25"/>
  <c r="AU250" i="25"/>
  <c r="X250" i="25" s="1"/>
  <c r="R250" i="25" l="1"/>
  <c r="AD250" i="25" s="1"/>
  <c r="AV250" i="25"/>
  <c r="AU246" i="25"/>
  <c r="X246" i="25" s="1"/>
  <c r="R246" i="25" l="1"/>
  <c r="R266" i="25"/>
  <c r="AD266" i="25" s="1"/>
  <c r="AV266" i="25"/>
  <c r="AV246" i="25"/>
  <c r="AU242" i="25"/>
  <c r="X242" i="25" s="1"/>
  <c r="AD246" i="25" l="1"/>
  <c r="R242" i="25"/>
  <c r="AD242" i="25" s="1"/>
  <c r="AV242" i="25"/>
  <c r="AU238" i="25"/>
  <c r="X238" i="25" s="1"/>
  <c r="R238" i="25" l="1"/>
  <c r="AD238" i="25" s="1"/>
  <c r="AV238" i="25"/>
  <c r="AU234" i="25"/>
  <c r="X234" i="25" s="1"/>
  <c r="R234" i="25" l="1"/>
  <c r="AD234" i="25" s="1"/>
  <c r="AV234" i="25"/>
  <c r="AU230" i="25"/>
  <c r="X230" i="25" s="1"/>
  <c r="R230" i="25" l="1"/>
  <c r="AD230" i="25" s="1"/>
  <c r="AV230" i="25"/>
  <c r="AU226" i="25"/>
  <c r="X226" i="25" s="1"/>
  <c r="R226" i="25" l="1"/>
  <c r="AV226" i="25"/>
  <c r="AU222" i="25"/>
  <c r="X222" i="25" s="1"/>
  <c r="X294" i="25" l="1"/>
  <c r="AD226" i="25"/>
  <c r="R222" i="25"/>
  <c r="AV222" i="25"/>
  <c r="AD222" i="25" l="1"/>
  <c r="X298" i="25" s="1"/>
</calcChain>
</file>

<file path=xl/sharedStrings.xml><?xml version="1.0" encoding="utf-8"?>
<sst xmlns="http://schemas.openxmlformats.org/spreadsheetml/2006/main" count="2641" uniqueCount="117">
  <si>
    <t>日</t>
  </si>
  <si>
    <t>日</t>
    <rPh sb="0" eb="1">
      <t>ニチ</t>
    </rPh>
    <phoneticPr fontId="2"/>
  </si>
  <si>
    <t>月</t>
    <rPh sb="0" eb="1">
      <t>ガツ</t>
    </rPh>
    <phoneticPr fontId="2"/>
  </si>
  <si>
    <t>土</t>
  </si>
  <si>
    <t>金</t>
  </si>
  <si>
    <t>木</t>
  </si>
  <si>
    <t>水</t>
  </si>
  <si>
    <t>火</t>
  </si>
  <si>
    <t>月</t>
  </si>
  <si>
    <t>火</t>
    <rPh sb="0" eb="1">
      <t>カ</t>
    </rPh>
    <phoneticPr fontId="2"/>
  </si>
  <si>
    <t>月</t>
    <rPh sb="0" eb="1">
      <t>ゲツ</t>
    </rPh>
    <phoneticPr fontId="2"/>
  </si>
  <si>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</si>
  <si>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</si>
  <si>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</si>
  <si>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</si>
  <si>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</si>
  <si>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</si>
  <si>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</si>
  <si>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</si>
  <si>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r>
      <t>・通常時及び時短要請期間</t>
    </r>
    <r>
      <rPr>
        <sz val="16"/>
        <rFont val="ＭＳ ゴシック"/>
        <family val="3"/>
        <charset val="128"/>
      </rPr>
      <t>中の営業時間を記入してください。</t>
    </r>
    <rPh sb="1" eb="3">
      <t>ツウジョウ</t>
    </rPh>
    <rPh sb="3" eb="4">
      <t>ジ</t>
    </rPh>
    <rPh sb="4" eb="5">
      <t>オヨ</t>
    </rPh>
    <rPh sb="6" eb="8">
      <t>ジタン</t>
    </rPh>
    <rPh sb="8" eb="10">
      <t>ヨウセイ</t>
    </rPh>
    <rPh sb="10" eb="12">
      <t>キカン</t>
    </rPh>
    <rPh sb="14" eb="16">
      <t>エイギョウ</t>
    </rPh>
    <rPh sb="16" eb="18">
      <t>ジカン</t>
    </rPh>
    <rPh sb="19" eb="21">
      <t>キニュウ</t>
    </rPh>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</si>
  <si>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</si>
  <si>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</si>
  <si>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</si>
  <si>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</si>
  <si>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</si>
  <si>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</si>
  <si>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</si>
  <si>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</si>
  <si>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営業時間
（*1）</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</si>
  <si>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</si>
  <si>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</si>
  <si>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</si>
  <si>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</si>
  <si>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</si>
  <si>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</si>
  <si>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</si>
  <si>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</si>
  <si>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</si>
  <si>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</si>
  <si>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</si>
  <si>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</si>
  <si>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</si>
  <si>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</si>
  <si>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</si>
  <si>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</si>
  <si>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</si>
  <si>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</si>
  <si>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</si>
  <si>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</si>
  <si>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</si>
  <si>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</si>
  <si>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</si>
  <si>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</si>
  <si>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</si>
  <si>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</si>
  <si>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</si>
  <si>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</si>
  <si>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</si>
  <si>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</si>
  <si>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</si>
  <si>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</si>
  <si>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</si>
  <si>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</si>
  <si>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</si>
  <si>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</si>
  <si>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</si>
  <si>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</si>
  <si>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</si>
  <si>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</si>
  <si>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万円</t>
    <rPh sb="0" eb="2">
      <t>マンエン</t>
    </rPh>
    <phoneticPr fontId="2"/>
  </si>
  <si>
    <t>スクリーン数</t>
    <rPh sb="5" eb="6">
      <t>スウ</t>
    </rPh>
    <phoneticPr fontId="2"/>
  </si>
  <si>
    <t>〔計算変数入力項目〕</t>
    <rPh sb="1" eb="3">
      <t>ケイサン</t>
    </rPh>
    <rPh sb="3" eb="5">
      <t>ヘンスウ</t>
    </rPh>
    <rPh sb="5" eb="7">
      <t>ニュウリョク</t>
    </rPh>
    <rPh sb="7" eb="9">
      <t>コウモク</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</si>
  <si>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</si>
  <si>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</si>
  <si>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</si>
  <si>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t>区分別支給額</t>
    <rPh sb="0" eb="2">
      <t>クブン</t>
    </rPh>
    <rPh sb="2" eb="3">
      <t>ベツ</t>
    </rPh>
    <rPh sb="3" eb="6">
      <t>シキュウガク</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</si>
  <si>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</si>
  <si>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パターン</t>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</si>
  <si>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</si>
  <si>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</si>
  <si>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</si>
  <si>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2"/>
  </si>
  <si>
    <t>　協力金額</t>
    <rPh sb="1" eb="3">
      <t>キョウリョク</t>
    </rPh>
    <rPh sb="3" eb="5">
      <t>キンガク</t>
    </rPh>
    <phoneticPr fontId="2"/>
  </si>
  <si>
    <t>支給額計算書</t>
    <rPh sb="0" eb="3">
      <t>シキュウガク</t>
    </rPh>
    <rPh sb="3" eb="6">
      <t>ケイサンショ</t>
    </rPh>
    <phoneticPr fontId="2"/>
  </si>
  <si>
    <t>営業時間の短縮により上映できなくなった回数
（γ）</t>
    <rPh sb="0" eb="4">
      <t>エイギョウジカン</t>
    </rPh>
    <rPh sb="5" eb="7">
      <t>タンシュク</t>
    </rPh>
    <rPh sb="10" eb="12">
      <t>ジョウエイ</t>
    </rPh>
    <rPh sb="19" eb="21">
      <t>カイスウ</t>
    </rPh>
    <phoneticPr fontId="2"/>
  </si>
  <si>
    <t>(1)営業時間</t>
    <rPh sb="3" eb="5">
      <t>エイギョウ</t>
    </rPh>
    <rPh sb="5" eb="7">
      <t>ジカン</t>
    </rPh>
    <phoneticPr fontId="2"/>
  </si>
  <si>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2"/>
  </si>
  <si>
    <t>施設名称</t>
    <rPh sb="0" eb="4">
      <t>シセツメイショウ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</si>
  <si>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</si>
  <si>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</si>
  <si>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</si>
  <si>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対応</t>
    <rPh sb="0" eb="2">
      <t>タイオウ</t>
    </rPh>
    <phoneticPr fontId="2"/>
  </si>
  <si>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2"/>
  </si>
  <si>
    <t>「定」を、要請に応じなかった日に「×」を記入してください。</t>
    <rPh sb="5" eb="7">
      <t>ヨウセイ</t>
    </rPh>
    <rPh sb="8" eb="9">
      <t>オウ</t>
    </rPh>
    <phoneticPr fontId="2"/>
  </si>
  <si>
    <t>記入してください。</t>
    <phoneticPr fontId="2"/>
  </si>
  <si>
    <t>時短
比率</t>
    <rPh sb="0" eb="2">
      <t>ジタン</t>
    </rPh>
    <rPh sb="3" eb="5">
      <t>ヒリツ</t>
    </rPh>
    <phoneticPr fontId="2"/>
  </si>
  <si>
    <r>
      <t xml:space="preserve">スクリーン数
</t>
    </r>
    <r>
      <rPr>
        <sz val="16"/>
        <rFont val="ＭＳ ゴシック"/>
        <family val="3"/>
        <charset val="128"/>
      </rPr>
      <t>（β）</t>
    </r>
    <rPh sb="5" eb="6">
      <t>スウ</t>
    </rPh>
    <phoneticPr fontId="2"/>
  </si>
  <si>
    <r>
      <t xml:space="preserve">一日あたり
支給額
</t>
    </r>
    <r>
      <rPr>
        <sz val="16"/>
        <rFont val="ＭＳ ゴシック"/>
        <family val="3"/>
        <charset val="128"/>
      </rPr>
      <t xml:space="preserve">(α＋β)
</t>
    </r>
    <r>
      <rPr>
        <sz val="16"/>
        <rFont val="ＭＳ ゴシック"/>
        <family val="2"/>
        <charset val="128"/>
      </rPr>
      <t xml:space="preserve">
</t>
    </r>
    <r>
      <rPr>
        <sz val="14"/>
        <rFont val="ＭＳ ゴシック"/>
        <family val="3"/>
        <charset val="128"/>
      </rPr>
      <t>※千円未満切上</t>
    </r>
    <rPh sb="0" eb="2">
      <t>イチニチ</t>
    </rPh>
    <rPh sb="6" eb="9">
      <t>シキュウガク</t>
    </rPh>
    <phoneticPr fontId="2"/>
  </si>
  <si>
    <t>要請の対象とならない日（通常の営業終了時間が21時以前の場合など）がある場合は「－」を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2"/>
  </si>
  <si>
    <t>※　24時間表記で記入してください。
※　特措法に基づく要請分(21時までの時短)が協力金の対象のため、
　21時以前に営業を終了した場合でも、通常の営業終了時間から21時
　までに短縮した時間となります。
※　24時間営業の場合は「5時00分～29時00分」と記入してください。</t>
    <rPh sb="21" eb="24">
      <t>トクソホウ</t>
    </rPh>
    <rPh sb="25" eb="26">
      <t>モト</t>
    </rPh>
    <phoneticPr fontId="2"/>
  </si>
  <si>
    <t>[時短要請期間中]　</t>
    <rPh sb="1" eb="3">
      <t>ジタン</t>
    </rPh>
    <rPh sb="3" eb="5">
      <t>ヨウセイ</t>
    </rPh>
    <rPh sb="5" eb="7">
      <t>キカン</t>
    </rPh>
    <rPh sb="7" eb="8">
      <t>チュウ</t>
    </rPh>
    <phoneticPr fontId="2"/>
  </si>
  <si>
    <t>株式会社△△</t>
    <rPh sb="0" eb="4">
      <t>カブシキガイシャ</t>
    </rPh>
    <phoneticPr fontId="2"/>
  </si>
  <si>
    <t>シネマ〇〇京都</t>
    <rPh sb="5" eb="7">
      <t>キョウト</t>
    </rPh>
    <phoneticPr fontId="2"/>
  </si>
  <si>
    <t>○</t>
  </si>
  <si>
    <t>スクリーン１</t>
    <phoneticPr fontId="2"/>
  </si>
  <si>
    <t>（様式Ｂー２）</t>
    <rPh sb="1" eb="3">
      <t>ヨウシキ</t>
    </rPh>
    <phoneticPr fontId="2"/>
  </si>
  <si>
    <t>映画館運営事業者（映画配給事業者からの委任がある場合）</t>
    <rPh sb="9" eb="11">
      <t>エイガ</t>
    </rPh>
    <rPh sb="11" eb="16">
      <t>ハイキュウジギョウシャ</t>
    </rPh>
    <rPh sb="19" eb="21">
      <t>イニン</t>
    </rPh>
    <rPh sb="24" eb="26">
      <t>バアイ</t>
    </rPh>
    <phoneticPr fontId="2"/>
  </si>
  <si>
    <t>営業時間数</t>
    <rPh sb="0" eb="2">
      <t>エイギョウ</t>
    </rPh>
    <rPh sb="2" eb="4">
      <t>ジカン</t>
    </rPh>
    <rPh sb="4" eb="5">
      <t>カズ</t>
    </rPh>
    <phoneticPr fontId="2"/>
  </si>
  <si>
    <t>時短比率</t>
    <rPh sb="0" eb="2">
      <t>ジタン</t>
    </rPh>
    <rPh sb="2" eb="4">
      <t>ヒリツ</t>
    </rPh>
    <phoneticPr fontId="2"/>
  </si>
  <si>
    <t>短縮時間</t>
    <rPh sb="0" eb="1">
      <t>タン</t>
    </rPh>
    <phoneticPr fontId="2"/>
  </si>
  <si>
    <t>映画配給事業者分</t>
    <rPh sb="0" eb="7">
      <t>エイガハイキュウジギョウシャ</t>
    </rPh>
    <rPh sb="7" eb="8">
      <t>ブン</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</si>
  <si>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</si>
  <si>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合　　　　　計</t>
    <rPh sb="0" eb="1">
      <t>ゴウ</t>
    </rPh>
    <rPh sb="6" eb="7">
      <t>ケイ</t>
    </rPh>
    <phoneticPr fontId="2"/>
  </si>
  <si>
    <t>自己利用部分の
協力面積</t>
    <rPh sb="0" eb="2">
      <t>ジコ</t>
    </rPh>
    <rPh sb="2" eb="4">
      <t>リヨウ</t>
    </rPh>
    <rPh sb="4" eb="6">
      <t>ブブン</t>
    </rPh>
    <rPh sb="8" eb="10">
      <t>キョウリョク</t>
    </rPh>
    <rPh sb="10" eb="12">
      <t>メンセキ</t>
    </rPh>
    <phoneticPr fontId="2"/>
  </si>
  <si>
    <t>施設運営事業者自らが一般消費者向けに直接サービスを提供している部分のうち、要請に応じて時短営業を行っている部分の面積（テナント、生活必需品の販売事業の区画面積は除く。）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4" eb="66">
      <t>セイカツ</t>
    </rPh>
    <phoneticPr fontId="2"/>
  </si>
  <si>
    <t>協力面積
（α）</t>
    <rPh sb="0" eb="2">
      <t>キョウリョク</t>
    </rPh>
    <rPh sb="2" eb="4">
      <t>メンセキ</t>
    </rPh>
    <phoneticPr fontId="2"/>
  </si>
  <si>
    <t>短縮時間
Ｙⅰ</t>
    <rPh sb="0" eb="2">
      <t>タンシュク</t>
    </rPh>
    <rPh sb="2" eb="4">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</si>
</sst>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Red]\-#,##0.0"/>
    <numFmt numFmtId="177" formatCode="0.0&quot;万&quot;&quot;円&quot;"/>
    <numFmt numFmtId="178" formatCode="0&quot;回&quot;"/>
    <numFmt numFmtId="179" formatCode="#,##0;[Red]\-#,##0;0"/>
    <numFmt numFmtId="180" formatCode="00;\-00;00"/>
    <numFmt numFmtId="181" formatCode="#,##0.000;[Red]\-#,##0.000;0.000"/>
    <numFmt numFmtId="182" formatCode="General;;0"/>
    <numFmt numFmtId="183" formatCode="0.000;;"/>
    <numFmt numFmtId="184" formatCode="0.00&quot;万&quot;&quot;円&quot;"/>
    <numFmt numFmtId="185" formatCode="0.000_);[Red]\(0.000\)"/>
  </numFmts>
  <fonts count="36"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26"/>
      <name val="ＭＳ ゴシック"/>
      <family val="3"/>
      <charset val="128"/>
    </font>
    <font>
      <b/>
      <sz val="28"/>
      <color theme="4" tint="-0.249977111117893"/>
      <name val="ＭＳ ゴシック"/>
      <family val="3"/>
      <charset val="128"/>
    </font>
    <font>
      <b/>
      <sz val="24"/>
      <color theme="4" tint="-0.249977111117893"/>
      <name val="ＭＳ ゴシック"/>
      <family val="3"/>
      <charset val="128"/>
    </font>
    <font>
      <b/>
      <sz val="24"/>
      <color rgb="FF305496"/>
      <name val="ＭＳ ゴシック"/>
      <family val="3"/>
      <charset val="128"/>
    </font>
    <font>
      <b/>
      <sz val="16"/>
      <color rgb="FF305496"/>
      <name val="ＭＳ ゴシック"/>
      <family val="3"/>
      <charset val="128"/>
    </font>
    <font>
      <b/>
      <sz val="22"/>
      <name val="ＭＳ ゴシック"/>
      <family val="3"/>
      <charset val="128"/>
    </font>
  </fonts>
  <fills count="9">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
      <patternFill patternType="solid">
        <fgColor theme="7" tint="0.79998168889431442"/>
        <bgColor indexed="64"/>
      </patternFill>
    </fill>
  </fills>
  <borders count="7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5">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20" fillId="5" borderId="0" xfId="0" applyFont="1" applyFill="1" applyProtection="1">
      <alignment vertical="center"/>
      <protection hidden="1"/>
    </xf>
    <xf numFmtId="0" fontId="13" fillId="5" borderId="0" xfId="0" applyFont="1" applyFill="1" applyProtection="1">
      <alignment vertical="center"/>
      <protection hidden="1"/>
    </xf>
    <xf numFmtId="0" fontId="13" fillId="5" borderId="0" xfId="0" applyFont="1" applyFill="1" applyAlignment="1" applyProtection="1">
      <alignment vertical="center" shrinkToFit="1"/>
      <protection hidden="1"/>
    </xf>
    <xf numFmtId="0" fontId="9" fillId="5" borderId="0" xfId="0" applyFont="1" applyFill="1" applyBorder="1" applyAlignment="1" applyProtection="1">
      <alignment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vertical="center" shrinkToFit="1"/>
      <protection hidden="1"/>
    </xf>
    <xf numFmtId="0" fontId="21" fillId="0" borderId="0" xfId="0" applyFont="1" applyProtection="1">
      <alignment vertical="center"/>
      <protection hidden="1"/>
    </xf>
    <xf numFmtId="0" fontId="16" fillId="0" borderId="0" xfId="0" applyFont="1" applyProtection="1">
      <alignment vertical="center"/>
      <protection hidden="1"/>
    </xf>
    <xf numFmtId="0" fontId="5" fillId="0" borderId="0" xfId="0" applyFont="1" applyBorder="1" applyAlignment="1" applyProtection="1">
      <alignment vertical="center"/>
      <protection hidden="1"/>
    </xf>
    <xf numFmtId="0" fontId="21" fillId="0" borderId="0" xfId="0" applyFont="1" applyAlignment="1" applyProtection="1">
      <alignment vertical="center" shrinkToFit="1"/>
      <protection hidden="1"/>
    </xf>
    <xf numFmtId="0" fontId="9" fillId="0" borderId="0" xfId="0" applyFont="1" applyBorder="1" applyAlignment="1" applyProtection="1">
      <alignment vertical="center"/>
      <protection hidden="1"/>
    </xf>
    <xf numFmtId="0" fontId="21" fillId="0" borderId="0" xfId="0" applyFont="1" applyFill="1" applyProtection="1">
      <alignment vertical="center"/>
      <protection hidden="1"/>
    </xf>
    <xf numFmtId="0" fontId="5" fillId="0" borderId="0" xfId="0" applyFont="1" applyProtection="1">
      <alignment vertical="center"/>
      <protection hidden="1"/>
    </xf>
    <xf numFmtId="0" fontId="10"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0" fillId="0" borderId="0" xfId="0" applyFont="1" applyBorder="1" applyAlignment="1" applyProtection="1">
      <alignment horizontal="left" vertical="center"/>
      <protection hidden="1"/>
    </xf>
    <xf numFmtId="0" fontId="3" fillId="0" borderId="39" xfId="0" applyFont="1" applyBorder="1" applyAlignment="1" applyProtection="1">
      <alignment vertical="center" wrapText="1" shrinkToFit="1"/>
      <protection hidden="1"/>
    </xf>
    <xf numFmtId="0" fontId="13" fillId="0" borderId="39" xfId="0" applyFont="1" applyBorder="1" applyProtection="1">
      <alignment vertical="center"/>
      <protection hidden="1"/>
    </xf>
    <xf numFmtId="0" fontId="7" fillId="0" borderId="39" xfId="0" applyFont="1" applyBorder="1" applyProtection="1">
      <alignment vertical="center"/>
      <protection hidden="1"/>
    </xf>
    <xf numFmtId="0" fontId="3" fillId="0" borderId="39" xfId="0" applyFont="1" applyBorder="1" applyProtection="1">
      <alignment vertical="center"/>
      <protection hidden="1"/>
    </xf>
    <xf numFmtId="0" fontId="3" fillId="0" borderId="0" xfId="0" applyFont="1" applyBorder="1" applyProtection="1">
      <alignment vertical="center"/>
      <protection hidden="1"/>
    </xf>
    <xf numFmtId="0" fontId="3" fillId="0" borderId="40" xfId="0" applyFont="1" applyBorder="1" applyProtection="1">
      <alignment vertical="center"/>
      <protection hidden="1"/>
    </xf>
    <xf numFmtId="0" fontId="6" fillId="0" borderId="0" xfId="0" applyFont="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13" fillId="0" borderId="0" xfId="0" applyFont="1" applyBorder="1" applyProtection="1">
      <alignment vertical="center"/>
      <protection hidden="1"/>
    </xf>
    <xf numFmtId="0" fontId="3" fillId="0" borderId="15"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3"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1" fillId="6" borderId="40" xfId="0" applyFont="1" applyFill="1" applyBorder="1" applyProtection="1">
      <alignment vertical="center"/>
      <protection hidden="1"/>
    </xf>
    <xf numFmtId="0" fontId="6" fillId="6" borderId="0" xfId="0" applyFont="1" applyFill="1" applyBorder="1" applyAlignment="1" applyProtection="1">
      <alignment vertical="center"/>
      <protection hidden="1"/>
    </xf>
    <xf numFmtId="0" fontId="11" fillId="6" borderId="0" xfId="0" applyFont="1" applyFill="1" applyBorder="1" applyProtection="1">
      <alignment vertical="center"/>
      <protection hidden="1"/>
    </xf>
    <xf numFmtId="0" fontId="6" fillId="0" borderId="0" xfId="0" applyFont="1" applyFill="1" applyBorder="1" applyProtection="1">
      <alignment vertical="center"/>
      <protection hidden="1"/>
    </xf>
    <xf numFmtId="0" fontId="11"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1" fillId="6" borderId="0" xfId="0" applyFont="1" applyFill="1" applyProtection="1">
      <alignment vertical="center"/>
      <protection hidden="1"/>
    </xf>
    <xf numFmtId="0" fontId="7" fillId="0" borderId="0" xfId="0" applyFont="1" applyBorder="1" applyAlignment="1" applyProtection="1">
      <alignment vertical="center" wrapText="1"/>
      <protection hidden="1"/>
    </xf>
    <xf numFmtId="0" fontId="3" fillId="0" borderId="40" xfId="0" applyFont="1" applyBorder="1" applyAlignment="1" applyProtection="1">
      <alignment vertical="center" wrapText="1" shrinkToFit="1"/>
      <protection hidden="1"/>
    </xf>
    <xf numFmtId="0" fontId="3" fillId="0" borderId="15" xfId="0" applyFont="1" applyBorder="1" applyAlignment="1" applyProtection="1">
      <alignment vertical="center"/>
      <protection hidden="1"/>
    </xf>
    <xf numFmtId="0" fontId="3" fillId="0" borderId="42" xfId="0" applyFont="1" applyBorder="1" applyProtection="1">
      <alignment vertical="center"/>
      <protection hidden="1"/>
    </xf>
    <xf numFmtId="0" fontId="7" fillId="0" borderId="0" xfId="0" applyFont="1" applyBorder="1" applyProtection="1">
      <alignment vertical="center"/>
      <protection hidden="1"/>
    </xf>
    <xf numFmtId="0" fontId="5" fillId="0" borderId="42"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48" xfId="0" applyFont="1" applyBorder="1" applyAlignment="1" applyProtection="1">
      <alignment vertical="center" wrapText="1" shrinkToFit="1"/>
      <protection hidden="1"/>
    </xf>
    <xf numFmtId="0" fontId="3" fillId="0" borderId="49" xfId="0" applyFont="1" applyBorder="1" applyAlignment="1" applyProtection="1">
      <alignment vertical="center" wrapText="1" shrinkToFit="1"/>
      <protection hidden="1"/>
    </xf>
    <xf numFmtId="0" fontId="3" fillId="0" borderId="49" xfId="0" applyFont="1" applyBorder="1" applyAlignment="1" applyProtection="1">
      <alignment vertical="center"/>
      <protection hidden="1"/>
    </xf>
    <xf numFmtId="0" fontId="3" fillId="0" borderId="49" xfId="0" applyFont="1" applyBorder="1" applyProtection="1">
      <alignment vertical="center"/>
      <protection hidden="1"/>
    </xf>
    <xf numFmtId="0" fontId="4" fillId="0" borderId="49" xfId="0" applyFont="1" applyBorder="1" applyAlignment="1" applyProtection="1">
      <alignment vertical="top"/>
      <protection hidden="1"/>
    </xf>
    <xf numFmtId="0" fontId="13" fillId="0" borderId="49"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0" fillId="4" borderId="0" xfId="0" applyFont="1" applyFill="1" applyBorder="1" applyAlignment="1" applyProtection="1">
      <alignment horizontal="left" vertical="center"/>
      <protection hidden="1"/>
    </xf>
    <xf numFmtId="0" fontId="6" fillId="0" borderId="40" xfId="0" applyFont="1" applyBorder="1" applyProtection="1">
      <alignment vertical="center"/>
      <protection hidden="1"/>
    </xf>
    <xf numFmtId="0" fontId="24" fillId="5" borderId="0" xfId="0" applyFont="1" applyFill="1" applyBorder="1" applyAlignment="1" applyProtection="1">
      <alignment horizontal="left" vertical="center"/>
      <protection hidden="1"/>
    </xf>
    <xf numFmtId="0" fontId="3" fillId="5" borderId="0" xfId="0" applyFont="1" applyFill="1" applyProtection="1">
      <alignment vertical="center"/>
      <protection hidden="1"/>
    </xf>
    <xf numFmtId="0" fontId="13" fillId="0" borderId="0" xfId="0" applyFont="1" applyFill="1" applyBorder="1" applyAlignment="1" applyProtection="1">
      <alignment vertical="center"/>
      <protection hidden="1"/>
    </xf>
    <xf numFmtId="0" fontId="5" fillId="0" borderId="0" xfId="0" applyFont="1" applyAlignment="1" applyProtection="1">
      <alignment vertical="center" shrinkToFit="1"/>
      <protection hidden="1"/>
    </xf>
    <xf numFmtId="0" fontId="5" fillId="0" borderId="0" xfId="0" applyFont="1" applyFill="1" applyBorder="1" applyAlignment="1" applyProtection="1">
      <alignment horizontal="center" vertical="center" wrapText="1"/>
      <protection hidden="1"/>
    </xf>
    <xf numFmtId="38" fontId="15"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5" fillId="0" borderId="0" xfId="0" applyFont="1" applyProtection="1">
      <alignment vertical="center"/>
      <protection hidden="1"/>
    </xf>
    <xf numFmtId="0" fontId="5" fillId="0" borderId="0" xfId="0" applyFont="1" applyAlignment="1" applyProtection="1">
      <alignment vertical="top"/>
      <protection hidden="1"/>
    </xf>
    <xf numFmtId="0" fontId="6"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10" fillId="0" borderId="0" xfId="0" applyFont="1" applyFill="1" applyBorder="1" applyProtection="1">
      <alignment vertical="center"/>
      <protection hidden="1"/>
    </xf>
    <xf numFmtId="0" fontId="21" fillId="0" borderId="0" xfId="0" applyFont="1" applyBorder="1" applyProtection="1">
      <alignment vertical="center"/>
      <protection hidden="1"/>
    </xf>
    <xf numFmtId="0" fontId="21" fillId="0" borderId="0" xfId="0" applyFont="1" applyFill="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177" fontId="3" fillId="0" borderId="0" xfId="0" applyNumberFormat="1" applyFont="1" applyBorder="1" applyAlignment="1" applyProtection="1">
      <alignment horizontal="right" vertical="center"/>
      <protection hidden="1"/>
    </xf>
    <xf numFmtId="0" fontId="11" fillId="0" borderId="0" xfId="0" applyFont="1" applyAlignment="1" applyProtection="1">
      <alignment vertical="center"/>
      <protection hidden="1"/>
    </xf>
    <xf numFmtId="0" fontId="19" fillId="0" borderId="0" xfId="0" applyFont="1" applyAlignment="1" applyProtection="1">
      <alignment horizontal="center" vertical="center" shrinkToFit="1"/>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177" fontId="3" fillId="0" borderId="0" xfId="0" applyNumberFormat="1" applyFont="1" applyBorder="1" applyAlignment="1" applyProtection="1">
      <alignment horizontal="right" vertical="center"/>
      <protection hidden="1"/>
    </xf>
    <xf numFmtId="0" fontId="19" fillId="0" borderId="0" xfId="0" applyFont="1" applyAlignment="1" applyProtection="1">
      <alignment horizontal="center" vertical="center" shrinkToFit="1"/>
      <protection hidden="1"/>
    </xf>
    <xf numFmtId="0" fontId="5"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4" fillId="2" borderId="16" xfId="0" applyFont="1" applyFill="1" applyBorder="1" applyAlignment="1" applyProtection="1">
      <alignment horizontal="center" vertical="center"/>
      <protection locked="0" hidden="1"/>
    </xf>
    <xf numFmtId="0" fontId="34" fillId="2" borderId="15" xfId="0" applyFont="1" applyFill="1" applyBorder="1" applyAlignment="1" applyProtection="1">
      <alignment horizontal="center" vertical="center"/>
      <protection locked="0" hidden="1"/>
    </xf>
    <xf numFmtId="0" fontId="34" fillId="2" borderId="14" xfId="0" applyFont="1" applyFill="1" applyBorder="1" applyAlignment="1" applyProtection="1">
      <alignment horizontal="center" vertical="center"/>
      <protection locked="0" hidden="1"/>
    </xf>
    <xf numFmtId="0" fontId="34" fillId="2" borderId="12" xfId="0" applyFont="1" applyFill="1" applyBorder="1" applyAlignment="1" applyProtection="1">
      <alignment horizontal="center" vertical="center"/>
      <protection locked="0" hidden="1"/>
    </xf>
    <xf numFmtId="0" fontId="34" fillId="2" borderId="0" xfId="0" applyFont="1" applyFill="1" applyBorder="1" applyAlignment="1" applyProtection="1">
      <alignment horizontal="center" vertical="center"/>
      <protection locked="0" hidden="1"/>
    </xf>
    <xf numFmtId="0" fontId="34" fillId="2" borderId="11" xfId="0" applyFont="1" applyFill="1" applyBorder="1" applyAlignment="1" applyProtection="1">
      <alignment horizontal="center" vertical="center"/>
      <protection locked="0" hidden="1"/>
    </xf>
    <xf numFmtId="0" fontId="34" fillId="2" borderId="10" xfId="0" applyFont="1" applyFill="1" applyBorder="1" applyAlignment="1" applyProtection="1">
      <alignment horizontal="center" vertical="center"/>
      <protection locked="0" hidden="1"/>
    </xf>
    <xf numFmtId="0" fontId="34" fillId="2" borderId="2" xfId="0" applyFont="1" applyFill="1" applyBorder="1" applyAlignment="1" applyProtection="1">
      <alignment horizontal="center" vertical="center"/>
      <protection locked="0" hidden="1"/>
    </xf>
    <xf numFmtId="0" fontId="34" fillId="2" borderId="9" xfId="0" applyFont="1" applyFill="1" applyBorder="1" applyAlignment="1" applyProtection="1">
      <alignment horizontal="center" vertical="center"/>
      <protection locked="0" hidden="1"/>
    </xf>
    <xf numFmtId="0" fontId="3" fillId="2" borderId="12"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19" xfId="0" applyFont="1" applyFill="1" applyBorder="1" applyAlignment="1" applyProtection="1">
      <alignment horizontal="center" vertical="center"/>
      <protection locked="0" hidden="1"/>
    </xf>
    <xf numFmtId="183" fontId="3" fillId="0" borderId="1" xfId="0" applyNumberFormat="1" applyFont="1" applyFill="1" applyBorder="1" applyAlignment="1" applyProtection="1">
      <alignment horizontal="center" vertical="center" wrapText="1"/>
      <protection hidden="1"/>
    </xf>
    <xf numFmtId="183" fontId="3" fillId="0" borderId="1" xfId="0" applyNumberFormat="1" applyFont="1" applyFill="1" applyBorder="1" applyAlignment="1" applyProtection="1">
      <alignment horizontal="center" vertical="center"/>
      <protection hidden="1"/>
    </xf>
    <xf numFmtId="183" fontId="3" fillId="0" borderId="21" xfId="0" applyNumberFormat="1" applyFont="1" applyFill="1" applyBorder="1" applyAlignment="1" applyProtection="1">
      <alignment horizontal="center" vertical="center"/>
      <protection hidden="1"/>
    </xf>
    <xf numFmtId="183" fontId="3" fillId="0" borderId="22" xfId="0" applyNumberFormat="1" applyFont="1" applyFill="1" applyBorder="1" applyAlignment="1" applyProtection="1">
      <alignment horizontal="center" vertical="center"/>
      <protection hidden="1"/>
    </xf>
    <xf numFmtId="183" fontId="3" fillId="0" borderId="36" xfId="0" applyNumberFormat="1" applyFont="1" applyFill="1" applyBorder="1" applyAlignment="1" applyProtection="1">
      <alignment horizontal="center" vertical="center"/>
      <protection hidden="1"/>
    </xf>
    <xf numFmtId="184" fontId="3" fillId="0" borderId="16" xfId="0" applyNumberFormat="1" applyFont="1" applyBorder="1" applyAlignment="1" applyProtection="1">
      <alignment horizontal="right" vertical="center"/>
      <protection hidden="1"/>
    </xf>
    <xf numFmtId="184" fontId="3" fillId="0" borderId="15" xfId="0" applyNumberFormat="1" applyFont="1" applyBorder="1" applyAlignment="1" applyProtection="1">
      <alignment horizontal="right" vertical="center"/>
      <protection hidden="1"/>
    </xf>
    <xf numFmtId="184" fontId="3" fillId="0" borderId="12" xfId="0" applyNumberFormat="1" applyFont="1" applyBorder="1" applyAlignment="1" applyProtection="1">
      <alignment horizontal="right" vertical="center"/>
      <protection hidden="1"/>
    </xf>
    <xf numFmtId="184" fontId="3" fillId="0" borderId="0"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184" fontId="3" fillId="0" borderId="2" xfId="0" applyNumberFormat="1" applyFont="1" applyBorder="1" applyAlignment="1" applyProtection="1">
      <alignment horizontal="right" vertical="center"/>
      <protection hidden="1"/>
    </xf>
    <xf numFmtId="184" fontId="3" fillId="0" borderId="22" xfId="0" applyNumberFormat="1" applyFont="1" applyBorder="1" applyAlignment="1" applyProtection="1">
      <alignment horizontal="right" vertical="center"/>
      <protection hidden="1"/>
    </xf>
    <xf numFmtId="177" fontId="9" fillId="0" borderId="15" xfId="0" applyNumberFormat="1" applyFont="1" applyBorder="1" applyAlignment="1" applyProtection="1">
      <alignment horizontal="right" vertical="center"/>
      <protection hidden="1"/>
    </xf>
    <xf numFmtId="177" fontId="9" fillId="0" borderId="18" xfId="0" applyNumberFormat="1" applyFont="1" applyBorder="1" applyAlignment="1" applyProtection="1">
      <alignment horizontal="right" vertical="center"/>
      <protection hidden="1"/>
    </xf>
    <xf numFmtId="177" fontId="9" fillId="0" borderId="0" xfId="0" applyNumberFormat="1" applyFont="1" applyBorder="1" applyAlignment="1" applyProtection="1">
      <alignment horizontal="right" vertical="center"/>
      <protection hidden="1"/>
    </xf>
    <xf numFmtId="177" fontId="9" fillId="0" borderId="13"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177" fontId="9" fillId="0" borderId="19"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0" fillId="0" borderId="17"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3" fillId="0" borderId="17" xfId="0" applyFont="1" applyBorder="1" applyAlignment="1" applyProtection="1">
      <alignment horizontal="center" vertical="center" wrapText="1" shrinkToFit="1"/>
      <protection hidden="1"/>
    </xf>
    <xf numFmtId="0" fontId="3" fillId="0" borderId="15" xfId="0" applyFont="1" applyBorder="1" applyAlignment="1" applyProtection="1">
      <alignment horizontal="center" vertical="center" wrapText="1" shrinkToFit="1"/>
      <protection hidden="1"/>
    </xf>
    <xf numFmtId="0" fontId="3" fillId="0" borderId="18"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19" xfId="0" applyFont="1" applyBorder="1" applyAlignment="1" applyProtection="1">
      <alignment horizontal="center" vertical="center" wrapText="1" shrinkToFit="1"/>
      <protection hidden="1"/>
    </xf>
    <xf numFmtId="0" fontId="3" fillId="0" borderId="22" xfId="0" applyFont="1" applyFill="1" applyBorder="1" applyAlignment="1" applyProtection="1">
      <alignment horizontal="center" vertical="center" textRotation="255"/>
      <protection hidden="1"/>
    </xf>
    <xf numFmtId="180" fontId="14" fillId="2" borderId="15" xfId="0" applyNumberFormat="1" applyFont="1" applyFill="1" applyBorder="1" applyAlignment="1" applyProtection="1">
      <alignment horizontal="center" vertical="center" shrinkToFit="1"/>
      <protection locked="0" hidden="1"/>
    </xf>
    <xf numFmtId="180" fontId="14" fillId="2" borderId="2" xfId="0" applyNumberFormat="1" applyFont="1" applyFill="1" applyBorder="1" applyAlignment="1" applyProtection="1">
      <alignment horizontal="center" vertical="center" shrinkToFit="1"/>
      <protection locked="0" hidden="1"/>
    </xf>
    <xf numFmtId="0" fontId="3" fillId="0" borderId="15"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180" fontId="32" fillId="2" borderId="15" xfId="0" applyNumberFormat="1" applyFont="1" applyFill="1" applyBorder="1" applyAlignment="1" applyProtection="1">
      <alignment horizontal="center" vertical="center" shrinkToFit="1"/>
      <protection locked="0" hidden="1"/>
    </xf>
    <xf numFmtId="180" fontId="32" fillId="2" borderId="2" xfId="0" applyNumberFormat="1" applyFont="1" applyFill="1" applyBorder="1" applyAlignment="1" applyProtection="1">
      <alignment horizontal="center" vertical="center" shrinkToFit="1"/>
      <protection locked="0" hidden="1"/>
    </xf>
    <xf numFmtId="0" fontId="3"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20" fillId="0" borderId="0" xfId="0" applyFont="1" applyAlignment="1" applyProtection="1">
      <alignment horizontal="center" vertical="center" shrinkToFit="1"/>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horizontal="right" vertical="center" shrinkToFit="1"/>
      <protection hidden="1"/>
    </xf>
    <xf numFmtId="0" fontId="26" fillId="0" borderId="53" xfId="0" applyFont="1" applyBorder="1" applyAlignment="1" applyProtection="1">
      <alignment horizontal="center" vertical="center" wrapText="1" shrinkToFit="1"/>
      <protection hidden="1"/>
    </xf>
    <xf numFmtId="0" fontId="26" fillId="0" borderId="34" xfId="0" applyFont="1" applyBorder="1" applyAlignment="1" applyProtection="1">
      <alignment horizontal="center" vertical="center" shrinkToFit="1"/>
      <protection hidden="1"/>
    </xf>
    <xf numFmtId="0" fontId="26" fillId="0" borderId="54" xfId="0" applyFont="1" applyBorder="1" applyAlignment="1" applyProtection="1">
      <alignment horizontal="center" vertical="center" shrinkToFit="1"/>
      <protection hidden="1"/>
    </xf>
    <xf numFmtId="0" fontId="26" fillId="0" borderId="22" xfId="0" applyFont="1" applyBorder="1" applyAlignment="1" applyProtection="1">
      <alignment horizontal="center" vertical="center" shrinkToFit="1"/>
      <protection hidden="1"/>
    </xf>
    <xf numFmtId="0" fontId="31" fillId="7" borderId="34" xfId="0" applyFont="1" applyFill="1" applyBorder="1" applyAlignment="1" applyProtection="1">
      <alignment horizontal="center" vertical="center" shrinkToFit="1"/>
      <protection locked="0"/>
    </xf>
    <xf numFmtId="0" fontId="31" fillId="7" borderId="35" xfId="0" applyFont="1" applyFill="1" applyBorder="1" applyAlignment="1" applyProtection="1">
      <alignment horizontal="center" vertical="center" shrinkToFit="1"/>
      <protection locked="0"/>
    </xf>
    <xf numFmtId="0" fontId="31" fillId="7" borderId="22" xfId="0" applyFont="1" applyFill="1" applyBorder="1" applyAlignment="1" applyProtection="1">
      <alignment horizontal="center" vertical="center" shrinkToFit="1"/>
      <protection locked="0"/>
    </xf>
    <xf numFmtId="0" fontId="31" fillId="7" borderId="36" xfId="0" applyFont="1" applyFill="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hidden="1"/>
    </xf>
    <xf numFmtId="0" fontId="26" fillId="0" borderId="55" xfId="0" applyFont="1" applyBorder="1" applyAlignment="1" applyProtection="1">
      <alignment horizontal="center" vertical="center" shrinkToFit="1"/>
      <protection hidden="1"/>
    </xf>
    <xf numFmtId="0" fontId="26" fillId="0" borderId="37" xfId="0" applyFont="1" applyBorder="1" applyAlignment="1" applyProtection="1">
      <alignment horizontal="center" vertical="center" shrinkToFit="1"/>
      <protection hidden="1"/>
    </xf>
    <xf numFmtId="0" fontId="31" fillId="7" borderId="37" xfId="0" applyFont="1" applyFill="1" applyBorder="1" applyAlignment="1" applyProtection="1">
      <alignment horizontal="center" vertical="center" shrinkToFit="1"/>
      <protection locked="0"/>
    </xf>
    <xf numFmtId="0" fontId="31" fillId="7" borderId="38"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left" vertical="center" wrapText="1" shrinkToFit="1"/>
      <protection hidden="1"/>
    </xf>
    <xf numFmtId="0" fontId="3" fillId="0" borderId="15"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180" fontId="32" fillId="2" borderId="17" xfId="0" applyNumberFormat="1" applyFont="1" applyFill="1" applyBorder="1" applyAlignment="1" applyProtection="1">
      <alignment horizontal="center" vertical="center" shrinkToFit="1"/>
      <protection locked="0" hidden="1"/>
    </xf>
    <xf numFmtId="180" fontId="32" fillId="2" borderId="3" xfId="0" applyNumberFormat="1" applyFont="1" applyFill="1" applyBorder="1" applyAlignment="1" applyProtection="1">
      <alignment horizontal="center" vertical="center" shrinkToFit="1"/>
      <protection locked="0" hidden="1"/>
    </xf>
    <xf numFmtId="0" fontId="34" fillId="2" borderId="13" xfId="0" applyFont="1" applyFill="1" applyBorder="1" applyAlignment="1" applyProtection="1">
      <alignment horizontal="center" vertical="center"/>
      <protection locked="0" hidden="1"/>
    </xf>
    <xf numFmtId="0" fontId="34" fillId="2" borderId="19" xfId="0" applyFont="1" applyFill="1" applyBorder="1" applyAlignment="1" applyProtection="1">
      <alignment horizontal="center" vertical="center"/>
      <protection locked="0" hidden="1"/>
    </xf>
    <xf numFmtId="0" fontId="5" fillId="0" borderId="41" xfId="0" applyFont="1" applyFill="1" applyBorder="1" applyAlignment="1" applyProtection="1">
      <alignment horizontal="left" vertical="top" wrapText="1"/>
      <protection hidden="1"/>
    </xf>
    <xf numFmtId="0" fontId="5" fillId="0" borderId="42" xfId="0" applyFont="1" applyFill="1" applyBorder="1" applyAlignment="1" applyProtection="1">
      <alignment horizontal="left" vertical="top" wrapText="1"/>
      <protection hidden="1"/>
    </xf>
    <xf numFmtId="0" fontId="5" fillId="0" borderId="43" xfId="0" applyFont="1" applyFill="1" applyBorder="1" applyAlignment="1" applyProtection="1">
      <alignment horizontal="left" vertical="top" wrapText="1"/>
      <protection hidden="1"/>
    </xf>
    <xf numFmtId="0" fontId="5" fillId="0" borderId="44"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45" xfId="0" applyFont="1" applyFill="1" applyBorder="1" applyAlignment="1" applyProtection="1">
      <alignment horizontal="left" vertical="top" wrapText="1"/>
      <protection hidden="1"/>
    </xf>
    <xf numFmtId="0" fontId="5" fillId="0" borderId="59" xfId="0" applyFont="1" applyFill="1" applyBorder="1" applyAlignment="1" applyProtection="1">
      <alignment horizontal="left" vertical="top" wrapText="1"/>
      <protection hidden="1"/>
    </xf>
    <xf numFmtId="0" fontId="5" fillId="0" borderId="46" xfId="0" applyFont="1" applyFill="1" applyBorder="1" applyAlignment="1" applyProtection="1">
      <alignment horizontal="left" vertical="top" wrapText="1"/>
      <protection hidden="1"/>
    </xf>
    <xf numFmtId="0" fontId="5" fillId="0" borderId="47" xfId="0" applyFont="1" applyFill="1" applyBorder="1" applyAlignment="1" applyProtection="1">
      <alignment horizontal="left" vertical="top" wrapText="1"/>
      <protection hidden="1"/>
    </xf>
    <xf numFmtId="0" fontId="3" fillId="0" borderId="17" xfId="0" applyFont="1" applyFill="1" applyBorder="1" applyAlignment="1" applyProtection="1">
      <alignment horizontal="center" vertical="center" wrapText="1" shrinkToFit="1"/>
      <protection hidden="1"/>
    </xf>
    <xf numFmtId="0" fontId="3" fillId="0" borderId="15"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shrinkToFit="1"/>
      <protection hidden="1"/>
    </xf>
    <xf numFmtId="180" fontId="14" fillId="0" borderId="15" xfId="0" applyNumberFormat="1" applyFont="1" applyFill="1" applyBorder="1" applyAlignment="1" applyProtection="1">
      <alignment horizontal="center" vertical="center" shrinkToFit="1"/>
      <protection hidden="1"/>
    </xf>
    <xf numFmtId="180" fontId="14" fillId="0" borderId="2" xfId="0" applyNumberFormat="1"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shrinkToFit="1"/>
      <protection hidden="1"/>
    </xf>
    <xf numFmtId="0" fontId="3" fillId="0" borderId="18"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19" xfId="0" applyFont="1" applyFill="1" applyBorder="1" applyAlignment="1" applyProtection="1">
      <alignment horizontal="center" vertical="center" wrapText="1" shrinkToFit="1"/>
      <protection hidden="1"/>
    </xf>
    <xf numFmtId="181" fontId="14" fillId="0" borderId="17" xfId="1" applyNumberFormat="1" applyFont="1" applyFill="1" applyBorder="1" applyAlignment="1" applyProtection="1">
      <alignment horizontal="center" vertical="center"/>
      <protection hidden="1"/>
    </xf>
    <xf numFmtId="181" fontId="14" fillId="0" borderId="15" xfId="1" applyNumberFormat="1" applyFont="1" applyFill="1" applyBorder="1" applyAlignment="1" applyProtection="1">
      <alignment horizontal="center" vertical="center"/>
      <protection hidden="1"/>
    </xf>
    <xf numFmtId="181" fontId="14" fillId="0" borderId="18" xfId="1" applyNumberFormat="1" applyFont="1" applyFill="1" applyBorder="1" applyAlignment="1" applyProtection="1">
      <alignment horizontal="center" vertical="center"/>
      <protection hidden="1"/>
    </xf>
    <xf numFmtId="181" fontId="14" fillId="0" borderId="3" xfId="1" applyNumberFormat="1" applyFont="1" applyFill="1" applyBorder="1" applyAlignment="1" applyProtection="1">
      <alignment horizontal="center" vertical="center"/>
      <protection hidden="1"/>
    </xf>
    <xf numFmtId="181" fontId="14" fillId="0" borderId="2" xfId="1" applyNumberFormat="1" applyFont="1" applyFill="1" applyBorder="1" applyAlignment="1" applyProtection="1">
      <alignment horizontal="center" vertical="center"/>
      <protection hidden="1"/>
    </xf>
    <xf numFmtId="181" fontId="14" fillId="0" borderId="19" xfId="1" applyNumberFormat="1" applyFont="1" applyFill="1" applyBorder="1" applyAlignment="1" applyProtection="1">
      <alignment horizontal="center" vertical="center"/>
      <protection hidden="1"/>
    </xf>
    <xf numFmtId="182" fontId="11"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180" fontId="14" fillId="0" borderId="17" xfId="0" applyNumberFormat="1" applyFont="1" applyFill="1" applyBorder="1" applyAlignment="1" applyProtection="1">
      <alignment horizontal="center" vertical="center" shrinkToFit="1"/>
      <protection hidden="1"/>
    </xf>
    <xf numFmtId="180" fontId="14" fillId="0" borderId="3" xfId="0" applyNumberFormat="1" applyFont="1" applyFill="1" applyBorder="1" applyAlignment="1" applyProtection="1">
      <alignment horizontal="center" vertical="center" shrinkToFit="1"/>
      <protection hidden="1"/>
    </xf>
    <xf numFmtId="180" fontId="14" fillId="2" borderId="17" xfId="0" applyNumberFormat="1" applyFont="1" applyFill="1" applyBorder="1" applyAlignment="1" applyProtection="1">
      <alignment horizontal="center" vertical="center" shrinkToFit="1"/>
      <protection locked="0" hidden="1"/>
    </xf>
    <xf numFmtId="180" fontId="14" fillId="2" borderId="3" xfId="0" applyNumberFormat="1" applyFont="1" applyFill="1" applyBorder="1" applyAlignment="1" applyProtection="1">
      <alignment horizontal="center" vertical="center" shrinkToFit="1"/>
      <protection locked="0" hidden="1"/>
    </xf>
    <xf numFmtId="179" fontId="5" fillId="0" borderId="0" xfId="1" applyNumberFormat="1"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7"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3" fillId="0" borderId="0"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23" fillId="0" borderId="49" xfId="0" applyFont="1" applyBorder="1" applyAlignment="1" applyProtection="1">
      <alignment horizontal="center" vertical="center" shrinkToFit="1"/>
      <protection hidden="1"/>
    </xf>
    <xf numFmtId="0" fontId="5" fillId="0" borderId="1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38" fontId="33" fillId="2" borderId="17" xfId="1" applyNumberFormat="1" applyFont="1" applyFill="1" applyBorder="1" applyAlignment="1" applyProtection="1">
      <alignment horizontal="center" vertical="center" shrinkToFit="1"/>
      <protection locked="0" hidden="1"/>
    </xf>
    <xf numFmtId="38" fontId="33" fillId="2" borderId="15" xfId="1" applyNumberFormat="1" applyFont="1" applyFill="1" applyBorder="1" applyAlignment="1" applyProtection="1">
      <alignment horizontal="center" vertical="center" shrinkToFit="1"/>
      <protection locked="0" hidden="1"/>
    </xf>
    <xf numFmtId="38" fontId="33" fillId="2" borderId="3" xfId="1" applyNumberFormat="1" applyFont="1" applyFill="1" applyBorder="1" applyAlignment="1" applyProtection="1">
      <alignment horizontal="center" vertical="center" shrinkToFit="1"/>
      <protection locked="0" hidden="1"/>
    </xf>
    <xf numFmtId="38" fontId="33" fillId="2" borderId="2" xfId="1" applyNumberFormat="1" applyFont="1" applyFill="1" applyBorder="1" applyAlignment="1" applyProtection="1">
      <alignment horizontal="center" vertical="center" shrinkToFit="1"/>
      <protection locked="0" hidden="1"/>
    </xf>
    <xf numFmtId="0" fontId="5" fillId="0" borderId="15" xfId="0" applyFont="1" applyFill="1" applyBorder="1" applyAlignment="1" applyProtection="1">
      <alignment vertical="center" shrinkToFit="1"/>
      <protection hidden="1"/>
    </xf>
    <xf numFmtId="0" fontId="5" fillId="0" borderId="18"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19" xfId="0" applyFont="1" applyFill="1" applyBorder="1" applyAlignment="1" applyProtection="1">
      <alignment vertical="center" shrinkToFit="1"/>
      <protection hidden="1"/>
    </xf>
    <xf numFmtId="0" fontId="3" fillId="0" borderId="17"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38" fontId="33" fillId="2" borderId="17" xfId="1" applyFont="1" applyFill="1" applyBorder="1" applyAlignment="1" applyProtection="1">
      <alignment horizontal="center" vertical="center" shrinkToFit="1"/>
      <protection locked="0" hidden="1"/>
    </xf>
    <xf numFmtId="38" fontId="33" fillId="2" borderId="15" xfId="1" applyFont="1" applyFill="1" applyBorder="1" applyAlignment="1" applyProtection="1">
      <alignment horizontal="center" vertical="center" shrinkToFit="1"/>
      <protection locked="0" hidden="1"/>
    </xf>
    <xf numFmtId="38" fontId="33" fillId="2" borderId="3" xfId="1" applyFont="1" applyFill="1" applyBorder="1" applyAlignment="1" applyProtection="1">
      <alignment horizontal="center" vertical="center" shrinkToFit="1"/>
      <protection locked="0" hidden="1"/>
    </xf>
    <xf numFmtId="38" fontId="33" fillId="2" borderId="2" xfId="1" applyFont="1" applyFill="1" applyBorder="1" applyAlignment="1" applyProtection="1">
      <alignment horizontal="center" vertical="center" shrinkToFit="1"/>
      <protection locked="0" hidden="1"/>
    </xf>
    <xf numFmtId="0" fontId="5" fillId="0" borderId="17" xfId="0" applyFont="1" applyBorder="1" applyAlignment="1" applyProtection="1">
      <alignment vertical="center" wrapText="1"/>
      <protection hidden="1"/>
    </xf>
    <xf numFmtId="0" fontId="5" fillId="0" borderId="15"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0" fontId="4" fillId="0" borderId="0" xfId="0" applyFont="1" applyBorder="1" applyAlignment="1" applyProtection="1">
      <alignment horizontal="center" vertical="center" textRotation="255" wrapText="1"/>
      <protection hidden="1"/>
    </xf>
    <xf numFmtId="0" fontId="7" fillId="0" borderId="0" xfId="0" applyFont="1" applyBorder="1" applyAlignment="1" applyProtection="1">
      <alignment horizontal="center" vertical="center" textRotation="255" wrapText="1"/>
      <protection hidden="1"/>
    </xf>
    <xf numFmtId="0" fontId="3" fillId="0" borderId="16"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50"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5" fillId="8" borderId="17" xfId="0" applyFont="1" applyFill="1" applyBorder="1" applyAlignment="1" applyProtection="1">
      <alignment horizontal="center" vertical="center"/>
      <protection hidden="1"/>
    </xf>
    <xf numFmtId="0" fontId="5" fillId="8" borderId="15" xfId="0" applyFont="1" applyFill="1" applyBorder="1" applyAlignment="1" applyProtection="1">
      <alignment horizontal="center" vertical="center"/>
      <protection hidden="1"/>
    </xf>
    <xf numFmtId="0" fontId="5" fillId="8" borderId="18"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5" fillId="8" borderId="13" xfId="0" applyFont="1" applyFill="1" applyBorder="1" applyAlignment="1" applyProtection="1">
      <alignment horizontal="center" vertical="center"/>
      <protection hidden="1"/>
    </xf>
    <xf numFmtId="0" fontId="5" fillId="8" borderId="3" xfId="0" applyFont="1" applyFill="1" applyBorder="1" applyAlignment="1" applyProtection="1">
      <alignment horizontal="center" vertical="center"/>
      <protection hidden="1"/>
    </xf>
    <xf numFmtId="0" fontId="5" fillId="8" borderId="2" xfId="0" applyFont="1" applyFill="1" applyBorder="1" applyAlignment="1" applyProtection="1">
      <alignment horizontal="center" vertical="center"/>
      <protection hidden="1"/>
    </xf>
    <xf numFmtId="0" fontId="5" fillId="8" borderId="19" xfId="0" applyFont="1" applyFill="1" applyBorder="1" applyAlignment="1" applyProtection="1">
      <alignment horizontal="center" vertical="center"/>
      <protection hidden="1"/>
    </xf>
    <xf numFmtId="176" fontId="35" fillId="8" borderId="15" xfId="1" applyNumberFormat="1" applyFont="1" applyFill="1" applyBorder="1" applyAlignment="1" applyProtection="1">
      <alignment horizontal="right" vertical="center"/>
      <protection hidden="1"/>
    </xf>
    <xf numFmtId="176" fontId="35" fillId="8" borderId="0" xfId="1" applyNumberFormat="1" applyFont="1" applyFill="1" applyBorder="1" applyAlignment="1" applyProtection="1">
      <alignment horizontal="right" vertical="center"/>
      <protection hidden="1"/>
    </xf>
    <xf numFmtId="176" fontId="35" fillId="8" borderId="2" xfId="1" applyNumberFormat="1" applyFont="1" applyFill="1" applyBorder="1" applyAlignment="1" applyProtection="1">
      <alignment horizontal="right" vertical="center"/>
      <protection hidden="1"/>
    </xf>
    <xf numFmtId="38" fontId="3" fillId="8" borderId="15" xfId="1" applyFont="1" applyFill="1" applyBorder="1" applyAlignment="1" applyProtection="1">
      <alignment horizontal="left" vertical="center"/>
      <protection hidden="1"/>
    </xf>
    <xf numFmtId="38" fontId="3" fillId="8" borderId="18" xfId="1" applyFont="1" applyFill="1" applyBorder="1" applyAlignment="1" applyProtection="1">
      <alignment horizontal="left" vertical="center"/>
      <protection hidden="1"/>
    </xf>
    <xf numFmtId="38" fontId="3" fillId="8" borderId="0" xfId="1" applyFont="1" applyFill="1" applyBorder="1" applyAlignment="1" applyProtection="1">
      <alignment horizontal="left" vertical="center"/>
      <protection hidden="1"/>
    </xf>
    <xf numFmtId="38" fontId="3" fillId="8" borderId="13" xfId="1" applyFont="1" applyFill="1" applyBorder="1" applyAlignment="1" applyProtection="1">
      <alignment horizontal="left" vertical="center"/>
      <protection hidden="1"/>
    </xf>
    <xf numFmtId="38" fontId="3" fillId="8" borderId="2" xfId="1" applyFont="1" applyFill="1" applyBorder="1" applyAlignment="1" applyProtection="1">
      <alignment horizontal="left" vertical="center"/>
      <protection hidden="1"/>
    </xf>
    <xf numFmtId="38" fontId="3" fillId="8" borderId="19" xfId="1" applyFont="1" applyFill="1" applyBorder="1" applyAlignment="1" applyProtection="1">
      <alignment horizontal="left" vertical="center"/>
      <protection hidden="1"/>
    </xf>
    <xf numFmtId="0" fontId="15" fillId="4" borderId="17" xfId="0" applyFont="1" applyFill="1" applyBorder="1" applyAlignment="1" applyProtection="1">
      <alignment horizontal="center" vertical="center"/>
      <protection hidden="1"/>
    </xf>
    <xf numFmtId="0" fontId="15" fillId="4" borderId="15" xfId="0" applyFont="1" applyFill="1" applyBorder="1" applyAlignment="1" applyProtection="1">
      <alignment horizontal="center" vertical="center"/>
      <protection hidden="1"/>
    </xf>
    <xf numFmtId="0" fontId="15" fillId="4" borderId="5" xfId="0"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15" fillId="4" borderId="3"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176" fontId="30" fillId="4" borderId="60" xfId="1" applyNumberFormat="1" applyFont="1" applyFill="1" applyBorder="1" applyAlignment="1" applyProtection="1">
      <alignment horizontal="right" vertical="center"/>
      <protection hidden="1"/>
    </xf>
    <xf numFmtId="176" fontId="30" fillId="4" borderId="61" xfId="1" applyNumberFormat="1" applyFont="1" applyFill="1" applyBorder="1" applyAlignment="1" applyProtection="1">
      <alignment horizontal="right" vertical="center"/>
      <protection hidden="1"/>
    </xf>
    <xf numFmtId="176" fontId="30" fillId="4" borderId="63" xfId="1" applyNumberFormat="1" applyFont="1" applyFill="1" applyBorder="1" applyAlignment="1" applyProtection="1">
      <alignment horizontal="right" vertical="center"/>
      <protection hidden="1"/>
    </xf>
    <xf numFmtId="176" fontId="30" fillId="4" borderId="0" xfId="1" applyNumberFormat="1" applyFont="1" applyFill="1" applyBorder="1" applyAlignment="1" applyProtection="1">
      <alignment horizontal="right" vertical="center"/>
      <protection hidden="1"/>
    </xf>
    <xf numFmtId="176" fontId="30" fillId="4" borderId="65" xfId="1" applyNumberFormat="1" applyFont="1" applyFill="1" applyBorder="1" applyAlignment="1" applyProtection="1">
      <alignment horizontal="right" vertical="center"/>
      <protection hidden="1"/>
    </xf>
    <xf numFmtId="176" fontId="30" fillId="4" borderId="66" xfId="1" applyNumberFormat="1" applyFont="1" applyFill="1" applyBorder="1" applyAlignment="1" applyProtection="1">
      <alignment horizontal="right" vertical="center"/>
      <protection hidden="1"/>
    </xf>
    <xf numFmtId="38" fontId="3" fillId="4" borderId="61" xfId="1" applyFont="1" applyFill="1" applyBorder="1" applyAlignment="1" applyProtection="1">
      <alignment horizontal="left" vertical="center"/>
      <protection hidden="1"/>
    </xf>
    <xf numFmtId="38" fontId="3" fillId="4" borderId="62" xfId="1" applyFont="1" applyFill="1" applyBorder="1" applyAlignment="1" applyProtection="1">
      <alignment horizontal="left" vertical="center"/>
      <protection hidden="1"/>
    </xf>
    <xf numFmtId="38" fontId="3" fillId="4" borderId="0" xfId="1" applyFont="1" applyFill="1" applyBorder="1" applyAlignment="1" applyProtection="1">
      <alignment horizontal="left" vertical="center"/>
      <protection hidden="1"/>
    </xf>
    <xf numFmtId="38" fontId="3" fillId="4" borderId="64" xfId="1" applyFont="1" applyFill="1" applyBorder="1" applyAlignment="1" applyProtection="1">
      <alignment horizontal="left" vertical="center"/>
      <protection hidden="1"/>
    </xf>
    <xf numFmtId="38" fontId="3" fillId="4" borderId="66" xfId="1" applyFont="1" applyFill="1" applyBorder="1" applyAlignment="1" applyProtection="1">
      <alignment horizontal="left" vertical="center"/>
      <protection hidden="1"/>
    </xf>
    <xf numFmtId="38" fontId="3" fillId="4" borderId="67" xfId="1" applyFont="1" applyFill="1" applyBorder="1" applyAlignment="1" applyProtection="1">
      <alignment horizontal="left" vertical="center"/>
      <protection hidden="1"/>
    </xf>
    <xf numFmtId="184" fontId="3" fillId="0" borderId="14" xfId="0" applyNumberFormat="1" applyFont="1" applyBorder="1" applyAlignment="1" applyProtection="1">
      <alignment horizontal="right" vertical="center"/>
      <protection hidden="1"/>
    </xf>
    <xf numFmtId="184" fontId="3" fillId="0" borderId="11" xfId="0" applyNumberFormat="1" applyFont="1" applyBorder="1" applyAlignment="1" applyProtection="1">
      <alignment horizontal="right" vertical="center"/>
      <protection hidden="1"/>
    </xf>
    <xf numFmtId="184" fontId="3" fillId="0" borderId="9" xfId="0" applyNumberFormat="1" applyFont="1" applyBorder="1" applyAlignment="1" applyProtection="1">
      <alignment horizontal="right" vertical="center"/>
      <protection hidden="1"/>
    </xf>
    <xf numFmtId="0" fontId="3" fillId="3" borderId="16" xfId="0"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0" fontId="5" fillId="3" borderId="28"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0" fontId="5" fillId="3" borderId="29" xfId="0" applyFont="1" applyFill="1" applyBorder="1" applyAlignment="1" applyProtection="1">
      <alignment horizontal="center" vertical="center" shrinkToFit="1"/>
      <protection hidden="1"/>
    </xf>
    <xf numFmtId="0" fontId="5" fillId="3" borderId="29" xfId="0" applyFont="1" applyFill="1" applyBorder="1" applyAlignment="1" applyProtection="1">
      <alignment horizontal="center" vertical="center"/>
      <protection hidden="1"/>
    </xf>
    <xf numFmtId="0" fontId="5" fillId="3" borderId="17"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178" fontId="34" fillId="2" borderId="16" xfId="0" applyNumberFormat="1" applyFont="1" applyFill="1" applyBorder="1" applyAlignment="1" applyProtection="1">
      <alignment horizontal="center" vertical="center"/>
      <protection locked="0"/>
    </xf>
    <xf numFmtId="178" fontId="34" fillId="2" borderId="15" xfId="0" applyNumberFormat="1" applyFont="1" applyFill="1" applyBorder="1" applyAlignment="1" applyProtection="1">
      <alignment horizontal="center" vertical="center"/>
      <protection locked="0"/>
    </xf>
    <xf numFmtId="178" fontId="34" fillId="2" borderId="14" xfId="0" applyNumberFormat="1" applyFont="1" applyFill="1" applyBorder="1" applyAlignment="1" applyProtection="1">
      <alignment horizontal="center" vertical="center"/>
      <protection locked="0"/>
    </xf>
    <xf numFmtId="178" fontId="34" fillId="2" borderId="12" xfId="0" applyNumberFormat="1" applyFont="1" applyFill="1" applyBorder="1" applyAlignment="1" applyProtection="1">
      <alignment horizontal="center" vertical="center"/>
      <protection locked="0"/>
    </xf>
    <xf numFmtId="178" fontId="34" fillId="2" borderId="0" xfId="0" applyNumberFormat="1" applyFont="1" applyFill="1" applyBorder="1" applyAlignment="1" applyProtection="1">
      <alignment horizontal="center" vertical="center"/>
      <protection locked="0"/>
    </xf>
    <xf numFmtId="178" fontId="34" fillId="2" borderId="11" xfId="0" applyNumberFormat="1" applyFont="1" applyFill="1" applyBorder="1" applyAlignment="1" applyProtection="1">
      <alignment horizontal="center" vertical="center"/>
      <protection locked="0"/>
    </xf>
    <xf numFmtId="178" fontId="34" fillId="2" borderId="28" xfId="0" applyNumberFormat="1" applyFont="1" applyFill="1" applyBorder="1" applyAlignment="1" applyProtection="1">
      <alignment horizontal="center" vertical="center"/>
      <protection locked="0"/>
    </xf>
    <xf numFmtId="178" fontId="34" fillId="2" borderId="29" xfId="0" applyNumberFormat="1" applyFont="1" applyFill="1" applyBorder="1" applyAlignment="1" applyProtection="1">
      <alignment horizontal="center" vertical="center"/>
      <protection locked="0"/>
    </xf>
    <xf numFmtId="178" fontId="34" fillId="2" borderId="30" xfId="0" applyNumberFormat="1" applyFont="1" applyFill="1" applyBorder="1" applyAlignment="1" applyProtection="1">
      <alignment horizontal="center" vertical="center"/>
      <protection locked="0"/>
    </xf>
    <xf numFmtId="185" fontId="3" fillId="0" borderId="16" xfId="0" applyNumberFormat="1" applyFont="1" applyBorder="1" applyAlignment="1" applyProtection="1">
      <alignment horizontal="right" vertical="center"/>
      <protection hidden="1"/>
    </xf>
    <xf numFmtId="185" fontId="3" fillId="0" borderId="15" xfId="0" applyNumberFormat="1" applyFont="1" applyBorder="1" applyAlignment="1" applyProtection="1">
      <alignment horizontal="right" vertical="center"/>
      <protection hidden="1"/>
    </xf>
    <xf numFmtId="185" fontId="3" fillId="0" borderId="14" xfId="0" applyNumberFormat="1" applyFont="1" applyBorder="1" applyAlignment="1" applyProtection="1">
      <alignment horizontal="right" vertical="center"/>
      <protection hidden="1"/>
    </xf>
    <xf numFmtId="185" fontId="3" fillId="0" borderId="12" xfId="0" applyNumberFormat="1" applyFont="1" applyBorder="1" applyAlignment="1" applyProtection="1">
      <alignment horizontal="right" vertical="center"/>
      <protection hidden="1"/>
    </xf>
    <xf numFmtId="185" fontId="3" fillId="0" borderId="0" xfId="0" applyNumberFormat="1" applyFont="1" applyBorder="1" applyAlignment="1" applyProtection="1">
      <alignment horizontal="right" vertical="center"/>
      <protection hidden="1"/>
    </xf>
    <xf numFmtId="185" fontId="3" fillId="0" borderId="11" xfId="0" applyNumberFormat="1" applyFont="1" applyBorder="1" applyAlignment="1" applyProtection="1">
      <alignment horizontal="right" vertical="center"/>
      <protection hidden="1"/>
    </xf>
    <xf numFmtId="185" fontId="3" fillId="0" borderId="28" xfId="0" applyNumberFormat="1" applyFont="1" applyBorder="1" applyAlignment="1" applyProtection="1">
      <alignment horizontal="right" vertical="center"/>
      <protection hidden="1"/>
    </xf>
    <xf numFmtId="185" fontId="3" fillId="0" borderId="29" xfId="0" applyNumberFormat="1" applyFont="1" applyBorder="1" applyAlignment="1" applyProtection="1">
      <alignment horizontal="right" vertical="center"/>
      <protection hidden="1"/>
    </xf>
    <xf numFmtId="185" fontId="3" fillId="0" borderId="30" xfId="0" applyNumberFormat="1" applyFont="1" applyBorder="1" applyAlignment="1" applyProtection="1">
      <alignment horizontal="right" vertical="center"/>
      <protection hidden="1"/>
    </xf>
    <xf numFmtId="184" fontId="3" fillId="0" borderId="28" xfId="0" applyNumberFormat="1" applyFont="1" applyBorder="1" applyAlignment="1" applyProtection="1">
      <alignment horizontal="right" vertical="center"/>
      <protection hidden="1"/>
    </xf>
    <xf numFmtId="184" fontId="3" fillId="0" borderId="29" xfId="0" applyNumberFormat="1" applyFont="1" applyBorder="1" applyAlignment="1" applyProtection="1">
      <alignment horizontal="right" vertical="center"/>
      <protection hidden="1"/>
    </xf>
    <xf numFmtId="184" fontId="3" fillId="0" borderId="30" xfId="0" applyNumberFormat="1" applyFont="1" applyBorder="1" applyAlignment="1" applyProtection="1">
      <alignment horizontal="right" vertical="center"/>
      <protection hidden="1"/>
    </xf>
    <xf numFmtId="0" fontId="5" fillId="3" borderId="10"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178" fontId="34" fillId="2" borderId="10"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178" fontId="34" fillId="2" borderId="9" xfId="0" applyNumberFormat="1" applyFont="1" applyFill="1" applyBorder="1" applyAlignment="1" applyProtection="1">
      <alignment horizontal="center" vertical="center"/>
      <protection locked="0"/>
    </xf>
    <xf numFmtId="185" fontId="3" fillId="0" borderId="10" xfId="0" applyNumberFormat="1" applyFont="1" applyBorder="1" applyAlignment="1" applyProtection="1">
      <alignment horizontal="right" vertical="center"/>
      <protection hidden="1"/>
    </xf>
    <xf numFmtId="185" fontId="3" fillId="0" borderId="2" xfId="0" applyNumberFormat="1" applyFont="1" applyBorder="1" applyAlignment="1" applyProtection="1">
      <alignment horizontal="right" vertical="center"/>
      <protection hidden="1"/>
    </xf>
    <xf numFmtId="185" fontId="3" fillId="0" borderId="9" xfId="0" applyNumberFormat="1" applyFont="1" applyBorder="1" applyAlignment="1" applyProtection="1">
      <alignment horizontal="right"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shrinkToFit="1"/>
      <protection hidden="1"/>
    </xf>
    <xf numFmtId="0" fontId="9" fillId="0" borderId="37" xfId="0" applyFont="1" applyBorder="1" applyAlignment="1" applyProtection="1">
      <alignment horizontal="center" vertical="center" wrapText="1" shrinkToFit="1"/>
      <protection hidden="1"/>
    </xf>
    <xf numFmtId="0" fontId="9" fillId="0" borderId="1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34" fillId="2" borderId="23" xfId="0" applyNumberFormat="1" applyFont="1" applyFill="1" applyBorder="1" applyAlignment="1" applyProtection="1">
      <alignment horizontal="center" vertical="center"/>
      <protection locked="0"/>
    </xf>
    <xf numFmtId="0" fontId="34" fillId="2" borderId="24" xfId="0" applyNumberFormat="1" applyFont="1" applyFill="1" applyBorder="1" applyAlignment="1" applyProtection="1">
      <alignment horizontal="center" vertical="center"/>
      <protection locked="0"/>
    </xf>
    <xf numFmtId="0" fontId="34" fillId="2" borderId="26" xfId="0" applyNumberFormat="1" applyFont="1" applyFill="1" applyBorder="1" applyAlignment="1" applyProtection="1">
      <alignment horizontal="center" vertical="center"/>
      <protection locked="0"/>
    </xf>
    <xf numFmtId="0" fontId="34" fillId="2" borderId="28" xfId="0" applyNumberFormat="1" applyFont="1" applyFill="1" applyBorder="1" applyAlignment="1" applyProtection="1">
      <alignment horizontal="center" vertical="center"/>
      <protection locked="0"/>
    </xf>
    <xf numFmtId="0" fontId="34" fillId="2" borderId="29" xfId="0" applyNumberFormat="1" applyFont="1" applyFill="1" applyBorder="1" applyAlignment="1" applyProtection="1">
      <alignment horizontal="center" vertical="center"/>
      <protection locked="0"/>
    </xf>
    <xf numFmtId="0" fontId="34" fillId="2" borderId="30" xfId="0" applyNumberFormat="1" applyFont="1" applyFill="1" applyBorder="1" applyAlignment="1" applyProtection="1">
      <alignment horizontal="center" vertical="center"/>
      <protection locked="0"/>
    </xf>
    <xf numFmtId="178" fontId="34" fillId="2" borderId="23" xfId="0" applyNumberFormat="1" applyFont="1" applyFill="1" applyBorder="1" applyAlignment="1" applyProtection="1">
      <alignment horizontal="center" vertical="center"/>
      <protection locked="0"/>
    </xf>
    <xf numFmtId="178" fontId="34" fillId="2" borderId="24" xfId="0" applyNumberFormat="1" applyFont="1" applyFill="1" applyBorder="1" applyAlignment="1" applyProtection="1">
      <alignment horizontal="center" vertical="center"/>
      <protection locked="0"/>
    </xf>
    <xf numFmtId="178" fontId="34" fillId="2" borderId="26" xfId="0" applyNumberFormat="1" applyFont="1" applyFill="1" applyBorder="1" applyAlignment="1" applyProtection="1">
      <alignment horizontal="center" vertical="center"/>
      <protection locked="0"/>
    </xf>
    <xf numFmtId="185" fontId="3" fillId="0" borderId="23" xfId="0" applyNumberFormat="1" applyFont="1" applyBorder="1" applyAlignment="1" applyProtection="1">
      <alignment horizontal="right" vertical="center"/>
      <protection hidden="1"/>
    </xf>
    <xf numFmtId="185" fontId="3" fillId="0" borderId="24" xfId="0" applyNumberFormat="1" applyFont="1" applyBorder="1" applyAlignment="1" applyProtection="1">
      <alignment horizontal="right" vertical="center"/>
      <protection hidden="1"/>
    </xf>
    <xf numFmtId="185" fontId="3" fillId="0" borderId="26" xfId="0" applyNumberFormat="1" applyFont="1" applyBorder="1" applyAlignment="1" applyProtection="1">
      <alignment horizontal="right" vertical="center"/>
      <protection hidden="1"/>
    </xf>
    <xf numFmtId="184" fontId="3" fillId="0" borderId="23" xfId="0" applyNumberFormat="1" applyFont="1" applyBorder="1" applyAlignment="1" applyProtection="1">
      <alignment horizontal="right" vertical="center"/>
      <protection hidden="1"/>
    </xf>
    <xf numFmtId="184" fontId="3" fillId="0" borderId="24" xfId="0" applyNumberFormat="1" applyFont="1" applyBorder="1" applyAlignment="1" applyProtection="1">
      <alignment horizontal="right" vertical="center"/>
      <protection hidden="1"/>
    </xf>
    <xf numFmtId="184" fontId="3" fillId="0" borderId="26" xfId="0" applyNumberFormat="1" applyFont="1" applyBorder="1" applyAlignment="1" applyProtection="1">
      <alignment horizontal="right" vertical="center"/>
      <protection hidden="1"/>
    </xf>
    <xf numFmtId="0" fontId="3" fillId="0" borderId="23" xfId="0" applyFont="1" applyFill="1" applyBorder="1" applyAlignment="1" applyProtection="1">
      <alignment horizontal="center" vertical="center"/>
      <protection hidden="1"/>
    </xf>
    <xf numFmtId="0" fontId="3" fillId="0" borderId="24"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11"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38" fontId="15" fillId="2" borderId="17" xfId="1" applyFont="1" applyFill="1" applyBorder="1" applyAlignment="1" applyProtection="1">
      <alignment horizontal="center" vertical="center" shrinkToFit="1"/>
      <protection locked="0" hidden="1"/>
    </xf>
    <xf numFmtId="38" fontId="15" fillId="2" borderId="15" xfId="1" applyFont="1" applyFill="1" applyBorder="1" applyAlignment="1" applyProtection="1">
      <alignment horizontal="center" vertical="center" shrinkToFit="1"/>
      <protection locked="0" hidden="1"/>
    </xf>
    <xf numFmtId="38" fontId="15" fillId="2" borderId="3" xfId="1" applyFont="1" applyFill="1" applyBorder="1" applyAlignment="1" applyProtection="1">
      <alignment horizontal="center" vertical="center" shrinkToFit="1"/>
      <protection locked="0" hidden="1"/>
    </xf>
    <xf numFmtId="38" fontId="15" fillId="2" borderId="2" xfId="1" applyFont="1" applyFill="1" applyBorder="1" applyAlignment="1" applyProtection="1">
      <alignment horizontal="center" vertical="center" shrinkToFit="1"/>
      <protection locked="0" hidden="1"/>
    </xf>
    <xf numFmtId="38" fontId="15" fillId="2" borderId="17" xfId="1" applyNumberFormat="1" applyFont="1" applyFill="1" applyBorder="1" applyAlignment="1" applyProtection="1">
      <alignment horizontal="center" vertical="center" shrinkToFit="1"/>
      <protection locked="0" hidden="1"/>
    </xf>
    <xf numFmtId="38" fontId="15" fillId="2" borderId="15" xfId="1" applyNumberFormat="1" applyFont="1" applyFill="1" applyBorder="1" applyAlignment="1" applyProtection="1">
      <alignment horizontal="center" vertical="center" shrinkToFit="1"/>
      <protection locked="0" hidden="1"/>
    </xf>
    <xf numFmtId="38" fontId="15" fillId="2" borderId="3" xfId="1" applyNumberFormat="1" applyFont="1" applyFill="1" applyBorder="1" applyAlignment="1" applyProtection="1">
      <alignment horizontal="center" vertical="center" shrinkToFit="1"/>
      <protection locked="0" hidden="1"/>
    </xf>
    <xf numFmtId="38" fontId="15" fillId="2" borderId="2" xfId="1" applyNumberFormat="1" applyFont="1" applyFill="1" applyBorder="1" applyAlignment="1" applyProtection="1">
      <alignment horizontal="center" vertical="center" shrinkToFit="1"/>
      <protection locked="0" hidden="1"/>
    </xf>
    <xf numFmtId="0" fontId="29" fillId="7" borderId="22" xfId="0" applyFont="1" applyFill="1" applyBorder="1" applyAlignment="1" applyProtection="1">
      <alignment horizontal="center" vertical="center" shrinkToFit="1"/>
      <protection locked="0"/>
    </xf>
    <xf numFmtId="0" fontId="29" fillId="7" borderId="36" xfId="0" applyFont="1" applyFill="1" applyBorder="1" applyAlignment="1" applyProtection="1">
      <alignment horizontal="center" vertical="center" shrinkToFit="1"/>
      <protection locked="0"/>
    </xf>
    <xf numFmtId="0" fontId="29" fillId="7" borderId="37" xfId="0" applyFont="1" applyFill="1" applyBorder="1" applyAlignment="1" applyProtection="1">
      <alignment horizontal="center" vertical="center" shrinkToFit="1"/>
      <protection locked="0"/>
    </xf>
    <xf numFmtId="0" fontId="29" fillId="7" borderId="38" xfId="0" applyFont="1" applyFill="1" applyBorder="1" applyAlignment="1" applyProtection="1">
      <alignment horizontal="center" vertical="center" shrinkToFit="1"/>
      <protection locked="0"/>
    </xf>
    <xf numFmtId="0" fontId="29" fillId="7" borderId="34" xfId="0" applyFont="1" applyFill="1" applyBorder="1" applyAlignment="1" applyProtection="1">
      <alignment horizontal="center" vertical="center" shrinkToFit="1"/>
      <protection locked="0"/>
    </xf>
    <xf numFmtId="0" fontId="29" fillId="7" borderId="35" xfId="0" applyFont="1" applyFill="1" applyBorder="1" applyAlignment="1" applyProtection="1">
      <alignment horizontal="center" vertical="center" shrinkToFit="1"/>
      <protection locked="0"/>
    </xf>
    <xf numFmtId="184" fontId="3" fillId="0" borderId="8" xfId="0" applyNumberFormat="1" applyFont="1" applyBorder="1" applyAlignment="1" applyProtection="1">
      <alignment horizontal="right" vertical="center"/>
      <protection hidden="1"/>
    </xf>
    <xf numFmtId="184" fontId="3" fillId="0" borderId="7" xfId="0" applyNumberFormat="1" applyFont="1" applyBorder="1" applyAlignment="1" applyProtection="1">
      <alignment horizontal="right" vertical="center"/>
      <protection hidden="1"/>
    </xf>
    <xf numFmtId="184" fontId="3" fillId="0" borderId="27" xfId="0" applyNumberFormat="1" applyFont="1" applyBorder="1" applyAlignment="1" applyProtection="1">
      <alignment horizontal="right" vertical="center"/>
      <protection hidden="1"/>
    </xf>
    <xf numFmtId="178" fontId="3" fillId="2" borderId="16" xfId="0" applyNumberFormat="1" applyFont="1" applyFill="1" applyBorder="1" applyAlignment="1" applyProtection="1">
      <alignment horizontal="center" vertical="center"/>
      <protection locked="0"/>
    </xf>
    <xf numFmtId="178" fontId="3" fillId="2" borderId="15" xfId="0" applyNumberFormat="1" applyFont="1" applyFill="1" applyBorder="1" applyAlignment="1" applyProtection="1">
      <alignment horizontal="center" vertical="center"/>
      <protection locked="0"/>
    </xf>
    <xf numFmtId="178" fontId="3" fillId="2" borderId="14" xfId="0" applyNumberFormat="1" applyFont="1" applyFill="1" applyBorder="1" applyAlignment="1" applyProtection="1">
      <alignment horizontal="center" vertical="center"/>
      <protection locked="0"/>
    </xf>
    <xf numFmtId="178" fontId="3" fillId="2" borderId="12"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28" xfId="0" applyNumberFormat="1" applyFont="1" applyFill="1" applyBorder="1" applyAlignment="1" applyProtection="1">
      <alignment horizontal="center" vertical="center"/>
      <protection locked="0"/>
    </xf>
    <xf numFmtId="178" fontId="3" fillId="2" borderId="29" xfId="0" applyNumberFormat="1" applyFont="1" applyFill="1" applyBorder="1" applyAlignment="1" applyProtection="1">
      <alignment horizontal="center" vertical="center"/>
      <protection locked="0"/>
    </xf>
    <xf numFmtId="178" fontId="3" fillId="2" borderId="30" xfId="0" applyNumberFormat="1" applyFont="1" applyFill="1" applyBorder="1" applyAlignment="1" applyProtection="1">
      <alignment horizontal="center" vertical="center"/>
      <protection locked="0"/>
    </xf>
    <xf numFmtId="184" fontId="3" fillId="0" borderId="56" xfId="0" applyNumberFormat="1" applyFont="1" applyBorder="1" applyAlignment="1" applyProtection="1">
      <alignment horizontal="right" vertical="center"/>
      <protection hidden="1"/>
    </xf>
    <xf numFmtId="184" fontId="3" fillId="0" borderId="57" xfId="0" applyNumberFormat="1" applyFont="1" applyBorder="1" applyAlignment="1" applyProtection="1">
      <alignment horizontal="right" vertical="center"/>
      <protection hidden="1"/>
    </xf>
    <xf numFmtId="184" fontId="3" fillId="0" borderId="58" xfId="0" applyNumberFormat="1" applyFont="1" applyBorder="1" applyAlignment="1" applyProtection="1">
      <alignment horizontal="right" vertical="center"/>
      <protection hidden="1"/>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0" fontId="3" fillId="0" borderId="34"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184" fontId="3" fillId="0" borderId="68" xfId="0" applyNumberFormat="1" applyFont="1" applyBorder="1" applyAlignment="1" applyProtection="1">
      <alignment horizontal="right" vertical="center"/>
      <protection hidden="1"/>
    </xf>
    <xf numFmtId="184" fontId="3" fillId="0" borderId="69" xfId="0" applyNumberFormat="1" applyFont="1" applyBorder="1" applyAlignment="1" applyProtection="1">
      <alignment horizontal="right" vertical="center"/>
      <protection hidden="1"/>
    </xf>
    <xf numFmtId="184" fontId="3" fillId="0" borderId="70" xfId="0" applyNumberFormat="1" applyFont="1" applyBorder="1" applyAlignment="1" applyProtection="1">
      <alignment horizontal="right" vertical="center"/>
      <protection hidden="1"/>
    </xf>
    <xf numFmtId="0" fontId="3" fillId="2" borderId="23" xfId="0" applyNumberFormat="1" applyFont="1" applyFill="1" applyBorder="1" applyAlignment="1" applyProtection="1">
      <alignment horizontal="center" vertical="center"/>
      <protection locked="0"/>
    </xf>
    <xf numFmtId="0" fontId="3" fillId="2" borderId="24" xfId="0" applyNumberFormat="1" applyFont="1" applyFill="1" applyBorder="1" applyAlignment="1" applyProtection="1">
      <alignment horizontal="center" vertical="center"/>
      <protection locked="0"/>
    </xf>
    <xf numFmtId="0" fontId="3" fillId="2" borderId="26" xfId="0" applyNumberFormat="1" applyFont="1" applyFill="1" applyBorder="1" applyAlignment="1" applyProtection="1">
      <alignment horizontal="center" vertical="center"/>
      <protection locked="0"/>
    </xf>
    <xf numFmtId="0" fontId="3" fillId="2" borderId="28" xfId="0" applyNumberFormat="1" applyFont="1" applyFill="1" applyBorder="1" applyAlignment="1" applyProtection="1">
      <alignment horizontal="center" vertical="center"/>
      <protection locked="0"/>
    </xf>
    <xf numFmtId="0" fontId="3" fillId="2" borderId="29"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20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054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a16="http://schemas.microsoft.com/office/drawing/2014/main" id="{8EB09760-274E-4E90-B7BE-CABF7FDC2FDD}"/>
            </a:ext>
          </a:extLst>
        </xdr:cNvPr>
        <xdr:cNvSpPr/>
      </xdr:nvSpPr>
      <xdr:spPr>
        <a:xfrm>
          <a:off x="5769769" y="7581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id="{304B8BF1-2220-4693-B74C-BC62A47E9FAC}"/>
            </a:ext>
          </a:extLst>
        </xdr:cNvPr>
        <xdr:cNvSpPr/>
      </xdr:nvSpPr>
      <xdr:spPr>
        <a:xfrm>
          <a:off x="5769769" y="136207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a16="http://schemas.microsoft.com/office/drawing/2014/main" id="{AF4789A5-9995-43E4-B4EE-D00C94810144}"/>
            </a:ext>
          </a:extLst>
        </xdr:cNvPr>
        <xdr:cNvSpPr/>
      </xdr:nvSpPr>
      <xdr:spPr>
        <a:xfrm>
          <a:off x="5769769" y="19431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9</xdr:row>
      <xdr:rowOff>90507</xdr:rowOff>
    </xdr:from>
    <xdr:to>
      <xdr:col>42</xdr:col>
      <xdr:colOff>211942</xdr:colOff>
      <xdr:row>12</xdr:row>
      <xdr:rowOff>30306</xdr:rowOff>
    </xdr:to>
    <xdr:sp macro="" textlink="">
      <xdr:nvSpPr>
        <xdr:cNvPr id="5" name="正方形/長方形 4">
          <a:extLst>
            <a:ext uri="{FF2B5EF4-FFF2-40B4-BE49-F238E27FC236}">
              <a16:creationId xmlns:a16="http://schemas.microsoft.com/office/drawing/2014/main" id="{13B6D46E-48D0-439F-AB56-5D540AD1B28B}"/>
            </a:ext>
          </a:extLst>
        </xdr:cNvPr>
        <xdr:cNvSpPr/>
      </xdr:nvSpPr>
      <xdr:spPr>
        <a:xfrm>
          <a:off x="5905500" y="3398280"/>
          <a:ext cx="5667169" cy="92693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22</xdr:col>
      <xdr:colOff>226297</xdr:colOff>
      <xdr:row>9</xdr:row>
      <xdr:rowOff>262245</xdr:rowOff>
    </xdr:from>
    <xdr:to>
      <xdr:col>25</xdr:col>
      <xdr:colOff>253178</xdr:colOff>
      <xdr:row>11</xdr:row>
      <xdr:rowOff>173180</xdr:rowOff>
    </xdr:to>
    <xdr:sp macro="" textlink="">
      <xdr:nvSpPr>
        <xdr:cNvPr id="6" name="正方形/長方形 5">
          <a:extLst>
            <a:ext uri="{FF2B5EF4-FFF2-40B4-BE49-F238E27FC236}">
              <a16:creationId xmlns:a16="http://schemas.microsoft.com/office/drawing/2014/main" id="{01A4CE56-AD90-4130-82E9-8555DCDAEE06}"/>
            </a:ext>
          </a:extLst>
        </xdr:cNvPr>
        <xdr:cNvSpPr/>
      </xdr:nvSpPr>
      <xdr:spPr>
        <a:xfrm>
          <a:off x="6201070" y="3570018"/>
          <a:ext cx="806199" cy="56902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36</xdr:col>
      <xdr:colOff>117313</xdr:colOff>
      <xdr:row>3</xdr:row>
      <xdr:rowOff>86590</xdr:rowOff>
    </xdr:from>
    <xdr:to>
      <xdr:col>43</xdr:col>
      <xdr:colOff>69070</xdr:colOff>
      <xdr:row>6</xdr:row>
      <xdr:rowOff>70096</xdr:rowOff>
    </xdr:to>
    <xdr:sp macro="" textlink="">
      <xdr:nvSpPr>
        <xdr:cNvPr id="7" name="テキスト ボックス 6">
          <a:extLst>
            <a:ext uri="{FF2B5EF4-FFF2-40B4-BE49-F238E27FC236}">
              <a16:creationId xmlns:a16="http://schemas.microsoft.com/office/drawing/2014/main" id="{E18F50CF-8410-4180-B705-3019FB8B5460}"/>
            </a:ext>
          </a:extLst>
        </xdr:cNvPr>
        <xdr:cNvSpPr txBox="1"/>
      </xdr:nvSpPr>
      <xdr:spPr>
        <a:xfrm>
          <a:off x="9815495" y="1316181"/>
          <a:ext cx="1891393" cy="102259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xdr:col>
      <xdr:colOff>103910</xdr:colOff>
      <xdr:row>228</xdr:row>
      <xdr:rowOff>103909</xdr:rowOff>
    </xdr:from>
    <xdr:to>
      <xdr:col>17</xdr:col>
      <xdr:colOff>96077</xdr:colOff>
      <xdr:row>237</xdr:row>
      <xdr:rowOff>126999</xdr:rowOff>
    </xdr:to>
    <xdr:sp macro="" textlink="">
      <xdr:nvSpPr>
        <xdr:cNvPr id="10" name="吹き出し: 四角形 9">
          <a:extLst>
            <a:ext uri="{FF2B5EF4-FFF2-40B4-BE49-F238E27FC236}">
              <a16:creationId xmlns:a16="http://schemas.microsoft.com/office/drawing/2014/main" id="{D4D9CE33-B0DF-4F9A-8F3F-64020F7BAD91}"/>
            </a:ext>
          </a:extLst>
        </xdr:cNvPr>
        <xdr:cNvSpPr/>
      </xdr:nvSpPr>
      <xdr:spPr>
        <a:xfrm>
          <a:off x="1039092" y="35433000"/>
          <a:ext cx="3732894" cy="12699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4</xdr:col>
      <xdr:colOff>0</xdr:colOff>
      <xdr:row>257</xdr:row>
      <xdr:rowOff>103909</xdr:rowOff>
    </xdr:from>
    <xdr:to>
      <xdr:col>20</xdr:col>
      <xdr:colOff>182664</xdr:colOff>
      <xdr:row>262</xdr:row>
      <xdr:rowOff>118753</xdr:rowOff>
    </xdr:to>
    <xdr:sp macro="" textlink="">
      <xdr:nvSpPr>
        <xdr:cNvPr id="11" name="吹き出し: 四角形 10">
          <a:extLst>
            <a:ext uri="{FF2B5EF4-FFF2-40B4-BE49-F238E27FC236}">
              <a16:creationId xmlns:a16="http://schemas.microsoft.com/office/drawing/2014/main" id="{F29F234F-BD72-4F6A-A02C-44914947A038}"/>
            </a:ext>
          </a:extLst>
        </xdr:cNvPr>
        <xdr:cNvSpPr/>
      </xdr:nvSpPr>
      <xdr:spPr>
        <a:xfrm>
          <a:off x="1246909" y="39450818"/>
          <a:ext cx="4390982" cy="7075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12</xdr:col>
      <xdr:colOff>155863</xdr:colOff>
      <xdr:row>287</xdr:row>
      <xdr:rowOff>77064</xdr:rowOff>
    </xdr:from>
    <xdr:to>
      <xdr:col>29</xdr:col>
      <xdr:colOff>51952</xdr:colOff>
      <xdr:row>291</xdr:row>
      <xdr:rowOff>54633</xdr:rowOff>
    </xdr:to>
    <xdr:sp macro="" textlink="">
      <xdr:nvSpPr>
        <xdr:cNvPr id="13" name="吹き出し: 四角形 12">
          <a:extLst>
            <a:ext uri="{FF2B5EF4-FFF2-40B4-BE49-F238E27FC236}">
              <a16:creationId xmlns:a16="http://schemas.microsoft.com/office/drawing/2014/main" id="{A6F47A86-5BF8-462F-A404-F24884AA3A5B}"/>
            </a:ext>
          </a:extLst>
        </xdr:cNvPr>
        <xdr:cNvSpPr/>
      </xdr:nvSpPr>
      <xdr:spPr>
        <a:xfrm>
          <a:off x="3532908" y="42991519"/>
          <a:ext cx="4312226" cy="531750"/>
        </a:xfrm>
        <a:prstGeom prst="wedgeRectCallout">
          <a:avLst>
            <a:gd name="adj1" fmla="val 30590"/>
            <a:gd name="adj2" fmla="val 23914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4</xdr:row>
      <xdr:rowOff>15875</xdr:rowOff>
    </xdr:from>
    <xdr:to>
      <xdr:col>43</xdr:col>
      <xdr:colOff>0</xdr:colOff>
      <xdr:row>7</xdr:row>
      <xdr:rowOff>95251</xdr:rowOff>
    </xdr:to>
    <xdr:sp macro="" textlink="">
      <xdr:nvSpPr>
        <xdr:cNvPr id="2" name="テキスト ボックス 1">
          <a:extLst>
            <a:ext uri="{FF2B5EF4-FFF2-40B4-BE49-F238E27FC236}">
              <a16:creationId xmlns:a16="http://schemas.microsoft.com/office/drawing/2014/main" id="{F393D27E-4410-444C-9031-CE28FA256B45}"/>
            </a:ext>
          </a:extLst>
        </xdr:cNvPr>
        <xdr:cNvSpPr txBox="1"/>
      </xdr:nvSpPr>
      <xdr:spPr>
        <a:xfrm>
          <a:off x="11747500" y="904875"/>
          <a:ext cx="1905000" cy="9525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14</xdr:col>
      <xdr:colOff>79375</xdr:colOff>
      <xdr:row>2</xdr:row>
      <xdr:rowOff>206374</xdr:rowOff>
    </xdr:from>
    <xdr:to>
      <xdr:col>28</xdr:col>
      <xdr:colOff>46388</xdr:colOff>
      <xdr:row>8</xdr:row>
      <xdr:rowOff>47624</xdr:rowOff>
    </xdr:to>
    <xdr:sp macro="" textlink="">
      <xdr:nvSpPr>
        <xdr:cNvPr id="3" name="吹き出し: 四角形 2">
          <a:extLst>
            <a:ext uri="{FF2B5EF4-FFF2-40B4-BE49-F238E27FC236}">
              <a16:creationId xmlns:a16="http://schemas.microsoft.com/office/drawing/2014/main" id="{2D761529-F006-41DA-9EBA-36ED14A3EE82}"/>
            </a:ext>
          </a:extLst>
        </xdr:cNvPr>
        <xdr:cNvSpPr/>
      </xdr:nvSpPr>
      <xdr:spPr>
        <a:xfrm>
          <a:off x="4524375" y="619124"/>
          <a:ext cx="4412013" cy="1508125"/>
        </a:xfrm>
        <a:prstGeom prst="wedgeRectCallout">
          <a:avLst>
            <a:gd name="adj1" fmla="val -71497"/>
            <a:gd name="adj2" fmla="val -2586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142875</xdr:colOff>
      <xdr:row>9</xdr:row>
      <xdr:rowOff>285750</xdr:rowOff>
    </xdr:from>
    <xdr:to>
      <xdr:col>25</xdr:col>
      <xdr:colOff>109888</xdr:colOff>
      <xdr:row>12</xdr:row>
      <xdr:rowOff>1650</xdr:rowOff>
    </xdr:to>
    <xdr:sp macro="" textlink="">
      <xdr:nvSpPr>
        <xdr:cNvPr id="4" name="吹き出し: 四角形 3">
          <a:extLst>
            <a:ext uri="{FF2B5EF4-FFF2-40B4-BE49-F238E27FC236}">
              <a16:creationId xmlns:a16="http://schemas.microsoft.com/office/drawing/2014/main" id="{D828541A-29A6-479A-BFFF-F686B9B6C724}"/>
            </a:ext>
          </a:extLst>
        </xdr:cNvPr>
        <xdr:cNvSpPr/>
      </xdr:nvSpPr>
      <xdr:spPr>
        <a:xfrm>
          <a:off x="3635375" y="2936875"/>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190500</xdr:colOff>
      <xdr:row>13</xdr:row>
      <xdr:rowOff>9071</xdr:rowOff>
    </xdr:from>
    <xdr:to>
      <xdr:col>36</xdr:col>
      <xdr:colOff>157513</xdr:colOff>
      <xdr:row>19</xdr:row>
      <xdr:rowOff>60615</xdr:rowOff>
    </xdr:to>
    <xdr:sp macro="" textlink="">
      <xdr:nvSpPr>
        <xdr:cNvPr id="5" name="吹き出し: 四角形 4">
          <a:extLst>
            <a:ext uri="{FF2B5EF4-FFF2-40B4-BE49-F238E27FC236}">
              <a16:creationId xmlns:a16="http://schemas.microsoft.com/office/drawing/2014/main" id="{0AE2E068-9070-4313-9799-77F8F0E861D2}"/>
            </a:ext>
          </a:extLst>
        </xdr:cNvPr>
        <xdr:cNvSpPr/>
      </xdr:nvSpPr>
      <xdr:spPr>
        <a:xfrm>
          <a:off x="7175500" y="3882571"/>
          <a:ext cx="4412013" cy="8135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a16="http://schemas.microsoft.com/office/drawing/2014/main"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a16="http://schemas.microsoft.com/office/drawing/2014/main"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936D-911E-4389-9016-236D8354CF27}">
  <dimension ref="A1:BO309"/>
  <sheetViews>
    <sheetView showZeros="0" tabSelected="1"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68"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c r="AT1" s="28"/>
      <c r="AU1" s="28"/>
      <c r="AV1" s="28"/>
      <c r="AW1" s="28"/>
      <c r="AX1" s="28"/>
      <c r="AY1" s="28"/>
      <c r="AZ1" s="28"/>
      <c r="BA1" s="28"/>
      <c r="BB1" s="28"/>
      <c r="BC1" s="28"/>
      <c r="BD1" s="28"/>
      <c r="BE1" s="28"/>
    </row>
    <row r="2" spans="1:59" ht="35.1" customHeight="1" x14ac:dyDescent="0.15">
      <c r="A2" s="185" t="s">
        <v>105</v>
      </c>
      <c r="B2" s="185"/>
      <c r="C2" s="185"/>
      <c r="D2" s="185"/>
      <c r="E2" s="185"/>
      <c r="F2" s="185"/>
      <c r="G2" s="185"/>
      <c r="H2" s="185"/>
      <c r="I2" s="186" t="s">
        <v>83</v>
      </c>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7">
        <v>4</v>
      </c>
      <c r="AL2" s="187"/>
      <c r="AM2" s="187"/>
      <c r="AN2" s="187"/>
      <c r="AO2" s="187"/>
      <c r="AP2" s="187"/>
      <c r="AQ2" s="187"/>
      <c r="AR2" s="187"/>
      <c r="AS2" s="187"/>
      <c r="AT2" s="46"/>
      <c r="AU2" s="46"/>
      <c r="AV2" s="46"/>
      <c r="AW2" s="46"/>
      <c r="AX2" s="46"/>
      <c r="AY2" s="46"/>
      <c r="AZ2" s="46"/>
      <c r="BA2" s="46"/>
      <c r="BB2" s="46"/>
      <c r="BC2" s="46"/>
      <c r="BD2" s="46"/>
      <c r="BE2" s="46"/>
      <c r="BF2" s="3"/>
    </row>
    <row r="3" spans="1:59" ht="35.1" customHeight="1" x14ac:dyDescent="0.15">
      <c r="A3" s="186" t="s">
        <v>106</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46"/>
      <c r="AU3" s="46"/>
      <c r="AV3" s="46"/>
      <c r="AW3" s="46"/>
      <c r="AX3" s="46"/>
      <c r="AY3" s="46"/>
      <c r="AZ3" s="46"/>
      <c r="BA3" s="46"/>
      <c r="BB3" s="46"/>
      <c r="BC3" s="46"/>
      <c r="BD3" s="46"/>
      <c r="BE3" s="46"/>
      <c r="BF3" s="3"/>
    </row>
    <row r="4" spans="1:59" ht="27.75" customHeight="1" thickBo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96"/>
      <c r="AT4" s="107"/>
      <c r="AU4" s="3"/>
      <c r="AV4" s="3"/>
      <c r="AW4" s="3"/>
      <c r="AX4" s="3"/>
      <c r="AY4" s="3"/>
      <c r="AZ4" s="3"/>
      <c r="BA4" s="3"/>
      <c r="BB4" s="3"/>
      <c r="BC4" s="3"/>
      <c r="BD4" s="3"/>
      <c r="BE4" s="3"/>
      <c r="BF4" s="3"/>
      <c r="BG4" s="3"/>
    </row>
    <row r="5" spans="1:59" ht="27.75" customHeight="1" x14ac:dyDescent="0.15">
      <c r="A5" s="107"/>
      <c r="B5" s="96"/>
      <c r="C5" s="188" t="s">
        <v>86</v>
      </c>
      <c r="D5" s="189"/>
      <c r="E5" s="189"/>
      <c r="F5" s="189"/>
      <c r="G5" s="189"/>
      <c r="H5" s="189"/>
      <c r="I5" s="189"/>
      <c r="J5" s="189"/>
      <c r="K5" s="189"/>
      <c r="L5" s="192" t="s">
        <v>101</v>
      </c>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3"/>
      <c r="AQ5" s="107"/>
      <c r="AR5" s="107"/>
      <c r="AS5" s="96"/>
      <c r="AT5" s="107"/>
      <c r="AU5" s="3"/>
      <c r="AV5" s="3"/>
      <c r="AW5" s="3"/>
      <c r="AX5" s="3"/>
      <c r="AY5" s="3"/>
      <c r="AZ5" s="3"/>
      <c r="BA5" s="3"/>
      <c r="BB5" s="3"/>
      <c r="BC5" s="3"/>
      <c r="BD5" s="3"/>
      <c r="BE5" s="3"/>
      <c r="BF5" s="3"/>
      <c r="BG5" s="3"/>
    </row>
    <row r="6" spans="1:59" ht="27.75" customHeight="1" x14ac:dyDescent="0.15">
      <c r="A6" s="107"/>
      <c r="B6" s="96"/>
      <c r="C6" s="190"/>
      <c r="D6" s="191"/>
      <c r="E6" s="191"/>
      <c r="F6" s="191"/>
      <c r="G6" s="191"/>
      <c r="H6" s="191"/>
      <c r="I6" s="191"/>
      <c r="J6" s="191"/>
      <c r="K6" s="191"/>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5"/>
      <c r="AQ6" s="107"/>
      <c r="AR6" s="107"/>
      <c r="AS6" s="96"/>
      <c r="AT6" s="107"/>
      <c r="AU6" s="3"/>
      <c r="AV6" s="3"/>
      <c r="AW6" s="3"/>
      <c r="AX6" s="3"/>
      <c r="AY6" s="3"/>
      <c r="AZ6" s="3"/>
      <c r="BA6" s="3"/>
      <c r="BB6" s="3"/>
      <c r="BC6" s="3"/>
      <c r="BD6" s="3"/>
      <c r="BE6" s="3"/>
      <c r="BF6" s="3"/>
      <c r="BG6" s="3"/>
    </row>
    <row r="7" spans="1:59" ht="27.75" customHeight="1" x14ac:dyDescent="0.15">
      <c r="A7" s="107"/>
      <c r="B7" s="107"/>
      <c r="C7" s="196" t="s">
        <v>87</v>
      </c>
      <c r="D7" s="191"/>
      <c r="E7" s="191"/>
      <c r="F7" s="191"/>
      <c r="G7" s="191"/>
      <c r="H7" s="191"/>
      <c r="I7" s="191"/>
      <c r="J7" s="191"/>
      <c r="K7" s="191"/>
      <c r="L7" s="194" t="s">
        <v>102</v>
      </c>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5"/>
      <c r="AQ7" s="107"/>
      <c r="AR7" s="107"/>
      <c r="AS7" s="96"/>
      <c r="AT7" s="107"/>
      <c r="AU7" s="3"/>
      <c r="AV7" s="3"/>
      <c r="AW7" s="3"/>
      <c r="AX7" s="3"/>
      <c r="AY7" s="3"/>
      <c r="AZ7" s="3"/>
      <c r="BA7" s="3"/>
      <c r="BB7" s="3"/>
      <c r="BC7" s="3"/>
      <c r="BD7" s="3"/>
      <c r="BE7" s="3"/>
      <c r="BF7" s="3"/>
      <c r="BG7" s="3"/>
    </row>
    <row r="8" spans="1:59" ht="27.75" customHeight="1" thickBot="1" x14ac:dyDescent="0.2">
      <c r="A8" s="107"/>
      <c r="B8" s="107"/>
      <c r="C8" s="197"/>
      <c r="D8" s="198"/>
      <c r="E8" s="198"/>
      <c r="F8" s="198"/>
      <c r="G8" s="198"/>
      <c r="H8" s="198"/>
      <c r="I8" s="198"/>
      <c r="J8" s="198"/>
      <c r="K8" s="198"/>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200"/>
      <c r="AQ8" s="107"/>
      <c r="AR8" s="107"/>
      <c r="AS8" s="96"/>
      <c r="AT8" s="107"/>
      <c r="AU8" s="3"/>
      <c r="AV8" s="3"/>
      <c r="AW8" s="3"/>
      <c r="AX8" s="3"/>
      <c r="AY8" s="3"/>
      <c r="AZ8" s="3"/>
      <c r="BA8" s="3"/>
      <c r="BB8" s="3"/>
      <c r="BC8" s="3"/>
      <c r="BD8" s="3"/>
      <c r="BE8" s="3"/>
      <c r="BF8" s="3"/>
      <c r="BG8" s="3"/>
    </row>
    <row r="9" spans="1:59" ht="27.75" customHeight="1" x14ac:dyDescent="0.1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96"/>
      <c r="AT9" s="112"/>
      <c r="AU9" s="3"/>
      <c r="AV9" s="3"/>
      <c r="AW9" s="3"/>
      <c r="AX9" s="3"/>
      <c r="AY9" s="3"/>
      <c r="AZ9" s="3"/>
      <c r="BA9" s="3"/>
      <c r="BB9" s="3"/>
      <c r="BC9" s="3"/>
      <c r="BD9" s="3"/>
      <c r="BE9" s="3"/>
      <c r="BF9" s="3"/>
      <c r="BG9" s="3"/>
    </row>
    <row r="10" spans="1:59" s="9" customFormat="1" ht="28.5" customHeight="1" x14ac:dyDescent="0.15">
      <c r="A10" s="4" t="s">
        <v>81</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 customHeight="1" x14ac:dyDescent="0.15">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99"/>
      <c r="AU11" s="11"/>
      <c r="AV11" s="11"/>
      <c r="AW11" s="11"/>
      <c r="AX11" s="11"/>
      <c r="AY11" s="11"/>
      <c r="AZ11" s="11"/>
      <c r="BA11" s="11"/>
      <c r="BB11" s="11"/>
      <c r="BC11" s="11"/>
      <c r="BD11" s="11"/>
      <c r="BE11" s="11"/>
    </row>
    <row r="12" spans="1:59" ht="25.5" customHeight="1" x14ac:dyDescent="0.15">
      <c r="A12" s="201" t="s">
        <v>85</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46"/>
      <c r="AU12" s="28"/>
      <c r="AV12" s="28"/>
      <c r="AW12" s="28"/>
      <c r="AX12" s="100"/>
      <c r="AY12" s="28"/>
      <c r="AZ12" s="28"/>
      <c r="BA12" s="28"/>
      <c r="BB12" s="28"/>
      <c r="BC12" s="28"/>
      <c r="BD12" s="28"/>
      <c r="BE12" s="28"/>
    </row>
    <row r="13" spans="1:59" s="13" customFormat="1" ht="28.5" customHeight="1" x14ac:dyDescent="0.15">
      <c r="A13" s="14"/>
      <c r="B13" s="15" t="s">
        <v>19</v>
      </c>
      <c r="D13" s="16"/>
      <c r="X13" s="17"/>
      <c r="AS13" s="10"/>
      <c r="AT13" s="101"/>
      <c r="AU13" s="100"/>
      <c r="AV13" s="100"/>
      <c r="AW13" s="100"/>
      <c r="AX13" s="100"/>
      <c r="AY13" s="100"/>
      <c r="AZ13" s="100"/>
      <c r="BA13" s="100"/>
      <c r="BB13" s="100"/>
      <c r="BC13" s="100"/>
      <c r="BD13" s="100"/>
      <c r="BE13" s="100"/>
      <c r="BF13" s="18"/>
    </row>
    <row r="14" spans="1:59" s="13" customFormat="1" ht="28.5" customHeight="1" x14ac:dyDescent="0.15">
      <c r="A14" s="14"/>
      <c r="B14" s="15" t="s">
        <v>20</v>
      </c>
      <c r="D14" s="16"/>
      <c r="X14" s="17"/>
      <c r="AS14" s="10"/>
      <c r="AT14" s="100"/>
      <c r="AU14" s="100"/>
      <c r="AV14" s="100"/>
      <c r="AW14" s="100"/>
      <c r="AX14" s="100"/>
      <c r="AY14" s="100"/>
      <c r="AZ14" s="100"/>
      <c r="BA14" s="100"/>
      <c r="BB14" s="100"/>
      <c r="BC14" s="100"/>
      <c r="BD14" s="100"/>
      <c r="BE14" s="100"/>
    </row>
    <row r="15" spans="1:59" s="13" customFormat="1" ht="28.5" customHeight="1" x14ac:dyDescent="0.15">
      <c r="A15" s="14"/>
      <c r="B15" s="15" t="s">
        <v>21</v>
      </c>
      <c r="D15" s="16"/>
      <c r="X15" s="17"/>
      <c r="AS15" s="10"/>
      <c r="AT15" s="100"/>
      <c r="AU15" s="100"/>
      <c r="AV15" s="100"/>
      <c r="AW15" s="100"/>
      <c r="AX15" s="100"/>
      <c r="AY15" s="100"/>
      <c r="AZ15" s="100"/>
      <c r="BA15" s="100"/>
      <c r="BB15" s="100"/>
      <c r="BC15" s="100"/>
      <c r="BD15" s="100"/>
      <c r="BE15" s="100"/>
    </row>
    <row r="16" spans="1:59" s="22" customFormat="1" ht="16.5" customHeight="1" x14ac:dyDescent="0.15">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15">
      <c r="A17" s="164" t="s">
        <v>22</v>
      </c>
      <c r="B17" s="165"/>
      <c r="C17" s="165"/>
      <c r="D17" s="165"/>
      <c r="E17" s="165"/>
      <c r="F17" s="165"/>
      <c r="G17" s="165"/>
      <c r="H17" s="165"/>
      <c r="I17" s="166"/>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23</v>
      </c>
      <c r="AV17" s="34"/>
      <c r="AW17" s="34"/>
      <c r="AX17" s="34"/>
      <c r="AY17" s="34"/>
      <c r="AZ17" s="28"/>
      <c r="BA17" s="34"/>
      <c r="BB17" s="34"/>
      <c r="BC17" s="34"/>
      <c r="BD17" s="34"/>
      <c r="BE17" s="34"/>
      <c r="BF17" s="9"/>
    </row>
    <row r="18" spans="1:58" ht="17.25" customHeight="1" x14ac:dyDescent="0.15">
      <c r="A18" s="167"/>
      <c r="B18" s="168"/>
      <c r="C18" s="168"/>
      <c r="D18" s="168"/>
      <c r="E18" s="168"/>
      <c r="F18" s="168"/>
      <c r="G18" s="168"/>
      <c r="H18" s="168"/>
      <c r="I18" s="169"/>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15">
      <c r="A19" s="29"/>
      <c r="B19" s="30" t="s">
        <v>24</v>
      </c>
      <c r="C19" s="109"/>
      <c r="D19" s="109"/>
      <c r="E19" s="109"/>
      <c r="F19" s="28"/>
      <c r="G19" s="32"/>
      <c r="H19" s="28"/>
      <c r="I19" s="32"/>
      <c r="J19" s="32"/>
      <c r="K19" s="32"/>
      <c r="L19" s="32"/>
      <c r="M19" s="32"/>
      <c r="N19" s="32"/>
      <c r="O19" s="32"/>
      <c r="P19" s="32"/>
      <c r="Q19" s="32"/>
      <c r="R19" s="32"/>
      <c r="S19" s="32"/>
      <c r="T19" s="32"/>
      <c r="U19" s="32"/>
      <c r="V19" s="32"/>
      <c r="W19" s="32"/>
      <c r="X19" s="32"/>
      <c r="Y19" s="32"/>
      <c r="Z19" s="32"/>
      <c r="AA19" s="110"/>
      <c r="AB19" s="34"/>
      <c r="AC19" s="34"/>
      <c r="AD19" s="34"/>
      <c r="AE19" s="30" t="s">
        <v>25</v>
      </c>
      <c r="AF19" s="34"/>
      <c r="AG19" s="34"/>
      <c r="AH19" s="34"/>
      <c r="AI19" s="34"/>
      <c r="AJ19" s="34"/>
      <c r="AK19" s="34"/>
      <c r="AL19" s="34"/>
      <c r="AM19" s="34"/>
      <c r="AN19" s="34"/>
      <c r="AO19" s="34"/>
      <c r="AP19" s="34"/>
      <c r="AQ19" s="34"/>
      <c r="AR19" s="34"/>
      <c r="AS19" s="34"/>
      <c r="AT19" s="28"/>
      <c r="AU19" s="28"/>
      <c r="AV19" s="28" t="s">
        <v>26</v>
      </c>
      <c r="AW19" s="28"/>
      <c r="AX19" s="28"/>
      <c r="AY19" s="28" t="s">
        <v>27</v>
      </c>
      <c r="AZ19" s="28"/>
      <c r="BA19" s="28"/>
      <c r="BB19" s="28"/>
      <c r="BC19" s="28"/>
      <c r="BD19" s="28"/>
      <c r="BE19" s="28"/>
      <c r="BF19" s="28"/>
    </row>
    <row r="20" spans="1:58" ht="25.5" customHeight="1" x14ac:dyDescent="0.15">
      <c r="A20" s="29"/>
      <c r="B20" s="170" t="s">
        <v>27</v>
      </c>
      <c r="C20" s="171"/>
      <c r="D20" s="171"/>
      <c r="E20" s="172"/>
      <c r="F20" s="176" t="s">
        <v>29</v>
      </c>
      <c r="G20" s="176"/>
      <c r="H20" s="181">
        <v>9</v>
      </c>
      <c r="I20" s="181"/>
      <c r="J20" s="179" t="s">
        <v>30</v>
      </c>
      <c r="K20" s="179"/>
      <c r="L20" s="181">
        <v>0</v>
      </c>
      <c r="M20" s="181"/>
      <c r="N20" s="179" t="s">
        <v>31</v>
      </c>
      <c r="O20" s="183"/>
      <c r="P20" s="225" t="s">
        <v>32</v>
      </c>
      <c r="Q20" s="183"/>
      <c r="R20" s="202" t="s">
        <v>33</v>
      </c>
      <c r="S20" s="202"/>
      <c r="T20" s="181">
        <v>23</v>
      </c>
      <c r="U20" s="181"/>
      <c r="V20" s="179" t="s">
        <v>30</v>
      </c>
      <c r="W20" s="179"/>
      <c r="X20" s="181">
        <v>0</v>
      </c>
      <c r="Y20" s="181"/>
      <c r="Z20" s="179" t="s">
        <v>31</v>
      </c>
      <c r="AA20" s="183"/>
      <c r="AB20" s="28"/>
      <c r="AC20" s="28"/>
      <c r="AD20" s="28"/>
      <c r="AE20" s="217" t="s">
        <v>34</v>
      </c>
      <c r="AF20" s="218"/>
      <c r="AG20" s="218"/>
      <c r="AH20" s="218"/>
      <c r="AI20" s="219"/>
      <c r="AJ20" s="223">
        <f>ROUNDDOWN(AY20/60,0)</f>
        <v>14</v>
      </c>
      <c r="AK20" s="223"/>
      <c r="AL20" s="218" t="s">
        <v>35</v>
      </c>
      <c r="AM20" s="218"/>
      <c r="AN20" s="223">
        <f>AY20-AJ20*60</f>
        <v>0</v>
      </c>
      <c r="AO20" s="223"/>
      <c r="AP20" s="179" t="s">
        <v>31</v>
      </c>
      <c r="AQ20" s="183"/>
      <c r="AR20" s="34"/>
      <c r="AS20" s="28"/>
      <c r="AT20" s="163"/>
      <c r="AU20" s="163" t="s">
        <v>36</v>
      </c>
      <c r="AV20" s="162">
        <f>T20*60+X20</f>
        <v>1380</v>
      </c>
      <c r="AW20" s="28"/>
      <c r="AX20" s="163" t="s">
        <v>37</v>
      </c>
      <c r="AY20" s="162">
        <f>(T20*60+X20)-(H20*60+L20)</f>
        <v>840</v>
      </c>
      <c r="AZ20" s="28"/>
      <c r="BA20" s="28"/>
      <c r="BB20" s="28"/>
      <c r="BC20" s="28"/>
      <c r="BD20" s="28"/>
      <c r="BE20" s="28"/>
      <c r="BF20" s="28"/>
    </row>
    <row r="21" spans="1:58" ht="35.25" customHeight="1" x14ac:dyDescent="0.15">
      <c r="A21" s="29"/>
      <c r="B21" s="173"/>
      <c r="C21" s="174"/>
      <c r="D21" s="174"/>
      <c r="E21" s="175"/>
      <c r="F21" s="176"/>
      <c r="G21" s="176"/>
      <c r="H21" s="182"/>
      <c r="I21" s="182"/>
      <c r="J21" s="180"/>
      <c r="K21" s="180"/>
      <c r="L21" s="182"/>
      <c r="M21" s="182"/>
      <c r="N21" s="180"/>
      <c r="O21" s="184"/>
      <c r="P21" s="226"/>
      <c r="Q21" s="184"/>
      <c r="R21" s="203"/>
      <c r="S21" s="203"/>
      <c r="T21" s="182"/>
      <c r="U21" s="182"/>
      <c r="V21" s="180"/>
      <c r="W21" s="180"/>
      <c r="X21" s="182"/>
      <c r="Y21" s="182"/>
      <c r="Z21" s="180"/>
      <c r="AA21" s="184"/>
      <c r="AB21" s="28"/>
      <c r="AC21" s="28"/>
      <c r="AD21" s="28"/>
      <c r="AE21" s="220"/>
      <c r="AF21" s="221"/>
      <c r="AG21" s="221"/>
      <c r="AH21" s="221"/>
      <c r="AI21" s="222"/>
      <c r="AJ21" s="224"/>
      <c r="AK21" s="224"/>
      <c r="AL21" s="221"/>
      <c r="AM21" s="221"/>
      <c r="AN21" s="224"/>
      <c r="AO21" s="224"/>
      <c r="AP21" s="180"/>
      <c r="AQ21" s="184"/>
      <c r="AR21" s="34"/>
      <c r="AS21" s="28"/>
      <c r="AT21" s="163"/>
      <c r="AU21" s="163"/>
      <c r="AV21" s="162"/>
      <c r="AW21" s="28"/>
      <c r="AX21" s="163"/>
      <c r="AY21" s="162"/>
      <c r="AZ21" s="28"/>
      <c r="BA21" s="28"/>
      <c r="BB21" s="28"/>
      <c r="BC21" s="28"/>
      <c r="BD21" s="28"/>
      <c r="BE21" s="28"/>
      <c r="BF21" s="28"/>
    </row>
    <row r="22" spans="1:58" ht="17.25" customHeight="1" x14ac:dyDescent="0.15">
      <c r="A22" s="29"/>
      <c r="B22" s="35"/>
      <c r="C22" s="35"/>
      <c r="D22" s="35"/>
      <c r="E22" s="35"/>
      <c r="F22" s="36"/>
      <c r="G22" s="36"/>
      <c r="H22" s="108"/>
      <c r="I22" s="36"/>
      <c r="J22" s="36"/>
      <c r="K22" s="36"/>
      <c r="L22" s="36"/>
      <c r="M22" s="36"/>
      <c r="N22" s="36"/>
      <c r="O22" s="36"/>
      <c r="P22" s="36"/>
      <c r="Q22" s="36"/>
      <c r="R22" s="36"/>
      <c r="S22" s="36"/>
      <c r="T22" s="36"/>
      <c r="U22" s="36"/>
      <c r="V22" s="36"/>
      <c r="W22" s="36"/>
      <c r="X22" s="34"/>
      <c r="Y22" s="34"/>
      <c r="Z22" s="32"/>
      <c r="AA22" s="110"/>
      <c r="AB22" s="34"/>
      <c r="AC22" s="34"/>
      <c r="AD22" s="34"/>
      <c r="AE22" s="38"/>
      <c r="AF22" s="38"/>
      <c r="AG22" s="38"/>
      <c r="AH22" s="38"/>
      <c r="AI22" s="38"/>
      <c r="AJ22" s="39" t="s">
        <v>38</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15">
      <c r="A23" s="29"/>
      <c r="B23" s="30"/>
      <c r="C23" s="109"/>
      <c r="D23" s="109"/>
      <c r="E23" s="109"/>
      <c r="F23" s="32"/>
      <c r="G23" s="32"/>
      <c r="H23" s="32"/>
      <c r="I23" s="32"/>
      <c r="J23" s="32"/>
      <c r="K23" s="32"/>
      <c r="L23" s="32"/>
      <c r="M23" s="32"/>
      <c r="N23" s="32"/>
      <c r="O23" s="32"/>
      <c r="P23" s="32"/>
      <c r="Q23" s="32"/>
      <c r="R23" s="32"/>
      <c r="S23" s="32"/>
      <c r="T23" s="32"/>
      <c r="U23" s="32"/>
      <c r="V23" s="32"/>
      <c r="W23" s="110"/>
      <c r="X23" s="34"/>
      <c r="Y23" s="34"/>
      <c r="Z23" s="32"/>
      <c r="AA23" s="110"/>
      <c r="AB23" s="34"/>
      <c r="AC23" s="34"/>
      <c r="AD23" s="34"/>
      <c r="AE23" s="38"/>
      <c r="AF23" s="38"/>
      <c r="AG23" s="38"/>
      <c r="AH23" s="38"/>
      <c r="AI23" s="38"/>
      <c r="AJ23" s="38"/>
      <c r="AK23" s="38"/>
      <c r="AL23" s="38"/>
      <c r="AM23" s="38"/>
      <c r="AN23" s="38"/>
      <c r="AO23" s="38"/>
      <c r="AP23" s="38"/>
      <c r="AQ23" s="38"/>
      <c r="AR23" s="34"/>
      <c r="AV23" s="42" t="s">
        <v>39</v>
      </c>
      <c r="AY23" s="28" t="s">
        <v>40</v>
      </c>
      <c r="BB23" s="28" t="s">
        <v>41</v>
      </c>
    </row>
    <row r="24" spans="1:58" s="47" customFormat="1" ht="25.5" customHeight="1" x14ac:dyDescent="0.15">
      <c r="A24" s="40"/>
      <c r="B24" s="41" t="s">
        <v>100</v>
      </c>
      <c r="C24" s="41"/>
      <c r="D24" s="41"/>
      <c r="E24" s="41"/>
      <c r="F24" s="41"/>
      <c r="G24" s="41"/>
      <c r="H24" s="41"/>
      <c r="I24" s="41"/>
      <c r="J24" s="41"/>
      <c r="K24" s="41"/>
      <c r="L24" s="41"/>
      <c r="M24" s="41"/>
      <c r="N24" s="41"/>
      <c r="O24" s="42"/>
      <c r="P24" s="41"/>
      <c r="Q24" s="41"/>
      <c r="R24" s="41"/>
      <c r="S24" s="41"/>
      <c r="T24" s="41"/>
      <c r="U24" s="17"/>
      <c r="V24" s="41"/>
      <c r="W24" s="41"/>
      <c r="X24" s="34"/>
      <c r="Y24" s="34"/>
      <c r="Z24" s="32"/>
      <c r="AA24" s="110"/>
      <c r="AB24" s="34"/>
      <c r="AC24" s="34"/>
      <c r="AD24" s="34"/>
      <c r="AE24" s="43" t="s">
        <v>42</v>
      </c>
      <c r="AF24" s="44"/>
      <c r="AG24" s="45"/>
      <c r="AH24" s="45"/>
      <c r="AI24" s="45"/>
      <c r="AJ24" s="45"/>
      <c r="AK24" s="45"/>
      <c r="AL24" s="45"/>
      <c r="AM24" s="45"/>
      <c r="AN24" s="38"/>
      <c r="AO24" s="38"/>
      <c r="AP24" s="38"/>
      <c r="AQ24" s="46"/>
      <c r="AR24" s="34"/>
      <c r="AS24" s="28"/>
      <c r="AT24" s="42"/>
      <c r="AU24" s="42"/>
      <c r="AV24" s="42" t="s">
        <v>43</v>
      </c>
      <c r="AW24" s="42"/>
      <c r="AX24" s="42"/>
      <c r="AY24" s="28" t="s">
        <v>44</v>
      </c>
      <c r="AZ24" s="42"/>
      <c r="BA24" s="28"/>
      <c r="BB24" s="28"/>
      <c r="BC24" s="42"/>
      <c r="BD24" s="28"/>
      <c r="BE24" s="42"/>
      <c r="BF24" s="42"/>
    </row>
    <row r="25" spans="1:58" ht="25.5" customHeight="1" x14ac:dyDescent="0.15">
      <c r="A25" s="29"/>
      <c r="B25" s="170" t="s">
        <v>27</v>
      </c>
      <c r="C25" s="171"/>
      <c r="D25" s="171"/>
      <c r="E25" s="172"/>
      <c r="F25" s="176" t="s">
        <v>29</v>
      </c>
      <c r="G25" s="176"/>
      <c r="H25" s="204">
        <v>9</v>
      </c>
      <c r="I25" s="181"/>
      <c r="J25" s="179" t="s">
        <v>30</v>
      </c>
      <c r="K25" s="179"/>
      <c r="L25" s="181">
        <v>0</v>
      </c>
      <c r="M25" s="181"/>
      <c r="N25" s="179" t="s">
        <v>31</v>
      </c>
      <c r="O25" s="183"/>
      <c r="P25" s="225" t="s">
        <v>32</v>
      </c>
      <c r="Q25" s="183"/>
      <c r="R25" s="202" t="s">
        <v>33</v>
      </c>
      <c r="S25" s="202"/>
      <c r="T25" s="204">
        <v>21</v>
      </c>
      <c r="U25" s="181"/>
      <c r="V25" s="179" t="s">
        <v>30</v>
      </c>
      <c r="W25" s="179"/>
      <c r="X25" s="181">
        <v>0</v>
      </c>
      <c r="Y25" s="181"/>
      <c r="Z25" s="179" t="s">
        <v>31</v>
      </c>
      <c r="AA25" s="183"/>
      <c r="AB25" s="34"/>
      <c r="AC25" s="34"/>
      <c r="AD25" s="34"/>
      <c r="AE25" s="227" t="s">
        <v>116</v>
      </c>
      <c r="AF25" s="179"/>
      <c r="AG25" s="179"/>
      <c r="AH25" s="179"/>
      <c r="AI25" s="183"/>
      <c r="AJ25" s="241">
        <f>ROUNDDOWN(AV30/60,0)</f>
        <v>2</v>
      </c>
      <c r="AK25" s="223"/>
      <c r="AL25" s="179" t="s">
        <v>30</v>
      </c>
      <c r="AM25" s="179"/>
      <c r="AN25" s="223">
        <f>AV30-AJ25*60</f>
        <v>0</v>
      </c>
      <c r="AO25" s="223"/>
      <c r="AP25" s="179" t="s">
        <v>31</v>
      </c>
      <c r="AQ25" s="183"/>
      <c r="AR25" s="34"/>
      <c r="AS25" s="48"/>
      <c r="AT25" s="28"/>
      <c r="AU25" s="163" t="s">
        <v>45</v>
      </c>
      <c r="AV25" s="162">
        <f>IF(AY25&lt;=BB25,BB25,AV20)</f>
        <v>1260</v>
      </c>
      <c r="AW25" s="160"/>
      <c r="AX25" s="163" t="s">
        <v>46</v>
      </c>
      <c r="AY25" s="162">
        <f>T25*60+X25</f>
        <v>1260</v>
      </c>
      <c r="AZ25" s="160"/>
      <c r="BA25" s="163" t="s">
        <v>47</v>
      </c>
      <c r="BB25" s="162">
        <f>21*60</f>
        <v>1260</v>
      </c>
      <c r="BC25" s="28"/>
      <c r="BD25" s="28"/>
      <c r="BE25" s="28"/>
      <c r="BF25" s="28"/>
    </row>
    <row r="26" spans="1:58" ht="35.25" customHeight="1" x14ac:dyDescent="0.15">
      <c r="A26" s="29"/>
      <c r="B26" s="173"/>
      <c r="C26" s="174"/>
      <c r="D26" s="174"/>
      <c r="E26" s="175"/>
      <c r="F26" s="176"/>
      <c r="G26" s="176"/>
      <c r="H26" s="205"/>
      <c r="I26" s="182"/>
      <c r="J26" s="180"/>
      <c r="K26" s="180"/>
      <c r="L26" s="182"/>
      <c r="M26" s="182"/>
      <c r="N26" s="180"/>
      <c r="O26" s="184"/>
      <c r="P26" s="226"/>
      <c r="Q26" s="184"/>
      <c r="R26" s="203"/>
      <c r="S26" s="203"/>
      <c r="T26" s="205"/>
      <c r="U26" s="182"/>
      <c r="V26" s="180"/>
      <c r="W26" s="180"/>
      <c r="X26" s="182"/>
      <c r="Y26" s="182"/>
      <c r="Z26" s="180"/>
      <c r="AA26" s="184"/>
      <c r="AB26" s="28"/>
      <c r="AC26" s="28"/>
      <c r="AD26" s="28"/>
      <c r="AE26" s="226"/>
      <c r="AF26" s="180"/>
      <c r="AG26" s="180"/>
      <c r="AH26" s="180"/>
      <c r="AI26" s="184"/>
      <c r="AJ26" s="242"/>
      <c r="AK26" s="224"/>
      <c r="AL26" s="180"/>
      <c r="AM26" s="180"/>
      <c r="AN26" s="224"/>
      <c r="AO26" s="224"/>
      <c r="AP26" s="180"/>
      <c r="AQ26" s="184"/>
      <c r="AR26" s="34"/>
      <c r="AS26" s="48"/>
      <c r="AT26" s="28"/>
      <c r="AU26" s="163"/>
      <c r="AV26" s="162"/>
      <c r="AW26" s="160"/>
      <c r="AX26" s="163"/>
      <c r="AY26" s="162"/>
      <c r="AZ26" s="160"/>
      <c r="BA26" s="163"/>
      <c r="BB26" s="162"/>
      <c r="BC26" s="28"/>
      <c r="BD26" s="28"/>
      <c r="BE26" s="28"/>
      <c r="BF26" s="28"/>
    </row>
    <row r="27" spans="1:58" ht="17.25" customHeight="1" x14ac:dyDescent="0.15">
      <c r="A27" s="49"/>
      <c r="B27" s="35"/>
      <c r="C27" s="35"/>
      <c r="D27" s="35"/>
      <c r="E27" s="35"/>
      <c r="F27" s="28"/>
      <c r="G27" s="35"/>
      <c r="H27" s="108"/>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38</v>
      </c>
      <c r="AK27" s="46"/>
      <c r="AL27" s="46"/>
      <c r="AM27" s="46"/>
      <c r="AN27" s="46"/>
      <c r="AO27" s="46"/>
      <c r="AP27" s="46"/>
      <c r="AQ27" s="46"/>
      <c r="AR27" s="28"/>
      <c r="AS27" s="28"/>
      <c r="AT27" s="28"/>
      <c r="AU27" s="28"/>
      <c r="AV27" s="28"/>
      <c r="AW27" s="28"/>
      <c r="AX27" s="28"/>
      <c r="AY27" s="61" t="s">
        <v>48</v>
      </c>
      <c r="AZ27" s="28"/>
      <c r="BA27" s="28"/>
      <c r="BB27" s="28"/>
      <c r="BC27" s="28"/>
      <c r="BD27" s="28"/>
      <c r="BE27" s="28"/>
      <c r="BF27" s="28"/>
    </row>
    <row r="28" spans="1:58" ht="25.5" customHeight="1" x14ac:dyDescent="0.2">
      <c r="A28" s="49"/>
      <c r="B28" s="28"/>
      <c r="C28" s="208" t="s">
        <v>99</v>
      </c>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10"/>
      <c r="AD28" s="28"/>
      <c r="AE28" s="46"/>
      <c r="AF28" s="46"/>
      <c r="AG28" s="46"/>
      <c r="AH28" s="46"/>
      <c r="AI28" s="46"/>
      <c r="AJ28" s="46"/>
      <c r="AK28" s="46"/>
      <c r="AL28" s="46"/>
      <c r="AM28" s="46"/>
      <c r="AN28" s="46"/>
      <c r="AO28" s="46"/>
      <c r="AP28" s="46"/>
      <c r="AQ28" s="46"/>
      <c r="AR28" s="28"/>
      <c r="AS28" s="28"/>
      <c r="AT28" s="28"/>
      <c r="AU28" s="28"/>
      <c r="AV28" s="28"/>
      <c r="AW28" s="28"/>
      <c r="AX28" s="28"/>
      <c r="AY28" s="102" t="s">
        <v>88</v>
      </c>
      <c r="AZ28" s="28"/>
      <c r="BA28" s="28"/>
      <c r="BB28" s="28"/>
      <c r="BC28" s="28"/>
      <c r="BD28" s="28"/>
      <c r="BE28" s="28"/>
      <c r="BF28" s="28"/>
    </row>
    <row r="29" spans="1:58" ht="25.5" customHeight="1" x14ac:dyDescent="0.15">
      <c r="A29" s="49"/>
      <c r="B29" s="28"/>
      <c r="C29" s="211"/>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3"/>
      <c r="AD29" s="28"/>
      <c r="AE29" s="43" t="s">
        <v>49</v>
      </c>
      <c r="AF29" s="46"/>
      <c r="AG29" s="46"/>
      <c r="AH29" s="46"/>
      <c r="AI29" s="46"/>
      <c r="AJ29" s="46"/>
      <c r="AK29" s="46"/>
      <c r="AL29" s="46"/>
      <c r="AM29" s="46"/>
      <c r="AN29" s="46"/>
      <c r="AO29" s="46"/>
      <c r="AP29" s="46"/>
      <c r="AQ29" s="46"/>
      <c r="AR29" s="28"/>
      <c r="AS29" s="28"/>
      <c r="AT29" s="28"/>
      <c r="AU29" s="28"/>
      <c r="AV29" s="28" t="s">
        <v>50</v>
      </c>
      <c r="AW29" s="28"/>
      <c r="AX29" s="28"/>
      <c r="AY29" s="28" t="s">
        <v>51</v>
      </c>
      <c r="AZ29" s="103"/>
      <c r="BA29" s="28"/>
      <c r="BB29" s="28"/>
      <c r="BC29" s="28"/>
      <c r="BD29" s="28"/>
      <c r="BE29" s="28"/>
      <c r="BF29" s="28"/>
    </row>
    <row r="30" spans="1:58" s="47" customFormat="1" ht="25.5" customHeight="1" x14ac:dyDescent="0.15">
      <c r="A30" s="49"/>
      <c r="B30" s="28"/>
      <c r="C30" s="211"/>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3"/>
      <c r="AC30" s="1"/>
      <c r="AD30" s="28"/>
      <c r="AE30" s="217" t="s">
        <v>52</v>
      </c>
      <c r="AF30" s="228"/>
      <c r="AG30" s="228"/>
      <c r="AH30" s="228"/>
      <c r="AI30" s="228"/>
      <c r="AJ30" s="228"/>
      <c r="AK30" s="229"/>
      <c r="AL30" s="233">
        <f>IF(AY20=0,0,ROUNDUP(AV30/AY20,3))</f>
        <v>0.14299999999999999</v>
      </c>
      <c r="AM30" s="234"/>
      <c r="AN30" s="234"/>
      <c r="AO30" s="234"/>
      <c r="AP30" s="234"/>
      <c r="AQ30" s="235"/>
      <c r="AR30" s="28"/>
      <c r="AS30" s="28"/>
      <c r="AT30" s="42"/>
      <c r="AU30" s="163" t="s">
        <v>53</v>
      </c>
      <c r="AV30" s="239">
        <f>IF(AV20-AV25&gt;0,IF(AV20-AV25&gt;AY20,AY20,AV20-AV25),0)</f>
        <v>120</v>
      </c>
      <c r="AW30" s="240" t="s">
        <v>54</v>
      </c>
      <c r="AX30" s="240"/>
      <c r="AY30" s="103"/>
      <c r="AZ30" s="103"/>
      <c r="BA30" s="42"/>
      <c r="BB30" s="42"/>
      <c r="BC30" s="42"/>
      <c r="BD30" s="42"/>
      <c r="BE30" s="42"/>
      <c r="BF30" s="42"/>
    </row>
    <row r="31" spans="1:58" ht="35.25" customHeight="1" x14ac:dyDescent="0.15">
      <c r="A31" s="49"/>
      <c r="B31" s="28"/>
      <c r="C31" s="211"/>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3"/>
      <c r="AD31" s="28"/>
      <c r="AE31" s="230"/>
      <c r="AF31" s="231"/>
      <c r="AG31" s="231"/>
      <c r="AH31" s="231"/>
      <c r="AI31" s="231"/>
      <c r="AJ31" s="231"/>
      <c r="AK31" s="232"/>
      <c r="AL31" s="236"/>
      <c r="AM31" s="237"/>
      <c r="AN31" s="237"/>
      <c r="AO31" s="237"/>
      <c r="AP31" s="237"/>
      <c r="AQ31" s="238"/>
      <c r="AR31" s="28"/>
      <c r="AS31" s="28"/>
      <c r="AT31" s="163"/>
      <c r="AU31" s="163"/>
      <c r="AV31" s="239"/>
      <c r="AW31" s="240"/>
      <c r="AX31" s="240"/>
      <c r="AY31" s="28"/>
      <c r="AZ31" s="28"/>
      <c r="BA31" s="28"/>
      <c r="BB31" s="28"/>
      <c r="BC31" s="28"/>
      <c r="BD31" s="28"/>
      <c r="BE31" s="28"/>
      <c r="BF31" s="28"/>
    </row>
    <row r="32" spans="1:58" ht="25.5" customHeight="1" x14ac:dyDescent="0.15">
      <c r="A32" s="49"/>
      <c r="B32" s="28"/>
      <c r="C32" s="214"/>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6"/>
      <c r="AD32" s="28"/>
      <c r="AE32" s="28"/>
      <c r="AF32" s="28"/>
      <c r="AG32" s="28"/>
      <c r="AH32" s="28"/>
      <c r="AI32" s="28"/>
      <c r="AJ32" s="28"/>
      <c r="AK32" s="52" t="s">
        <v>38</v>
      </c>
      <c r="AL32" s="28"/>
      <c r="AM32" s="34"/>
      <c r="AN32" s="34"/>
      <c r="AO32" s="34"/>
      <c r="AP32" s="28"/>
      <c r="AQ32" s="28"/>
      <c r="AR32" s="28"/>
      <c r="AS32" s="28"/>
      <c r="AT32" s="163"/>
      <c r="AU32" s="28"/>
      <c r="AV32" s="28"/>
      <c r="AW32" s="28"/>
      <c r="AX32" s="28"/>
      <c r="AY32" s="28"/>
      <c r="AZ32" s="28"/>
      <c r="BA32" s="28"/>
      <c r="BB32" s="28"/>
      <c r="BC32" s="28"/>
      <c r="BD32" s="28"/>
      <c r="BE32" s="28"/>
      <c r="BF32" s="28"/>
    </row>
    <row r="33" spans="1:58" ht="25.5" customHeight="1" x14ac:dyDescent="0.15">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55</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15">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15">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15">
      <c r="A36" s="164" t="s">
        <v>56</v>
      </c>
      <c r="B36" s="165"/>
      <c r="C36" s="165"/>
      <c r="D36" s="165"/>
      <c r="E36" s="165"/>
      <c r="F36" s="165"/>
      <c r="G36" s="165"/>
      <c r="H36" s="165"/>
      <c r="I36" s="166"/>
      <c r="J36" s="23"/>
      <c r="K36" s="63" t="s">
        <v>57</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23</v>
      </c>
      <c r="AV36" s="34"/>
      <c r="AW36" s="34"/>
      <c r="AX36" s="34"/>
      <c r="AY36" s="34"/>
      <c r="AZ36" s="28"/>
      <c r="BA36" s="34"/>
      <c r="BB36" s="34"/>
      <c r="BC36" s="34"/>
      <c r="BD36" s="34"/>
      <c r="BE36" s="34"/>
      <c r="BF36" s="9"/>
    </row>
    <row r="37" spans="1:58" ht="17.25" customHeight="1" x14ac:dyDescent="0.15">
      <c r="A37" s="167"/>
      <c r="B37" s="168"/>
      <c r="C37" s="168"/>
      <c r="D37" s="168"/>
      <c r="E37" s="168"/>
      <c r="F37" s="168"/>
      <c r="G37" s="168"/>
      <c r="H37" s="168"/>
      <c r="I37" s="169"/>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15">
      <c r="A38" s="29"/>
      <c r="B38" s="30" t="s">
        <v>24</v>
      </c>
      <c r="C38" s="109"/>
      <c r="D38" s="109"/>
      <c r="E38" s="109"/>
      <c r="F38" s="28"/>
      <c r="G38" s="32"/>
      <c r="H38" s="28"/>
      <c r="I38" s="32"/>
      <c r="J38" s="32"/>
      <c r="K38" s="32"/>
      <c r="L38" s="32"/>
      <c r="M38" s="32"/>
      <c r="N38" s="32"/>
      <c r="O38" s="32"/>
      <c r="P38" s="32"/>
      <c r="Q38" s="32"/>
      <c r="R38" s="32"/>
      <c r="S38" s="32"/>
      <c r="T38" s="32"/>
      <c r="U38" s="32"/>
      <c r="V38" s="32"/>
      <c r="W38" s="32"/>
      <c r="X38" s="32"/>
      <c r="Y38" s="32"/>
      <c r="Z38" s="32"/>
      <c r="AA38" s="110"/>
      <c r="AB38" s="34"/>
      <c r="AC38" s="34"/>
      <c r="AD38" s="34"/>
      <c r="AE38" s="30" t="s">
        <v>25</v>
      </c>
      <c r="AF38" s="34"/>
      <c r="AG38" s="34"/>
      <c r="AH38" s="34"/>
      <c r="AI38" s="34"/>
      <c r="AJ38" s="34"/>
      <c r="AK38" s="34"/>
      <c r="AL38" s="34"/>
      <c r="AM38" s="34"/>
      <c r="AN38" s="34"/>
      <c r="AO38" s="34"/>
      <c r="AP38" s="34"/>
      <c r="AQ38" s="34"/>
      <c r="AR38" s="34"/>
      <c r="AS38" s="34"/>
      <c r="AT38" s="28"/>
      <c r="AU38" s="28"/>
      <c r="AV38" s="28" t="s">
        <v>26</v>
      </c>
      <c r="AW38" s="28"/>
      <c r="AX38" s="28"/>
      <c r="AY38" s="28" t="s">
        <v>27</v>
      </c>
      <c r="AZ38" s="28"/>
      <c r="BA38" s="28"/>
      <c r="BB38" s="28"/>
      <c r="BC38" s="28"/>
      <c r="BD38" s="28"/>
      <c r="BE38" s="28"/>
      <c r="BF38" s="28"/>
    </row>
    <row r="39" spans="1:58" ht="25.5" customHeight="1" x14ac:dyDescent="0.15">
      <c r="A39" s="29"/>
      <c r="B39" s="170" t="s">
        <v>27</v>
      </c>
      <c r="C39" s="171"/>
      <c r="D39" s="171"/>
      <c r="E39" s="172"/>
      <c r="F39" s="176" t="s">
        <v>29</v>
      </c>
      <c r="G39" s="176"/>
      <c r="H39" s="181">
        <v>9</v>
      </c>
      <c r="I39" s="181"/>
      <c r="J39" s="179" t="s">
        <v>30</v>
      </c>
      <c r="K39" s="179"/>
      <c r="L39" s="181">
        <v>0</v>
      </c>
      <c r="M39" s="181"/>
      <c r="N39" s="179" t="s">
        <v>31</v>
      </c>
      <c r="O39" s="183"/>
      <c r="P39" s="225" t="s">
        <v>32</v>
      </c>
      <c r="Q39" s="183"/>
      <c r="R39" s="202" t="s">
        <v>33</v>
      </c>
      <c r="S39" s="202"/>
      <c r="T39" s="181">
        <v>24</v>
      </c>
      <c r="U39" s="181"/>
      <c r="V39" s="179" t="s">
        <v>30</v>
      </c>
      <c r="W39" s="179"/>
      <c r="X39" s="181">
        <v>0</v>
      </c>
      <c r="Y39" s="181"/>
      <c r="Z39" s="179" t="s">
        <v>31</v>
      </c>
      <c r="AA39" s="183"/>
      <c r="AB39" s="28"/>
      <c r="AC39" s="28"/>
      <c r="AD39" s="28"/>
      <c r="AE39" s="217" t="s">
        <v>107</v>
      </c>
      <c r="AF39" s="218"/>
      <c r="AG39" s="218"/>
      <c r="AH39" s="218"/>
      <c r="AI39" s="219"/>
      <c r="AJ39" s="223">
        <f>ROUNDDOWN(AY39/60,0)</f>
        <v>15</v>
      </c>
      <c r="AK39" s="223"/>
      <c r="AL39" s="218" t="s">
        <v>35</v>
      </c>
      <c r="AM39" s="218"/>
      <c r="AN39" s="223">
        <f>AY39-AJ39*60</f>
        <v>0</v>
      </c>
      <c r="AO39" s="223"/>
      <c r="AP39" s="179" t="s">
        <v>31</v>
      </c>
      <c r="AQ39" s="183"/>
      <c r="AR39" s="34"/>
      <c r="AS39" s="28"/>
      <c r="AT39" s="163"/>
      <c r="AU39" s="163" t="s">
        <v>36</v>
      </c>
      <c r="AV39" s="162">
        <f>T39*60+X39</f>
        <v>1440</v>
      </c>
      <c r="AW39" s="28"/>
      <c r="AX39" s="163" t="s">
        <v>37</v>
      </c>
      <c r="AY39" s="162">
        <f>(T39*60+X39)-(H39*60+L39)</f>
        <v>900</v>
      </c>
      <c r="AZ39" s="28"/>
      <c r="BA39" s="28"/>
      <c r="BB39" s="28"/>
      <c r="BC39" s="28"/>
      <c r="BD39" s="28"/>
      <c r="BE39" s="28"/>
      <c r="BF39" s="28"/>
    </row>
    <row r="40" spans="1:58" ht="35.25" customHeight="1" x14ac:dyDescent="0.15">
      <c r="A40" s="29"/>
      <c r="B40" s="173"/>
      <c r="C40" s="174"/>
      <c r="D40" s="174"/>
      <c r="E40" s="175"/>
      <c r="F40" s="176"/>
      <c r="G40" s="176"/>
      <c r="H40" s="182"/>
      <c r="I40" s="182"/>
      <c r="J40" s="180"/>
      <c r="K40" s="180"/>
      <c r="L40" s="182"/>
      <c r="M40" s="182"/>
      <c r="N40" s="180"/>
      <c r="O40" s="184"/>
      <c r="P40" s="226"/>
      <c r="Q40" s="184"/>
      <c r="R40" s="203"/>
      <c r="S40" s="203"/>
      <c r="T40" s="182"/>
      <c r="U40" s="182"/>
      <c r="V40" s="180"/>
      <c r="W40" s="180"/>
      <c r="X40" s="182"/>
      <c r="Y40" s="182"/>
      <c r="Z40" s="180"/>
      <c r="AA40" s="184"/>
      <c r="AB40" s="28"/>
      <c r="AC40" s="28"/>
      <c r="AD40" s="28"/>
      <c r="AE40" s="220"/>
      <c r="AF40" s="221"/>
      <c r="AG40" s="221"/>
      <c r="AH40" s="221"/>
      <c r="AI40" s="222"/>
      <c r="AJ40" s="224"/>
      <c r="AK40" s="224"/>
      <c r="AL40" s="221"/>
      <c r="AM40" s="221"/>
      <c r="AN40" s="224"/>
      <c r="AO40" s="224"/>
      <c r="AP40" s="180"/>
      <c r="AQ40" s="184"/>
      <c r="AR40" s="34"/>
      <c r="AS40" s="28"/>
      <c r="AT40" s="163"/>
      <c r="AU40" s="163"/>
      <c r="AV40" s="162"/>
      <c r="AW40" s="28"/>
      <c r="AX40" s="163"/>
      <c r="AY40" s="162"/>
      <c r="AZ40" s="28"/>
      <c r="BA40" s="28"/>
      <c r="BB40" s="28"/>
      <c r="BC40" s="28"/>
      <c r="BD40" s="28"/>
      <c r="BE40" s="28"/>
      <c r="BF40" s="28"/>
    </row>
    <row r="41" spans="1:58" ht="17.25" customHeight="1" x14ac:dyDescent="0.15">
      <c r="A41" s="29"/>
      <c r="B41" s="35"/>
      <c r="C41" s="35"/>
      <c r="D41" s="35"/>
      <c r="E41" s="35"/>
      <c r="F41" s="36"/>
      <c r="G41" s="36"/>
      <c r="H41" s="108"/>
      <c r="I41" s="36"/>
      <c r="J41" s="36"/>
      <c r="K41" s="36"/>
      <c r="L41" s="36"/>
      <c r="M41" s="36"/>
      <c r="N41" s="36"/>
      <c r="O41" s="36"/>
      <c r="P41" s="36"/>
      <c r="Q41" s="36"/>
      <c r="R41" s="36"/>
      <c r="S41" s="36"/>
      <c r="T41" s="36"/>
      <c r="U41" s="36"/>
      <c r="V41" s="36"/>
      <c r="W41" s="36"/>
      <c r="X41" s="34"/>
      <c r="Y41" s="34"/>
      <c r="Z41" s="32"/>
      <c r="AA41" s="110"/>
      <c r="AB41" s="34"/>
      <c r="AC41" s="34"/>
      <c r="AD41" s="34"/>
      <c r="AE41" s="38"/>
      <c r="AF41" s="38"/>
      <c r="AG41" s="38"/>
      <c r="AH41" s="38"/>
      <c r="AI41" s="38"/>
      <c r="AJ41" s="39" t="s">
        <v>38</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15">
      <c r="A42" s="29"/>
      <c r="B42" s="30"/>
      <c r="C42" s="109"/>
      <c r="D42" s="109"/>
      <c r="E42" s="109"/>
      <c r="F42" s="32"/>
      <c r="G42" s="32"/>
      <c r="H42" s="32"/>
      <c r="I42" s="32"/>
      <c r="J42" s="32"/>
      <c r="K42" s="32"/>
      <c r="L42" s="32"/>
      <c r="M42" s="32"/>
      <c r="N42" s="32"/>
      <c r="O42" s="32"/>
      <c r="P42" s="32"/>
      <c r="Q42" s="32"/>
      <c r="R42" s="32"/>
      <c r="S42" s="32"/>
      <c r="T42" s="32"/>
      <c r="U42" s="32"/>
      <c r="V42" s="32"/>
      <c r="W42" s="110"/>
      <c r="X42" s="34"/>
      <c r="Y42" s="34"/>
      <c r="Z42" s="32"/>
      <c r="AA42" s="110"/>
      <c r="AB42" s="34"/>
      <c r="AC42" s="34"/>
      <c r="AD42" s="34"/>
      <c r="AE42" s="38"/>
      <c r="AF42" s="38"/>
      <c r="AG42" s="38"/>
      <c r="AH42" s="38"/>
      <c r="AI42" s="38"/>
      <c r="AJ42" s="38"/>
      <c r="AK42" s="38"/>
      <c r="AL42" s="38"/>
      <c r="AM42" s="38"/>
      <c r="AN42" s="38"/>
      <c r="AO42" s="38"/>
      <c r="AP42" s="38"/>
      <c r="AQ42" s="38"/>
      <c r="AR42" s="34"/>
      <c r="AV42" s="42" t="s">
        <v>39</v>
      </c>
      <c r="AY42" s="28" t="s">
        <v>40</v>
      </c>
      <c r="BB42" s="28" t="s">
        <v>41</v>
      </c>
    </row>
    <row r="43" spans="1:58" s="47" customFormat="1" ht="25.5" customHeight="1" x14ac:dyDescent="0.15">
      <c r="A43" s="40"/>
      <c r="B43" s="41" t="s">
        <v>100</v>
      </c>
      <c r="C43" s="41"/>
      <c r="D43" s="41"/>
      <c r="E43" s="41"/>
      <c r="F43" s="41"/>
      <c r="G43" s="41"/>
      <c r="H43" s="41"/>
      <c r="I43" s="41"/>
      <c r="J43" s="41"/>
      <c r="K43" s="41"/>
      <c r="L43" s="41"/>
      <c r="M43" s="41"/>
      <c r="N43" s="41"/>
      <c r="O43" s="42"/>
      <c r="P43" s="41"/>
      <c r="Q43" s="41"/>
      <c r="R43" s="41"/>
      <c r="S43" s="41"/>
      <c r="T43" s="41"/>
      <c r="U43" s="17"/>
      <c r="V43" s="41"/>
      <c r="W43" s="41"/>
      <c r="X43" s="34"/>
      <c r="Y43" s="34"/>
      <c r="Z43" s="32"/>
      <c r="AA43" s="110"/>
      <c r="AB43" s="34"/>
      <c r="AC43" s="34"/>
      <c r="AD43" s="34"/>
      <c r="AE43" s="43" t="s">
        <v>42</v>
      </c>
      <c r="AF43" s="44"/>
      <c r="AG43" s="45"/>
      <c r="AH43" s="45"/>
      <c r="AI43" s="45"/>
      <c r="AJ43" s="45"/>
      <c r="AK43" s="45"/>
      <c r="AL43" s="45"/>
      <c r="AM43" s="45"/>
      <c r="AN43" s="38"/>
      <c r="AO43" s="38"/>
      <c r="AP43" s="38"/>
      <c r="AQ43" s="46"/>
      <c r="AR43" s="34"/>
      <c r="AS43" s="28"/>
      <c r="AT43" s="42"/>
      <c r="AU43" s="42"/>
      <c r="AV43" s="42" t="s">
        <v>43</v>
      </c>
      <c r="AW43" s="42"/>
      <c r="AX43" s="42"/>
      <c r="AY43" s="28" t="s">
        <v>44</v>
      </c>
      <c r="AZ43" s="42"/>
      <c r="BA43" s="28"/>
      <c r="BB43" s="28"/>
      <c r="BC43" s="42"/>
      <c r="BD43" s="28"/>
      <c r="BE43" s="42"/>
      <c r="BF43" s="42"/>
    </row>
    <row r="44" spans="1:58" ht="25.5" customHeight="1" x14ac:dyDescent="0.15">
      <c r="A44" s="29"/>
      <c r="B44" s="170" t="s">
        <v>27</v>
      </c>
      <c r="C44" s="171"/>
      <c r="D44" s="171"/>
      <c r="E44" s="172"/>
      <c r="F44" s="176" t="s">
        <v>29</v>
      </c>
      <c r="G44" s="176"/>
      <c r="H44" s="204">
        <v>9</v>
      </c>
      <c r="I44" s="181"/>
      <c r="J44" s="179" t="s">
        <v>30</v>
      </c>
      <c r="K44" s="179"/>
      <c r="L44" s="181">
        <v>0</v>
      </c>
      <c r="M44" s="181"/>
      <c r="N44" s="179" t="s">
        <v>31</v>
      </c>
      <c r="O44" s="183"/>
      <c r="P44" s="225" t="s">
        <v>32</v>
      </c>
      <c r="Q44" s="183"/>
      <c r="R44" s="202" t="s">
        <v>33</v>
      </c>
      <c r="S44" s="202"/>
      <c r="T44" s="204">
        <v>21</v>
      </c>
      <c r="U44" s="181"/>
      <c r="V44" s="179" t="s">
        <v>30</v>
      </c>
      <c r="W44" s="179"/>
      <c r="X44" s="181">
        <v>0</v>
      </c>
      <c r="Y44" s="181"/>
      <c r="Z44" s="179" t="s">
        <v>31</v>
      </c>
      <c r="AA44" s="183"/>
      <c r="AB44" s="34"/>
      <c r="AC44" s="34"/>
      <c r="AD44" s="34"/>
      <c r="AE44" s="227" t="s">
        <v>50</v>
      </c>
      <c r="AF44" s="179"/>
      <c r="AG44" s="179"/>
      <c r="AH44" s="179"/>
      <c r="AI44" s="183"/>
      <c r="AJ44" s="241">
        <f>ROUNDDOWN(AV49/60,0)</f>
        <v>3</v>
      </c>
      <c r="AK44" s="223"/>
      <c r="AL44" s="179" t="s">
        <v>30</v>
      </c>
      <c r="AM44" s="179"/>
      <c r="AN44" s="223">
        <f>AV49-AJ44*60</f>
        <v>0</v>
      </c>
      <c r="AO44" s="223"/>
      <c r="AP44" s="179" t="s">
        <v>31</v>
      </c>
      <c r="AQ44" s="183"/>
      <c r="AR44" s="34"/>
      <c r="AS44" s="48"/>
      <c r="AT44" s="28"/>
      <c r="AU44" s="163" t="s">
        <v>45</v>
      </c>
      <c r="AV44" s="162">
        <f>IF(AY44&lt;=BB44,BB44,AV39)</f>
        <v>1260</v>
      </c>
      <c r="AW44" s="160"/>
      <c r="AX44" s="163" t="s">
        <v>46</v>
      </c>
      <c r="AY44" s="162">
        <f>T44*60+X44</f>
        <v>1260</v>
      </c>
      <c r="AZ44" s="160"/>
      <c r="BA44" s="163" t="s">
        <v>47</v>
      </c>
      <c r="BB44" s="162">
        <f>21*60</f>
        <v>1260</v>
      </c>
      <c r="BC44" s="28"/>
      <c r="BD44" s="28"/>
      <c r="BE44" s="28"/>
      <c r="BF44" s="28"/>
    </row>
    <row r="45" spans="1:58" ht="35.25" customHeight="1" x14ac:dyDescent="0.15">
      <c r="A45" s="29"/>
      <c r="B45" s="173"/>
      <c r="C45" s="174"/>
      <c r="D45" s="174"/>
      <c r="E45" s="175"/>
      <c r="F45" s="176"/>
      <c r="G45" s="176"/>
      <c r="H45" s="205"/>
      <c r="I45" s="182"/>
      <c r="J45" s="180"/>
      <c r="K45" s="180"/>
      <c r="L45" s="182"/>
      <c r="M45" s="182"/>
      <c r="N45" s="180"/>
      <c r="O45" s="184"/>
      <c r="P45" s="226"/>
      <c r="Q45" s="184"/>
      <c r="R45" s="203"/>
      <c r="S45" s="203"/>
      <c r="T45" s="205"/>
      <c r="U45" s="182"/>
      <c r="V45" s="180"/>
      <c r="W45" s="180"/>
      <c r="X45" s="182"/>
      <c r="Y45" s="182"/>
      <c r="Z45" s="180"/>
      <c r="AA45" s="184"/>
      <c r="AB45" s="28"/>
      <c r="AC45" s="28"/>
      <c r="AD45" s="28"/>
      <c r="AE45" s="226"/>
      <c r="AF45" s="180"/>
      <c r="AG45" s="180"/>
      <c r="AH45" s="180"/>
      <c r="AI45" s="184"/>
      <c r="AJ45" s="242"/>
      <c r="AK45" s="224"/>
      <c r="AL45" s="180"/>
      <c r="AM45" s="180"/>
      <c r="AN45" s="224"/>
      <c r="AO45" s="224"/>
      <c r="AP45" s="180"/>
      <c r="AQ45" s="184"/>
      <c r="AR45" s="34"/>
      <c r="AS45" s="48"/>
      <c r="AT45" s="28"/>
      <c r="AU45" s="163"/>
      <c r="AV45" s="162"/>
      <c r="AW45" s="160"/>
      <c r="AX45" s="163"/>
      <c r="AY45" s="162"/>
      <c r="AZ45" s="160"/>
      <c r="BA45" s="163"/>
      <c r="BB45" s="162"/>
      <c r="BC45" s="28"/>
      <c r="BD45" s="28"/>
      <c r="BE45" s="28"/>
      <c r="BF45" s="28"/>
    </row>
    <row r="46" spans="1:58" ht="17.25" customHeight="1" x14ac:dyDescent="0.15">
      <c r="A46" s="49"/>
      <c r="B46" s="35"/>
      <c r="C46" s="35"/>
      <c r="D46" s="35"/>
      <c r="E46" s="35"/>
      <c r="F46" s="28"/>
      <c r="G46" s="35"/>
      <c r="H46" s="108"/>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38</v>
      </c>
      <c r="AK46" s="46"/>
      <c r="AL46" s="46"/>
      <c r="AM46" s="46"/>
      <c r="AN46" s="46"/>
      <c r="AO46" s="46"/>
      <c r="AP46" s="46"/>
      <c r="AQ46" s="46"/>
      <c r="AR46" s="28"/>
      <c r="AS46" s="28"/>
      <c r="AT46" s="28"/>
      <c r="AU46" s="28"/>
      <c r="AV46" s="28"/>
      <c r="AW46" s="28"/>
      <c r="AX46" s="28"/>
      <c r="AY46" s="61" t="s">
        <v>48</v>
      </c>
      <c r="AZ46" s="28"/>
      <c r="BA46" s="28"/>
      <c r="BB46" s="28"/>
      <c r="BC46" s="28"/>
      <c r="BD46" s="28"/>
      <c r="BE46" s="28"/>
      <c r="BF46" s="28"/>
    </row>
    <row r="47" spans="1:58" ht="25.5" customHeight="1" x14ac:dyDescent="0.2">
      <c r="A47" s="49"/>
      <c r="B47" s="28"/>
      <c r="C47" s="208" t="s">
        <v>99</v>
      </c>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10"/>
      <c r="AC47" s="28"/>
      <c r="AD47" s="28"/>
      <c r="AE47" s="46"/>
      <c r="AF47" s="46"/>
      <c r="AG47" s="46"/>
      <c r="AH47" s="46"/>
      <c r="AI47" s="46"/>
      <c r="AJ47" s="46"/>
      <c r="AK47" s="46"/>
      <c r="AL47" s="46"/>
      <c r="AM47" s="46"/>
      <c r="AN47" s="46"/>
      <c r="AO47" s="46"/>
      <c r="AP47" s="46"/>
      <c r="AQ47" s="46"/>
      <c r="AR47" s="28"/>
      <c r="AS47" s="28"/>
      <c r="AT47" s="28"/>
      <c r="AU47" s="28"/>
      <c r="AV47" s="28"/>
      <c r="AW47" s="28"/>
      <c r="AX47" s="28"/>
      <c r="AY47" s="102" t="s">
        <v>88</v>
      </c>
      <c r="AZ47" s="28"/>
      <c r="BA47" s="28"/>
      <c r="BB47" s="28"/>
      <c r="BC47" s="28"/>
      <c r="BD47" s="28"/>
      <c r="BE47" s="28"/>
      <c r="BF47" s="28"/>
    </row>
    <row r="48" spans="1:58" ht="25.5" customHeight="1" x14ac:dyDescent="0.15">
      <c r="A48" s="49"/>
      <c r="B48" s="28"/>
      <c r="C48" s="211"/>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3"/>
      <c r="AC48" s="28"/>
      <c r="AD48" s="28"/>
      <c r="AE48" s="43" t="s">
        <v>49</v>
      </c>
      <c r="AF48" s="46"/>
      <c r="AG48" s="46"/>
      <c r="AH48" s="46"/>
      <c r="AI48" s="46"/>
      <c r="AJ48" s="46"/>
      <c r="AK48" s="46"/>
      <c r="AL48" s="46"/>
      <c r="AM48" s="46"/>
      <c r="AN48" s="46"/>
      <c r="AO48" s="46"/>
      <c r="AP48" s="46"/>
      <c r="AQ48" s="46"/>
      <c r="AR48" s="28"/>
      <c r="AS48" s="28"/>
      <c r="AT48" s="28"/>
      <c r="AU48" s="28"/>
      <c r="AV48" s="28" t="s">
        <v>50</v>
      </c>
      <c r="AW48" s="28"/>
      <c r="AX48" s="28"/>
      <c r="AY48" s="28" t="s">
        <v>51</v>
      </c>
      <c r="AZ48" s="103"/>
      <c r="BA48" s="28"/>
      <c r="BB48" s="28"/>
      <c r="BC48" s="28"/>
      <c r="BD48" s="28"/>
      <c r="BE48" s="28"/>
      <c r="BF48" s="28"/>
    </row>
    <row r="49" spans="1:58" s="47" customFormat="1" ht="25.5" customHeight="1" x14ac:dyDescent="0.15">
      <c r="A49" s="49"/>
      <c r="B49" s="28"/>
      <c r="C49" s="211"/>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3"/>
      <c r="AD49" s="34"/>
      <c r="AE49" s="217" t="s">
        <v>108</v>
      </c>
      <c r="AF49" s="228"/>
      <c r="AG49" s="228"/>
      <c r="AH49" s="228"/>
      <c r="AI49" s="228"/>
      <c r="AJ49" s="228"/>
      <c r="AK49" s="229"/>
      <c r="AL49" s="233">
        <f>IF(AY39=0,0,ROUNDUP(AV49/AY39,3))</f>
        <v>0.2</v>
      </c>
      <c r="AM49" s="234"/>
      <c r="AN49" s="234"/>
      <c r="AO49" s="234"/>
      <c r="AP49" s="234"/>
      <c r="AQ49" s="235"/>
      <c r="AR49" s="28"/>
      <c r="AS49" s="28"/>
      <c r="AT49" s="42"/>
      <c r="AU49" s="163" t="s">
        <v>53</v>
      </c>
      <c r="AV49" s="239">
        <f>IF(AV39-AV44&gt;0,IF(AV39-AV44&gt;AY39,AY39,AV39-AV44),0)</f>
        <v>180</v>
      </c>
      <c r="AW49" s="240" t="s">
        <v>54</v>
      </c>
      <c r="AX49" s="240"/>
      <c r="AY49" s="103"/>
      <c r="AZ49" s="103"/>
      <c r="BA49" s="42"/>
      <c r="BB49" s="42"/>
      <c r="BC49" s="42"/>
      <c r="BD49" s="42"/>
      <c r="BE49" s="42"/>
      <c r="BF49" s="42"/>
    </row>
    <row r="50" spans="1:58" ht="35.25" customHeight="1" x14ac:dyDescent="0.15">
      <c r="A50" s="64"/>
      <c r="B50" s="28"/>
      <c r="C50" s="211"/>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3"/>
      <c r="AC50" s="34"/>
      <c r="AD50" s="28"/>
      <c r="AE50" s="230"/>
      <c r="AF50" s="231"/>
      <c r="AG50" s="231"/>
      <c r="AH50" s="231"/>
      <c r="AI50" s="231"/>
      <c r="AJ50" s="231"/>
      <c r="AK50" s="232"/>
      <c r="AL50" s="236"/>
      <c r="AM50" s="237"/>
      <c r="AN50" s="237"/>
      <c r="AO50" s="237"/>
      <c r="AP50" s="237"/>
      <c r="AQ50" s="238"/>
      <c r="AR50" s="28"/>
      <c r="AS50" s="28"/>
      <c r="AT50" s="163"/>
      <c r="AU50" s="163"/>
      <c r="AV50" s="239"/>
      <c r="AW50" s="240"/>
      <c r="AX50" s="240"/>
      <c r="AY50" s="28"/>
      <c r="AZ50" s="28"/>
      <c r="BA50" s="28"/>
      <c r="BB50" s="28"/>
      <c r="BC50" s="28"/>
      <c r="BD50" s="28"/>
      <c r="BE50" s="28"/>
      <c r="BF50" s="28"/>
    </row>
    <row r="51" spans="1:58" ht="25.5" customHeight="1" x14ac:dyDescent="0.15">
      <c r="A51" s="64"/>
      <c r="B51" s="28"/>
      <c r="C51" s="214"/>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6"/>
      <c r="AC51" s="28"/>
      <c r="AD51" s="28"/>
      <c r="AE51" s="28"/>
      <c r="AF51" s="28"/>
      <c r="AG51" s="28"/>
      <c r="AH51" s="28"/>
      <c r="AI51" s="28"/>
      <c r="AJ51" s="28"/>
      <c r="AK51" s="52" t="s">
        <v>38</v>
      </c>
      <c r="AL51" s="28"/>
      <c r="AM51" s="34"/>
      <c r="AN51" s="34"/>
      <c r="AO51" s="34"/>
      <c r="AP51" s="28"/>
      <c r="AQ51" s="28"/>
      <c r="AR51" s="28"/>
      <c r="AS51" s="28"/>
      <c r="AT51" s="163"/>
      <c r="AU51" s="28"/>
      <c r="AV51" s="28"/>
      <c r="AW51" s="28"/>
      <c r="AX51" s="28"/>
      <c r="AY51" s="28"/>
      <c r="AZ51" s="28"/>
      <c r="BA51" s="28"/>
      <c r="BB51" s="28"/>
      <c r="BC51" s="28"/>
      <c r="BD51" s="28"/>
      <c r="BE51" s="28"/>
      <c r="BF51" s="28"/>
    </row>
    <row r="52" spans="1:58" ht="25.5" customHeight="1" x14ac:dyDescent="0.15">
      <c r="A52" s="49"/>
      <c r="B52" s="109"/>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55</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15">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15">
      <c r="A54" s="164" t="s">
        <v>59</v>
      </c>
      <c r="B54" s="165"/>
      <c r="C54" s="165"/>
      <c r="D54" s="165"/>
      <c r="E54" s="165"/>
      <c r="F54" s="165"/>
      <c r="G54" s="165"/>
      <c r="H54" s="165"/>
      <c r="I54" s="166"/>
      <c r="J54" s="23"/>
      <c r="K54" s="63" t="s">
        <v>60</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23</v>
      </c>
      <c r="AV54" s="34"/>
      <c r="AW54" s="34"/>
      <c r="AX54" s="34"/>
      <c r="AY54" s="34"/>
      <c r="AZ54" s="28"/>
      <c r="BA54" s="34"/>
      <c r="BB54" s="34"/>
      <c r="BC54" s="34"/>
      <c r="BD54" s="34"/>
      <c r="BE54" s="34"/>
      <c r="BF54" s="9"/>
    </row>
    <row r="55" spans="1:58" ht="17.25" customHeight="1" x14ac:dyDescent="0.15">
      <c r="A55" s="167"/>
      <c r="B55" s="168"/>
      <c r="C55" s="168"/>
      <c r="D55" s="168"/>
      <c r="E55" s="168"/>
      <c r="F55" s="168"/>
      <c r="G55" s="168"/>
      <c r="H55" s="168"/>
      <c r="I55" s="169"/>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15">
      <c r="A56" s="29"/>
      <c r="B56" s="30" t="s">
        <v>24</v>
      </c>
      <c r="C56" s="109"/>
      <c r="D56" s="109"/>
      <c r="E56" s="109"/>
      <c r="F56" s="28"/>
      <c r="G56" s="32"/>
      <c r="H56" s="28"/>
      <c r="I56" s="32"/>
      <c r="J56" s="32"/>
      <c r="K56" s="32"/>
      <c r="L56" s="32"/>
      <c r="M56" s="32"/>
      <c r="N56" s="32"/>
      <c r="O56" s="32"/>
      <c r="P56" s="32"/>
      <c r="Q56" s="32"/>
      <c r="R56" s="32"/>
      <c r="S56" s="32"/>
      <c r="T56" s="32"/>
      <c r="U56" s="32"/>
      <c r="V56" s="32"/>
      <c r="W56" s="32"/>
      <c r="X56" s="32"/>
      <c r="Y56" s="32"/>
      <c r="Z56" s="32"/>
      <c r="AA56" s="110"/>
      <c r="AB56" s="34"/>
      <c r="AC56" s="34"/>
      <c r="AD56" s="34"/>
      <c r="AE56" s="30" t="s">
        <v>25</v>
      </c>
      <c r="AF56" s="34"/>
      <c r="AG56" s="34"/>
      <c r="AH56" s="34"/>
      <c r="AI56" s="34"/>
      <c r="AJ56" s="34"/>
      <c r="AK56" s="34"/>
      <c r="AL56" s="34"/>
      <c r="AM56" s="34"/>
      <c r="AN56" s="34"/>
      <c r="AO56" s="34"/>
      <c r="AP56" s="34"/>
      <c r="AQ56" s="34"/>
      <c r="AR56" s="34"/>
      <c r="AS56" s="34"/>
      <c r="AT56" s="28"/>
      <c r="AU56" s="28"/>
      <c r="AV56" s="28" t="s">
        <v>26</v>
      </c>
      <c r="AW56" s="28"/>
      <c r="AX56" s="28"/>
      <c r="AY56" s="28" t="s">
        <v>27</v>
      </c>
      <c r="AZ56" s="28"/>
      <c r="BA56" s="28"/>
      <c r="BB56" s="28"/>
      <c r="BC56" s="28"/>
      <c r="BD56" s="28"/>
      <c r="BE56" s="28"/>
      <c r="BF56" s="28"/>
    </row>
    <row r="57" spans="1:58" ht="25.5" customHeight="1" x14ac:dyDescent="0.15">
      <c r="A57" s="29"/>
      <c r="B57" s="170" t="s">
        <v>27</v>
      </c>
      <c r="C57" s="171"/>
      <c r="D57" s="171"/>
      <c r="E57" s="172"/>
      <c r="F57" s="176" t="s">
        <v>29</v>
      </c>
      <c r="G57" s="176"/>
      <c r="H57" s="177"/>
      <c r="I57" s="177"/>
      <c r="J57" s="179" t="s">
        <v>30</v>
      </c>
      <c r="K57" s="179"/>
      <c r="L57" s="177"/>
      <c r="M57" s="177"/>
      <c r="N57" s="179" t="s">
        <v>31</v>
      </c>
      <c r="O57" s="183"/>
      <c r="P57" s="225" t="s">
        <v>32</v>
      </c>
      <c r="Q57" s="183"/>
      <c r="R57" s="202" t="s">
        <v>33</v>
      </c>
      <c r="S57" s="202"/>
      <c r="T57" s="177"/>
      <c r="U57" s="177"/>
      <c r="V57" s="179" t="s">
        <v>30</v>
      </c>
      <c r="W57" s="179"/>
      <c r="X57" s="177"/>
      <c r="Y57" s="177"/>
      <c r="Z57" s="179" t="s">
        <v>31</v>
      </c>
      <c r="AA57" s="183"/>
      <c r="AB57" s="28"/>
      <c r="AC57" s="28"/>
      <c r="AD57" s="28"/>
      <c r="AE57" s="217" t="s">
        <v>107</v>
      </c>
      <c r="AF57" s="218"/>
      <c r="AG57" s="218"/>
      <c r="AH57" s="218"/>
      <c r="AI57" s="219"/>
      <c r="AJ57" s="223">
        <f>ROUNDDOWN(AY57/60,0)</f>
        <v>0</v>
      </c>
      <c r="AK57" s="223"/>
      <c r="AL57" s="218" t="s">
        <v>35</v>
      </c>
      <c r="AM57" s="218"/>
      <c r="AN57" s="223">
        <f>AY57-AJ57*60</f>
        <v>0</v>
      </c>
      <c r="AO57" s="223"/>
      <c r="AP57" s="179" t="s">
        <v>31</v>
      </c>
      <c r="AQ57" s="183"/>
      <c r="AR57" s="34"/>
      <c r="AS57" s="28"/>
      <c r="AT57" s="163"/>
      <c r="AU57" s="163" t="s">
        <v>36</v>
      </c>
      <c r="AV57" s="162">
        <f>T57*60+X57</f>
        <v>0</v>
      </c>
      <c r="AW57" s="28"/>
      <c r="AX57" s="163" t="s">
        <v>37</v>
      </c>
      <c r="AY57" s="162">
        <f>(T57*60+X57)-(H57*60+L57)</f>
        <v>0</v>
      </c>
      <c r="AZ57" s="28"/>
      <c r="BA57" s="28"/>
      <c r="BB57" s="28"/>
      <c r="BC57" s="28"/>
      <c r="BD57" s="28"/>
      <c r="BE57" s="28"/>
      <c r="BF57" s="28"/>
    </row>
    <row r="58" spans="1:58" ht="35.25" customHeight="1" x14ac:dyDescent="0.15">
      <c r="A58" s="29"/>
      <c r="B58" s="173"/>
      <c r="C58" s="174"/>
      <c r="D58" s="174"/>
      <c r="E58" s="175"/>
      <c r="F58" s="176"/>
      <c r="G58" s="176"/>
      <c r="H58" s="178"/>
      <c r="I58" s="178"/>
      <c r="J58" s="180"/>
      <c r="K58" s="180"/>
      <c r="L58" s="178"/>
      <c r="M58" s="178"/>
      <c r="N58" s="180"/>
      <c r="O58" s="184"/>
      <c r="P58" s="226"/>
      <c r="Q58" s="184"/>
      <c r="R58" s="203"/>
      <c r="S58" s="203"/>
      <c r="T58" s="178"/>
      <c r="U58" s="178"/>
      <c r="V58" s="180"/>
      <c r="W58" s="180"/>
      <c r="X58" s="178"/>
      <c r="Y58" s="178"/>
      <c r="Z58" s="180"/>
      <c r="AA58" s="184"/>
      <c r="AB58" s="28"/>
      <c r="AC58" s="28"/>
      <c r="AD58" s="28"/>
      <c r="AE58" s="220"/>
      <c r="AF58" s="221"/>
      <c r="AG58" s="221"/>
      <c r="AH58" s="221"/>
      <c r="AI58" s="222"/>
      <c r="AJ58" s="224"/>
      <c r="AK58" s="224"/>
      <c r="AL58" s="221"/>
      <c r="AM58" s="221"/>
      <c r="AN58" s="224"/>
      <c r="AO58" s="224"/>
      <c r="AP58" s="180"/>
      <c r="AQ58" s="184"/>
      <c r="AR58" s="34"/>
      <c r="AS58" s="28"/>
      <c r="AT58" s="163"/>
      <c r="AU58" s="163"/>
      <c r="AV58" s="162"/>
      <c r="AW58" s="28"/>
      <c r="AX58" s="163"/>
      <c r="AY58" s="162"/>
      <c r="AZ58" s="28"/>
      <c r="BA58" s="28"/>
      <c r="BB58" s="28"/>
      <c r="BC58" s="28"/>
      <c r="BD58" s="28"/>
      <c r="BE58" s="28"/>
      <c r="BF58" s="28"/>
    </row>
    <row r="59" spans="1:58" ht="17.25" customHeight="1" x14ac:dyDescent="0.15">
      <c r="A59" s="29"/>
      <c r="B59" s="35"/>
      <c r="C59" s="35"/>
      <c r="D59" s="35"/>
      <c r="E59" s="35"/>
      <c r="F59" s="36"/>
      <c r="G59" s="36"/>
      <c r="H59" s="108"/>
      <c r="I59" s="36"/>
      <c r="J59" s="36"/>
      <c r="K59" s="36"/>
      <c r="L59" s="36"/>
      <c r="M59" s="36"/>
      <c r="N59" s="36"/>
      <c r="O59" s="36"/>
      <c r="P59" s="36"/>
      <c r="Q59" s="36"/>
      <c r="R59" s="36"/>
      <c r="S59" s="36"/>
      <c r="T59" s="36"/>
      <c r="U59" s="36"/>
      <c r="V59" s="36"/>
      <c r="W59" s="36"/>
      <c r="X59" s="34"/>
      <c r="Y59" s="34"/>
      <c r="Z59" s="32"/>
      <c r="AA59" s="110"/>
      <c r="AB59" s="34"/>
      <c r="AC59" s="34"/>
      <c r="AD59" s="34"/>
      <c r="AE59" s="38"/>
      <c r="AF59" s="38"/>
      <c r="AG59" s="38"/>
      <c r="AH59" s="38"/>
      <c r="AI59" s="38"/>
      <c r="AJ59" s="39" t="s">
        <v>38</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15">
      <c r="A60" s="29"/>
      <c r="B60" s="30"/>
      <c r="C60" s="109"/>
      <c r="D60" s="109"/>
      <c r="E60" s="109"/>
      <c r="F60" s="32"/>
      <c r="G60" s="32"/>
      <c r="H60" s="32"/>
      <c r="I60" s="32"/>
      <c r="J60" s="32"/>
      <c r="K60" s="32"/>
      <c r="L60" s="32"/>
      <c r="M60" s="32"/>
      <c r="N60" s="32"/>
      <c r="O60" s="32"/>
      <c r="P60" s="32"/>
      <c r="Q60" s="32"/>
      <c r="R60" s="32"/>
      <c r="S60" s="32"/>
      <c r="T60" s="32"/>
      <c r="U60" s="32"/>
      <c r="V60" s="32"/>
      <c r="W60" s="110"/>
      <c r="X60" s="34"/>
      <c r="Y60" s="34"/>
      <c r="Z60" s="32"/>
      <c r="AA60" s="110"/>
      <c r="AB60" s="34"/>
      <c r="AC60" s="34"/>
      <c r="AD60" s="34"/>
      <c r="AE60" s="38"/>
      <c r="AF60" s="38"/>
      <c r="AG60" s="38"/>
      <c r="AH60" s="38"/>
      <c r="AI60" s="38"/>
      <c r="AJ60" s="38"/>
      <c r="AK60" s="38"/>
      <c r="AL60" s="38"/>
      <c r="AM60" s="38"/>
      <c r="AN60" s="38"/>
      <c r="AO60" s="38"/>
      <c r="AP60" s="38"/>
      <c r="AQ60" s="38"/>
      <c r="AR60" s="34"/>
      <c r="AV60" s="42" t="s">
        <v>39</v>
      </c>
      <c r="AY60" s="28" t="s">
        <v>40</v>
      </c>
      <c r="BB60" s="28" t="s">
        <v>41</v>
      </c>
    </row>
    <row r="61" spans="1:58" s="47" customFormat="1" ht="25.5" customHeight="1" x14ac:dyDescent="0.15">
      <c r="A61" s="40"/>
      <c r="B61" s="41" t="s">
        <v>100</v>
      </c>
      <c r="C61" s="41"/>
      <c r="D61" s="41"/>
      <c r="E61" s="41"/>
      <c r="F61" s="41"/>
      <c r="G61" s="41"/>
      <c r="H61" s="41"/>
      <c r="I61" s="41"/>
      <c r="J61" s="41"/>
      <c r="K61" s="41"/>
      <c r="L61" s="41"/>
      <c r="M61" s="41"/>
      <c r="N61" s="41"/>
      <c r="O61" s="42"/>
      <c r="P61" s="41"/>
      <c r="Q61" s="41"/>
      <c r="R61" s="41"/>
      <c r="S61" s="41"/>
      <c r="T61" s="41"/>
      <c r="U61" s="17"/>
      <c r="V61" s="41"/>
      <c r="W61" s="41"/>
      <c r="X61" s="34"/>
      <c r="Y61" s="34"/>
      <c r="Z61" s="32"/>
      <c r="AA61" s="110"/>
      <c r="AB61" s="34"/>
      <c r="AC61" s="34"/>
      <c r="AD61" s="34"/>
      <c r="AE61" s="43" t="s">
        <v>42</v>
      </c>
      <c r="AF61" s="44"/>
      <c r="AG61" s="45"/>
      <c r="AH61" s="45"/>
      <c r="AI61" s="45"/>
      <c r="AJ61" s="45"/>
      <c r="AK61" s="45"/>
      <c r="AL61" s="45"/>
      <c r="AM61" s="45"/>
      <c r="AN61" s="38"/>
      <c r="AO61" s="38"/>
      <c r="AP61" s="38"/>
      <c r="AQ61" s="46"/>
      <c r="AR61" s="34"/>
      <c r="AS61" s="28"/>
      <c r="AT61" s="42"/>
      <c r="AU61" s="42"/>
      <c r="AV61" s="42" t="s">
        <v>43</v>
      </c>
      <c r="AW61" s="42"/>
      <c r="AX61" s="42"/>
      <c r="AY61" s="28" t="s">
        <v>44</v>
      </c>
      <c r="AZ61" s="42"/>
      <c r="BA61" s="28"/>
      <c r="BB61" s="28"/>
      <c r="BC61" s="42"/>
      <c r="BD61" s="28"/>
      <c r="BE61" s="42"/>
      <c r="BF61" s="42"/>
    </row>
    <row r="62" spans="1:58" ht="25.5" customHeight="1" x14ac:dyDescent="0.15">
      <c r="A62" s="29"/>
      <c r="B62" s="170" t="s">
        <v>27</v>
      </c>
      <c r="C62" s="171"/>
      <c r="D62" s="171"/>
      <c r="E62" s="172"/>
      <c r="F62" s="176" t="s">
        <v>29</v>
      </c>
      <c r="G62" s="176"/>
      <c r="H62" s="177"/>
      <c r="I62" s="177"/>
      <c r="J62" s="179" t="s">
        <v>30</v>
      </c>
      <c r="K62" s="179"/>
      <c r="L62" s="177"/>
      <c r="M62" s="177"/>
      <c r="N62" s="179" t="s">
        <v>31</v>
      </c>
      <c r="O62" s="183"/>
      <c r="P62" s="225" t="s">
        <v>32</v>
      </c>
      <c r="Q62" s="183"/>
      <c r="R62" s="202" t="s">
        <v>33</v>
      </c>
      <c r="S62" s="202"/>
      <c r="T62" s="243"/>
      <c r="U62" s="177"/>
      <c r="V62" s="179" t="s">
        <v>30</v>
      </c>
      <c r="W62" s="179"/>
      <c r="X62" s="177"/>
      <c r="Y62" s="177"/>
      <c r="Z62" s="179" t="s">
        <v>31</v>
      </c>
      <c r="AA62" s="183"/>
      <c r="AB62" s="34"/>
      <c r="AC62" s="34"/>
      <c r="AD62" s="34"/>
      <c r="AE62" s="227" t="s">
        <v>50</v>
      </c>
      <c r="AF62" s="179"/>
      <c r="AG62" s="179"/>
      <c r="AH62" s="179"/>
      <c r="AI62" s="183"/>
      <c r="AJ62" s="241">
        <f>ROUNDDOWN(AV67/60,0)</f>
        <v>0</v>
      </c>
      <c r="AK62" s="223"/>
      <c r="AL62" s="179" t="s">
        <v>30</v>
      </c>
      <c r="AM62" s="179"/>
      <c r="AN62" s="223">
        <f>AV67-AJ62*60</f>
        <v>0</v>
      </c>
      <c r="AO62" s="223"/>
      <c r="AP62" s="179" t="s">
        <v>31</v>
      </c>
      <c r="AQ62" s="183"/>
      <c r="AR62" s="34"/>
      <c r="AS62" s="48"/>
      <c r="AT62" s="28"/>
      <c r="AU62" s="163" t="s">
        <v>45</v>
      </c>
      <c r="AV62" s="162">
        <f>IF(AY62&lt;=BB62,BB62,AV57)</f>
        <v>1260</v>
      </c>
      <c r="AW62" s="160"/>
      <c r="AX62" s="163" t="s">
        <v>46</v>
      </c>
      <c r="AY62" s="162">
        <f>T62*60+X62</f>
        <v>0</v>
      </c>
      <c r="AZ62" s="160"/>
      <c r="BA62" s="163" t="s">
        <v>47</v>
      </c>
      <c r="BB62" s="162">
        <f>21*60</f>
        <v>1260</v>
      </c>
      <c r="BC62" s="28"/>
      <c r="BD62" s="28"/>
      <c r="BE62" s="28"/>
      <c r="BF62" s="28"/>
    </row>
    <row r="63" spans="1:58" ht="35.25" customHeight="1" x14ac:dyDescent="0.15">
      <c r="A63" s="29"/>
      <c r="B63" s="173"/>
      <c r="C63" s="174"/>
      <c r="D63" s="174"/>
      <c r="E63" s="175"/>
      <c r="F63" s="176"/>
      <c r="G63" s="176"/>
      <c r="H63" s="178"/>
      <c r="I63" s="178"/>
      <c r="J63" s="180"/>
      <c r="K63" s="180"/>
      <c r="L63" s="178"/>
      <c r="M63" s="178"/>
      <c r="N63" s="180"/>
      <c r="O63" s="184"/>
      <c r="P63" s="226"/>
      <c r="Q63" s="184"/>
      <c r="R63" s="203"/>
      <c r="S63" s="203"/>
      <c r="T63" s="244"/>
      <c r="U63" s="178"/>
      <c r="V63" s="180"/>
      <c r="W63" s="180"/>
      <c r="X63" s="178"/>
      <c r="Y63" s="178"/>
      <c r="Z63" s="180"/>
      <c r="AA63" s="184"/>
      <c r="AB63" s="28"/>
      <c r="AC63" s="28"/>
      <c r="AD63" s="28"/>
      <c r="AE63" s="226"/>
      <c r="AF63" s="180"/>
      <c r="AG63" s="180"/>
      <c r="AH63" s="180"/>
      <c r="AI63" s="184"/>
      <c r="AJ63" s="242"/>
      <c r="AK63" s="224"/>
      <c r="AL63" s="180"/>
      <c r="AM63" s="180"/>
      <c r="AN63" s="224"/>
      <c r="AO63" s="224"/>
      <c r="AP63" s="180"/>
      <c r="AQ63" s="184"/>
      <c r="AR63" s="34"/>
      <c r="AS63" s="48"/>
      <c r="AT63" s="28"/>
      <c r="AU63" s="163"/>
      <c r="AV63" s="162"/>
      <c r="AW63" s="160"/>
      <c r="AX63" s="163"/>
      <c r="AY63" s="162"/>
      <c r="AZ63" s="160"/>
      <c r="BA63" s="163"/>
      <c r="BB63" s="162"/>
      <c r="BC63" s="28"/>
      <c r="BD63" s="28"/>
      <c r="BE63" s="28"/>
      <c r="BF63" s="28"/>
    </row>
    <row r="64" spans="1:58" ht="17.25" customHeight="1" x14ac:dyDescent="0.15">
      <c r="A64" s="49"/>
      <c r="B64" s="35"/>
      <c r="C64" s="35"/>
      <c r="D64" s="35"/>
      <c r="E64" s="35"/>
      <c r="F64" s="28"/>
      <c r="G64" s="35"/>
      <c r="H64" s="108"/>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38</v>
      </c>
      <c r="AK64" s="46"/>
      <c r="AL64" s="46"/>
      <c r="AM64" s="46"/>
      <c r="AN64" s="46"/>
      <c r="AO64" s="46"/>
      <c r="AP64" s="46"/>
      <c r="AQ64" s="46"/>
      <c r="AR64" s="28"/>
      <c r="AS64" s="28"/>
      <c r="AT64" s="28"/>
      <c r="AU64" s="28"/>
      <c r="AV64" s="28"/>
      <c r="AW64" s="28"/>
      <c r="AX64" s="28"/>
      <c r="AY64" s="61" t="s">
        <v>48</v>
      </c>
      <c r="AZ64" s="28"/>
      <c r="BA64" s="28"/>
      <c r="BB64" s="28"/>
      <c r="BC64" s="28"/>
      <c r="BD64" s="28"/>
      <c r="BE64" s="28"/>
      <c r="BF64" s="28"/>
    </row>
    <row r="65" spans="1:58" ht="25.5" customHeight="1" x14ac:dyDescent="0.2">
      <c r="A65" s="49"/>
      <c r="B65" s="28"/>
      <c r="C65" s="208" t="s">
        <v>99</v>
      </c>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10"/>
      <c r="AD65" s="28"/>
      <c r="AE65" s="46"/>
      <c r="AF65" s="46"/>
      <c r="AG65" s="46"/>
      <c r="AH65" s="46"/>
      <c r="AI65" s="46"/>
      <c r="AJ65" s="46"/>
      <c r="AK65" s="46"/>
      <c r="AL65" s="46"/>
      <c r="AM65" s="46"/>
      <c r="AN65" s="46"/>
      <c r="AO65" s="46"/>
      <c r="AP65" s="46"/>
      <c r="AQ65" s="46"/>
      <c r="AR65" s="28"/>
      <c r="AS65" s="28"/>
      <c r="AT65" s="28"/>
      <c r="AU65" s="28"/>
      <c r="AV65" s="28"/>
      <c r="AW65" s="28"/>
      <c r="AX65" s="28"/>
      <c r="AY65" s="102" t="s">
        <v>88</v>
      </c>
      <c r="AZ65" s="28"/>
      <c r="BA65" s="28"/>
      <c r="BB65" s="28"/>
      <c r="BC65" s="28"/>
      <c r="BD65" s="28"/>
      <c r="BE65" s="28"/>
      <c r="BF65" s="28"/>
    </row>
    <row r="66" spans="1:58" ht="25.5" customHeight="1" x14ac:dyDescent="0.15">
      <c r="A66" s="49"/>
      <c r="B66" s="28"/>
      <c r="C66" s="211"/>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3"/>
      <c r="AD66" s="28"/>
      <c r="AE66" s="43" t="s">
        <v>49</v>
      </c>
      <c r="AF66" s="46"/>
      <c r="AG66" s="46"/>
      <c r="AH66" s="46"/>
      <c r="AI66" s="46"/>
      <c r="AJ66" s="46"/>
      <c r="AK66" s="46"/>
      <c r="AL66" s="46"/>
      <c r="AM66" s="46"/>
      <c r="AN66" s="46"/>
      <c r="AO66" s="46"/>
      <c r="AP66" s="46"/>
      <c r="AQ66" s="46"/>
      <c r="AR66" s="28"/>
      <c r="AS66" s="28"/>
      <c r="AT66" s="28"/>
      <c r="AU66" s="28"/>
      <c r="AV66" s="28" t="s">
        <v>50</v>
      </c>
      <c r="AW66" s="28"/>
      <c r="AX66" s="28"/>
      <c r="AY66" s="28" t="s">
        <v>51</v>
      </c>
      <c r="AZ66" s="103"/>
      <c r="BA66" s="28"/>
      <c r="BB66" s="28"/>
      <c r="BC66" s="28"/>
      <c r="BD66" s="28"/>
      <c r="BE66" s="28"/>
      <c r="BF66" s="28"/>
    </row>
    <row r="67" spans="1:58" s="47" customFormat="1" ht="25.5" customHeight="1" x14ac:dyDescent="0.15">
      <c r="A67" s="49"/>
      <c r="B67" s="28"/>
      <c r="C67" s="211"/>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3"/>
      <c r="AC67" s="1"/>
      <c r="AD67" s="28"/>
      <c r="AE67" s="217" t="s">
        <v>108</v>
      </c>
      <c r="AF67" s="228"/>
      <c r="AG67" s="228"/>
      <c r="AH67" s="228"/>
      <c r="AI67" s="228"/>
      <c r="AJ67" s="228"/>
      <c r="AK67" s="229"/>
      <c r="AL67" s="233">
        <f>IF(AY57=0,0,ROUNDUP(AV67/AY57,3))</f>
        <v>0</v>
      </c>
      <c r="AM67" s="234"/>
      <c r="AN67" s="234"/>
      <c r="AO67" s="234"/>
      <c r="AP67" s="234"/>
      <c r="AQ67" s="235"/>
      <c r="AR67" s="28"/>
      <c r="AS67" s="28"/>
      <c r="AT67" s="42"/>
      <c r="AU67" s="163" t="s">
        <v>53</v>
      </c>
      <c r="AV67" s="239">
        <f>IF(AV57-AV62&gt;0,IF(AV57-AV62&gt;AY57,AY57,AV57-AV62),0)</f>
        <v>0</v>
      </c>
      <c r="AW67" s="240" t="s">
        <v>54</v>
      </c>
      <c r="AX67" s="240"/>
      <c r="AY67" s="103"/>
      <c r="AZ67" s="103"/>
      <c r="BA67" s="42"/>
      <c r="BB67" s="42"/>
      <c r="BC67" s="42"/>
      <c r="BD67" s="42"/>
      <c r="BE67" s="42"/>
      <c r="BF67" s="42"/>
    </row>
    <row r="68" spans="1:58" ht="35.25" customHeight="1" x14ac:dyDescent="0.15">
      <c r="A68" s="49"/>
      <c r="B68" s="28"/>
      <c r="C68" s="211"/>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3"/>
      <c r="AD68" s="28"/>
      <c r="AE68" s="230"/>
      <c r="AF68" s="231"/>
      <c r="AG68" s="231"/>
      <c r="AH68" s="231"/>
      <c r="AI68" s="231"/>
      <c r="AJ68" s="231"/>
      <c r="AK68" s="232"/>
      <c r="AL68" s="236"/>
      <c r="AM68" s="237"/>
      <c r="AN68" s="237"/>
      <c r="AO68" s="237"/>
      <c r="AP68" s="237"/>
      <c r="AQ68" s="238"/>
      <c r="AR68" s="28"/>
      <c r="AS68" s="28"/>
      <c r="AT68" s="163"/>
      <c r="AU68" s="163"/>
      <c r="AV68" s="239"/>
      <c r="AW68" s="240"/>
      <c r="AX68" s="240"/>
      <c r="AY68" s="28"/>
      <c r="AZ68" s="28"/>
      <c r="BA68" s="28"/>
      <c r="BB68" s="28"/>
      <c r="BC68" s="28"/>
      <c r="BD68" s="28"/>
      <c r="BE68" s="28"/>
      <c r="BF68" s="28"/>
    </row>
    <row r="69" spans="1:58" ht="25.5" customHeight="1" x14ac:dyDescent="0.15">
      <c r="A69" s="49"/>
      <c r="B69" s="28"/>
      <c r="C69" s="214"/>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6"/>
      <c r="AD69" s="28"/>
      <c r="AE69" s="28"/>
      <c r="AF69" s="28"/>
      <c r="AG69" s="28"/>
      <c r="AH69" s="28"/>
      <c r="AI69" s="28"/>
      <c r="AJ69" s="28"/>
      <c r="AK69" s="52" t="s">
        <v>38</v>
      </c>
      <c r="AL69" s="28"/>
      <c r="AM69" s="34"/>
      <c r="AN69" s="34"/>
      <c r="AO69" s="34"/>
      <c r="AP69" s="28"/>
      <c r="AQ69" s="28"/>
      <c r="AR69" s="28"/>
      <c r="AS69" s="28"/>
      <c r="AT69" s="163"/>
      <c r="AU69" s="28"/>
      <c r="AV69" s="28"/>
      <c r="AW69" s="28"/>
      <c r="AX69" s="28"/>
      <c r="AY69" s="28"/>
      <c r="AZ69" s="28"/>
      <c r="BA69" s="28"/>
      <c r="BB69" s="28"/>
      <c r="BC69" s="28"/>
      <c r="BD69" s="28"/>
      <c r="BE69" s="28"/>
      <c r="BF69" s="28"/>
    </row>
    <row r="70" spans="1:58" ht="25.5" customHeight="1" x14ac:dyDescent="0.15">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55</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15">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15">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15">
      <c r="A73" s="164" t="s">
        <v>61</v>
      </c>
      <c r="B73" s="165"/>
      <c r="C73" s="165"/>
      <c r="D73" s="165"/>
      <c r="E73" s="165"/>
      <c r="F73" s="165"/>
      <c r="G73" s="165"/>
      <c r="H73" s="165"/>
      <c r="I73" s="166"/>
      <c r="J73" s="23"/>
      <c r="K73" s="63" t="s">
        <v>60</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23</v>
      </c>
      <c r="AV73" s="34"/>
      <c r="AW73" s="34"/>
      <c r="AX73" s="34"/>
      <c r="AY73" s="34"/>
      <c r="AZ73" s="28"/>
      <c r="BA73" s="34"/>
      <c r="BB73" s="34"/>
      <c r="BC73" s="34"/>
      <c r="BD73" s="34"/>
      <c r="BE73" s="34"/>
      <c r="BF73" s="9"/>
    </row>
    <row r="74" spans="1:58" ht="17.25" hidden="1" customHeight="1" x14ac:dyDescent="0.15">
      <c r="A74" s="167"/>
      <c r="B74" s="168"/>
      <c r="C74" s="168"/>
      <c r="D74" s="168"/>
      <c r="E74" s="168"/>
      <c r="F74" s="168"/>
      <c r="G74" s="168"/>
      <c r="H74" s="168"/>
      <c r="I74" s="169"/>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15">
      <c r="A75" s="29"/>
      <c r="B75" s="30" t="s">
        <v>24</v>
      </c>
      <c r="C75" s="109"/>
      <c r="D75" s="109"/>
      <c r="E75" s="109"/>
      <c r="F75" s="28"/>
      <c r="G75" s="32"/>
      <c r="H75" s="28"/>
      <c r="I75" s="32"/>
      <c r="J75" s="32"/>
      <c r="K75" s="32"/>
      <c r="L75" s="32"/>
      <c r="M75" s="32"/>
      <c r="N75" s="32"/>
      <c r="O75" s="32"/>
      <c r="P75" s="32"/>
      <c r="Q75" s="32"/>
      <c r="R75" s="32"/>
      <c r="S75" s="32"/>
      <c r="T75" s="32"/>
      <c r="U75" s="32"/>
      <c r="V75" s="32"/>
      <c r="W75" s="32"/>
      <c r="X75" s="32"/>
      <c r="Y75" s="32"/>
      <c r="Z75" s="32"/>
      <c r="AA75" s="110"/>
      <c r="AB75" s="34"/>
      <c r="AC75" s="34"/>
      <c r="AD75" s="34"/>
      <c r="AE75" s="30" t="s">
        <v>25</v>
      </c>
      <c r="AF75" s="34"/>
      <c r="AG75" s="34"/>
      <c r="AH75" s="34"/>
      <c r="AI75" s="34"/>
      <c r="AJ75" s="34"/>
      <c r="AK75" s="34"/>
      <c r="AL75" s="34"/>
      <c r="AM75" s="34"/>
      <c r="AN75" s="34"/>
      <c r="AO75" s="34"/>
      <c r="AP75" s="34"/>
      <c r="AQ75" s="34"/>
      <c r="AR75" s="34"/>
      <c r="AS75" s="34"/>
      <c r="AT75" s="28"/>
      <c r="AU75" s="28"/>
      <c r="AV75" s="28" t="s">
        <v>26</v>
      </c>
      <c r="AW75" s="28"/>
      <c r="AX75" s="28"/>
      <c r="AY75" s="28" t="s">
        <v>27</v>
      </c>
      <c r="AZ75" s="28"/>
      <c r="BA75" s="28"/>
      <c r="BB75" s="28"/>
      <c r="BC75" s="28"/>
      <c r="BD75" s="28"/>
      <c r="BE75" s="28"/>
      <c r="BF75" s="28"/>
    </row>
    <row r="76" spans="1:58" ht="25.5" hidden="1" customHeight="1" x14ac:dyDescent="0.15">
      <c r="A76" s="29"/>
      <c r="B76" s="170" t="s">
        <v>27</v>
      </c>
      <c r="C76" s="171"/>
      <c r="D76" s="171"/>
      <c r="E76" s="172"/>
      <c r="F76" s="176" t="s">
        <v>29</v>
      </c>
      <c r="G76" s="176"/>
      <c r="H76" s="177"/>
      <c r="I76" s="177"/>
      <c r="J76" s="179" t="s">
        <v>30</v>
      </c>
      <c r="K76" s="179"/>
      <c r="L76" s="177"/>
      <c r="M76" s="177"/>
      <c r="N76" s="179" t="s">
        <v>31</v>
      </c>
      <c r="O76" s="183"/>
      <c r="P76" s="225" t="s">
        <v>32</v>
      </c>
      <c r="Q76" s="183"/>
      <c r="R76" s="202" t="s">
        <v>33</v>
      </c>
      <c r="S76" s="202"/>
      <c r="T76" s="177"/>
      <c r="U76" s="177"/>
      <c r="V76" s="179" t="s">
        <v>30</v>
      </c>
      <c r="W76" s="179"/>
      <c r="X76" s="177"/>
      <c r="Y76" s="177"/>
      <c r="Z76" s="179" t="s">
        <v>31</v>
      </c>
      <c r="AA76" s="183"/>
      <c r="AB76" s="28"/>
      <c r="AC76" s="28"/>
      <c r="AD76" s="28"/>
      <c r="AE76" s="217" t="s">
        <v>107</v>
      </c>
      <c r="AF76" s="218"/>
      <c r="AG76" s="218"/>
      <c r="AH76" s="218"/>
      <c r="AI76" s="219"/>
      <c r="AJ76" s="223">
        <f>ROUNDDOWN(AY76/60,0)</f>
        <v>0</v>
      </c>
      <c r="AK76" s="223"/>
      <c r="AL76" s="218" t="s">
        <v>35</v>
      </c>
      <c r="AM76" s="218"/>
      <c r="AN76" s="223">
        <f>AY76-AJ76*60</f>
        <v>0</v>
      </c>
      <c r="AO76" s="223"/>
      <c r="AP76" s="179" t="s">
        <v>31</v>
      </c>
      <c r="AQ76" s="183"/>
      <c r="AR76" s="34"/>
      <c r="AS76" s="28"/>
      <c r="AT76" s="163"/>
      <c r="AU76" s="163" t="s">
        <v>36</v>
      </c>
      <c r="AV76" s="162">
        <f>T76*60+X76</f>
        <v>0</v>
      </c>
      <c r="AW76" s="28"/>
      <c r="AX76" s="163" t="s">
        <v>37</v>
      </c>
      <c r="AY76" s="162">
        <f>(T76*60+X76)-(H76*60+L76)</f>
        <v>0</v>
      </c>
      <c r="AZ76" s="28"/>
      <c r="BA76" s="28"/>
      <c r="BB76" s="28"/>
      <c r="BC76" s="28"/>
      <c r="BD76" s="28"/>
      <c r="BE76" s="28"/>
      <c r="BF76" s="28"/>
    </row>
    <row r="77" spans="1:58" ht="35.25" hidden="1" customHeight="1" x14ac:dyDescent="0.15">
      <c r="A77" s="29"/>
      <c r="B77" s="173"/>
      <c r="C77" s="174"/>
      <c r="D77" s="174"/>
      <c r="E77" s="175"/>
      <c r="F77" s="176"/>
      <c r="G77" s="176"/>
      <c r="H77" s="178"/>
      <c r="I77" s="178"/>
      <c r="J77" s="180"/>
      <c r="K77" s="180"/>
      <c r="L77" s="178"/>
      <c r="M77" s="178"/>
      <c r="N77" s="180"/>
      <c r="O77" s="184"/>
      <c r="P77" s="226"/>
      <c r="Q77" s="184"/>
      <c r="R77" s="203"/>
      <c r="S77" s="203"/>
      <c r="T77" s="178"/>
      <c r="U77" s="178"/>
      <c r="V77" s="180"/>
      <c r="W77" s="180"/>
      <c r="X77" s="178"/>
      <c r="Y77" s="178"/>
      <c r="Z77" s="180"/>
      <c r="AA77" s="184"/>
      <c r="AB77" s="28"/>
      <c r="AC77" s="28"/>
      <c r="AD77" s="28"/>
      <c r="AE77" s="220"/>
      <c r="AF77" s="221"/>
      <c r="AG77" s="221"/>
      <c r="AH77" s="221"/>
      <c r="AI77" s="222"/>
      <c r="AJ77" s="224"/>
      <c r="AK77" s="224"/>
      <c r="AL77" s="221"/>
      <c r="AM77" s="221"/>
      <c r="AN77" s="224"/>
      <c r="AO77" s="224"/>
      <c r="AP77" s="180"/>
      <c r="AQ77" s="184"/>
      <c r="AR77" s="34"/>
      <c r="AS77" s="28"/>
      <c r="AT77" s="163"/>
      <c r="AU77" s="163"/>
      <c r="AV77" s="162"/>
      <c r="AW77" s="28"/>
      <c r="AX77" s="163"/>
      <c r="AY77" s="162"/>
      <c r="AZ77" s="28"/>
      <c r="BA77" s="28"/>
      <c r="BB77" s="28"/>
      <c r="BC77" s="28"/>
      <c r="BD77" s="28"/>
      <c r="BE77" s="28"/>
      <c r="BF77" s="28"/>
    </row>
    <row r="78" spans="1:58" ht="17.25" hidden="1" customHeight="1" x14ac:dyDescent="0.15">
      <c r="A78" s="29"/>
      <c r="B78" s="35"/>
      <c r="C78" s="35"/>
      <c r="D78" s="35"/>
      <c r="E78" s="35"/>
      <c r="F78" s="36"/>
      <c r="G78" s="36"/>
      <c r="H78" s="108"/>
      <c r="I78" s="36"/>
      <c r="J78" s="36"/>
      <c r="K78" s="36"/>
      <c r="L78" s="36"/>
      <c r="M78" s="36"/>
      <c r="N78" s="36"/>
      <c r="O78" s="36"/>
      <c r="P78" s="36"/>
      <c r="Q78" s="36"/>
      <c r="R78" s="36"/>
      <c r="S78" s="36"/>
      <c r="T78" s="36"/>
      <c r="U78" s="36"/>
      <c r="V78" s="36"/>
      <c r="W78" s="36"/>
      <c r="X78" s="34"/>
      <c r="Y78" s="34"/>
      <c r="Z78" s="32"/>
      <c r="AA78" s="110"/>
      <c r="AB78" s="34"/>
      <c r="AC78" s="34"/>
      <c r="AD78" s="34"/>
      <c r="AE78" s="38"/>
      <c r="AF78" s="38"/>
      <c r="AG78" s="38"/>
      <c r="AH78" s="38"/>
      <c r="AI78" s="38"/>
      <c r="AJ78" s="39" t="s">
        <v>38</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15">
      <c r="A79" s="29"/>
      <c r="B79" s="30"/>
      <c r="C79" s="109"/>
      <c r="D79" s="109"/>
      <c r="E79" s="109"/>
      <c r="F79" s="32"/>
      <c r="G79" s="32"/>
      <c r="H79" s="32"/>
      <c r="I79" s="32"/>
      <c r="J79" s="32"/>
      <c r="K79" s="32"/>
      <c r="L79" s="32"/>
      <c r="M79" s="32"/>
      <c r="N79" s="32"/>
      <c r="O79" s="32"/>
      <c r="P79" s="32"/>
      <c r="Q79" s="32"/>
      <c r="R79" s="32"/>
      <c r="S79" s="32"/>
      <c r="T79" s="32"/>
      <c r="U79" s="32"/>
      <c r="V79" s="32"/>
      <c r="W79" s="110"/>
      <c r="X79" s="34"/>
      <c r="Y79" s="34"/>
      <c r="Z79" s="32"/>
      <c r="AA79" s="110"/>
      <c r="AB79" s="34"/>
      <c r="AC79" s="34"/>
      <c r="AD79" s="34"/>
      <c r="AE79" s="38"/>
      <c r="AF79" s="38"/>
      <c r="AG79" s="38"/>
      <c r="AH79" s="38"/>
      <c r="AI79" s="38"/>
      <c r="AJ79" s="38"/>
      <c r="AK79" s="38"/>
      <c r="AL79" s="38"/>
      <c r="AM79" s="38"/>
      <c r="AN79" s="38"/>
      <c r="AO79" s="38"/>
      <c r="AP79" s="38"/>
      <c r="AQ79" s="38"/>
      <c r="AR79" s="34"/>
      <c r="AV79" s="42" t="s">
        <v>39</v>
      </c>
      <c r="AY79" s="28" t="s">
        <v>40</v>
      </c>
      <c r="BB79" s="28" t="s">
        <v>41</v>
      </c>
    </row>
    <row r="80" spans="1:58" s="47" customFormat="1" ht="25.5" hidden="1" customHeight="1" x14ac:dyDescent="0.15">
      <c r="A80" s="40"/>
      <c r="B80" s="41" t="s">
        <v>100</v>
      </c>
      <c r="C80" s="41"/>
      <c r="D80" s="41"/>
      <c r="E80" s="41"/>
      <c r="F80" s="41"/>
      <c r="G80" s="41"/>
      <c r="H80" s="41"/>
      <c r="I80" s="41"/>
      <c r="J80" s="41"/>
      <c r="K80" s="41"/>
      <c r="L80" s="41"/>
      <c r="M80" s="41"/>
      <c r="N80" s="41"/>
      <c r="O80" s="42"/>
      <c r="P80" s="41"/>
      <c r="Q80" s="41"/>
      <c r="R80" s="41"/>
      <c r="S80" s="41"/>
      <c r="T80" s="41"/>
      <c r="U80" s="17"/>
      <c r="V80" s="41"/>
      <c r="W80" s="41"/>
      <c r="X80" s="34"/>
      <c r="Y80" s="34"/>
      <c r="Z80" s="32"/>
      <c r="AA80" s="110"/>
      <c r="AB80" s="34"/>
      <c r="AC80" s="34"/>
      <c r="AD80" s="34"/>
      <c r="AE80" s="43" t="s">
        <v>42</v>
      </c>
      <c r="AF80" s="44"/>
      <c r="AG80" s="45"/>
      <c r="AH80" s="45"/>
      <c r="AI80" s="45"/>
      <c r="AJ80" s="45"/>
      <c r="AK80" s="45"/>
      <c r="AL80" s="45"/>
      <c r="AM80" s="45"/>
      <c r="AN80" s="38"/>
      <c r="AO80" s="38"/>
      <c r="AP80" s="38"/>
      <c r="AQ80" s="46"/>
      <c r="AR80" s="34"/>
      <c r="AS80" s="28"/>
      <c r="AT80" s="42"/>
      <c r="AU80" s="42"/>
      <c r="AV80" s="42" t="s">
        <v>43</v>
      </c>
      <c r="AW80" s="42"/>
      <c r="AX80" s="42"/>
      <c r="AY80" s="28" t="s">
        <v>44</v>
      </c>
      <c r="AZ80" s="42"/>
      <c r="BA80" s="28"/>
      <c r="BB80" s="28"/>
      <c r="BC80" s="42"/>
      <c r="BD80" s="28"/>
      <c r="BE80" s="42"/>
      <c r="BF80" s="42"/>
    </row>
    <row r="81" spans="1:58" ht="25.5" hidden="1" customHeight="1" x14ac:dyDescent="0.15">
      <c r="A81" s="29"/>
      <c r="B81" s="170" t="s">
        <v>27</v>
      </c>
      <c r="C81" s="171"/>
      <c r="D81" s="171"/>
      <c r="E81" s="172"/>
      <c r="F81" s="176" t="s">
        <v>29</v>
      </c>
      <c r="G81" s="176"/>
      <c r="H81" s="177"/>
      <c r="I81" s="177"/>
      <c r="J81" s="179" t="s">
        <v>30</v>
      </c>
      <c r="K81" s="179"/>
      <c r="L81" s="177"/>
      <c r="M81" s="177"/>
      <c r="N81" s="179" t="s">
        <v>31</v>
      </c>
      <c r="O81" s="183"/>
      <c r="P81" s="225" t="s">
        <v>32</v>
      </c>
      <c r="Q81" s="183"/>
      <c r="R81" s="202" t="s">
        <v>33</v>
      </c>
      <c r="S81" s="202"/>
      <c r="T81" s="243"/>
      <c r="U81" s="177"/>
      <c r="V81" s="179" t="s">
        <v>30</v>
      </c>
      <c r="W81" s="179"/>
      <c r="X81" s="177"/>
      <c r="Y81" s="177"/>
      <c r="Z81" s="179" t="s">
        <v>31</v>
      </c>
      <c r="AA81" s="183"/>
      <c r="AB81" s="34"/>
      <c r="AC81" s="34"/>
      <c r="AD81" s="34"/>
      <c r="AE81" s="227" t="s">
        <v>50</v>
      </c>
      <c r="AF81" s="179"/>
      <c r="AG81" s="179"/>
      <c r="AH81" s="179"/>
      <c r="AI81" s="183"/>
      <c r="AJ81" s="241">
        <f>ROUNDDOWN(AV86/60,0)</f>
        <v>0</v>
      </c>
      <c r="AK81" s="223"/>
      <c r="AL81" s="179" t="s">
        <v>30</v>
      </c>
      <c r="AM81" s="179"/>
      <c r="AN81" s="223">
        <f>AV86-AJ81*60</f>
        <v>0</v>
      </c>
      <c r="AO81" s="223"/>
      <c r="AP81" s="179" t="s">
        <v>31</v>
      </c>
      <c r="AQ81" s="183"/>
      <c r="AR81" s="34"/>
      <c r="AS81" s="48"/>
      <c r="AT81" s="28"/>
      <c r="AU81" s="163" t="s">
        <v>45</v>
      </c>
      <c r="AV81" s="162">
        <f>IF(AY81&lt;=BB81,BB81,AV76)</f>
        <v>1260</v>
      </c>
      <c r="AW81" s="160"/>
      <c r="AX81" s="163" t="s">
        <v>46</v>
      </c>
      <c r="AY81" s="162">
        <f>T81*60+X81</f>
        <v>0</v>
      </c>
      <c r="AZ81" s="160"/>
      <c r="BA81" s="163" t="s">
        <v>47</v>
      </c>
      <c r="BB81" s="162">
        <f>21*60</f>
        <v>1260</v>
      </c>
      <c r="BC81" s="28"/>
      <c r="BD81" s="28"/>
      <c r="BE81" s="28"/>
      <c r="BF81" s="28"/>
    </row>
    <row r="82" spans="1:58" ht="35.25" hidden="1" customHeight="1" x14ac:dyDescent="0.15">
      <c r="A82" s="29"/>
      <c r="B82" s="173"/>
      <c r="C82" s="174"/>
      <c r="D82" s="174"/>
      <c r="E82" s="175"/>
      <c r="F82" s="176"/>
      <c r="G82" s="176"/>
      <c r="H82" s="178"/>
      <c r="I82" s="178"/>
      <c r="J82" s="180"/>
      <c r="K82" s="180"/>
      <c r="L82" s="178"/>
      <c r="M82" s="178"/>
      <c r="N82" s="180"/>
      <c r="O82" s="184"/>
      <c r="P82" s="226"/>
      <c r="Q82" s="184"/>
      <c r="R82" s="203"/>
      <c r="S82" s="203"/>
      <c r="T82" s="244"/>
      <c r="U82" s="178"/>
      <c r="V82" s="180"/>
      <c r="W82" s="180"/>
      <c r="X82" s="178"/>
      <c r="Y82" s="178"/>
      <c r="Z82" s="180"/>
      <c r="AA82" s="184"/>
      <c r="AB82" s="28"/>
      <c r="AC82" s="28"/>
      <c r="AD82" s="28"/>
      <c r="AE82" s="226"/>
      <c r="AF82" s="180"/>
      <c r="AG82" s="180"/>
      <c r="AH82" s="180"/>
      <c r="AI82" s="184"/>
      <c r="AJ82" s="242"/>
      <c r="AK82" s="224"/>
      <c r="AL82" s="180"/>
      <c r="AM82" s="180"/>
      <c r="AN82" s="224"/>
      <c r="AO82" s="224"/>
      <c r="AP82" s="180"/>
      <c r="AQ82" s="184"/>
      <c r="AR82" s="34"/>
      <c r="AS82" s="48"/>
      <c r="AT82" s="28"/>
      <c r="AU82" s="163"/>
      <c r="AV82" s="162"/>
      <c r="AW82" s="160"/>
      <c r="AX82" s="163"/>
      <c r="AY82" s="162"/>
      <c r="AZ82" s="160"/>
      <c r="BA82" s="163"/>
      <c r="BB82" s="162"/>
      <c r="BC82" s="28"/>
      <c r="BD82" s="28"/>
      <c r="BE82" s="28"/>
      <c r="BF82" s="28"/>
    </row>
    <row r="83" spans="1:58" ht="17.25" hidden="1" customHeight="1" x14ac:dyDescent="0.15">
      <c r="A83" s="49"/>
      <c r="B83" s="35"/>
      <c r="C83" s="35"/>
      <c r="D83" s="35"/>
      <c r="E83" s="35"/>
      <c r="F83" s="28"/>
      <c r="G83" s="35"/>
      <c r="H83" s="108"/>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38</v>
      </c>
      <c r="AK83" s="46"/>
      <c r="AL83" s="46"/>
      <c r="AM83" s="46"/>
      <c r="AN83" s="46"/>
      <c r="AO83" s="46"/>
      <c r="AP83" s="46"/>
      <c r="AQ83" s="46"/>
      <c r="AR83" s="28"/>
      <c r="AS83" s="28"/>
      <c r="AT83" s="28"/>
      <c r="AU83" s="28"/>
      <c r="AV83" s="28"/>
      <c r="AW83" s="28"/>
      <c r="AX83" s="28"/>
      <c r="AY83" s="61" t="s">
        <v>48</v>
      </c>
      <c r="AZ83" s="28"/>
      <c r="BA83" s="28"/>
      <c r="BB83" s="28"/>
      <c r="BC83" s="28"/>
      <c r="BD83" s="28"/>
      <c r="BE83" s="28"/>
      <c r="BF83" s="28"/>
    </row>
    <row r="84" spans="1:58" ht="25.5" hidden="1" customHeight="1" x14ac:dyDescent="0.2">
      <c r="A84" s="49"/>
      <c r="B84" s="28"/>
      <c r="C84" s="208" t="s">
        <v>99</v>
      </c>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10"/>
      <c r="AC84" s="28"/>
      <c r="AD84" s="28"/>
      <c r="AE84" s="46"/>
      <c r="AF84" s="46"/>
      <c r="AG84" s="46"/>
      <c r="AH84" s="46"/>
      <c r="AI84" s="46"/>
      <c r="AJ84" s="46"/>
      <c r="AK84" s="46"/>
      <c r="AL84" s="46"/>
      <c r="AM84" s="46"/>
      <c r="AN84" s="46"/>
      <c r="AO84" s="46"/>
      <c r="AP84" s="46"/>
      <c r="AQ84" s="46"/>
      <c r="AR84" s="28"/>
      <c r="AS84" s="28"/>
      <c r="AT84" s="28"/>
      <c r="AU84" s="28"/>
      <c r="AV84" s="28"/>
      <c r="AW84" s="28"/>
      <c r="AX84" s="28"/>
      <c r="AY84" s="102" t="s">
        <v>88</v>
      </c>
      <c r="AZ84" s="28"/>
      <c r="BA84" s="28"/>
      <c r="BB84" s="28"/>
      <c r="BC84" s="28"/>
      <c r="BD84" s="28"/>
      <c r="BE84" s="28"/>
      <c r="BF84" s="28"/>
    </row>
    <row r="85" spans="1:58" ht="25.5" hidden="1" customHeight="1" x14ac:dyDescent="0.15">
      <c r="A85" s="49"/>
      <c r="B85" s="28"/>
      <c r="C85" s="211"/>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3"/>
      <c r="AC85" s="28"/>
      <c r="AD85" s="28"/>
      <c r="AE85" s="43" t="s">
        <v>49</v>
      </c>
      <c r="AF85" s="46"/>
      <c r="AG85" s="46"/>
      <c r="AH85" s="46"/>
      <c r="AI85" s="46"/>
      <c r="AJ85" s="46"/>
      <c r="AK85" s="46"/>
      <c r="AL85" s="46"/>
      <c r="AM85" s="46"/>
      <c r="AN85" s="46"/>
      <c r="AO85" s="46"/>
      <c r="AP85" s="46"/>
      <c r="AQ85" s="46"/>
      <c r="AR85" s="28"/>
      <c r="AS85" s="28"/>
      <c r="AT85" s="28"/>
      <c r="AU85" s="28"/>
      <c r="AV85" s="28" t="s">
        <v>50</v>
      </c>
      <c r="AW85" s="28"/>
      <c r="AX85" s="28"/>
      <c r="AY85" s="28" t="s">
        <v>51</v>
      </c>
      <c r="AZ85" s="103"/>
      <c r="BA85" s="28"/>
      <c r="BB85" s="28"/>
      <c r="BC85" s="28"/>
      <c r="BD85" s="28"/>
      <c r="BE85" s="28"/>
      <c r="BF85" s="28"/>
    </row>
    <row r="86" spans="1:58" s="47" customFormat="1" ht="25.5" hidden="1" customHeight="1" x14ac:dyDescent="0.15">
      <c r="A86" s="49"/>
      <c r="B86" s="28"/>
      <c r="C86" s="211"/>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3"/>
      <c r="AD86" s="34"/>
      <c r="AE86" s="217" t="s">
        <v>108</v>
      </c>
      <c r="AF86" s="228"/>
      <c r="AG86" s="228"/>
      <c r="AH86" s="228"/>
      <c r="AI86" s="228"/>
      <c r="AJ86" s="228"/>
      <c r="AK86" s="229"/>
      <c r="AL86" s="233">
        <f>IF(AY76=0,0,ROUNDUP(AV86/AY76,3))</f>
        <v>0</v>
      </c>
      <c r="AM86" s="234"/>
      <c r="AN86" s="234"/>
      <c r="AO86" s="234"/>
      <c r="AP86" s="234"/>
      <c r="AQ86" s="235"/>
      <c r="AR86" s="28"/>
      <c r="AS86" s="28"/>
      <c r="AT86" s="42"/>
      <c r="AU86" s="163" t="s">
        <v>53</v>
      </c>
      <c r="AV86" s="239">
        <f>IF(AV76-AV81&gt;0,IF(AV76-AV81&gt;AY76,AY76,AV76-AV81),0)</f>
        <v>0</v>
      </c>
      <c r="AW86" s="240" t="s">
        <v>54</v>
      </c>
      <c r="AX86" s="240"/>
      <c r="AY86" s="103"/>
      <c r="AZ86" s="103"/>
      <c r="BA86" s="42"/>
      <c r="BB86" s="42"/>
      <c r="BC86" s="42"/>
      <c r="BD86" s="42"/>
      <c r="BE86" s="42"/>
      <c r="BF86" s="42"/>
    </row>
    <row r="87" spans="1:58" ht="35.25" hidden="1" customHeight="1" x14ac:dyDescent="0.15">
      <c r="A87" s="64"/>
      <c r="B87" s="28"/>
      <c r="C87" s="211"/>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3"/>
      <c r="AC87" s="34"/>
      <c r="AD87" s="28"/>
      <c r="AE87" s="230"/>
      <c r="AF87" s="231"/>
      <c r="AG87" s="231"/>
      <c r="AH87" s="231"/>
      <c r="AI87" s="231"/>
      <c r="AJ87" s="231"/>
      <c r="AK87" s="232"/>
      <c r="AL87" s="236"/>
      <c r="AM87" s="237"/>
      <c r="AN87" s="237"/>
      <c r="AO87" s="237"/>
      <c r="AP87" s="237"/>
      <c r="AQ87" s="238"/>
      <c r="AR87" s="28"/>
      <c r="AS87" s="28"/>
      <c r="AT87" s="163"/>
      <c r="AU87" s="163"/>
      <c r="AV87" s="239"/>
      <c r="AW87" s="240"/>
      <c r="AX87" s="240"/>
      <c r="AY87" s="28"/>
      <c r="AZ87" s="28"/>
      <c r="BA87" s="28"/>
      <c r="BB87" s="28"/>
      <c r="BC87" s="28"/>
      <c r="BD87" s="28"/>
      <c r="BE87" s="28"/>
      <c r="BF87" s="28"/>
    </row>
    <row r="88" spans="1:58" ht="25.5" hidden="1" customHeight="1" x14ac:dyDescent="0.15">
      <c r="A88" s="64"/>
      <c r="B88" s="28"/>
      <c r="C88" s="214"/>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6"/>
      <c r="AC88" s="28"/>
      <c r="AD88" s="28"/>
      <c r="AE88" s="28"/>
      <c r="AF88" s="28"/>
      <c r="AG88" s="28"/>
      <c r="AH88" s="28"/>
      <c r="AI88" s="28"/>
      <c r="AJ88" s="28"/>
      <c r="AK88" s="52" t="s">
        <v>38</v>
      </c>
      <c r="AL88" s="28"/>
      <c r="AM88" s="34"/>
      <c r="AN88" s="34"/>
      <c r="AO88" s="34"/>
      <c r="AP88" s="28"/>
      <c r="AQ88" s="28"/>
      <c r="AR88" s="28"/>
      <c r="AS88" s="28"/>
      <c r="AT88" s="163"/>
      <c r="AU88" s="28"/>
      <c r="AV88" s="28"/>
      <c r="AW88" s="28"/>
      <c r="AX88" s="28"/>
      <c r="AY88" s="28"/>
      <c r="AZ88" s="28"/>
      <c r="BA88" s="28"/>
      <c r="BB88" s="28"/>
      <c r="BC88" s="28"/>
      <c r="BD88" s="28"/>
      <c r="BE88" s="28"/>
      <c r="BF88" s="28"/>
    </row>
    <row r="89" spans="1:58" ht="25.5" hidden="1" customHeight="1" x14ac:dyDescent="0.15">
      <c r="A89" s="49"/>
      <c r="B89" s="109"/>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55</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15">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15">
      <c r="A91" s="164" t="s">
        <v>62</v>
      </c>
      <c r="B91" s="165"/>
      <c r="C91" s="165"/>
      <c r="D91" s="165"/>
      <c r="E91" s="165"/>
      <c r="F91" s="165"/>
      <c r="G91" s="165"/>
      <c r="H91" s="165"/>
      <c r="I91" s="166"/>
      <c r="J91" s="23"/>
      <c r="K91" s="63" t="s">
        <v>60</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23</v>
      </c>
      <c r="AV91" s="34"/>
      <c r="AW91" s="34"/>
      <c r="AX91" s="34"/>
      <c r="AY91" s="34"/>
      <c r="AZ91" s="28"/>
      <c r="BA91" s="34"/>
      <c r="BB91" s="34"/>
      <c r="BC91" s="34"/>
      <c r="BD91" s="34"/>
      <c r="BE91" s="34"/>
      <c r="BF91" s="9"/>
    </row>
    <row r="92" spans="1:58" ht="17.25" hidden="1" customHeight="1" x14ac:dyDescent="0.15">
      <c r="A92" s="167"/>
      <c r="B92" s="168"/>
      <c r="C92" s="168"/>
      <c r="D92" s="168"/>
      <c r="E92" s="168"/>
      <c r="F92" s="168"/>
      <c r="G92" s="168"/>
      <c r="H92" s="168"/>
      <c r="I92" s="169"/>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15">
      <c r="A93" s="29"/>
      <c r="B93" s="30" t="s">
        <v>24</v>
      </c>
      <c r="C93" s="109"/>
      <c r="D93" s="109"/>
      <c r="E93" s="109"/>
      <c r="F93" s="28"/>
      <c r="G93" s="32"/>
      <c r="H93" s="28"/>
      <c r="I93" s="32"/>
      <c r="J93" s="32"/>
      <c r="K93" s="32"/>
      <c r="L93" s="32"/>
      <c r="M93" s="32"/>
      <c r="N93" s="32"/>
      <c r="O93" s="32"/>
      <c r="P93" s="32"/>
      <c r="Q93" s="32"/>
      <c r="R93" s="32"/>
      <c r="S93" s="32"/>
      <c r="T93" s="32"/>
      <c r="U93" s="32"/>
      <c r="V93" s="32"/>
      <c r="W93" s="32"/>
      <c r="X93" s="32"/>
      <c r="Y93" s="32"/>
      <c r="Z93" s="32"/>
      <c r="AA93" s="110"/>
      <c r="AB93" s="34"/>
      <c r="AC93" s="34"/>
      <c r="AD93" s="34"/>
      <c r="AE93" s="30" t="s">
        <v>25</v>
      </c>
      <c r="AF93" s="34"/>
      <c r="AG93" s="34"/>
      <c r="AH93" s="34"/>
      <c r="AI93" s="34"/>
      <c r="AJ93" s="34"/>
      <c r="AK93" s="34"/>
      <c r="AL93" s="34"/>
      <c r="AM93" s="34"/>
      <c r="AN93" s="34"/>
      <c r="AO93" s="34"/>
      <c r="AP93" s="34"/>
      <c r="AQ93" s="34"/>
      <c r="AR93" s="34"/>
      <c r="AS93" s="34"/>
      <c r="AT93" s="28"/>
      <c r="AU93" s="28"/>
      <c r="AV93" s="28" t="s">
        <v>26</v>
      </c>
      <c r="AW93" s="28"/>
      <c r="AX93" s="28"/>
      <c r="AY93" s="28" t="s">
        <v>27</v>
      </c>
      <c r="AZ93" s="28"/>
      <c r="BA93" s="28"/>
      <c r="BB93" s="28"/>
      <c r="BC93" s="28"/>
      <c r="BD93" s="28"/>
      <c r="BE93" s="28"/>
      <c r="BF93" s="28"/>
    </row>
    <row r="94" spans="1:58" ht="25.5" hidden="1" customHeight="1" x14ac:dyDescent="0.15">
      <c r="A94" s="29"/>
      <c r="B94" s="170" t="s">
        <v>27</v>
      </c>
      <c r="C94" s="171"/>
      <c r="D94" s="171"/>
      <c r="E94" s="172"/>
      <c r="F94" s="176" t="s">
        <v>29</v>
      </c>
      <c r="G94" s="176"/>
      <c r="H94" s="177"/>
      <c r="I94" s="177"/>
      <c r="J94" s="179" t="s">
        <v>30</v>
      </c>
      <c r="K94" s="179"/>
      <c r="L94" s="177"/>
      <c r="M94" s="177"/>
      <c r="N94" s="179" t="s">
        <v>31</v>
      </c>
      <c r="O94" s="183"/>
      <c r="P94" s="225" t="s">
        <v>32</v>
      </c>
      <c r="Q94" s="183"/>
      <c r="R94" s="202" t="s">
        <v>33</v>
      </c>
      <c r="S94" s="202"/>
      <c r="T94" s="177"/>
      <c r="U94" s="177"/>
      <c r="V94" s="179" t="s">
        <v>30</v>
      </c>
      <c r="W94" s="179"/>
      <c r="X94" s="177"/>
      <c r="Y94" s="177"/>
      <c r="Z94" s="179" t="s">
        <v>31</v>
      </c>
      <c r="AA94" s="183"/>
      <c r="AB94" s="28"/>
      <c r="AC94" s="28"/>
      <c r="AD94" s="28"/>
      <c r="AE94" s="217" t="s">
        <v>107</v>
      </c>
      <c r="AF94" s="218"/>
      <c r="AG94" s="218"/>
      <c r="AH94" s="218"/>
      <c r="AI94" s="219"/>
      <c r="AJ94" s="223">
        <f>ROUNDDOWN(AY94/60,0)</f>
        <v>0</v>
      </c>
      <c r="AK94" s="223"/>
      <c r="AL94" s="218" t="s">
        <v>35</v>
      </c>
      <c r="AM94" s="218"/>
      <c r="AN94" s="223">
        <f>AY94-AJ94*60</f>
        <v>0</v>
      </c>
      <c r="AO94" s="223"/>
      <c r="AP94" s="179" t="s">
        <v>31</v>
      </c>
      <c r="AQ94" s="183"/>
      <c r="AR94" s="34"/>
      <c r="AS94" s="28"/>
      <c r="AT94" s="163"/>
      <c r="AU94" s="163" t="s">
        <v>36</v>
      </c>
      <c r="AV94" s="162">
        <f>T94*60+X94</f>
        <v>0</v>
      </c>
      <c r="AW94" s="28"/>
      <c r="AX94" s="163" t="s">
        <v>37</v>
      </c>
      <c r="AY94" s="162">
        <f>(T94*60+X94)-(H94*60+L94)</f>
        <v>0</v>
      </c>
      <c r="AZ94" s="28"/>
      <c r="BA94" s="28"/>
      <c r="BB94" s="28"/>
      <c r="BC94" s="28"/>
      <c r="BD94" s="28"/>
      <c r="BE94" s="28"/>
      <c r="BF94" s="28"/>
    </row>
    <row r="95" spans="1:58" ht="35.25" hidden="1" customHeight="1" x14ac:dyDescent="0.15">
      <c r="A95" s="29"/>
      <c r="B95" s="173"/>
      <c r="C95" s="174"/>
      <c r="D95" s="174"/>
      <c r="E95" s="175"/>
      <c r="F95" s="176"/>
      <c r="G95" s="176"/>
      <c r="H95" s="178"/>
      <c r="I95" s="178"/>
      <c r="J95" s="180"/>
      <c r="K95" s="180"/>
      <c r="L95" s="178"/>
      <c r="M95" s="178"/>
      <c r="N95" s="180"/>
      <c r="O95" s="184"/>
      <c r="P95" s="226"/>
      <c r="Q95" s="184"/>
      <c r="R95" s="203"/>
      <c r="S95" s="203"/>
      <c r="T95" s="178"/>
      <c r="U95" s="178"/>
      <c r="V95" s="180"/>
      <c r="W95" s="180"/>
      <c r="X95" s="178"/>
      <c r="Y95" s="178"/>
      <c r="Z95" s="180"/>
      <c r="AA95" s="184"/>
      <c r="AB95" s="28"/>
      <c r="AC95" s="28"/>
      <c r="AD95" s="28"/>
      <c r="AE95" s="220"/>
      <c r="AF95" s="221"/>
      <c r="AG95" s="221"/>
      <c r="AH95" s="221"/>
      <c r="AI95" s="222"/>
      <c r="AJ95" s="224"/>
      <c r="AK95" s="224"/>
      <c r="AL95" s="221"/>
      <c r="AM95" s="221"/>
      <c r="AN95" s="224"/>
      <c r="AO95" s="224"/>
      <c r="AP95" s="180"/>
      <c r="AQ95" s="184"/>
      <c r="AR95" s="34"/>
      <c r="AS95" s="28"/>
      <c r="AT95" s="163"/>
      <c r="AU95" s="163"/>
      <c r="AV95" s="162"/>
      <c r="AW95" s="28"/>
      <c r="AX95" s="163"/>
      <c r="AY95" s="162"/>
      <c r="AZ95" s="28"/>
      <c r="BA95" s="28"/>
      <c r="BB95" s="28"/>
      <c r="BC95" s="28"/>
      <c r="BD95" s="28"/>
      <c r="BE95" s="28"/>
      <c r="BF95" s="28"/>
    </row>
    <row r="96" spans="1:58" ht="17.25" hidden="1" customHeight="1" x14ac:dyDescent="0.15">
      <c r="A96" s="29"/>
      <c r="B96" s="35"/>
      <c r="C96" s="35"/>
      <c r="D96" s="35"/>
      <c r="E96" s="35"/>
      <c r="F96" s="36"/>
      <c r="G96" s="36"/>
      <c r="H96" s="108"/>
      <c r="I96" s="36"/>
      <c r="J96" s="36"/>
      <c r="K96" s="36"/>
      <c r="L96" s="36"/>
      <c r="M96" s="36"/>
      <c r="N96" s="36"/>
      <c r="O96" s="36"/>
      <c r="P96" s="36"/>
      <c r="Q96" s="36"/>
      <c r="R96" s="36"/>
      <c r="S96" s="36"/>
      <c r="T96" s="36"/>
      <c r="U96" s="36"/>
      <c r="V96" s="36"/>
      <c r="W96" s="36"/>
      <c r="X96" s="34"/>
      <c r="Y96" s="34"/>
      <c r="Z96" s="32"/>
      <c r="AA96" s="110"/>
      <c r="AB96" s="34"/>
      <c r="AC96" s="34"/>
      <c r="AD96" s="34"/>
      <c r="AE96" s="38"/>
      <c r="AF96" s="38"/>
      <c r="AG96" s="38"/>
      <c r="AH96" s="38"/>
      <c r="AI96" s="38"/>
      <c r="AJ96" s="39" t="s">
        <v>38</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15">
      <c r="A97" s="29"/>
      <c r="B97" s="30"/>
      <c r="C97" s="109"/>
      <c r="D97" s="109"/>
      <c r="E97" s="109"/>
      <c r="F97" s="32"/>
      <c r="G97" s="32"/>
      <c r="H97" s="32"/>
      <c r="I97" s="32"/>
      <c r="J97" s="32"/>
      <c r="K97" s="32"/>
      <c r="L97" s="32"/>
      <c r="M97" s="32"/>
      <c r="N97" s="32"/>
      <c r="O97" s="32"/>
      <c r="P97" s="32"/>
      <c r="Q97" s="32"/>
      <c r="R97" s="32"/>
      <c r="S97" s="32"/>
      <c r="T97" s="32"/>
      <c r="U97" s="32"/>
      <c r="V97" s="32"/>
      <c r="W97" s="110"/>
      <c r="X97" s="34"/>
      <c r="Y97" s="34"/>
      <c r="Z97" s="32"/>
      <c r="AA97" s="110"/>
      <c r="AB97" s="34"/>
      <c r="AC97" s="34"/>
      <c r="AD97" s="34"/>
      <c r="AE97" s="38"/>
      <c r="AF97" s="38"/>
      <c r="AG97" s="38"/>
      <c r="AH97" s="38"/>
      <c r="AI97" s="38"/>
      <c r="AJ97" s="38"/>
      <c r="AK97" s="38"/>
      <c r="AL97" s="38"/>
      <c r="AM97" s="38"/>
      <c r="AN97" s="38"/>
      <c r="AO97" s="38"/>
      <c r="AP97" s="38"/>
      <c r="AQ97" s="38"/>
      <c r="AR97" s="34"/>
      <c r="AV97" s="42" t="s">
        <v>39</v>
      </c>
      <c r="AY97" s="28" t="s">
        <v>40</v>
      </c>
      <c r="BB97" s="28" t="s">
        <v>41</v>
      </c>
    </row>
    <row r="98" spans="1:58" s="47" customFormat="1" ht="25.5" hidden="1" customHeight="1" x14ac:dyDescent="0.15">
      <c r="A98" s="40"/>
      <c r="B98" s="41" t="s">
        <v>100</v>
      </c>
      <c r="C98" s="41"/>
      <c r="D98" s="41"/>
      <c r="E98" s="41"/>
      <c r="F98" s="41"/>
      <c r="G98" s="41"/>
      <c r="H98" s="41"/>
      <c r="I98" s="41"/>
      <c r="J98" s="41"/>
      <c r="K98" s="41"/>
      <c r="L98" s="41"/>
      <c r="M98" s="41"/>
      <c r="N98" s="41"/>
      <c r="O98" s="42"/>
      <c r="P98" s="41"/>
      <c r="Q98" s="41"/>
      <c r="R98" s="41"/>
      <c r="S98" s="41"/>
      <c r="T98" s="41"/>
      <c r="U98" s="17"/>
      <c r="V98" s="41"/>
      <c r="W98" s="41"/>
      <c r="X98" s="34"/>
      <c r="Y98" s="34"/>
      <c r="Z98" s="32"/>
      <c r="AA98" s="110"/>
      <c r="AB98" s="34"/>
      <c r="AC98" s="34"/>
      <c r="AD98" s="34"/>
      <c r="AE98" s="43" t="s">
        <v>42</v>
      </c>
      <c r="AF98" s="44"/>
      <c r="AG98" s="45"/>
      <c r="AH98" s="45"/>
      <c r="AI98" s="45"/>
      <c r="AJ98" s="45"/>
      <c r="AK98" s="45"/>
      <c r="AL98" s="45"/>
      <c r="AM98" s="45"/>
      <c r="AN98" s="38"/>
      <c r="AO98" s="38"/>
      <c r="AP98" s="38"/>
      <c r="AQ98" s="46"/>
      <c r="AR98" s="34"/>
      <c r="AS98" s="28"/>
      <c r="AT98" s="42"/>
      <c r="AU98" s="42"/>
      <c r="AV98" s="42" t="s">
        <v>43</v>
      </c>
      <c r="AW98" s="42"/>
      <c r="AX98" s="42"/>
      <c r="AY98" s="28" t="s">
        <v>44</v>
      </c>
      <c r="AZ98" s="42"/>
      <c r="BA98" s="28"/>
      <c r="BB98" s="28"/>
      <c r="BC98" s="42"/>
      <c r="BD98" s="28"/>
      <c r="BE98" s="42"/>
      <c r="BF98" s="42"/>
    </row>
    <row r="99" spans="1:58" ht="25.5" hidden="1" customHeight="1" x14ac:dyDescent="0.15">
      <c r="A99" s="29"/>
      <c r="B99" s="170" t="s">
        <v>27</v>
      </c>
      <c r="C99" s="171"/>
      <c r="D99" s="171"/>
      <c r="E99" s="172"/>
      <c r="F99" s="176" t="s">
        <v>29</v>
      </c>
      <c r="G99" s="176"/>
      <c r="H99" s="177"/>
      <c r="I99" s="177"/>
      <c r="J99" s="179" t="s">
        <v>30</v>
      </c>
      <c r="K99" s="179"/>
      <c r="L99" s="177"/>
      <c r="M99" s="177"/>
      <c r="N99" s="179" t="s">
        <v>31</v>
      </c>
      <c r="O99" s="183"/>
      <c r="P99" s="225" t="s">
        <v>32</v>
      </c>
      <c r="Q99" s="183"/>
      <c r="R99" s="202" t="s">
        <v>33</v>
      </c>
      <c r="S99" s="202"/>
      <c r="T99" s="243"/>
      <c r="U99" s="177"/>
      <c r="V99" s="179" t="s">
        <v>30</v>
      </c>
      <c r="W99" s="179"/>
      <c r="X99" s="177"/>
      <c r="Y99" s="177"/>
      <c r="Z99" s="179" t="s">
        <v>31</v>
      </c>
      <c r="AA99" s="183"/>
      <c r="AB99" s="34"/>
      <c r="AC99" s="34"/>
      <c r="AD99" s="34"/>
      <c r="AE99" s="227" t="s">
        <v>50</v>
      </c>
      <c r="AF99" s="179"/>
      <c r="AG99" s="179"/>
      <c r="AH99" s="179"/>
      <c r="AI99" s="183"/>
      <c r="AJ99" s="241">
        <f>ROUNDDOWN(AV104/60,0)</f>
        <v>0</v>
      </c>
      <c r="AK99" s="223"/>
      <c r="AL99" s="179" t="s">
        <v>30</v>
      </c>
      <c r="AM99" s="179"/>
      <c r="AN99" s="223">
        <f>AV104-AJ99*60</f>
        <v>0</v>
      </c>
      <c r="AO99" s="223"/>
      <c r="AP99" s="179" t="s">
        <v>31</v>
      </c>
      <c r="AQ99" s="183"/>
      <c r="AR99" s="34"/>
      <c r="AS99" s="48"/>
      <c r="AT99" s="28"/>
      <c r="AU99" s="163" t="s">
        <v>45</v>
      </c>
      <c r="AV99" s="162">
        <f>IF(AY99&lt;=BB99,BB99,AV94)</f>
        <v>1260</v>
      </c>
      <c r="AW99" s="160"/>
      <c r="AX99" s="163" t="s">
        <v>46</v>
      </c>
      <c r="AY99" s="162">
        <f>T99*60+X99</f>
        <v>0</v>
      </c>
      <c r="AZ99" s="160"/>
      <c r="BA99" s="163" t="s">
        <v>47</v>
      </c>
      <c r="BB99" s="162">
        <f>21*60</f>
        <v>1260</v>
      </c>
      <c r="BC99" s="28"/>
      <c r="BD99" s="28"/>
      <c r="BE99" s="28"/>
      <c r="BF99" s="28"/>
    </row>
    <row r="100" spans="1:58" ht="35.25" hidden="1" customHeight="1" x14ac:dyDescent="0.15">
      <c r="A100" s="29"/>
      <c r="B100" s="173"/>
      <c r="C100" s="174"/>
      <c r="D100" s="174"/>
      <c r="E100" s="175"/>
      <c r="F100" s="176"/>
      <c r="G100" s="176"/>
      <c r="H100" s="178"/>
      <c r="I100" s="178"/>
      <c r="J100" s="180"/>
      <c r="K100" s="180"/>
      <c r="L100" s="178"/>
      <c r="M100" s="178"/>
      <c r="N100" s="180"/>
      <c r="O100" s="184"/>
      <c r="P100" s="226"/>
      <c r="Q100" s="184"/>
      <c r="R100" s="203"/>
      <c r="S100" s="203"/>
      <c r="T100" s="244"/>
      <c r="U100" s="178"/>
      <c r="V100" s="180"/>
      <c r="W100" s="180"/>
      <c r="X100" s="178"/>
      <c r="Y100" s="178"/>
      <c r="Z100" s="180"/>
      <c r="AA100" s="184"/>
      <c r="AB100" s="28"/>
      <c r="AC100" s="28"/>
      <c r="AD100" s="28"/>
      <c r="AE100" s="226"/>
      <c r="AF100" s="180"/>
      <c r="AG100" s="180"/>
      <c r="AH100" s="180"/>
      <c r="AI100" s="184"/>
      <c r="AJ100" s="242"/>
      <c r="AK100" s="224"/>
      <c r="AL100" s="180"/>
      <c r="AM100" s="180"/>
      <c r="AN100" s="224"/>
      <c r="AO100" s="224"/>
      <c r="AP100" s="180"/>
      <c r="AQ100" s="184"/>
      <c r="AR100" s="34"/>
      <c r="AS100" s="48"/>
      <c r="AT100" s="28"/>
      <c r="AU100" s="163"/>
      <c r="AV100" s="162"/>
      <c r="AW100" s="160"/>
      <c r="AX100" s="163"/>
      <c r="AY100" s="162"/>
      <c r="AZ100" s="160"/>
      <c r="BA100" s="163"/>
      <c r="BB100" s="162"/>
      <c r="BC100" s="28"/>
      <c r="BD100" s="28"/>
      <c r="BE100" s="28"/>
      <c r="BF100" s="28"/>
    </row>
    <row r="101" spans="1:58" ht="17.25" hidden="1" customHeight="1" x14ac:dyDescent="0.15">
      <c r="A101" s="49"/>
      <c r="B101" s="35"/>
      <c r="C101" s="35"/>
      <c r="D101" s="35"/>
      <c r="E101" s="35"/>
      <c r="F101" s="28"/>
      <c r="G101" s="35"/>
      <c r="H101" s="108"/>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38</v>
      </c>
      <c r="AK101" s="46"/>
      <c r="AL101" s="46"/>
      <c r="AM101" s="46"/>
      <c r="AN101" s="46"/>
      <c r="AO101" s="46"/>
      <c r="AP101" s="46"/>
      <c r="AQ101" s="46"/>
      <c r="AR101" s="28"/>
      <c r="AS101" s="28"/>
      <c r="AT101" s="28"/>
      <c r="AU101" s="28"/>
      <c r="AV101" s="28"/>
      <c r="AW101" s="28"/>
      <c r="AX101" s="28"/>
      <c r="AY101" s="61" t="s">
        <v>48</v>
      </c>
      <c r="AZ101" s="28"/>
      <c r="BA101" s="28"/>
      <c r="BB101" s="28"/>
      <c r="BC101" s="28"/>
      <c r="BD101" s="28"/>
      <c r="BE101" s="28"/>
      <c r="BF101" s="28"/>
    </row>
    <row r="102" spans="1:58" ht="25.5" hidden="1" customHeight="1" x14ac:dyDescent="0.2">
      <c r="A102" s="49"/>
      <c r="B102" s="28"/>
      <c r="C102" s="208" t="s">
        <v>99</v>
      </c>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10"/>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02" t="s">
        <v>88</v>
      </c>
      <c r="AZ102" s="28"/>
      <c r="BA102" s="28"/>
      <c r="BB102" s="28"/>
      <c r="BC102" s="28"/>
      <c r="BD102" s="28"/>
      <c r="BE102" s="28"/>
      <c r="BF102" s="28"/>
    </row>
    <row r="103" spans="1:58" ht="25.5" hidden="1" customHeight="1" x14ac:dyDescent="0.15">
      <c r="A103" s="49"/>
      <c r="B103" s="28"/>
      <c r="C103" s="211"/>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3"/>
      <c r="AC103" s="28"/>
      <c r="AD103" s="28"/>
      <c r="AE103" s="43" t="s">
        <v>49</v>
      </c>
      <c r="AF103" s="46"/>
      <c r="AG103" s="46"/>
      <c r="AH103" s="46"/>
      <c r="AI103" s="46"/>
      <c r="AJ103" s="46"/>
      <c r="AK103" s="46"/>
      <c r="AL103" s="46"/>
      <c r="AM103" s="46"/>
      <c r="AN103" s="46"/>
      <c r="AO103" s="46"/>
      <c r="AP103" s="46"/>
      <c r="AQ103" s="46"/>
      <c r="AR103" s="28"/>
      <c r="AS103" s="28"/>
      <c r="AT103" s="28"/>
      <c r="AU103" s="28"/>
      <c r="AV103" s="28" t="s">
        <v>50</v>
      </c>
      <c r="AW103" s="28"/>
      <c r="AX103" s="28"/>
      <c r="AY103" s="28" t="s">
        <v>51</v>
      </c>
      <c r="AZ103" s="103"/>
      <c r="BA103" s="28"/>
      <c r="BB103" s="28"/>
      <c r="BC103" s="28"/>
      <c r="BD103" s="28"/>
      <c r="BE103" s="28"/>
      <c r="BF103" s="28"/>
    </row>
    <row r="104" spans="1:58" s="47" customFormat="1" ht="25.5" hidden="1" customHeight="1" x14ac:dyDescent="0.15">
      <c r="A104" s="49"/>
      <c r="B104" s="28"/>
      <c r="C104" s="211"/>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3"/>
      <c r="AD104" s="34"/>
      <c r="AE104" s="217" t="s">
        <v>108</v>
      </c>
      <c r="AF104" s="228"/>
      <c r="AG104" s="228"/>
      <c r="AH104" s="228"/>
      <c r="AI104" s="228"/>
      <c r="AJ104" s="228"/>
      <c r="AK104" s="229"/>
      <c r="AL104" s="233">
        <f>IF(AY94=0,0,ROUNDUP(AV104/AY94,3))</f>
        <v>0</v>
      </c>
      <c r="AM104" s="234"/>
      <c r="AN104" s="234"/>
      <c r="AO104" s="234"/>
      <c r="AP104" s="234"/>
      <c r="AQ104" s="235"/>
      <c r="AR104" s="28"/>
      <c r="AS104" s="28"/>
      <c r="AT104" s="42"/>
      <c r="AU104" s="163" t="s">
        <v>53</v>
      </c>
      <c r="AV104" s="239">
        <f>IF(AV94-AV99&gt;0,IF(AV94-AV99&gt;AY94,AY94,AV94-AV99),0)</f>
        <v>0</v>
      </c>
      <c r="AW104" s="240" t="s">
        <v>54</v>
      </c>
      <c r="AX104" s="240"/>
      <c r="AY104" s="103"/>
      <c r="AZ104" s="103"/>
      <c r="BA104" s="42"/>
      <c r="BB104" s="42"/>
      <c r="BC104" s="42"/>
      <c r="BD104" s="42"/>
      <c r="BE104" s="42"/>
      <c r="BF104" s="42"/>
    </row>
    <row r="105" spans="1:58" ht="35.25" hidden="1" customHeight="1" x14ac:dyDescent="0.15">
      <c r="A105" s="64"/>
      <c r="B105" s="28"/>
      <c r="C105" s="211"/>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3"/>
      <c r="AC105" s="34"/>
      <c r="AD105" s="28"/>
      <c r="AE105" s="230"/>
      <c r="AF105" s="231"/>
      <c r="AG105" s="231"/>
      <c r="AH105" s="231"/>
      <c r="AI105" s="231"/>
      <c r="AJ105" s="231"/>
      <c r="AK105" s="232"/>
      <c r="AL105" s="236"/>
      <c r="AM105" s="237"/>
      <c r="AN105" s="237"/>
      <c r="AO105" s="237"/>
      <c r="AP105" s="237"/>
      <c r="AQ105" s="238"/>
      <c r="AR105" s="28"/>
      <c r="AS105" s="28"/>
      <c r="AT105" s="163"/>
      <c r="AU105" s="163"/>
      <c r="AV105" s="239"/>
      <c r="AW105" s="240"/>
      <c r="AX105" s="240"/>
      <c r="AY105" s="28"/>
      <c r="AZ105" s="28"/>
      <c r="BA105" s="28"/>
      <c r="BB105" s="28"/>
      <c r="BC105" s="28"/>
      <c r="BD105" s="28"/>
      <c r="BE105" s="28"/>
      <c r="BF105" s="28"/>
    </row>
    <row r="106" spans="1:58" ht="25.5" hidden="1" customHeight="1" x14ac:dyDescent="0.15">
      <c r="A106" s="64"/>
      <c r="B106" s="28"/>
      <c r="C106" s="214"/>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6"/>
      <c r="AC106" s="28"/>
      <c r="AD106" s="28"/>
      <c r="AE106" s="28"/>
      <c r="AF106" s="28"/>
      <c r="AG106" s="28"/>
      <c r="AH106" s="28"/>
      <c r="AI106" s="28"/>
      <c r="AJ106" s="28"/>
      <c r="AK106" s="52" t="s">
        <v>38</v>
      </c>
      <c r="AL106" s="28"/>
      <c r="AM106" s="34"/>
      <c r="AN106" s="34"/>
      <c r="AO106" s="34"/>
      <c r="AP106" s="28"/>
      <c r="AQ106" s="28"/>
      <c r="AR106" s="28"/>
      <c r="AS106" s="28"/>
      <c r="AT106" s="163"/>
      <c r="AU106" s="28"/>
      <c r="AV106" s="28"/>
      <c r="AW106" s="28"/>
      <c r="AX106" s="28"/>
      <c r="AY106" s="28"/>
      <c r="AZ106" s="28"/>
      <c r="BA106" s="28"/>
      <c r="BB106" s="28"/>
      <c r="BC106" s="28"/>
      <c r="BD106" s="28"/>
      <c r="BE106" s="28"/>
      <c r="BF106" s="28"/>
    </row>
    <row r="107" spans="1:58" ht="25.5" hidden="1" customHeight="1" x14ac:dyDescent="0.15">
      <c r="A107" s="49"/>
      <c r="B107" s="109"/>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55</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15">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15">
      <c r="A109" s="164" t="s">
        <v>63</v>
      </c>
      <c r="B109" s="165"/>
      <c r="C109" s="165"/>
      <c r="D109" s="165"/>
      <c r="E109" s="165"/>
      <c r="F109" s="165"/>
      <c r="G109" s="165"/>
      <c r="H109" s="165"/>
      <c r="I109" s="166"/>
      <c r="J109" s="23"/>
      <c r="K109" s="63" t="s">
        <v>60</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23</v>
      </c>
      <c r="AV109" s="34"/>
      <c r="AW109" s="34"/>
      <c r="AX109" s="34"/>
      <c r="AY109" s="34"/>
      <c r="AZ109" s="28"/>
      <c r="BA109" s="34"/>
      <c r="BB109" s="34"/>
      <c r="BC109" s="34"/>
      <c r="BD109" s="34"/>
      <c r="BE109" s="34"/>
      <c r="BF109" s="9"/>
    </row>
    <row r="110" spans="1:58" ht="17.25" hidden="1" customHeight="1" x14ac:dyDescent="0.15">
      <c r="A110" s="167"/>
      <c r="B110" s="168"/>
      <c r="C110" s="168"/>
      <c r="D110" s="168"/>
      <c r="E110" s="168"/>
      <c r="F110" s="168"/>
      <c r="G110" s="168"/>
      <c r="H110" s="168"/>
      <c r="I110" s="169"/>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15">
      <c r="A111" s="29"/>
      <c r="B111" s="30" t="s">
        <v>24</v>
      </c>
      <c r="C111" s="109"/>
      <c r="D111" s="109"/>
      <c r="E111" s="109"/>
      <c r="F111" s="28"/>
      <c r="G111" s="32"/>
      <c r="H111" s="28"/>
      <c r="I111" s="32"/>
      <c r="J111" s="32"/>
      <c r="K111" s="32"/>
      <c r="L111" s="32"/>
      <c r="M111" s="32"/>
      <c r="N111" s="32"/>
      <c r="O111" s="32"/>
      <c r="P111" s="32"/>
      <c r="Q111" s="32"/>
      <c r="R111" s="32"/>
      <c r="S111" s="32"/>
      <c r="T111" s="32"/>
      <c r="U111" s="32"/>
      <c r="V111" s="32"/>
      <c r="W111" s="32"/>
      <c r="X111" s="32"/>
      <c r="Y111" s="32"/>
      <c r="Z111" s="32"/>
      <c r="AA111" s="110"/>
      <c r="AB111" s="34"/>
      <c r="AC111" s="34"/>
      <c r="AD111" s="34"/>
      <c r="AE111" s="30" t="s">
        <v>25</v>
      </c>
      <c r="AF111" s="34"/>
      <c r="AG111" s="34"/>
      <c r="AH111" s="34"/>
      <c r="AI111" s="34"/>
      <c r="AJ111" s="34"/>
      <c r="AK111" s="34"/>
      <c r="AL111" s="34"/>
      <c r="AM111" s="34"/>
      <c r="AN111" s="34"/>
      <c r="AO111" s="34"/>
      <c r="AP111" s="34"/>
      <c r="AQ111" s="34"/>
      <c r="AR111" s="34"/>
      <c r="AS111" s="34"/>
      <c r="AT111" s="28"/>
      <c r="AU111" s="28"/>
      <c r="AV111" s="28" t="s">
        <v>26</v>
      </c>
      <c r="AW111" s="28"/>
      <c r="AX111" s="28"/>
      <c r="AY111" s="28" t="s">
        <v>27</v>
      </c>
      <c r="AZ111" s="28"/>
      <c r="BA111" s="28"/>
      <c r="BB111" s="28"/>
      <c r="BC111" s="28"/>
      <c r="BD111" s="28"/>
      <c r="BE111" s="28"/>
      <c r="BF111" s="28"/>
    </row>
    <row r="112" spans="1:58" ht="25.5" hidden="1" customHeight="1" x14ac:dyDescent="0.15">
      <c r="A112" s="29"/>
      <c r="B112" s="170" t="s">
        <v>27</v>
      </c>
      <c r="C112" s="171"/>
      <c r="D112" s="171"/>
      <c r="E112" s="172"/>
      <c r="F112" s="176" t="s">
        <v>29</v>
      </c>
      <c r="G112" s="176"/>
      <c r="H112" s="177"/>
      <c r="I112" s="177"/>
      <c r="J112" s="179" t="s">
        <v>30</v>
      </c>
      <c r="K112" s="179"/>
      <c r="L112" s="177"/>
      <c r="M112" s="177"/>
      <c r="N112" s="179" t="s">
        <v>31</v>
      </c>
      <c r="O112" s="183"/>
      <c r="P112" s="225" t="s">
        <v>32</v>
      </c>
      <c r="Q112" s="183"/>
      <c r="R112" s="202" t="s">
        <v>33</v>
      </c>
      <c r="S112" s="202"/>
      <c r="T112" s="177"/>
      <c r="U112" s="177"/>
      <c r="V112" s="179" t="s">
        <v>30</v>
      </c>
      <c r="W112" s="179"/>
      <c r="X112" s="177"/>
      <c r="Y112" s="177"/>
      <c r="Z112" s="179" t="s">
        <v>31</v>
      </c>
      <c r="AA112" s="183"/>
      <c r="AB112" s="28"/>
      <c r="AC112" s="28"/>
      <c r="AD112" s="28"/>
      <c r="AE112" s="217" t="s">
        <v>107</v>
      </c>
      <c r="AF112" s="218"/>
      <c r="AG112" s="218"/>
      <c r="AH112" s="218"/>
      <c r="AI112" s="219"/>
      <c r="AJ112" s="223">
        <f>ROUNDDOWN(AY112/60,0)</f>
        <v>0</v>
      </c>
      <c r="AK112" s="223"/>
      <c r="AL112" s="218" t="s">
        <v>35</v>
      </c>
      <c r="AM112" s="218"/>
      <c r="AN112" s="223">
        <f>AY112-AJ112*60</f>
        <v>0</v>
      </c>
      <c r="AO112" s="223"/>
      <c r="AP112" s="179" t="s">
        <v>31</v>
      </c>
      <c r="AQ112" s="183"/>
      <c r="AR112" s="34"/>
      <c r="AS112" s="28"/>
      <c r="AT112" s="163"/>
      <c r="AU112" s="163" t="s">
        <v>36</v>
      </c>
      <c r="AV112" s="162">
        <f>T112*60+X112</f>
        <v>0</v>
      </c>
      <c r="AW112" s="28"/>
      <c r="AX112" s="163" t="s">
        <v>37</v>
      </c>
      <c r="AY112" s="162">
        <f>(T112*60+X112)-(H112*60+L112)</f>
        <v>0</v>
      </c>
      <c r="AZ112" s="28"/>
      <c r="BA112" s="28"/>
      <c r="BB112" s="28"/>
      <c r="BC112" s="28"/>
      <c r="BD112" s="28"/>
      <c r="BE112" s="28"/>
      <c r="BF112" s="28"/>
    </row>
    <row r="113" spans="1:58" ht="35.25" hidden="1" customHeight="1" x14ac:dyDescent="0.15">
      <c r="A113" s="29"/>
      <c r="B113" s="173"/>
      <c r="C113" s="174"/>
      <c r="D113" s="174"/>
      <c r="E113" s="175"/>
      <c r="F113" s="176"/>
      <c r="G113" s="176"/>
      <c r="H113" s="178"/>
      <c r="I113" s="178"/>
      <c r="J113" s="180"/>
      <c r="K113" s="180"/>
      <c r="L113" s="178"/>
      <c r="M113" s="178"/>
      <c r="N113" s="180"/>
      <c r="O113" s="184"/>
      <c r="P113" s="226"/>
      <c r="Q113" s="184"/>
      <c r="R113" s="203"/>
      <c r="S113" s="203"/>
      <c r="T113" s="178"/>
      <c r="U113" s="178"/>
      <c r="V113" s="180"/>
      <c r="W113" s="180"/>
      <c r="X113" s="178"/>
      <c r="Y113" s="178"/>
      <c r="Z113" s="180"/>
      <c r="AA113" s="184"/>
      <c r="AB113" s="28"/>
      <c r="AC113" s="28"/>
      <c r="AD113" s="28"/>
      <c r="AE113" s="220"/>
      <c r="AF113" s="221"/>
      <c r="AG113" s="221"/>
      <c r="AH113" s="221"/>
      <c r="AI113" s="222"/>
      <c r="AJ113" s="224"/>
      <c r="AK113" s="224"/>
      <c r="AL113" s="221"/>
      <c r="AM113" s="221"/>
      <c r="AN113" s="224"/>
      <c r="AO113" s="224"/>
      <c r="AP113" s="180"/>
      <c r="AQ113" s="184"/>
      <c r="AR113" s="34"/>
      <c r="AS113" s="28"/>
      <c r="AT113" s="163"/>
      <c r="AU113" s="163"/>
      <c r="AV113" s="162"/>
      <c r="AW113" s="28"/>
      <c r="AX113" s="163"/>
      <c r="AY113" s="162"/>
      <c r="AZ113" s="28"/>
      <c r="BA113" s="28"/>
      <c r="BB113" s="28"/>
      <c r="BC113" s="28"/>
      <c r="BD113" s="28"/>
      <c r="BE113" s="28"/>
      <c r="BF113" s="28"/>
    </row>
    <row r="114" spans="1:58" ht="17.25" hidden="1" customHeight="1" x14ac:dyDescent="0.15">
      <c r="A114" s="29"/>
      <c r="B114" s="35"/>
      <c r="C114" s="35"/>
      <c r="D114" s="35"/>
      <c r="E114" s="35"/>
      <c r="F114" s="36"/>
      <c r="G114" s="36"/>
      <c r="H114" s="108"/>
      <c r="I114" s="36"/>
      <c r="J114" s="36"/>
      <c r="K114" s="36"/>
      <c r="L114" s="36"/>
      <c r="M114" s="36"/>
      <c r="N114" s="36"/>
      <c r="O114" s="36"/>
      <c r="P114" s="36"/>
      <c r="Q114" s="36"/>
      <c r="R114" s="36"/>
      <c r="S114" s="36"/>
      <c r="T114" s="36"/>
      <c r="U114" s="36"/>
      <c r="V114" s="36"/>
      <c r="W114" s="36"/>
      <c r="X114" s="34"/>
      <c r="Y114" s="34"/>
      <c r="Z114" s="32"/>
      <c r="AA114" s="110"/>
      <c r="AB114" s="34"/>
      <c r="AC114" s="34"/>
      <c r="AD114" s="34"/>
      <c r="AE114" s="38"/>
      <c r="AF114" s="38"/>
      <c r="AG114" s="38"/>
      <c r="AH114" s="38"/>
      <c r="AI114" s="38"/>
      <c r="AJ114" s="39" t="s">
        <v>38</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15">
      <c r="A115" s="29"/>
      <c r="B115" s="30"/>
      <c r="C115" s="109"/>
      <c r="D115" s="109"/>
      <c r="E115" s="109"/>
      <c r="F115" s="32"/>
      <c r="G115" s="32"/>
      <c r="H115" s="32"/>
      <c r="I115" s="32"/>
      <c r="J115" s="32"/>
      <c r="K115" s="32"/>
      <c r="L115" s="32"/>
      <c r="M115" s="32"/>
      <c r="N115" s="32"/>
      <c r="O115" s="32"/>
      <c r="P115" s="32"/>
      <c r="Q115" s="32"/>
      <c r="R115" s="32"/>
      <c r="S115" s="32"/>
      <c r="T115" s="32"/>
      <c r="U115" s="32"/>
      <c r="V115" s="32"/>
      <c r="W115" s="110"/>
      <c r="X115" s="34"/>
      <c r="Y115" s="34"/>
      <c r="Z115" s="32"/>
      <c r="AA115" s="110"/>
      <c r="AB115" s="34"/>
      <c r="AC115" s="34"/>
      <c r="AD115" s="34"/>
      <c r="AE115" s="38"/>
      <c r="AF115" s="38"/>
      <c r="AG115" s="38"/>
      <c r="AH115" s="38"/>
      <c r="AI115" s="38"/>
      <c r="AJ115" s="38"/>
      <c r="AK115" s="38"/>
      <c r="AL115" s="38"/>
      <c r="AM115" s="38"/>
      <c r="AN115" s="38"/>
      <c r="AO115" s="38"/>
      <c r="AP115" s="38"/>
      <c r="AQ115" s="38"/>
      <c r="AR115" s="34"/>
      <c r="AV115" s="42" t="s">
        <v>39</v>
      </c>
      <c r="AY115" s="28" t="s">
        <v>40</v>
      </c>
      <c r="BB115" s="28" t="s">
        <v>41</v>
      </c>
    </row>
    <row r="116" spans="1:58" s="47" customFormat="1" ht="25.5" hidden="1" customHeight="1" x14ac:dyDescent="0.15">
      <c r="A116" s="40"/>
      <c r="B116" s="41" t="s">
        <v>100</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110"/>
      <c r="AB116" s="34"/>
      <c r="AC116" s="34"/>
      <c r="AD116" s="34"/>
      <c r="AE116" s="43" t="s">
        <v>42</v>
      </c>
      <c r="AF116" s="44"/>
      <c r="AG116" s="45"/>
      <c r="AH116" s="45"/>
      <c r="AI116" s="45"/>
      <c r="AJ116" s="45"/>
      <c r="AK116" s="45"/>
      <c r="AL116" s="45"/>
      <c r="AM116" s="45"/>
      <c r="AN116" s="38"/>
      <c r="AO116" s="38"/>
      <c r="AP116" s="38"/>
      <c r="AQ116" s="46"/>
      <c r="AR116" s="34"/>
      <c r="AS116" s="28"/>
      <c r="AT116" s="42"/>
      <c r="AU116" s="42"/>
      <c r="AV116" s="42" t="s">
        <v>43</v>
      </c>
      <c r="AW116" s="42"/>
      <c r="AX116" s="42"/>
      <c r="AY116" s="28" t="s">
        <v>44</v>
      </c>
      <c r="AZ116" s="42"/>
      <c r="BA116" s="28"/>
      <c r="BB116" s="28"/>
      <c r="BC116" s="42"/>
      <c r="BD116" s="28"/>
      <c r="BE116" s="42"/>
      <c r="BF116" s="42"/>
    </row>
    <row r="117" spans="1:58" ht="25.5" hidden="1" customHeight="1" x14ac:dyDescent="0.15">
      <c r="A117" s="29"/>
      <c r="B117" s="170" t="s">
        <v>27</v>
      </c>
      <c r="C117" s="171"/>
      <c r="D117" s="171"/>
      <c r="E117" s="172"/>
      <c r="F117" s="176" t="s">
        <v>29</v>
      </c>
      <c r="G117" s="176"/>
      <c r="H117" s="177"/>
      <c r="I117" s="177"/>
      <c r="J117" s="179" t="s">
        <v>30</v>
      </c>
      <c r="K117" s="179"/>
      <c r="L117" s="177"/>
      <c r="M117" s="177"/>
      <c r="N117" s="179" t="s">
        <v>31</v>
      </c>
      <c r="O117" s="183"/>
      <c r="P117" s="225" t="s">
        <v>32</v>
      </c>
      <c r="Q117" s="183"/>
      <c r="R117" s="202" t="s">
        <v>33</v>
      </c>
      <c r="S117" s="202"/>
      <c r="T117" s="243"/>
      <c r="U117" s="177"/>
      <c r="V117" s="179" t="s">
        <v>30</v>
      </c>
      <c r="W117" s="179"/>
      <c r="X117" s="177"/>
      <c r="Y117" s="177"/>
      <c r="Z117" s="179" t="s">
        <v>31</v>
      </c>
      <c r="AA117" s="183"/>
      <c r="AB117" s="34"/>
      <c r="AC117" s="34"/>
      <c r="AD117" s="34"/>
      <c r="AE117" s="227" t="s">
        <v>50</v>
      </c>
      <c r="AF117" s="179"/>
      <c r="AG117" s="179"/>
      <c r="AH117" s="179"/>
      <c r="AI117" s="183"/>
      <c r="AJ117" s="241">
        <f>ROUNDDOWN(AV122/60,0)</f>
        <v>0</v>
      </c>
      <c r="AK117" s="223"/>
      <c r="AL117" s="179" t="s">
        <v>30</v>
      </c>
      <c r="AM117" s="179"/>
      <c r="AN117" s="223">
        <f>AV122-AJ117*60</f>
        <v>0</v>
      </c>
      <c r="AO117" s="223"/>
      <c r="AP117" s="179" t="s">
        <v>31</v>
      </c>
      <c r="AQ117" s="183"/>
      <c r="AR117" s="34"/>
      <c r="AS117" s="48"/>
      <c r="AT117" s="28"/>
      <c r="AU117" s="163" t="s">
        <v>45</v>
      </c>
      <c r="AV117" s="162">
        <f>IF(AY117&lt;=BB117,BB117,AV112)</f>
        <v>1260</v>
      </c>
      <c r="AW117" s="160"/>
      <c r="AX117" s="163" t="s">
        <v>46</v>
      </c>
      <c r="AY117" s="162">
        <f>T117*60+X117</f>
        <v>0</v>
      </c>
      <c r="AZ117" s="160"/>
      <c r="BA117" s="163" t="s">
        <v>47</v>
      </c>
      <c r="BB117" s="162">
        <f>21*60</f>
        <v>1260</v>
      </c>
      <c r="BC117" s="28"/>
      <c r="BD117" s="28"/>
      <c r="BE117" s="28"/>
      <c r="BF117" s="28"/>
    </row>
    <row r="118" spans="1:58" ht="35.25" hidden="1" customHeight="1" x14ac:dyDescent="0.15">
      <c r="A118" s="29"/>
      <c r="B118" s="173"/>
      <c r="C118" s="174"/>
      <c r="D118" s="174"/>
      <c r="E118" s="175"/>
      <c r="F118" s="176"/>
      <c r="G118" s="176"/>
      <c r="H118" s="178"/>
      <c r="I118" s="178"/>
      <c r="J118" s="180"/>
      <c r="K118" s="180"/>
      <c r="L118" s="178"/>
      <c r="M118" s="178"/>
      <c r="N118" s="180"/>
      <c r="O118" s="184"/>
      <c r="P118" s="226"/>
      <c r="Q118" s="184"/>
      <c r="R118" s="203"/>
      <c r="S118" s="203"/>
      <c r="T118" s="244"/>
      <c r="U118" s="178"/>
      <c r="V118" s="180"/>
      <c r="W118" s="180"/>
      <c r="X118" s="178"/>
      <c r="Y118" s="178"/>
      <c r="Z118" s="180"/>
      <c r="AA118" s="184"/>
      <c r="AB118" s="28"/>
      <c r="AC118" s="28"/>
      <c r="AD118" s="28"/>
      <c r="AE118" s="226"/>
      <c r="AF118" s="180"/>
      <c r="AG118" s="180"/>
      <c r="AH118" s="180"/>
      <c r="AI118" s="184"/>
      <c r="AJ118" s="242"/>
      <c r="AK118" s="224"/>
      <c r="AL118" s="180"/>
      <c r="AM118" s="180"/>
      <c r="AN118" s="224"/>
      <c r="AO118" s="224"/>
      <c r="AP118" s="180"/>
      <c r="AQ118" s="184"/>
      <c r="AR118" s="34"/>
      <c r="AS118" s="48"/>
      <c r="AT118" s="28"/>
      <c r="AU118" s="163"/>
      <c r="AV118" s="162"/>
      <c r="AW118" s="160"/>
      <c r="AX118" s="163"/>
      <c r="AY118" s="162"/>
      <c r="AZ118" s="160"/>
      <c r="BA118" s="163"/>
      <c r="BB118" s="162"/>
      <c r="BC118" s="28"/>
      <c r="BD118" s="28"/>
      <c r="BE118" s="28"/>
      <c r="BF118" s="28"/>
    </row>
    <row r="119" spans="1:58" ht="17.25" hidden="1" customHeight="1" x14ac:dyDescent="0.15">
      <c r="A119" s="49"/>
      <c r="B119" s="35"/>
      <c r="C119" s="35"/>
      <c r="D119" s="35"/>
      <c r="E119" s="35"/>
      <c r="F119" s="28"/>
      <c r="G119" s="35"/>
      <c r="H119" s="108"/>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38</v>
      </c>
      <c r="AK119" s="46"/>
      <c r="AL119" s="46"/>
      <c r="AM119" s="46"/>
      <c r="AN119" s="46"/>
      <c r="AO119" s="46"/>
      <c r="AP119" s="46"/>
      <c r="AQ119" s="46"/>
      <c r="AR119" s="28"/>
      <c r="AS119" s="28"/>
      <c r="AT119" s="28"/>
      <c r="AU119" s="28"/>
      <c r="AV119" s="28"/>
      <c r="AW119" s="28"/>
      <c r="AX119" s="28"/>
      <c r="AY119" s="61" t="s">
        <v>48</v>
      </c>
      <c r="AZ119" s="28"/>
      <c r="BA119" s="28"/>
      <c r="BB119" s="28"/>
      <c r="BC119" s="28"/>
      <c r="BD119" s="28"/>
      <c r="BE119" s="28"/>
      <c r="BF119" s="28"/>
    </row>
    <row r="120" spans="1:58" ht="25.5" hidden="1" customHeight="1" x14ac:dyDescent="0.2">
      <c r="A120" s="49"/>
      <c r="B120" s="28"/>
      <c r="C120" s="208" t="s">
        <v>99</v>
      </c>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10"/>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02" t="s">
        <v>88</v>
      </c>
      <c r="AZ120" s="28"/>
      <c r="BA120" s="28"/>
      <c r="BB120" s="28"/>
      <c r="BC120" s="28"/>
      <c r="BD120" s="28"/>
      <c r="BE120" s="28"/>
      <c r="BF120" s="28"/>
    </row>
    <row r="121" spans="1:58" ht="25.5" hidden="1" customHeight="1" x14ac:dyDescent="0.15">
      <c r="A121" s="49"/>
      <c r="B121" s="28"/>
      <c r="C121" s="211"/>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3"/>
      <c r="AD121" s="28"/>
      <c r="AE121" s="43" t="s">
        <v>49</v>
      </c>
      <c r="AF121" s="46"/>
      <c r="AG121" s="46"/>
      <c r="AH121" s="46"/>
      <c r="AI121" s="46"/>
      <c r="AJ121" s="46"/>
      <c r="AK121" s="46"/>
      <c r="AL121" s="46"/>
      <c r="AM121" s="46"/>
      <c r="AN121" s="46"/>
      <c r="AO121" s="46"/>
      <c r="AP121" s="46"/>
      <c r="AQ121" s="46"/>
      <c r="AR121" s="28"/>
      <c r="AS121" s="28"/>
      <c r="AT121" s="28"/>
      <c r="AU121" s="28"/>
      <c r="AV121" s="28" t="s">
        <v>50</v>
      </c>
      <c r="AW121" s="28"/>
      <c r="AX121" s="28"/>
      <c r="AY121" s="28" t="s">
        <v>51</v>
      </c>
      <c r="AZ121" s="103"/>
      <c r="BA121" s="28"/>
      <c r="BB121" s="28"/>
      <c r="BC121" s="28"/>
      <c r="BD121" s="28"/>
      <c r="BE121" s="28"/>
      <c r="BF121" s="28"/>
    </row>
    <row r="122" spans="1:58" s="47" customFormat="1" ht="25.5" hidden="1" customHeight="1" x14ac:dyDescent="0.15">
      <c r="A122" s="49"/>
      <c r="B122" s="28"/>
      <c r="C122" s="211"/>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3"/>
      <c r="AC122" s="1"/>
      <c r="AD122" s="28"/>
      <c r="AE122" s="217" t="s">
        <v>108</v>
      </c>
      <c r="AF122" s="228"/>
      <c r="AG122" s="228"/>
      <c r="AH122" s="228"/>
      <c r="AI122" s="228"/>
      <c r="AJ122" s="228"/>
      <c r="AK122" s="229"/>
      <c r="AL122" s="233">
        <f>IF(AY112=0,0,ROUNDUP(AV122/AY112,3))</f>
        <v>0</v>
      </c>
      <c r="AM122" s="234"/>
      <c r="AN122" s="234"/>
      <c r="AO122" s="234"/>
      <c r="AP122" s="234"/>
      <c r="AQ122" s="235"/>
      <c r="AR122" s="28"/>
      <c r="AS122" s="28"/>
      <c r="AT122" s="42"/>
      <c r="AU122" s="163" t="s">
        <v>53</v>
      </c>
      <c r="AV122" s="239">
        <f>IF(AV112-AV117&gt;0,IF(AV112-AV117&gt;AY112,AY112,AV112-AV117),0)</f>
        <v>0</v>
      </c>
      <c r="AW122" s="240" t="s">
        <v>54</v>
      </c>
      <c r="AX122" s="240"/>
      <c r="AY122" s="103"/>
      <c r="AZ122" s="103"/>
      <c r="BA122" s="42"/>
      <c r="BB122" s="42"/>
      <c r="BC122" s="42"/>
      <c r="BD122" s="42"/>
      <c r="BE122" s="42"/>
      <c r="BF122" s="42"/>
    </row>
    <row r="123" spans="1:58" ht="35.25" hidden="1" customHeight="1" x14ac:dyDescent="0.15">
      <c r="A123" s="49"/>
      <c r="B123" s="28"/>
      <c r="C123" s="211"/>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3"/>
      <c r="AD123" s="28"/>
      <c r="AE123" s="230"/>
      <c r="AF123" s="231"/>
      <c r="AG123" s="231"/>
      <c r="AH123" s="231"/>
      <c r="AI123" s="231"/>
      <c r="AJ123" s="231"/>
      <c r="AK123" s="232"/>
      <c r="AL123" s="236"/>
      <c r="AM123" s="237"/>
      <c r="AN123" s="237"/>
      <c r="AO123" s="237"/>
      <c r="AP123" s="237"/>
      <c r="AQ123" s="238"/>
      <c r="AR123" s="28"/>
      <c r="AS123" s="28"/>
      <c r="AT123" s="163"/>
      <c r="AU123" s="163"/>
      <c r="AV123" s="239"/>
      <c r="AW123" s="240"/>
      <c r="AX123" s="240"/>
      <c r="AY123" s="28"/>
      <c r="AZ123" s="28"/>
      <c r="BA123" s="28"/>
      <c r="BB123" s="28"/>
      <c r="BC123" s="28"/>
      <c r="BD123" s="28"/>
      <c r="BE123" s="28"/>
      <c r="BF123" s="28"/>
    </row>
    <row r="124" spans="1:58" ht="25.5" hidden="1" customHeight="1" x14ac:dyDescent="0.15">
      <c r="A124" s="49"/>
      <c r="B124" s="28"/>
      <c r="C124" s="214"/>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6"/>
      <c r="AD124" s="28"/>
      <c r="AE124" s="28"/>
      <c r="AF124" s="28"/>
      <c r="AG124" s="28"/>
      <c r="AH124" s="28"/>
      <c r="AI124" s="28"/>
      <c r="AJ124" s="28"/>
      <c r="AK124" s="52" t="s">
        <v>38</v>
      </c>
      <c r="AL124" s="28"/>
      <c r="AM124" s="34"/>
      <c r="AN124" s="34"/>
      <c r="AO124" s="34"/>
      <c r="AP124" s="28"/>
      <c r="AQ124" s="28"/>
      <c r="AR124" s="28"/>
      <c r="AS124" s="28"/>
      <c r="AT124" s="163"/>
      <c r="AU124" s="28"/>
      <c r="AV124" s="28"/>
      <c r="AW124" s="28"/>
      <c r="AX124" s="28"/>
      <c r="AY124" s="28"/>
      <c r="AZ124" s="28"/>
      <c r="BA124" s="28"/>
      <c r="BB124" s="28"/>
      <c r="BC124" s="28"/>
      <c r="BD124" s="28"/>
      <c r="BE124" s="28"/>
      <c r="BF124" s="28"/>
    </row>
    <row r="125" spans="1:58" ht="25.5" hidden="1" customHeight="1" x14ac:dyDescent="0.15">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55</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15">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15">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15">
      <c r="A128" s="164" t="s">
        <v>64</v>
      </c>
      <c r="B128" s="165"/>
      <c r="C128" s="165"/>
      <c r="D128" s="165"/>
      <c r="E128" s="165"/>
      <c r="F128" s="165"/>
      <c r="G128" s="165"/>
      <c r="H128" s="165"/>
      <c r="I128" s="166"/>
      <c r="J128" s="23"/>
      <c r="K128" s="63" t="s">
        <v>60</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23</v>
      </c>
      <c r="AV128" s="34"/>
      <c r="AW128" s="34"/>
      <c r="AX128" s="34"/>
      <c r="AY128" s="34"/>
      <c r="AZ128" s="28"/>
      <c r="BA128" s="34"/>
      <c r="BB128" s="34"/>
      <c r="BC128" s="34"/>
      <c r="BD128" s="34"/>
      <c r="BE128" s="34"/>
      <c r="BF128" s="9"/>
    </row>
    <row r="129" spans="1:58" ht="17.25" hidden="1" customHeight="1" x14ac:dyDescent="0.15">
      <c r="A129" s="167"/>
      <c r="B129" s="168"/>
      <c r="C129" s="168"/>
      <c r="D129" s="168"/>
      <c r="E129" s="168"/>
      <c r="F129" s="168"/>
      <c r="G129" s="168"/>
      <c r="H129" s="168"/>
      <c r="I129" s="169"/>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15">
      <c r="A130" s="29"/>
      <c r="B130" s="30" t="s">
        <v>24</v>
      </c>
      <c r="C130" s="109"/>
      <c r="D130" s="109"/>
      <c r="E130" s="109"/>
      <c r="F130" s="28"/>
      <c r="G130" s="32"/>
      <c r="H130" s="28"/>
      <c r="I130" s="32"/>
      <c r="J130" s="32"/>
      <c r="K130" s="32"/>
      <c r="L130" s="32"/>
      <c r="M130" s="32"/>
      <c r="N130" s="32"/>
      <c r="O130" s="32"/>
      <c r="P130" s="32"/>
      <c r="Q130" s="32"/>
      <c r="R130" s="32"/>
      <c r="S130" s="32"/>
      <c r="T130" s="32"/>
      <c r="U130" s="32"/>
      <c r="V130" s="32"/>
      <c r="W130" s="32"/>
      <c r="X130" s="32"/>
      <c r="Y130" s="32"/>
      <c r="Z130" s="32"/>
      <c r="AA130" s="110"/>
      <c r="AB130" s="34"/>
      <c r="AC130" s="34"/>
      <c r="AD130" s="34"/>
      <c r="AE130" s="30" t="s">
        <v>25</v>
      </c>
      <c r="AF130" s="34"/>
      <c r="AG130" s="34"/>
      <c r="AH130" s="34"/>
      <c r="AI130" s="34"/>
      <c r="AJ130" s="34"/>
      <c r="AK130" s="34"/>
      <c r="AL130" s="34"/>
      <c r="AM130" s="34"/>
      <c r="AN130" s="34"/>
      <c r="AO130" s="34"/>
      <c r="AP130" s="34"/>
      <c r="AQ130" s="34"/>
      <c r="AR130" s="34"/>
      <c r="AS130" s="34"/>
      <c r="AT130" s="28"/>
      <c r="AU130" s="28"/>
      <c r="AV130" s="28" t="s">
        <v>26</v>
      </c>
      <c r="AW130" s="28"/>
      <c r="AX130" s="28"/>
      <c r="AY130" s="28" t="s">
        <v>27</v>
      </c>
      <c r="AZ130" s="28"/>
      <c r="BA130" s="28"/>
      <c r="BB130" s="28"/>
      <c r="BC130" s="28"/>
      <c r="BD130" s="28"/>
      <c r="BE130" s="28"/>
      <c r="BF130" s="28"/>
    </row>
    <row r="131" spans="1:58" ht="25.5" hidden="1" customHeight="1" x14ac:dyDescent="0.15">
      <c r="A131" s="29"/>
      <c r="B131" s="170" t="s">
        <v>27</v>
      </c>
      <c r="C131" s="171"/>
      <c r="D131" s="171"/>
      <c r="E131" s="172"/>
      <c r="F131" s="176" t="s">
        <v>29</v>
      </c>
      <c r="G131" s="176"/>
      <c r="H131" s="177"/>
      <c r="I131" s="177"/>
      <c r="J131" s="179" t="s">
        <v>30</v>
      </c>
      <c r="K131" s="179"/>
      <c r="L131" s="177"/>
      <c r="M131" s="177"/>
      <c r="N131" s="179" t="s">
        <v>31</v>
      </c>
      <c r="O131" s="183"/>
      <c r="P131" s="225" t="s">
        <v>32</v>
      </c>
      <c r="Q131" s="183"/>
      <c r="R131" s="202" t="s">
        <v>33</v>
      </c>
      <c r="S131" s="202"/>
      <c r="T131" s="177"/>
      <c r="U131" s="177"/>
      <c r="V131" s="179" t="s">
        <v>30</v>
      </c>
      <c r="W131" s="179"/>
      <c r="X131" s="177"/>
      <c r="Y131" s="177"/>
      <c r="Z131" s="179" t="s">
        <v>31</v>
      </c>
      <c r="AA131" s="183"/>
      <c r="AB131" s="28"/>
      <c r="AC131" s="28"/>
      <c r="AD131" s="28"/>
      <c r="AE131" s="217" t="s">
        <v>107</v>
      </c>
      <c r="AF131" s="218"/>
      <c r="AG131" s="218"/>
      <c r="AH131" s="218"/>
      <c r="AI131" s="219"/>
      <c r="AJ131" s="223">
        <f>ROUNDDOWN(AY131/60,0)</f>
        <v>0</v>
      </c>
      <c r="AK131" s="223"/>
      <c r="AL131" s="218" t="s">
        <v>35</v>
      </c>
      <c r="AM131" s="218"/>
      <c r="AN131" s="223">
        <f>AY131-AJ131*60</f>
        <v>0</v>
      </c>
      <c r="AO131" s="223"/>
      <c r="AP131" s="179" t="s">
        <v>31</v>
      </c>
      <c r="AQ131" s="183"/>
      <c r="AR131" s="34"/>
      <c r="AS131" s="28"/>
      <c r="AT131" s="163"/>
      <c r="AU131" s="163" t="s">
        <v>36</v>
      </c>
      <c r="AV131" s="162">
        <f>T131*60+X131</f>
        <v>0</v>
      </c>
      <c r="AW131" s="28"/>
      <c r="AX131" s="163" t="s">
        <v>37</v>
      </c>
      <c r="AY131" s="162">
        <f>(T131*60+X131)-(H131*60+L131)</f>
        <v>0</v>
      </c>
      <c r="AZ131" s="28"/>
      <c r="BA131" s="28"/>
      <c r="BB131" s="28"/>
      <c r="BC131" s="28"/>
      <c r="BD131" s="28"/>
      <c r="BE131" s="28"/>
      <c r="BF131" s="28"/>
    </row>
    <row r="132" spans="1:58" ht="35.25" hidden="1" customHeight="1" x14ac:dyDescent="0.15">
      <c r="A132" s="29"/>
      <c r="B132" s="173"/>
      <c r="C132" s="174"/>
      <c r="D132" s="174"/>
      <c r="E132" s="175"/>
      <c r="F132" s="176"/>
      <c r="G132" s="176"/>
      <c r="H132" s="178"/>
      <c r="I132" s="178"/>
      <c r="J132" s="180"/>
      <c r="K132" s="180"/>
      <c r="L132" s="178"/>
      <c r="M132" s="178"/>
      <c r="N132" s="180"/>
      <c r="O132" s="184"/>
      <c r="P132" s="226"/>
      <c r="Q132" s="184"/>
      <c r="R132" s="203"/>
      <c r="S132" s="203"/>
      <c r="T132" s="178"/>
      <c r="U132" s="178"/>
      <c r="V132" s="180"/>
      <c r="W132" s="180"/>
      <c r="X132" s="178"/>
      <c r="Y132" s="178"/>
      <c r="Z132" s="180"/>
      <c r="AA132" s="184"/>
      <c r="AB132" s="28"/>
      <c r="AC132" s="28"/>
      <c r="AD132" s="28"/>
      <c r="AE132" s="220"/>
      <c r="AF132" s="221"/>
      <c r="AG132" s="221"/>
      <c r="AH132" s="221"/>
      <c r="AI132" s="222"/>
      <c r="AJ132" s="224"/>
      <c r="AK132" s="224"/>
      <c r="AL132" s="221"/>
      <c r="AM132" s="221"/>
      <c r="AN132" s="224"/>
      <c r="AO132" s="224"/>
      <c r="AP132" s="180"/>
      <c r="AQ132" s="184"/>
      <c r="AR132" s="34"/>
      <c r="AS132" s="28"/>
      <c r="AT132" s="163"/>
      <c r="AU132" s="163"/>
      <c r="AV132" s="162"/>
      <c r="AW132" s="28"/>
      <c r="AX132" s="163"/>
      <c r="AY132" s="162"/>
      <c r="AZ132" s="28"/>
      <c r="BA132" s="28"/>
      <c r="BB132" s="28"/>
      <c r="BC132" s="28"/>
      <c r="BD132" s="28"/>
      <c r="BE132" s="28"/>
      <c r="BF132" s="28"/>
    </row>
    <row r="133" spans="1:58" ht="17.25" hidden="1" customHeight="1" x14ac:dyDescent="0.15">
      <c r="A133" s="29"/>
      <c r="B133" s="35"/>
      <c r="C133" s="35"/>
      <c r="D133" s="35"/>
      <c r="E133" s="35"/>
      <c r="F133" s="36"/>
      <c r="G133" s="36"/>
      <c r="H133" s="108"/>
      <c r="I133" s="36"/>
      <c r="J133" s="36"/>
      <c r="K133" s="36"/>
      <c r="L133" s="36"/>
      <c r="M133" s="36"/>
      <c r="N133" s="36"/>
      <c r="O133" s="36"/>
      <c r="P133" s="36"/>
      <c r="Q133" s="36"/>
      <c r="R133" s="36"/>
      <c r="S133" s="36"/>
      <c r="T133" s="36"/>
      <c r="U133" s="36"/>
      <c r="V133" s="36"/>
      <c r="W133" s="36"/>
      <c r="X133" s="34"/>
      <c r="Y133" s="34"/>
      <c r="Z133" s="32"/>
      <c r="AA133" s="110"/>
      <c r="AB133" s="34"/>
      <c r="AC133" s="34"/>
      <c r="AD133" s="34"/>
      <c r="AE133" s="38"/>
      <c r="AF133" s="38"/>
      <c r="AG133" s="38"/>
      <c r="AH133" s="38"/>
      <c r="AI133" s="38"/>
      <c r="AJ133" s="39" t="s">
        <v>38</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15">
      <c r="A134" s="29"/>
      <c r="B134" s="30"/>
      <c r="C134" s="109"/>
      <c r="D134" s="109"/>
      <c r="E134" s="109"/>
      <c r="F134" s="32"/>
      <c r="G134" s="32"/>
      <c r="H134" s="32"/>
      <c r="I134" s="32"/>
      <c r="J134" s="32"/>
      <c r="K134" s="32"/>
      <c r="L134" s="32"/>
      <c r="M134" s="32"/>
      <c r="N134" s="32"/>
      <c r="O134" s="32"/>
      <c r="P134" s="32"/>
      <c r="Q134" s="32"/>
      <c r="R134" s="32"/>
      <c r="S134" s="32"/>
      <c r="T134" s="32"/>
      <c r="U134" s="32"/>
      <c r="V134" s="32"/>
      <c r="W134" s="110"/>
      <c r="X134" s="34"/>
      <c r="Y134" s="34"/>
      <c r="Z134" s="32"/>
      <c r="AA134" s="110"/>
      <c r="AB134" s="34"/>
      <c r="AC134" s="34"/>
      <c r="AD134" s="34"/>
      <c r="AE134" s="38"/>
      <c r="AF134" s="38"/>
      <c r="AG134" s="38"/>
      <c r="AH134" s="38"/>
      <c r="AI134" s="38"/>
      <c r="AJ134" s="38"/>
      <c r="AK134" s="38"/>
      <c r="AL134" s="38"/>
      <c r="AM134" s="38"/>
      <c r="AN134" s="38"/>
      <c r="AO134" s="38"/>
      <c r="AP134" s="38"/>
      <c r="AQ134" s="38"/>
      <c r="AR134" s="34"/>
      <c r="AV134" s="42" t="s">
        <v>39</v>
      </c>
      <c r="AY134" s="28" t="s">
        <v>40</v>
      </c>
      <c r="BB134" s="28" t="s">
        <v>41</v>
      </c>
    </row>
    <row r="135" spans="1:58" s="47" customFormat="1" ht="25.5" hidden="1" customHeight="1" x14ac:dyDescent="0.15">
      <c r="A135" s="40"/>
      <c r="B135" s="41" t="s">
        <v>100</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110"/>
      <c r="AB135" s="34"/>
      <c r="AC135" s="34"/>
      <c r="AD135" s="34"/>
      <c r="AE135" s="43" t="s">
        <v>42</v>
      </c>
      <c r="AF135" s="44"/>
      <c r="AG135" s="45"/>
      <c r="AH135" s="45"/>
      <c r="AI135" s="45"/>
      <c r="AJ135" s="45"/>
      <c r="AK135" s="45"/>
      <c r="AL135" s="45"/>
      <c r="AM135" s="45"/>
      <c r="AN135" s="38"/>
      <c r="AO135" s="38"/>
      <c r="AP135" s="38"/>
      <c r="AQ135" s="46"/>
      <c r="AR135" s="34"/>
      <c r="AS135" s="28"/>
      <c r="AT135" s="42"/>
      <c r="AU135" s="42"/>
      <c r="AV135" s="42" t="s">
        <v>43</v>
      </c>
      <c r="AW135" s="42"/>
      <c r="AX135" s="42"/>
      <c r="AY135" s="28" t="s">
        <v>44</v>
      </c>
      <c r="AZ135" s="42"/>
      <c r="BA135" s="28"/>
      <c r="BB135" s="28"/>
      <c r="BC135" s="42"/>
      <c r="BD135" s="28"/>
      <c r="BE135" s="42"/>
      <c r="BF135" s="42"/>
    </row>
    <row r="136" spans="1:58" ht="25.5" hidden="1" customHeight="1" x14ac:dyDescent="0.15">
      <c r="A136" s="29"/>
      <c r="B136" s="170" t="s">
        <v>27</v>
      </c>
      <c r="C136" s="171"/>
      <c r="D136" s="171"/>
      <c r="E136" s="172"/>
      <c r="F136" s="176" t="s">
        <v>29</v>
      </c>
      <c r="G136" s="176"/>
      <c r="H136" s="177"/>
      <c r="I136" s="177"/>
      <c r="J136" s="179" t="s">
        <v>30</v>
      </c>
      <c r="K136" s="179"/>
      <c r="L136" s="177"/>
      <c r="M136" s="177"/>
      <c r="N136" s="179" t="s">
        <v>31</v>
      </c>
      <c r="O136" s="183"/>
      <c r="P136" s="225" t="s">
        <v>32</v>
      </c>
      <c r="Q136" s="183"/>
      <c r="R136" s="202" t="s">
        <v>33</v>
      </c>
      <c r="S136" s="202"/>
      <c r="T136" s="243"/>
      <c r="U136" s="177"/>
      <c r="V136" s="179" t="s">
        <v>30</v>
      </c>
      <c r="W136" s="179"/>
      <c r="X136" s="177"/>
      <c r="Y136" s="177"/>
      <c r="Z136" s="179" t="s">
        <v>31</v>
      </c>
      <c r="AA136" s="183"/>
      <c r="AB136" s="34"/>
      <c r="AC136" s="34"/>
      <c r="AD136" s="34"/>
      <c r="AE136" s="227" t="s">
        <v>50</v>
      </c>
      <c r="AF136" s="179"/>
      <c r="AG136" s="179"/>
      <c r="AH136" s="179"/>
      <c r="AI136" s="183"/>
      <c r="AJ136" s="241">
        <f>ROUNDDOWN(AV141/60,0)</f>
        <v>0</v>
      </c>
      <c r="AK136" s="223"/>
      <c r="AL136" s="179" t="s">
        <v>30</v>
      </c>
      <c r="AM136" s="179"/>
      <c r="AN136" s="223">
        <f>AV141-AJ136*60</f>
        <v>0</v>
      </c>
      <c r="AO136" s="223"/>
      <c r="AP136" s="179" t="s">
        <v>31</v>
      </c>
      <c r="AQ136" s="183"/>
      <c r="AR136" s="34"/>
      <c r="AS136" s="48"/>
      <c r="AT136" s="28"/>
      <c r="AU136" s="163" t="s">
        <v>45</v>
      </c>
      <c r="AV136" s="162">
        <f>IF(AY136&lt;=BB136,BB136,AV131)</f>
        <v>1260</v>
      </c>
      <c r="AW136" s="160"/>
      <c r="AX136" s="163" t="s">
        <v>46</v>
      </c>
      <c r="AY136" s="162">
        <f>T136*60+X136</f>
        <v>0</v>
      </c>
      <c r="AZ136" s="160"/>
      <c r="BA136" s="163" t="s">
        <v>47</v>
      </c>
      <c r="BB136" s="162">
        <f>21*60</f>
        <v>1260</v>
      </c>
      <c r="BC136" s="28"/>
      <c r="BD136" s="28"/>
      <c r="BE136" s="28"/>
      <c r="BF136" s="28"/>
    </row>
    <row r="137" spans="1:58" ht="35.25" hidden="1" customHeight="1" x14ac:dyDescent="0.15">
      <c r="A137" s="29"/>
      <c r="B137" s="173"/>
      <c r="C137" s="174"/>
      <c r="D137" s="174"/>
      <c r="E137" s="175"/>
      <c r="F137" s="176"/>
      <c r="G137" s="176"/>
      <c r="H137" s="178"/>
      <c r="I137" s="178"/>
      <c r="J137" s="180"/>
      <c r="K137" s="180"/>
      <c r="L137" s="178"/>
      <c r="M137" s="178"/>
      <c r="N137" s="180"/>
      <c r="O137" s="184"/>
      <c r="P137" s="226"/>
      <c r="Q137" s="184"/>
      <c r="R137" s="203"/>
      <c r="S137" s="203"/>
      <c r="T137" s="244"/>
      <c r="U137" s="178"/>
      <c r="V137" s="180"/>
      <c r="W137" s="180"/>
      <c r="X137" s="178"/>
      <c r="Y137" s="178"/>
      <c r="Z137" s="180"/>
      <c r="AA137" s="184"/>
      <c r="AB137" s="28"/>
      <c r="AC137" s="28"/>
      <c r="AD137" s="28"/>
      <c r="AE137" s="226"/>
      <c r="AF137" s="180"/>
      <c r="AG137" s="180"/>
      <c r="AH137" s="180"/>
      <c r="AI137" s="184"/>
      <c r="AJ137" s="242"/>
      <c r="AK137" s="224"/>
      <c r="AL137" s="180"/>
      <c r="AM137" s="180"/>
      <c r="AN137" s="224"/>
      <c r="AO137" s="224"/>
      <c r="AP137" s="180"/>
      <c r="AQ137" s="184"/>
      <c r="AR137" s="34"/>
      <c r="AS137" s="48"/>
      <c r="AT137" s="28"/>
      <c r="AU137" s="163"/>
      <c r="AV137" s="162"/>
      <c r="AW137" s="160"/>
      <c r="AX137" s="163"/>
      <c r="AY137" s="162"/>
      <c r="AZ137" s="160"/>
      <c r="BA137" s="163"/>
      <c r="BB137" s="162"/>
      <c r="BC137" s="28"/>
      <c r="BD137" s="28"/>
      <c r="BE137" s="28"/>
      <c r="BF137" s="28"/>
    </row>
    <row r="138" spans="1:58" ht="17.25" hidden="1" customHeight="1" x14ac:dyDescent="0.15">
      <c r="A138" s="49"/>
      <c r="B138" s="35"/>
      <c r="C138" s="35"/>
      <c r="D138" s="35"/>
      <c r="E138" s="35"/>
      <c r="F138" s="28"/>
      <c r="G138" s="35"/>
      <c r="H138" s="108"/>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38</v>
      </c>
      <c r="AK138" s="46"/>
      <c r="AL138" s="46"/>
      <c r="AM138" s="46"/>
      <c r="AN138" s="46"/>
      <c r="AO138" s="46"/>
      <c r="AP138" s="46"/>
      <c r="AQ138" s="46"/>
      <c r="AR138" s="28"/>
      <c r="AS138" s="28"/>
      <c r="AT138" s="28"/>
      <c r="AU138" s="28"/>
      <c r="AV138" s="28"/>
      <c r="AW138" s="28"/>
      <c r="AX138" s="28"/>
      <c r="AY138" s="61" t="s">
        <v>48</v>
      </c>
      <c r="AZ138" s="28"/>
      <c r="BA138" s="28"/>
      <c r="BB138" s="28"/>
      <c r="BC138" s="28"/>
      <c r="BD138" s="28"/>
      <c r="BE138" s="28"/>
      <c r="BF138" s="28"/>
    </row>
    <row r="139" spans="1:58" ht="25.5" hidden="1" customHeight="1" x14ac:dyDescent="0.2">
      <c r="A139" s="49"/>
      <c r="B139" s="28"/>
      <c r="C139" s="208" t="s">
        <v>99</v>
      </c>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10"/>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02" t="s">
        <v>88</v>
      </c>
      <c r="AZ139" s="28"/>
      <c r="BA139" s="28"/>
      <c r="BB139" s="28"/>
      <c r="BC139" s="28"/>
      <c r="BD139" s="28"/>
      <c r="BE139" s="28"/>
      <c r="BF139" s="28"/>
    </row>
    <row r="140" spans="1:58" ht="25.5" hidden="1" customHeight="1" x14ac:dyDescent="0.15">
      <c r="A140" s="49"/>
      <c r="B140" s="28"/>
      <c r="C140" s="211"/>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3"/>
      <c r="AC140" s="28"/>
      <c r="AD140" s="28"/>
      <c r="AE140" s="43" t="s">
        <v>49</v>
      </c>
      <c r="AF140" s="46"/>
      <c r="AG140" s="46"/>
      <c r="AH140" s="46"/>
      <c r="AI140" s="46"/>
      <c r="AJ140" s="46"/>
      <c r="AK140" s="46"/>
      <c r="AL140" s="46"/>
      <c r="AM140" s="46"/>
      <c r="AN140" s="46"/>
      <c r="AO140" s="46"/>
      <c r="AP140" s="46"/>
      <c r="AQ140" s="46"/>
      <c r="AR140" s="28"/>
      <c r="AS140" s="28"/>
      <c r="AT140" s="28"/>
      <c r="AU140" s="28"/>
      <c r="AV140" s="28" t="s">
        <v>50</v>
      </c>
      <c r="AW140" s="28"/>
      <c r="AX140" s="28"/>
      <c r="AY140" s="28" t="s">
        <v>51</v>
      </c>
      <c r="AZ140" s="103"/>
      <c r="BA140" s="28"/>
      <c r="BB140" s="28"/>
      <c r="BC140" s="28"/>
      <c r="BD140" s="28"/>
      <c r="BE140" s="28"/>
      <c r="BF140" s="28"/>
    </row>
    <row r="141" spans="1:58" s="47" customFormat="1" ht="25.5" hidden="1" customHeight="1" x14ac:dyDescent="0.15">
      <c r="A141" s="49"/>
      <c r="B141" s="28"/>
      <c r="C141" s="211"/>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3"/>
      <c r="AD141" s="34"/>
      <c r="AE141" s="217" t="s">
        <v>108</v>
      </c>
      <c r="AF141" s="228"/>
      <c r="AG141" s="228"/>
      <c r="AH141" s="228"/>
      <c r="AI141" s="228"/>
      <c r="AJ141" s="228"/>
      <c r="AK141" s="229"/>
      <c r="AL141" s="233">
        <f>IF(AY131=0,0,ROUNDUP(AV141/AY131,3))</f>
        <v>0</v>
      </c>
      <c r="AM141" s="234"/>
      <c r="AN141" s="234"/>
      <c r="AO141" s="234"/>
      <c r="AP141" s="234"/>
      <c r="AQ141" s="235"/>
      <c r="AR141" s="28"/>
      <c r="AS141" s="28"/>
      <c r="AT141" s="42"/>
      <c r="AU141" s="163" t="s">
        <v>53</v>
      </c>
      <c r="AV141" s="239">
        <f>IF(AV131-AV136&gt;0,IF(AV131-AV136&gt;AY131,AY131,AV131-AV136),0)</f>
        <v>0</v>
      </c>
      <c r="AW141" s="240" t="s">
        <v>54</v>
      </c>
      <c r="AX141" s="240"/>
      <c r="AY141" s="103"/>
      <c r="AZ141" s="103"/>
      <c r="BA141" s="42"/>
      <c r="BB141" s="42"/>
      <c r="BC141" s="42"/>
      <c r="BD141" s="42"/>
      <c r="BE141" s="42"/>
      <c r="BF141" s="42"/>
    </row>
    <row r="142" spans="1:58" ht="35.25" hidden="1" customHeight="1" x14ac:dyDescent="0.15">
      <c r="A142" s="64"/>
      <c r="B142" s="28"/>
      <c r="C142" s="211"/>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3"/>
      <c r="AC142" s="34"/>
      <c r="AD142" s="28"/>
      <c r="AE142" s="230"/>
      <c r="AF142" s="231"/>
      <c r="AG142" s="231"/>
      <c r="AH142" s="231"/>
      <c r="AI142" s="231"/>
      <c r="AJ142" s="231"/>
      <c r="AK142" s="232"/>
      <c r="AL142" s="236"/>
      <c r="AM142" s="237"/>
      <c r="AN142" s="237"/>
      <c r="AO142" s="237"/>
      <c r="AP142" s="237"/>
      <c r="AQ142" s="238"/>
      <c r="AR142" s="28"/>
      <c r="AS142" s="28"/>
      <c r="AT142" s="163"/>
      <c r="AU142" s="163"/>
      <c r="AV142" s="239"/>
      <c r="AW142" s="240"/>
      <c r="AX142" s="240"/>
      <c r="AY142" s="28"/>
      <c r="AZ142" s="28"/>
      <c r="BA142" s="28"/>
      <c r="BB142" s="28"/>
      <c r="BC142" s="28"/>
      <c r="BD142" s="28"/>
      <c r="BE142" s="28"/>
      <c r="BF142" s="28"/>
    </row>
    <row r="143" spans="1:58" ht="25.5" hidden="1" customHeight="1" x14ac:dyDescent="0.15">
      <c r="A143" s="64"/>
      <c r="B143" s="28"/>
      <c r="C143" s="214"/>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6"/>
      <c r="AC143" s="28"/>
      <c r="AD143" s="28"/>
      <c r="AE143" s="28"/>
      <c r="AF143" s="28"/>
      <c r="AG143" s="28"/>
      <c r="AH143" s="28"/>
      <c r="AI143" s="28"/>
      <c r="AJ143" s="28"/>
      <c r="AK143" s="52" t="s">
        <v>38</v>
      </c>
      <c r="AL143" s="28"/>
      <c r="AM143" s="34"/>
      <c r="AN143" s="34"/>
      <c r="AO143" s="34"/>
      <c r="AP143" s="28"/>
      <c r="AQ143" s="28"/>
      <c r="AR143" s="28"/>
      <c r="AS143" s="28"/>
      <c r="AT143" s="163"/>
      <c r="AU143" s="28"/>
      <c r="AV143" s="28"/>
      <c r="AW143" s="28"/>
      <c r="AX143" s="28"/>
      <c r="AY143" s="28"/>
      <c r="AZ143" s="28"/>
      <c r="BA143" s="28"/>
      <c r="BB143" s="28"/>
      <c r="BC143" s="28"/>
      <c r="BD143" s="28"/>
      <c r="BE143" s="28"/>
      <c r="BF143" s="28"/>
    </row>
    <row r="144" spans="1:58" ht="25.5" hidden="1" customHeight="1" x14ac:dyDescent="0.15">
      <c r="A144" s="49"/>
      <c r="B144" s="109"/>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55</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15">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15">
      <c r="A146" s="164" t="s">
        <v>65</v>
      </c>
      <c r="B146" s="165"/>
      <c r="C146" s="165"/>
      <c r="D146" s="165"/>
      <c r="E146" s="165"/>
      <c r="F146" s="165"/>
      <c r="G146" s="165"/>
      <c r="H146" s="165"/>
      <c r="I146" s="166"/>
      <c r="J146" s="23"/>
      <c r="K146" s="63" t="s">
        <v>60</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23</v>
      </c>
      <c r="AV146" s="34"/>
      <c r="AW146" s="34"/>
      <c r="AX146" s="34"/>
      <c r="AY146" s="34"/>
      <c r="AZ146" s="28"/>
      <c r="BA146" s="34"/>
      <c r="BB146" s="34"/>
      <c r="BC146" s="34"/>
      <c r="BD146" s="34"/>
      <c r="BE146" s="34"/>
      <c r="BF146" s="9"/>
    </row>
    <row r="147" spans="1:58" ht="17.25" hidden="1" customHeight="1" x14ac:dyDescent="0.15">
      <c r="A147" s="167"/>
      <c r="B147" s="168"/>
      <c r="C147" s="168"/>
      <c r="D147" s="168"/>
      <c r="E147" s="168"/>
      <c r="F147" s="168"/>
      <c r="G147" s="168"/>
      <c r="H147" s="168"/>
      <c r="I147" s="169"/>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15">
      <c r="A148" s="29"/>
      <c r="B148" s="30" t="s">
        <v>24</v>
      </c>
      <c r="C148" s="109"/>
      <c r="D148" s="109"/>
      <c r="E148" s="109"/>
      <c r="F148" s="28"/>
      <c r="G148" s="32"/>
      <c r="H148" s="28"/>
      <c r="I148" s="32"/>
      <c r="J148" s="32"/>
      <c r="K148" s="32"/>
      <c r="L148" s="32"/>
      <c r="M148" s="32"/>
      <c r="N148" s="32"/>
      <c r="O148" s="32"/>
      <c r="P148" s="32"/>
      <c r="Q148" s="32"/>
      <c r="R148" s="32"/>
      <c r="S148" s="32"/>
      <c r="T148" s="32"/>
      <c r="U148" s="32"/>
      <c r="V148" s="32"/>
      <c r="W148" s="32"/>
      <c r="X148" s="32"/>
      <c r="Y148" s="32"/>
      <c r="Z148" s="32"/>
      <c r="AA148" s="110"/>
      <c r="AB148" s="34"/>
      <c r="AC148" s="34"/>
      <c r="AD148" s="34"/>
      <c r="AE148" s="30" t="s">
        <v>25</v>
      </c>
      <c r="AF148" s="34"/>
      <c r="AG148" s="34"/>
      <c r="AH148" s="34"/>
      <c r="AI148" s="34"/>
      <c r="AJ148" s="34"/>
      <c r="AK148" s="34"/>
      <c r="AL148" s="34"/>
      <c r="AM148" s="34"/>
      <c r="AN148" s="34"/>
      <c r="AO148" s="34"/>
      <c r="AP148" s="34"/>
      <c r="AQ148" s="34"/>
      <c r="AR148" s="34"/>
      <c r="AS148" s="34"/>
      <c r="AT148" s="28"/>
      <c r="AU148" s="28"/>
      <c r="AV148" s="28" t="s">
        <v>26</v>
      </c>
      <c r="AW148" s="28"/>
      <c r="AX148" s="28"/>
      <c r="AY148" s="28" t="s">
        <v>27</v>
      </c>
      <c r="AZ148" s="28"/>
      <c r="BA148" s="28"/>
      <c r="BB148" s="28"/>
      <c r="BC148" s="28"/>
      <c r="BD148" s="28"/>
      <c r="BE148" s="28"/>
      <c r="BF148" s="28"/>
    </row>
    <row r="149" spans="1:58" ht="25.5" hidden="1" customHeight="1" x14ac:dyDescent="0.15">
      <c r="A149" s="29"/>
      <c r="B149" s="170" t="s">
        <v>27</v>
      </c>
      <c r="C149" s="171"/>
      <c r="D149" s="171"/>
      <c r="E149" s="172"/>
      <c r="F149" s="176" t="s">
        <v>29</v>
      </c>
      <c r="G149" s="176"/>
      <c r="H149" s="177"/>
      <c r="I149" s="177"/>
      <c r="J149" s="179" t="s">
        <v>30</v>
      </c>
      <c r="K149" s="179"/>
      <c r="L149" s="177"/>
      <c r="M149" s="177"/>
      <c r="N149" s="179" t="s">
        <v>31</v>
      </c>
      <c r="O149" s="183"/>
      <c r="P149" s="225" t="s">
        <v>32</v>
      </c>
      <c r="Q149" s="183"/>
      <c r="R149" s="202" t="s">
        <v>33</v>
      </c>
      <c r="S149" s="202"/>
      <c r="T149" s="177"/>
      <c r="U149" s="177"/>
      <c r="V149" s="179" t="s">
        <v>30</v>
      </c>
      <c r="W149" s="179"/>
      <c r="X149" s="177"/>
      <c r="Y149" s="177"/>
      <c r="Z149" s="179" t="s">
        <v>31</v>
      </c>
      <c r="AA149" s="183"/>
      <c r="AB149" s="28"/>
      <c r="AC149" s="28"/>
      <c r="AD149" s="28"/>
      <c r="AE149" s="217" t="s">
        <v>107</v>
      </c>
      <c r="AF149" s="218"/>
      <c r="AG149" s="218"/>
      <c r="AH149" s="218"/>
      <c r="AI149" s="219"/>
      <c r="AJ149" s="223">
        <f>ROUNDDOWN(AY149/60,0)</f>
        <v>0</v>
      </c>
      <c r="AK149" s="223"/>
      <c r="AL149" s="218" t="s">
        <v>35</v>
      </c>
      <c r="AM149" s="218"/>
      <c r="AN149" s="223">
        <f>AY149-AJ149*60</f>
        <v>0</v>
      </c>
      <c r="AO149" s="223"/>
      <c r="AP149" s="179" t="s">
        <v>31</v>
      </c>
      <c r="AQ149" s="183"/>
      <c r="AR149" s="34"/>
      <c r="AS149" s="28"/>
      <c r="AT149" s="163"/>
      <c r="AU149" s="163" t="s">
        <v>36</v>
      </c>
      <c r="AV149" s="162">
        <f>T149*60+X149</f>
        <v>0</v>
      </c>
      <c r="AW149" s="28"/>
      <c r="AX149" s="163" t="s">
        <v>37</v>
      </c>
      <c r="AY149" s="162">
        <f>(T149*60+X149)-(H149*60+L149)</f>
        <v>0</v>
      </c>
      <c r="AZ149" s="28"/>
      <c r="BA149" s="28"/>
      <c r="BB149" s="28"/>
      <c r="BC149" s="28"/>
      <c r="BD149" s="28"/>
      <c r="BE149" s="28"/>
      <c r="BF149" s="28"/>
    </row>
    <row r="150" spans="1:58" ht="35.25" hidden="1" customHeight="1" x14ac:dyDescent="0.15">
      <c r="A150" s="29"/>
      <c r="B150" s="173"/>
      <c r="C150" s="174"/>
      <c r="D150" s="174"/>
      <c r="E150" s="175"/>
      <c r="F150" s="176"/>
      <c r="G150" s="176"/>
      <c r="H150" s="178"/>
      <c r="I150" s="178"/>
      <c r="J150" s="180"/>
      <c r="K150" s="180"/>
      <c r="L150" s="178"/>
      <c r="M150" s="178"/>
      <c r="N150" s="180"/>
      <c r="O150" s="184"/>
      <c r="P150" s="226"/>
      <c r="Q150" s="184"/>
      <c r="R150" s="203"/>
      <c r="S150" s="203"/>
      <c r="T150" s="178"/>
      <c r="U150" s="178"/>
      <c r="V150" s="180"/>
      <c r="W150" s="180"/>
      <c r="X150" s="178"/>
      <c r="Y150" s="178"/>
      <c r="Z150" s="180"/>
      <c r="AA150" s="184"/>
      <c r="AB150" s="28"/>
      <c r="AC150" s="28"/>
      <c r="AD150" s="28"/>
      <c r="AE150" s="220"/>
      <c r="AF150" s="221"/>
      <c r="AG150" s="221"/>
      <c r="AH150" s="221"/>
      <c r="AI150" s="222"/>
      <c r="AJ150" s="224"/>
      <c r="AK150" s="224"/>
      <c r="AL150" s="221"/>
      <c r="AM150" s="221"/>
      <c r="AN150" s="224"/>
      <c r="AO150" s="224"/>
      <c r="AP150" s="180"/>
      <c r="AQ150" s="184"/>
      <c r="AR150" s="34"/>
      <c r="AS150" s="28"/>
      <c r="AT150" s="163"/>
      <c r="AU150" s="163"/>
      <c r="AV150" s="162"/>
      <c r="AW150" s="28"/>
      <c r="AX150" s="163"/>
      <c r="AY150" s="162"/>
      <c r="AZ150" s="28"/>
      <c r="BA150" s="28"/>
      <c r="BB150" s="28"/>
      <c r="BC150" s="28"/>
      <c r="BD150" s="28"/>
      <c r="BE150" s="28"/>
      <c r="BF150" s="28"/>
    </row>
    <row r="151" spans="1:58" ht="17.25" hidden="1" customHeight="1" x14ac:dyDescent="0.15">
      <c r="A151" s="29"/>
      <c r="B151" s="35"/>
      <c r="C151" s="35"/>
      <c r="D151" s="35"/>
      <c r="E151" s="35"/>
      <c r="F151" s="36"/>
      <c r="G151" s="36"/>
      <c r="H151" s="108"/>
      <c r="I151" s="36"/>
      <c r="J151" s="36"/>
      <c r="K151" s="36"/>
      <c r="L151" s="36"/>
      <c r="M151" s="36"/>
      <c r="N151" s="36"/>
      <c r="O151" s="36"/>
      <c r="P151" s="36"/>
      <c r="Q151" s="36"/>
      <c r="R151" s="36"/>
      <c r="S151" s="36"/>
      <c r="T151" s="36"/>
      <c r="U151" s="36"/>
      <c r="V151" s="36"/>
      <c r="W151" s="36"/>
      <c r="X151" s="34"/>
      <c r="Y151" s="34"/>
      <c r="Z151" s="32"/>
      <c r="AA151" s="110"/>
      <c r="AB151" s="34"/>
      <c r="AC151" s="34"/>
      <c r="AD151" s="34"/>
      <c r="AE151" s="38"/>
      <c r="AF151" s="38"/>
      <c r="AG151" s="38"/>
      <c r="AH151" s="38"/>
      <c r="AI151" s="38"/>
      <c r="AJ151" s="39" t="s">
        <v>38</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15">
      <c r="A152" s="29"/>
      <c r="B152" s="30"/>
      <c r="C152" s="109"/>
      <c r="D152" s="109"/>
      <c r="E152" s="109"/>
      <c r="F152" s="32"/>
      <c r="G152" s="32"/>
      <c r="H152" s="32"/>
      <c r="I152" s="32"/>
      <c r="J152" s="32"/>
      <c r="K152" s="32"/>
      <c r="L152" s="32"/>
      <c r="M152" s="32"/>
      <c r="N152" s="32"/>
      <c r="O152" s="32"/>
      <c r="P152" s="32"/>
      <c r="Q152" s="32"/>
      <c r="R152" s="32"/>
      <c r="S152" s="32"/>
      <c r="T152" s="32"/>
      <c r="U152" s="32"/>
      <c r="V152" s="32"/>
      <c r="W152" s="110"/>
      <c r="X152" s="34"/>
      <c r="Y152" s="34"/>
      <c r="Z152" s="32"/>
      <c r="AA152" s="110"/>
      <c r="AB152" s="34"/>
      <c r="AC152" s="34"/>
      <c r="AD152" s="34"/>
      <c r="AE152" s="38"/>
      <c r="AF152" s="38"/>
      <c r="AG152" s="38"/>
      <c r="AH152" s="38"/>
      <c r="AI152" s="38"/>
      <c r="AJ152" s="38"/>
      <c r="AK152" s="38"/>
      <c r="AL152" s="38"/>
      <c r="AM152" s="38"/>
      <c r="AN152" s="38"/>
      <c r="AO152" s="38"/>
      <c r="AP152" s="38"/>
      <c r="AQ152" s="38"/>
      <c r="AR152" s="34"/>
      <c r="AV152" s="42" t="s">
        <v>39</v>
      </c>
      <c r="AY152" s="28" t="s">
        <v>40</v>
      </c>
      <c r="BB152" s="28" t="s">
        <v>41</v>
      </c>
    </row>
    <row r="153" spans="1:58" s="47" customFormat="1" ht="25.5" hidden="1" customHeight="1" x14ac:dyDescent="0.15">
      <c r="A153" s="40"/>
      <c r="B153" s="41" t="s">
        <v>100</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110"/>
      <c r="AB153" s="34"/>
      <c r="AC153" s="34"/>
      <c r="AD153" s="34"/>
      <c r="AE153" s="43" t="s">
        <v>42</v>
      </c>
      <c r="AF153" s="44"/>
      <c r="AG153" s="45"/>
      <c r="AH153" s="45"/>
      <c r="AI153" s="45"/>
      <c r="AJ153" s="45"/>
      <c r="AK153" s="45"/>
      <c r="AL153" s="45"/>
      <c r="AM153" s="45"/>
      <c r="AN153" s="38"/>
      <c r="AO153" s="38"/>
      <c r="AP153" s="38"/>
      <c r="AQ153" s="46"/>
      <c r="AR153" s="34"/>
      <c r="AS153" s="28"/>
      <c r="AT153" s="42"/>
      <c r="AU153" s="42"/>
      <c r="AV153" s="42" t="s">
        <v>43</v>
      </c>
      <c r="AW153" s="42"/>
      <c r="AX153" s="42"/>
      <c r="AY153" s="28" t="s">
        <v>44</v>
      </c>
      <c r="AZ153" s="42"/>
      <c r="BA153" s="28"/>
      <c r="BB153" s="28"/>
      <c r="BC153" s="42"/>
      <c r="BD153" s="28"/>
      <c r="BE153" s="42"/>
      <c r="BF153" s="42"/>
    </row>
    <row r="154" spans="1:58" ht="25.5" hidden="1" customHeight="1" x14ac:dyDescent="0.15">
      <c r="A154" s="29"/>
      <c r="B154" s="170" t="s">
        <v>27</v>
      </c>
      <c r="C154" s="171"/>
      <c r="D154" s="171"/>
      <c r="E154" s="172"/>
      <c r="F154" s="176" t="s">
        <v>29</v>
      </c>
      <c r="G154" s="176"/>
      <c r="H154" s="177"/>
      <c r="I154" s="177"/>
      <c r="J154" s="179" t="s">
        <v>30</v>
      </c>
      <c r="K154" s="179"/>
      <c r="L154" s="177"/>
      <c r="M154" s="177"/>
      <c r="N154" s="179" t="s">
        <v>31</v>
      </c>
      <c r="O154" s="183"/>
      <c r="P154" s="225" t="s">
        <v>32</v>
      </c>
      <c r="Q154" s="183"/>
      <c r="R154" s="202" t="s">
        <v>33</v>
      </c>
      <c r="S154" s="202"/>
      <c r="T154" s="243"/>
      <c r="U154" s="177"/>
      <c r="V154" s="179" t="s">
        <v>30</v>
      </c>
      <c r="W154" s="179"/>
      <c r="X154" s="177"/>
      <c r="Y154" s="177"/>
      <c r="Z154" s="179" t="s">
        <v>31</v>
      </c>
      <c r="AA154" s="183"/>
      <c r="AB154" s="34"/>
      <c r="AC154" s="34"/>
      <c r="AD154" s="34"/>
      <c r="AE154" s="227" t="s">
        <v>50</v>
      </c>
      <c r="AF154" s="179"/>
      <c r="AG154" s="179"/>
      <c r="AH154" s="179"/>
      <c r="AI154" s="183"/>
      <c r="AJ154" s="241">
        <f>ROUNDDOWN(AV159/60,0)</f>
        <v>0</v>
      </c>
      <c r="AK154" s="223"/>
      <c r="AL154" s="179" t="s">
        <v>30</v>
      </c>
      <c r="AM154" s="179"/>
      <c r="AN154" s="223">
        <f>AV159-AJ154*60</f>
        <v>0</v>
      </c>
      <c r="AO154" s="223"/>
      <c r="AP154" s="179" t="s">
        <v>31</v>
      </c>
      <c r="AQ154" s="183"/>
      <c r="AR154" s="34"/>
      <c r="AS154" s="48"/>
      <c r="AT154" s="28"/>
      <c r="AU154" s="163" t="s">
        <v>45</v>
      </c>
      <c r="AV154" s="162">
        <f>IF(AY154&lt;=BB154,BB154,AV149)</f>
        <v>1260</v>
      </c>
      <c r="AW154" s="160"/>
      <c r="AX154" s="163" t="s">
        <v>46</v>
      </c>
      <c r="AY154" s="162">
        <f>T154*60+X154</f>
        <v>0</v>
      </c>
      <c r="AZ154" s="160"/>
      <c r="BA154" s="163" t="s">
        <v>47</v>
      </c>
      <c r="BB154" s="162">
        <f>21*60</f>
        <v>1260</v>
      </c>
      <c r="BC154" s="28"/>
      <c r="BD154" s="28"/>
      <c r="BE154" s="28"/>
      <c r="BF154" s="28"/>
    </row>
    <row r="155" spans="1:58" ht="35.25" hidden="1" customHeight="1" x14ac:dyDescent="0.15">
      <c r="A155" s="29"/>
      <c r="B155" s="173"/>
      <c r="C155" s="174"/>
      <c r="D155" s="174"/>
      <c r="E155" s="175"/>
      <c r="F155" s="176"/>
      <c r="G155" s="176"/>
      <c r="H155" s="178"/>
      <c r="I155" s="178"/>
      <c r="J155" s="180"/>
      <c r="K155" s="180"/>
      <c r="L155" s="178"/>
      <c r="M155" s="178"/>
      <c r="N155" s="180"/>
      <c r="O155" s="184"/>
      <c r="P155" s="226"/>
      <c r="Q155" s="184"/>
      <c r="R155" s="203"/>
      <c r="S155" s="203"/>
      <c r="T155" s="244"/>
      <c r="U155" s="178"/>
      <c r="V155" s="180"/>
      <c r="W155" s="180"/>
      <c r="X155" s="178"/>
      <c r="Y155" s="178"/>
      <c r="Z155" s="180"/>
      <c r="AA155" s="184"/>
      <c r="AB155" s="28"/>
      <c r="AC155" s="28"/>
      <c r="AD155" s="28"/>
      <c r="AE155" s="226"/>
      <c r="AF155" s="180"/>
      <c r="AG155" s="180"/>
      <c r="AH155" s="180"/>
      <c r="AI155" s="184"/>
      <c r="AJ155" s="242"/>
      <c r="AK155" s="224"/>
      <c r="AL155" s="180"/>
      <c r="AM155" s="180"/>
      <c r="AN155" s="224"/>
      <c r="AO155" s="224"/>
      <c r="AP155" s="180"/>
      <c r="AQ155" s="184"/>
      <c r="AR155" s="34"/>
      <c r="AS155" s="48"/>
      <c r="AT155" s="28"/>
      <c r="AU155" s="163"/>
      <c r="AV155" s="162"/>
      <c r="AW155" s="160"/>
      <c r="AX155" s="163"/>
      <c r="AY155" s="162"/>
      <c r="AZ155" s="160"/>
      <c r="BA155" s="163"/>
      <c r="BB155" s="162"/>
      <c r="BC155" s="28"/>
      <c r="BD155" s="28"/>
      <c r="BE155" s="28"/>
      <c r="BF155" s="28"/>
    </row>
    <row r="156" spans="1:58" ht="17.25" hidden="1" customHeight="1" x14ac:dyDescent="0.15">
      <c r="A156" s="49"/>
      <c r="B156" s="35"/>
      <c r="C156" s="35"/>
      <c r="D156" s="35"/>
      <c r="E156" s="35"/>
      <c r="F156" s="28"/>
      <c r="G156" s="35"/>
      <c r="H156" s="108"/>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38</v>
      </c>
      <c r="AK156" s="46"/>
      <c r="AL156" s="46"/>
      <c r="AM156" s="46"/>
      <c r="AN156" s="46"/>
      <c r="AO156" s="46"/>
      <c r="AP156" s="46"/>
      <c r="AQ156" s="46"/>
      <c r="AR156" s="28"/>
      <c r="AS156" s="28"/>
      <c r="AT156" s="28"/>
      <c r="AU156" s="28"/>
      <c r="AV156" s="28"/>
      <c r="AW156" s="28"/>
      <c r="AX156" s="28"/>
      <c r="AY156" s="61" t="s">
        <v>48</v>
      </c>
      <c r="AZ156" s="28"/>
      <c r="BA156" s="28"/>
      <c r="BB156" s="28"/>
      <c r="BC156" s="28"/>
      <c r="BD156" s="28"/>
      <c r="BE156" s="28"/>
      <c r="BF156" s="28"/>
    </row>
    <row r="157" spans="1:58" ht="25.5" hidden="1" customHeight="1" x14ac:dyDescent="0.2">
      <c r="A157" s="49"/>
      <c r="B157" s="28"/>
      <c r="C157" s="208" t="s">
        <v>99</v>
      </c>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10"/>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02" t="s">
        <v>88</v>
      </c>
      <c r="AZ157" s="28"/>
      <c r="BA157" s="28"/>
      <c r="BB157" s="28"/>
      <c r="BC157" s="28"/>
      <c r="BD157" s="28"/>
      <c r="BE157" s="28"/>
      <c r="BF157" s="28"/>
    </row>
    <row r="158" spans="1:58" ht="25.5" hidden="1" customHeight="1" x14ac:dyDescent="0.15">
      <c r="A158" s="49"/>
      <c r="B158" s="28"/>
      <c r="C158" s="211"/>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3"/>
      <c r="AC158" s="28"/>
      <c r="AD158" s="28"/>
      <c r="AE158" s="43" t="s">
        <v>49</v>
      </c>
      <c r="AF158" s="46"/>
      <c r="AG158" s="46"/>
      <c r="AH158" s="46"/>
      <c r="AI158" s="46"/>
      <c r="AJ158" s="46"/>
      <c r="AK158" s="46"/>
      <c r="AL158" s="46"/>
      <c r="AM158" s="46"/>
      <c r="AN158" s="46"/>
      <c r="AO158" s="46"/>
      <c r="AP158" s="46"/>
      <c r="AQ158" s="46"/>
      <c r="AR158" s="28"/>
      <c r="AS158" s="28"/>
      <c r="AT158" s="28"/>
      <c r="AU158" s="28"/>
      <c r="AV158" s="28" t="s">
        <v>50</v>
      </c>
      <c r="AW158" s="28"/>
      <c r="AX158" s="28"/>
      <c r="AY158" s="28" t="s">
        <v>51</v>
      </c>
      <c r="AZ158" s="103"/>
      <c r="BA158" s="28"/>
      <c r="BB158" s="28"/>
      <c r="BC158" s="28"/>
      <c r="BD158" s="28"/>
      <c r="BE158" s="28"/>
      <c r="BF158" s="28"/>
    </row>
    <row r="159" spans="1:58" s="47" customFormat="1" ht="25.5" hidden="1" customHeight="1" x14ac:dyDescent="0.15">
      <c r="A159" s="49"/>
      <c r="B159" s="28"/>
      <c r="C159" s="211"/>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3"/>
      <c r="AD159" s="34"/>
      <c r="AE159" s="217" t="s">
        <v>108</v>
      </c>
      <c r="AF159" s="228"/>
      <c r="AG159" s="228"/>
      <c r="AH159" s="228"/>
      <c r="AI159" s="228"/>
      <c r="AJ159" s="228"/>
      <c r="AK159" s="229"/>
      <c r="AL159" s="233">
        <f>IF(AY149=0,0,ROUNDUP(AV159/AY149,3))</f>
        <v>0</v>
      </c>
      <c r="AM159" s="234"/>
      <c r="AN159" s="234"/>
      <c r="AO159" s="234"/>
      <c r="AP159" s="234"/>
      <c r="AQ159" s="235"/>
      <c r="AR159" s="28"/>
      <c r="AS159" s="28"/>
      <c r="AT159" s="42"/>
      <c r="AU159" s="163" t="s">
        <v>53</v>
      </c>
      <c r="AV159" s="239">
        <f>IF(AV149-AV154&gt;0,IF(AV149-AV154&gt;AY149,AY149,AV149-AV154),0)</f>
        <v>0</v>
      </c>
      <c r="AW159" s="240" t="s">
        <v>54</v>
      </c>
      <c r="AX159" s="240"/>
      <c r="AY159" s="103"/>
      <c r="AZ159" s="103"/>
      <c r="BA159" s="42"/>
      <c r="BB159" s="42"/>
      <c r="BC159" s="42"/>
      <c r="BD159" s="42"/>
      <c r="BE159" s="42"/>
      <c r="BF159" s="42"/>
    </row>
    <row r="160" spans="1:58" ht="35.25" hidden="1" customHeight="1" x14ac:dyDescent="0.15">
      <c r="A160" s="64"/>
      <c r="B160" s="28"/>
      <c r="C160" s="211"/>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3"/>
      <c r="AC160" s="34"/>
      <c r="AD160" s="28"/>
      <c r="AE160" s="230"/>
      <c r="AF160" s="231"/>
      <c r="AG160" s="231"/>
      <c r="AH160" s="231"/>
      <c r="AI160" s="231"/>
      <c r="AJ160" s="231"/>
      <c r="AK160" s="232"/>
      <c r="AL160" s="236"/>
      <c r="AM160" s="237"/>
      <c r="AN160" s="237"/>
      <c r="AO160" s="237"/>
      <c r="AP160" s="237"/>
      <c r="AQ160" s="238"/>
      <c r="AR160" s="28"/>
      <c r="AS160" s="28"/>
      <c r="AT160" s="163"/>
      <c r="AU160" s="163"/>
      <c r="AV160" s="239"/>
      <c r="AW160" s="240"/>
      <c r="AX160" s="240"/>
      <c r="AY160" s="28"/>
      <c r="AZ160" s="28"/>
      <c r="BA160" s="28"/>
      <c r="BB160" s="28"/>
      <c r="BC160" s="28"/>
      <c r="BD160" s="28"/>
      <c r="BE160" s="28"/>
      <c r="BF160" s="28"/>
    </row>
    <row r="161" spans="1:58" ht="25.5" hidden="1" customHeight="1" x14ac:dyDescent="0.15">
      <c r="A161" s="64"/>
      <c r="B161" s="28"/>
      <c r="C161" s="214"/>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6"/>
      <c r="AC161" s="28"/>
      <c r="AD161" s="28"/>
      <c r="AE161" s="28"/>
      <c r="AF161" s="28"/>
      <c r="AG161" s="28"/>
      <c r="AH161" s="28"/>
      <c r="AI161" s="28"/>
      <c r="AJ161" s="28"/>
      <c r="AK161" s="52" t="s">
        <v>38</v>
      </c>
      <c r="AL161" s="28"/>
      <c r="AM161" s="34"/>
      <c r="AN161" s="34"/>
      <c r="AO161" s="34"/>
      <c r="AP161" s="28"/>
      <c r="AQ161" s="28"/>
      <c r="AR161" s="28"/>
      <c r="AS161" s="28"/>
      <c r="AT161" s="163"/>
      <c r="AU161" s="28"/>
      <c r="AV161" s="28"/>
      <c r="AW161" s="28"/>
      <c r="AX161" s="28"/>
      <c r="AY161" s="28"/>
      <c r="AZ161" s="28"/>
      <c r="BA161" s="28"/>
      <c r="BB161" s="28"/>
      <c r="BC161" s="28"/>
      <c r="BD161" s="28"/>
      <c r="BE161" s="28"/>
      <c r="BF161" s="28"/>
    </row>
    <row r="162" spans="1:58" ht="25.5" hidden="1" customHeight="1" x14ac:dyDescent="0.15">
      <c r="A162" s="49"/>
      <c r="B162" s="109"/>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55</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15">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15">
      <c r="A164" s="164" t="s">
        <v>66</v>
      </c>
      <c r="B164" s="165"/>
      <c r="C164" s="165"/>
      <c r="D164" s="165"/>
      <c r="E164" s="165"/>
      <c r="F164" s="165"/>
      <c r="G164" s="165"/>
      <c r="H164" s="165"/>
      <c r="I164" s="166"/>
      <c r="J164" s="23"/>
      <c r="K164" s="63" t="s">
        <v>60</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23</v>
      </c>
      <c r="AV164" s="34"/>
      <c r="AW164" s="34"/>
      <c r="AX164" s="34"/>
      <c r="AY164" s="34"/>
      <c r="AZ164" s="28"/>
      <c r="BA164" s="34"/>
      <c r="BB164" s="34"/>
      <c r="BC164" s="34"/>
      <c r="BD164" s="34"/>
      <c r="BE164" s="34"/>
      <c r="BF164" s="9"/>
    </row>
    <row r="165" spans="1:58" ht="17.25" hidden="1" customHeight="1" x14ac:dyDescent="0.15">
      <c r="A165" s="167"/>
      <c r="B165" s="168"/>
      <c r="C165" s="168"/>
      <c r="D165" s="168"/>
      <c r="E165" s="168"/>
      <c r="F165" s="168"/>
      <c r="G165" s="168"/>
      <c r="H165" s="168"/>
      <c r="I165" s="169"/>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15">
      <c r="A166" s="29"/>
      <c r="B166" s="30" t="s">
        <v>24</v>
      </c>
      <c r="C166" s="109"/>
      <c r="D166" s="109"/>
      <c r="E166" s="109"/>
      <c r="F166" s="28"/>
      <c r="G166" s="32"/>
      <c r="H166" s="28"/>
      <c r="I166" s="32"/>
      <c r="J166" s="32"/>
      <c r="K166" s="32"/>
      <c r="L166" s="32"/>
      <c r="M166" s="32"/>
      <c r="N166" s="32"/>
      <c r="O166" s="32"/>
      <c r="P166" s="32"/>
      <c r="Q166" s="32"/>
      <c r="R166" s="32"/>
      <c r="S166" s="32"/>
      <c r="T166" s="32"/>
      <c r="U166" s="32"/>
      <c r="V166" s="32"/>
      <c r="W166" s="32"/>
      <c r="X166" s="32"/>
      <c r="Y166" s="32"/>
      <c r="Z166" s="32"/>
      <c r="AA166" s="110"/>
      <c r="AB166" s="34"/>
      <c r="AC166" s="34"/>
      <c r="AD166" s="34"/>
      <c r="AE166" s="30" t="s">
        <v>25</v>
      </c>
      <c r="AF166" s="34"/>
      <c r="AG166" s="34"/>
      <c r="AH166" s="34"/>
      <c r="AI166" s="34"/>
      <c r="AJ166" s="34"/>
      <c r="AK166" s="34"/>
      <c r="AL166" s="34"/>
      <c r="AM166" s="34"/>
      <c r="AN166" s="34"/>
      <c r="AO166" s="34"/>
      <c r="AP166" s="34"/>
      <c r="AQ166" s="34"/>
      <c r="AR166" s="34"/>
      <c r="AS166" s="34"/>
      <c r="AT166" s="28"/>
      <c r="AU166" s="28"/>
      <c r="AV166" s="28" t="s">
        <v>26</v>
      </c>
      <c r="AW166" s="28"/>
      <c r="AX166" s="28"/>
      <c r="AY166" s="28" t="s">
        <v>27</v>
      </c>
      <c r="AZ166" s="28"/>
      <c r="BA166" s="28"/>
      <c r="BB166" s="28"/>
      <c r="BC166" s="28"/>
      <c r="BD166" s="28"/>
      <c r="BE166" s="28"/>
      <c r="BF166" s="28"/>
    </row>
    <row r="167" spans="1:58" ht="25.5" hidden="1" customHeight="1" x14ac:dyDescent="0.15">
      <c r="A167" s="29"/>
      <c r="B167" s="170" t="s">
        <v>27</v>
      </c>
      <c r="C167" s="171"/>
      <c r="D167" s="171"/>
      <c r="E167" s="172"/>
      <c r="F167" s="176" t="s">
        <v>29</v>
      </c>
      <c r="G167" s="176"/>
      <c r="H167" s="177"/>
      <c r="I167" s="177"/>
      <c r="J167" s="179" t="s">
        <v>30</v>
      </c>
      <c r="K167" s="179"/>
      <c r="L167" s="177"/>
      <c r="M167" s="177"/>
      <c r="N167" s="179" t="s">
        <v>31</v>
      </c>
      <c r="O167" s="183"/>
      <c r="P167" s="225" t="s">
        <v>32</v>
      </c>
      <c r="Q167" s="183"/>
      <c r="R167" s="202" t="s">
        <v>33</v>
      </c>
      <c r="S167" s="202"/>
      <c r="T167" s="177"/>
      <c r="U167" s="177"/>
      <c r="V167" s="179" t="s">
        <v>30</v>
      </c>
      <c r="W167" s="179"/>
      <c r="X167" s="177"/>
      <c r="Y167" s="177"/>
      <c r="Z167" s="179" t="s">
        <v>31</v>
      </c>
      <c r="AA167" s="183"/>
      <c r="AB167" s="28"/>
      <c r="AC167" s="28"/>
      <c r="AD167" s="28"/>
      <c r="AE167" s="217" t="s">
        <v>107</v>
      </c>
      <c r="AF167" s="218"/>
      <c r="AG167" s="218"/>
      <c r="AH167" s="218"/>
      <c r="AI167" s="219"/>
      <c r="AJ167" s="223">
        <f>ROUNDDOWN(AY167/60,0)</f>
        <v>0</v>
      </c>
      <c r="AK167" s="223"/>
      <c r="AL167" s="218" t="s">
        <v>35</v>
      </c>
      <c r="AM167" s="218"/>
      <c r="AN167" s="223">
        <f>AY167-AJ167*60</f>
        <v>0</v>
      </c>
      <c r="AO167" s="223"/>
      <c r="AP167" s="179" t="s">
        <v>31</v>
      </c>
      <c r="AQ167" s="183"/>
      <c r="AR167" s="34"/>
      <c r="AS167" s="28"/>
      <c r="AT167" s="163"/>
      <c r="AU167" s="163" t="s">
        <v>36</v>
      </c>
      <c r="AV167" s="162">
        <f>T167*60+X167</f>
        <v>0</v>
      </c>
      <c r="AW167" s="28"/>
      <c r="AX167" s="163" t="s">
        <v>37</v>
      </c>
      <c r="AY167" s="162">
        <f>(T167*60+X167)-(H167*60+L167)</f>
        <v>0</v>
      </c>
      <c r="AZ167" s="28"/>
      <c r="BA167" s="28"/>
      <c r="BB167" s="28"/>
      <c r="BC167" s="28"/>
      <c r="BD167" s="28"/>
      <c r="BE167" s="28"/>
      <c r="BF167" s="28"/>
    </row>
    <row r="168" spans="1:58" ht="35.25" hidden="1" customHeight="1" x14ac:dyDescent="0.15">
      <c r="A168" s="29"/>
      <c r="B168" s="173"/>
      <c r="C168" s="174"/>
      <c r="D168" s="174"/>
      <c r="E168" s="175"/>
      <c r="F168" s="176"/>
      <c r="G168" s="176"/>
      <c r="H168" s="178"/>
      <c r="I168" s="178"/>
      <c r="J168" s="180"/>
      <c r="K168" s="180"/>
      <c r="L168" s="178"/>
      <c r="M168" s="178"/>
      <c r="N168" s="180"/>
      <c r="O168" s="184"/>
      <c r="P168" s="226"/>
      <c r="Q168" s="184"/>
      <c r="R168" s="203"/>
      <c r="S168" s="203"/>
      <c r="T168" s="178"/>
      <c r="U168" s="178"/>
      <c r="V168" s="180"/>
      <c r="W168" s="180"/>
      <c r="X168" s="178"/>
      <c r="Y168" s="178"/>
      <c r="Z168" s="180"/>
      <c r="AA168" s="184"/>
      <c r="AB168" s="28"/>
      <c r="AC168" s="28"/>
      <c r="AD168" s="28"/>
      <c r="AE168" s="220"/>
      <c r="AF168" s="221"/>
      <c r="AG168" s="221"/>
      <c r="AH168" s="221"/>
      <c r="AI168" s="222"/>
      <c r="AJ168" s="224"/>
      <c r="AK168" s="224"/>
      <c r="AL168" s="221"/>
      <c r="AM168" s="221"/>
      <c r="AN168" s="224"/>
      <c r="AO168" s="224"/>
      <c r="AP168" s="180"/>
      <c r="AQ168" s="184"/>
      <c r="AR168" s="34"/>
      <c r="AS168" s="28"/>
      <c r="AT168" s="163"/>
      <c r="AU168" s="163"/>
      <c r="AV168" s="162"/>
      <c r="AW168" s="28"/>
      <c r="AX168" s="163"/>
      <c r="AY168" s="162"/>
      <c r="AZ168" s="28"/>
      <c r="BA168" s="28"/>
      <c r="BB168" s="28"/>
      <c r="BC168" s="28"/>
      <c r="BD168" s="28"/>
      <c r="BE168" s="28"/>
      <c r="BF168" s="28"/>
    </row>
    <row r="169" spans="1:58" ht="17.25" hidden="1" customHeight="1" x14ac:dyDescent="0.15">
      <c r="A169" s="29"/>
      <c r="B169" s="35"/>
      <c r="C169" s="35"/>
      <c r="D169" s="35"/>
      <c r="E169" s="35"/>
      <c r="F169" s="36"/>
      <c r="G169" s="36"/>
      <c r="H169" s="108"/>
      <c r="I169" s="36"/>
      <c r="J169" s="36"/>
      <c r="K169" s="36"/>
      <c r="L169" s="36"/>
      <c r="M169" s="36"/>
      <c r="N169" s="36"/>
      <c r="O169" s="36"/>
      <c r="P169" s="36"/>
      <c r="Q169" s="36"/>
      <c r="R169" s="36"/>
      <c r="S169" s="36"/>
      <c r="T169" s="36"/>
      <c r="U169" s="36"/>
      <c r="V169" s="36"/>
      <c r="W169" s="36"/>
      <c r="X169" s="34"/>
      <c r="Y169" s="34"/>
      <c r="Z169" s="32"/>
      <c r="AA169" s="110"/>
      <c r="AB169" s="34"/>
      <c r="AC169" s="34"/>
      <c r="AD169" s="34"/>
      <c r="AE169" s="38"/>
      <c r="AF169" s="38"/>
      <c r="AG169" s="38"/>
      <c r="AH169" s="38"/>
      <c r="AI169" s="38"/>
      <c r="AJ169" s="39" t="s">
        <v>38</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15">
      <c r="A170" s="29"/>
      <c r="B170" s="30"/>
      <c r="C170" s="109"/>
      <c r="D170" s="109"/>
      <c r="E170" s="109"/>
      <c r="F170" s="32"/>
      <c r="G170" s="32"/>
      <c r="H170" s="32"/>
      <c r="I170" s="32"/>
      <c r="J170" s="32"/>
      <c r="K170" s="32"/>
      <c r="L170" s="32"/>
      <c r="M170" s="32"/>
      <c r="N170" s="32"/>
      <c r="O170" s="32"/>
      <c r="P170" s="32"/>
      <c r="Q170" s="32"/>
      <c r="R170" s="32"/>
      <c r="S170" s="32"/>
      <c r="T170" s="32"/>
      <c r="U170" s="32"/>
      <c r="V170" s="32"/>
      <c r="W170" s="110"/>
      <c r="X170" s="34"/>
      <c r="Y170" s="34"/>
      <c r="Z170" s="32"/>
      <c r="AA170" s="110"/>
      <c r="AB170" s="34"/>
      <c r="AC170" s="34"/>
      <c r="AD170" s="34"/>
      <c r="AE170" s="38"/>
      <c r="AF170" s="38"/>
      <c r="AG170" s="38"/>
      <c r="AH170" s="38"/>
      <c r="AI170" s="38"/>
      <c r="AJ170" s="38"/>
      <c r="AK170" s="38"/>
      <c r="AL170" s="38"/>
      <c r="AM170" s="38"/>
      <c r="AN170" s="38"/>
      <c r="AO170" s="38"/>
      <c r="AP170" s="38"/>
      <c r="AQ170" s="38"/>
      <c r="AR170" s="34"/>
      <c r="AV170" s="42" t="s">
        <v>39</v>
      </c>
      <c r="AY170" s="28" t="s">
        <v>40</v>
      </c>
      <c r="BB170" s="28" t="s">
        <v>41</v>
      </c>
    </row>
    <row r="171" spans="1:58" s="47" customFormat="1" ht="25.5" hidden="1" customHeight="1" x14ac:dyDescent="0.15">
      <c r="A171" s="40"/>
      <c r="B171" s="41" t="s">
        <v>100</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110"/>
      <c r="AB171" s="34"/>
      <c r="AC171" s="34"/>
      <c r="AD171" s="34"/>
      <c r="AE171" s="43" t="s">
        <v>42</v>
      </c>
      <c r="AF171" s="44"/>
      <c r="AG171" s="45"/>
      <c r="AH171" s="45"/>
      <c r="AI171" s="45"/>
      <c r="AJ171" s="45"/>
      <c r="AK171" s="45"/>
      <c r="AL171" s="45"/>
      <c r="AM171" s="45"/>
      <c r="AN171" s="38"/>
      <c r="AO171" s="38"/>
      <c r="AP171" s="38"/>
      <c r="AQ171" s="46"/>
      <c r="AR171" s="34"/>
      <c r="AS171" s="28"/>
      <c r="AT171" s="42"/>
      <c r="AU171" s="42"/>
      <c r="AV171" s="42" t="s">
        <v>43</v>
      </c>
      <c r="AW171" s="42"/>
      <c r="AX171" s="42"/>
      <c r="AY171" s="28" t="s">
        <v>44</v>
      </c>
      <c r="AZ171" s="42"/>
      <c r="BA171" s="28"/>
      <c r="BB171" s="28"/>
      <c r="BC171" s="42"/>
      <c r="BD171" s="28"/>
      <c r="BE171" s="42"/>
      <c r="BF171" s="42"/>
    </row>
    <row r="172" spans="1:58" ht="25.5" hidden="1" customHeight="1" x14ac:dyDescent="0.15">
      <c r="A172" s="29"/>
      <c r="B172" s="170" t="s">
        <v>27</v>
      </c>
      <c r="C172" s="171"/>
      <c r="D172" s="171"/>
      <c r="E172" s="172"/>
      <c r="F172" s="176" t="s">
        <v>29</v>
      </c>
      <c r="G172" s="176"/>
      <c r="H172" s="177"/>
      <c r="I172" s="177"/>
      <c r="J172" s="179" t="s">
        <v>30</v>
      </c>
      <c r="K172" s="179"/>
      <c r="L172" s="177"/>
      <c r="M172" s="177"/>
      <c r="N172" s="179" t="s">
        <v>31</v>
      </c>
      <c r="O172" s="183"/>
      <c r="P172" s="225" t="s">
        <v>32</v>
      </c>
      <c r="Q172" s="183"/>
      <c r="R172" s="202" t="s">
        <v>33</v>
      </c>
      <c r="S172" s="202"/>
      <c r="T172" s="243"/>
      <c r="U172" s="177"/>
      <c r="V172" s="179" t="s">
        <v>30</v>
      </c>
      <c r="W172" s="179"/>
      <c r="X172" s="177"/>
      <c r="Y172" s="177"/>
      <c r="Z172" s="179" t="s">
        <v>31</v>
      </c>
      <c r="AA172" s="183"/>
      <c r="AB172" s="34"/>
      <c r="AC172" s="34"/>
      <c r="AD172" s="34"/>
      <c r="AE172" s="227" t="s">
        <v>50</v>
      </c>
      <c r="AF172" s="179"/>
      <c r="AG172" s="179"/>
      <c r="AH172" s="179"/>
      <c r="AI172" s="183"/>
      <c r="AJ172" s="241">
        <f>ROUNDDOWN(AV177/60,0)</f>
        <v>0</v>
      </c>
      <c r="AK172" s="223"/>
      <c r="AL172" s="179" t="s">
        <v>30</v>
      </c>
      <c r="AM172" s="179"/>
      <c r="AN172" s="223">
        <f>AV177-AJ172*60</f>
        <v>0</v>
      </c>
      <c r="AO172" s="223"/>
      <c r="AP172" s="179" t="s">
        <v>31</v>
      </c>
      <c r="AQ172" s="183"/>
      <c r="AR172" s="34"/>
      <c r="AS172" s="48"/>
      <c r="AT172" s="28"/>
      <c r="AU172" s="163" t="s">
        <v>45</v>
      </c>
      <c r="AV172" s="162">
        <f>IF(AY172&lt;=BB172,BB172,AV167)</f>
        <v>1260</v>
      </c>
      <c r="AW172" s="160"/>
      <c r="AX172" s="163" t="s">
        <v>46</v>
      </c>
      <c r="AY172" s="162">
        <f>T172*60+X172</f>
        <v>0</v>
      </c>
      <c r="AZ172" s="160"/>
      <c r="BA172" s="163" t="s">
        <v>47</v>
      </c>
      <c r="BB172" s="162">
        <f>21*60</f>
        <v>1260</v>
      </c>
      <c r="BC172" s="28"/>
      <c r="BD172" s="28"/>
      <c r="BE172" s="28"/>
      <c r="BF172" s="28"/>
    </row>
    <row r="173" spans="1:58" ht="35.25" hidden="1" customHeight="1" x14ac:dyDescent="0.15">
      <c r="A173" s="29"/>
      <c r="B173" s="173"/>
      <c r="C173" s="174"/>
      <c r="D173" s="174"/>
      <c r="E173" s="175"/>
      <c r="F173" s="176"/>
      <c r="G173" s="176"/>
      <c r="H173" s="178"/>
      <c r="I173" s="178"/>
      <c r="J173" s="180"/>
      <c r="K173" s="180"/>
      <c r="L173" s="178"/>
      <c r="M173" s="178"/>
      <c r="N173" s="180"/>
      <c r="O173" s="184"/>
      <c r="P173" s="226"/>
      <c r="Q173" s="184"/>
      <c r="R173" s="203"/>
      <c r="S173" s="203"/>
      <c r="T173" s="244"/>
      <c r="U173" s="178"/>
      <c r="V173" s="180"/>
      <c r="W173" s="180"/>
      <c r="X173" s="178"/>
      <c r="Y173" s="178"/>
      <c r="Z173" s="180"/>
      <c r="AA173" s="184"/>
      <c r="AB173" s="28"/>
      <c r="AC173" s="28"/>
      <c r="AD173" s="28"/>
      <c r="AE173" s="226"/>
      <c r="AF173" s="180"/>
      <c r="AG173" s="180"/>
      <c r="AH173" s="180"/>
      <c r="AI173" s="184"/>
      <c r="AJ173" s="242"/>
      <c r="AK173" s="224"/>
      <c r="AL173" s="180"/>
      <c r="AM173" s="180"/>
      <c r="AN173" s="224"/>
      <c r="AO173" s="224"/>
      <c r="AP173" s="180"/>
      <c r="AQ173" s="184"/>
      <c r="AR173" s="34"/>
      <c r="AS173" s="48"/>
      <c r="AT173" s="28"/>
      <c r="AU173" s="163"/>
      <c r="AV173" s="162"/>
      <c r="AW173" s="160"/>
      <c r="AX173" s="163"/>
      <c r="AY173" s="162"/>
      <c r="AZ173" s="160"/>
      <c r="BA173" s="163"/>
      <c r="BB173" s="162"/>
      <c r="BC173" s="28"/>
      <c r="BD173" s="28"/>
      <c r="BE173" s="28"/>
      <c r="BF173" s="28"/>
    </row>
    <row r="174" spans="1:58" ht="17.25" hidden="1" customHeight="1" x14ac:dyDescent="0.15">
      <c r="A174" s="49"/>
      <c r="B174" s="35"/>
      <c r="C174" s="35"/>
      <c r="D174" s="35"/>
      <c r="E174" s="35"/>
      <c r="F174" s="28"/>
      <c r="G174" s="35"/>
      <c r="H174" s="108"/>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38</v>
      </c>
      <c r="AK174" s="46"/>
      <c r="AL174" s="46"/>
      <c r="AM174" s="46"/>
      <c r="AN174" s="46"/>
      <c r="AO174" s="46"/>
      <c r="AP174" s="46"/>
      <c r="AQ174" s="46"/>
      <c r="AR174" s="28"/>
      <c r="AS174" s="28"/>
      <c r="AT174" s="28"/>
      <c r="AU174" s="28"/>
      <c r="AV174" s="28"/>
      <c r="AW174" s="28"/>
      <c r="AX174" s="28"/>
      <c r="AY174" s="61" t="s">
        <v>48</v>
      </c>
      <c r="AZ174" s="28"/>
      <c r="BA174" s="28"/>
      <c r="BB174" s="28"/>
      <c r="BC174" s="28"/>
      <c r="BD174" s="28"/>
      <c r="BE174" s="28"/>
      <c r="BF174" s="28"/>
    </row>
    <row r="175" spans="1:58" ht="25.5" hidden="1" customHeight="1" x14ac:dyDescent="0.2">
      <c r="A175" s="49"/>
      <c r="B175" s="28"/>
      <c r="C175" s="208" t="s">
        <v>99</v>
      </c>
      <c r="D175" s="209"/>
      <c r="E175" s="209"/>
      <c r="F175" s="209"/>
      <c r="G175" s="209"/>
      <c r="H175" s="209"/>
      <c r="I175" s="209"/>
      <c r="J175" s="209"/>
      <c r="K175" s="209"/>
      <c r="L175" s="209"/>
      <c r="M175" s="209"/>
      <c r="N175" s="209"/>
      <c r="O175" s="209"/>
      <c r="P175" s="209"/>
      <c r="Q175" s="209"/>
      <c r="R175" s="209"/>
      <c r="S175" s="209"/>
      <c r="T175" s="209"/>
      <c r="U175" s="209"/>
      <c r="V175" s="209"/>
      <c r="W175" s="209"/>
      <c r="X175" s="209"/>
      <c r="Y175" s="209"/>
      <c r="Z175" s="209"/>
      <c r="AA175" s="209"/>
      <c r="AB175" s="210"/>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02" t="s">
        <v>88</v>
      </c>
      <c r="AZ175" s="28"/>
      <c r="BA175" s="28"/>
      <c r="BB175" s="28"/>
      <c r="BC175" s="28"/>
      <c r="BD175" s="28"/>
      <c r="BE175" s="28"/>
      <c r="BF175" s="28"/>
    </row>
    <row r="176" spans="1:58" ht="25.5" hidden="1" customHeight="1" x14ac:dyDescent="0.15">
      <c r="A176" s="49"/>
      <c r="B176" s="28"/>
      <c r="C176" s="211"/>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3"/>
      <c r="AD176" s="28"/>
      <c r="AE176" s="43" t="s">
        <v>49</v>
      </c>
      <c r="AF176" s="46"/>
      <c r="AG176" s="46"/>
      <c r="AH176" s="46"/>
      <c r="AI176" s="46"/>
      <c r="AJ176" s="46"/>
      <c r="AK176" s="46"/>
      <c r="AL176" s="46"/>
      <c r="AM176" s="46"/>
      <c r="AN176" s="46"/>
      <c r="AO176" s="46"/>
      <c r="AP176" s="46"/>
      <c r="AQ176" s="46"/>
      <c r="AR176" s="28"/>
      <c r="AS176" s="28"/>
      <c r="AT176" s="28"/>
      <c r="AU176" s="28"/>
      <c r="AV176" s="28" t="s">
        <v>50</v>
      </c>
      <c r="AW176" s="28"/>
      <c r="AX176" s="28"/>
      <c r="AY176" s="28" t="s">
        <v>51</v>
      </c>
      <c r="AZ176" s="103"/>
      <c r="BA176" s="28"/>
      <c r="BB176" s="28"/>
      <c r="BC176" s="28"/>
      <c r="BD176" s="28"/>
      <c r="BE176" s="28"/>
      <c r="BF176" s="28"/>
    </row>
    <row r="177" spans="1:58" s="47" customFormat="1" ht="25.5" hidden="1" customHeight="1" x14ac:dyDescent="0.15">
      <c r="A177" s="49"/>
      <c r="B177" s="28"/>
      <c r="C177" s="211"/>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3"/>
      <c r="AC177" s="1"/>
      <c r="AD177" s="28"/>
      <c r="AE177" s="217" t="s">
        <v>108</v>
      </c>
      <c r="AF177" s="228"/>
      <c r="AG177" s="228"/>
      <c r="AH177" s="228"/>
      <c r="AI177" s="228"/>
      <c r="AJ177" s="228"/>
      <c r="AK177" s="229"/>
      <c r="AL177" s="233">
        <f>IF(AY167=0,0,ROUNDUP(AV177/AY167,3))</f>
        <v>0</v>
      </c>
      <c r="AM177" s="234"/>
      <c r="AN177" s="234"/>
      <c r="AO177" s="234"/>
      <c r="AP177" s="234"/>
      <c r="AQ177" s="235"/>
      <c r="AR177" s="28"/>
      <c r="AS177" s="28"/>
      <c r="AT177" s="42"/>
      <c r="AU177" s="163" t="s">
        <v>53</v>
      </c>
      <c r="AV177" s="239">
        <f>IF(AV167-AV172&gt;0,IF(AV167-AV172&gt;AY167,AY167,AV167-AV172),0)</f>
        <v>0</v>
      </c>
      <c r="AW177" s="240" t="s">
        <v>54</v>
      </c>
      <c r="AX177" s="240"/>
      <c r="AY177" s="103"/>
      <c r="AZ177" s="103"/>
      <c r="BA177" s="42"/>
      <c r="BB177" s="42"/>
      <c r="BC177" s="42"/>
      <c r="BD177" s="42"/>
      <c r="BE177" s="42"/>
      <c r="BF177" s="42"/>
    </row>
    <row r="178" spans="1:58" ht="35.25" hidden="1" customHeight="1" x14ac:dyDescent="0.15">
      <c r="A178" s="49"/>
      <c r="B178" s="28"/>
      <c r="C178" s="211"/>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3"/>
      <c r="AD178" s="28"/>
      <c r="AE178" s="230"/>
      <c r="AF178" s="231"/>
      <c r="AG178" s="231"/>
      <c r="AH178" s="231"/>
      <c r="AI178" s="231"/>
      <c r="AJ178" s="231"/>
      <c r="AK178" s="232"/>
      <c r="AL178" s="236"/>
      <c r="AM178" s="237"/>
      <c r="AN178" s="237"/>
      <c r="AO178" s="237"/>
      <c r="AP178" s="237"/>
      <c r="AQ178" s="238"/>
      <c r="AR178" s="28"/>
      <c r="AS178" s="28"/>
      <c r="AT178" s="163"/>
      <c r="AU178" s="163"/>
      <c r="AV178" s="239"/>
      <c r="AW178" s="240"/>
      <c r="AX178" s="240"/>
      <c r="AY178" s="28"/>
      <c r="AZ178" s="28"/>
      <c r="BA178" s="28"/>
      <c r="BB178" s="28"/>
      <c r="BC178" s="28"/>
      <c r="BD178" s="28"/>
      <c r="BE178" s="28"/>
      <c r="BF178" s="28"/>
    </row>
    <row r="179" spans="1:58" ht="25.5" hidden="1" customHeight="1" x14ac:dyDescent="0.15">
      <c r="A179" s="49"/>
      <c r="B179" s="28"/>
      <c r="C179" s="214"/>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c r="AA179" s="215"/>
      <c r="AB179" s="216"/>
      <c r="AD179" s="28"/>
      <c r="AE179" s="28"/>
      <c r="AF179" s="28"/>
      <c r="AG179" s="28"/>
      <c r="AH179" s="28"/>
      <c r="AI179" s="28"/>
      <c r="AJ179" s="28"/>
      <c r="AK179" s="52" t="s">
        <v>38</v>
      </c>
      <c r="AL179" s="28"/>
      <c r="AM179" s="34"/>
      <c r="AN179" s="34"/>
      <c r="AO179" s="34"/>
      <c r="AP179" s="28"/>
      <c r="AQ179" s="28"/>
      <c r="AR179" s="28"/>
      <c r="AS179" s="28"/>
      <c r="AT179" s="163"/>
      <c r="AU179" s="28"/>
      <c r="AV179" s="28"/>
      <c r="AW179" s="28"/>
      <c r="AX179" s="28"/>
      <c r="AY179" s="28"/>
      <c r="AZ179" s="28"/>
      <c r="BA179" s="28"/>
      <c r="BB179" s="28"/>
      <c r="BC179" s="28"/>
      <c r="BD179" s="28"/>
      <c r="BE179" s="28"/>
      <c r="BF179" s="28"/>
    </row>
    <row r="180" spans="1:58" ht="25.5" hidden="1" customHeight="1" x14ac:dyDescent="0.15">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55</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15">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15">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15">
      <c r="A183" s="164" t="s">
        <v>67</v>
      </c>
      <c r="B183" s="165"/>
      <c r="C183" s="165"/>
      <c r="D183" s="165"/>
      <c r="E183" s="165"/>
      <c r="F183" s="165"/>
      <c r="G183" s="165"/>
      <c r="H183" s="165"/>
      <c r="I183" s="166"/>
      <c r="J183" s="23"/>
      <c r="K183" s="63" t="s">
        <v>60</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23</v>
      </c>
      <c r="AV183" s="34"/>
      <c r="AW183" s="34"/>
      <c r="AX183" s="34"/>
      <c r="AY183" s="34"/>
      <c r="AZ183" s="28"/>
      <c r="BA183" s="34"/>
      <c r="BB183" s="34"/>
      <c r="BC183" s="34"/>
      <c r="BD183" s="34"/>
      <c r="BE183" s="34"/>
      <c r="BF183" s="9"/>
    </row>
    <row r="184" spans="1:58" ht="17.25" hidden="1" customHeight="1" x14ac:dyDescent="0.15">
      <c r="A184" s="167"/>
      <c r="B184" s="168"/>
      <c r="C184" s="168"/>
      <c r="D184" s="168"/>
      <c r="E184" s="168"/>
      <c r="F184" s="168"/>
      <c r="G184" s="168"/>
      <c r="H184" s="168"/>
      <c r="I184" s="169"/>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15">
      <c r="A185" s="29"/>
      <c r="B185" s="30" t="s">
        <v>24</v>
      </c>
      <c r="C185" s="109"/>
      <c r="D185" s="109"/>
      <c r="E185" s="109"/>
      <c r="F185" s="28"/>
      <c r="G185" s="32"/>
      <c r="H185" s="28"/>
      <c r="I185" s="32"/>
      <c r="J185" s="32"/>
      <c r="K185" s="32"/>
      <c r="L185" s="32"/>
      <c r="M185" s="32"/>
      <c r="N185" s="32"/>
      <c r="O185" s="32"/>
      <c r="P185" s="32"/>
      <c r="Q185" s="32"/>
      <c r="R185" s="32"/>
      <c r="S185" s="32"/>
      <c r="T185" s="32"/>
      <c r="U185" s="32"/>
      <c r="V185" s="32"/>
      <c r="W185" s="32"/>
      <c r="X185" s="32"/>
      <c r="Y185" s="32"/>
      <c r="Z185" s="32"/>
      <c r="AA185" s="110"/>
      <c r="AB185" s="34"/>
      <c r="AC185" s="34"/>
      <c r="AD185" s="34"/>
      <c r="AE185" s="30" t="s">
        <v>25</v>
      </c>
      <c r="AF185" s="34"/>
      <c r="AG185" s="34"/>
      <c r="AH185" s="34"/>
      <c r="AI185" s="34"/>
      <c r="AJ185" s="34"/>
      <c r="AK185" s="34"/>
      <c r="AL185" s="34"/>
      <c r="AM185" s="34"/>
      <c r="AN185" s="34"/>
      <c r="AO185" s="34"/>
      <c r="AP185" s="34"/>
      <c r="AQ185" s="34"/>
      <c r="AR185" s="34"/>
      <c r="AS185" s="34"/>
      <c r="AT185" s="28"/>
      <c r="AU185" s="28"/>
      <c r="AV185" s="28" t="s">
        <v>26</v>
      </c>
      <c r="AW185" s="28"/>
      <c r="AX185" s="28"/>
      <c r="AY185" s="28" t="s">
        <v>27</v>
      </c>
      <c r="AZ185" s="28"/>
      <c r="BA185" s="28"/>
      <c r="BB185" s="28"/>
      <c r="BC185" s="28"/>
      <c r="BD185" s="28"/>
      <c r="BE185" s="28"/>
      <c r="BF185" s="28"/>
    </row>
    <row r="186" spans="1:58" ht="25.5" hidden="1" customHeight="1" x14ac:dyDescent="0.15">
      <c r="A186" s="29"/>
      <c r="B186" s="170" t="s">
        <v>27</v>
      </c>
      <c r="C186" s="171"/>
      <c r="D186" s="171"/>
      <c r="E186" s="172"/>
      <c r="F186" s="176" t="s">
        <v>29</v>
      </c>
      <c r="G186" s="176"/>
      <c r="H186" s="177"/>
      <c r="I186" s="177"/>
      <c r="J186" s="179" t="s">
        <v>30</v>
      </c>
      <c r="K186" s="179"/>
      <c r="L186" s="177"/>
      <c r="M186" s="177"/>
      <c r="N186" s="179" t="s">
        <v>31</v>
      </c>
      <c r="O186" s="183"/>
      <c r="P186" s="225" t="s">
        <v>32</v>
      </c>
      <c r="Q186" s="183"/>
      <c r="R186" s="202" t="s">
        <v>33</v>
      </c>
      <c r="S186" s="202"/>
      <c r="T186" s="177"/>
      <c r="U186" s="177"/>
      <c r="V186" s="179" t="s">
        <v>30</v>
      </c>
      <c r="W186" s="179"/>
      <c r="X186" s="177"/>
      <c r="Y186" s="177"/>
      <c r="Z186" s="179" t="s">
        <v>31</v>
      </c>
      <c r="AA186" s="183"/>
      <c r="AB186" s="28"/>
      <c r="AC186" s="28"/>
      <c r="AD186" s="28"/>
      <c r="AE186" s="217" t="s">
        <v>107</v>
      </c>
      <c r="AF186" s="218"/>
      <c r="AG186" s="218"/>
      <c r="AH186" s="218"/>
      <c r="AI186" s="219"/>
      <c r="AJ186" s="223">
        <f>ROUNDDOWN(AY186/60,0)</f>
        <v>0</v>
      </c>
      <c r="AK186" s="223"/>
      <c r="AL186" s="218" t="s">
        <v>35</v>
      </c>
      <c r="AM186" s="218"/>
      <c r="AN186" s="223">
        <f>AY186-AJ186*60</f>
        <v>0</v>
      </c>
      <c r="AO186" s="223"/>
      <c r="AP186" s="179" t="s">
        <v>31</v>
      </c>
      <c r="AQ186" s="183"/>
      <c r="AR186" s="34"/>
      <c r="AS186" s="28"/>
      <c r="AT186" s="163"/>
      <c r="AU186" s="163" t="s">
        <v>36</v>
      </c>
      <c r="AV186" s="162">
        <f>T186*60+X186</f>
        <v>0</v>
      </c>
      <c r="AW186" s="28"/>
      <c r="AX186" s="163" t="s">
        <v>37</v>
      </c>
      <c r="AY186" s="162">
        <f>(T186*60+X186)-(H186*60+L186)</f>
        <v>0</v>
      </c>
      <c r="AZ186" s="28"/>
      <c r="BA186" s="28"/>
      <c r="BB186" s="28"/>
      <c r="BC186" s="28"/>
      <c r="BD186" s="28"/>
      <c r="BE186" s="28"/>
      <c r="BF186" s="28"/>
    </row>
    <row r="187" spans="1:58" ht="35.25" hidden="1" customHeight="1" x14ac:dyDescent="0.15">
      <c r="A187" s="29"/>
      <c r="B187" s="173"/>
      <c r="C187" s="174"/>
      <c r="D187" s="174"/>
      <c r="E187" s="175"/>
      <c r="F187" s="176"/>
      <c r="G187" s="176"/>
      <c r="H187" s="178"/>
      <c r="I187" s="178"/>
      <c r="J187" s="180"/>
      <c r="K187" s="180"/>
      <c r="L187" s="178"/>
      <c r="M187" s="178"/>
      <c r="N187" s="180"/>
      <c r="O187" s="184"/>
      <c r="P187" s="226"/>
      <c r="Q187" s="184"/>
      <c r="R187" s="203"/>
      <c r="S187" s="203"/>
      <c r="T187" s="178"/>
      <c r="U187" s="178"/>
      <c r="V187" s="180"/>
      <c r="W187" s="180"/>
      <c r="X187" s="178"/>
      <c r="Y187" s="178"/>
      <c r="Z187" s="180"/>
      <c r="AA187" s="184"/>
      <c r="AB187" s="28"/>
      <c r="AC187" s="28"/>
      <c r="AD187" s="28"/>
      <c r="AE187" s="220"/>
      <c r="AF187" s="221"/>
      <c r="AG187" s="221"/>
      <c r="AH187" s="221"/>
      <c r="AI187" s="222"/>
      <c r="AJ187" s="224"/>
      <c r="AK187" s="224"/>
      <c r="AL187" s="221"/>
      <c r="AM187" s="221"/>
      <c r="AN187" s="224"/>
      <c r="AO187" s="224"/>
      <c r="AP187" s="180"/>
      <c r="AQ187" s="184"/>
      <c r="AR187" s="34"/>
      <c r="AS187" s="28"/>
      <c r="AT187" s="163"/>
      <c r="AU187" s="163"/>
      <c r="AV187" s="162"/>
      <c r="AW187" s="28"/>
      <c r="AX187" s="163"/>
      <c r="AY187" s="162"/>
      <c r="AZ187" s="28"/>
      <c r="BA187" s="28"/>
      <c r="BB187" s="28"/>
      <c r="BC187" s="28"/>
      <c r="BD187" s="28"/>
      <c r="BE187" s="28"/>
      <c r="BF187" s="28"/>
    </row>
    <row r="188" spans="1:58" ht="17.25" hidden="1" customHeight="1" x14ac:dyDescent="0.15">
      <c r="A188" s="29"/>
      <c r="B188" s="35"/>
      <c r="C188" s="35"/>
      <c r="D188" s="35"/>
      <c r="E188" s="35"/>
      <c r="F188" s="36"/>
      <c r="G188" s="36"/>
      <c r="H188" s="108"/>
      <c r="I188" s="36"/>
      <c r="J188" s="36"/>
      <c r="K188" s="36"/>
      <c r="L188" s="36"/>
      <c r="M188" s="36"/>
      <c r="N188" s="36"/>
      <c r="O188" s="36"/>
      <c r="P188" s="36"/>
      <c r="Q188" s="36"/>
      <c r="R188" s="36"/>
      <c r="S188" s="36"/>
      <c r="T188" s="36"/>
      <c r="U188" s="36"/>
      <c r="V188" s="36"/>
      <c r="W188" s="36"/>
      <c r="X188" s="34"/>
      <c r="Y188" s="34"/>
      <c r="Z188" s="32"/>
      <c r="AA188" s="110"/>
      <c r="AB188" s="34"/>
      <c r="AC188" s="34"/>
      <c r="AD188" s="34"/>
      <c r="AE188" s="38"/>
      <c r="AF188" s="38"/>
      <c r="AG188" s="38"/>
      <c r="AH188" s="38"/>
      <c r="AI188" s="38"/>
      <c r="AJ188" s="39" t="s">
        <v>38</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15">
      <c r="A189" s="29"/>
      <c r="B189" s="30"/>
      <c r="C189" s="109"/>
      <c r="D189" s="109"/>
      <c r="E189" s="109"/>
      <c r="F189" s="32"/>
      <c r="G189" s="32"/>
      <c r="H189" s="32"/>
      <c r="I189" s="32"/>
      <c r="J189" s="32"/>
      <c r="K189" s="32"/>
      <c r="L189" s="32"/>
      <c r="M189" s="32"/>
      <c r="N189" s="32"/>
      <c r="O189" s="32"/>
      <c r="P189" s="32"/>
      <c r="Q189" s="32"/>
      <c r="R189" s="32"/>
      <c r="S189" s="32"/>
      <c r="T189" s="32"/>
      <c r="U189" s="32"/>
      <c r="V189" s="32"/>
      <c r="W189" s="110"/>
      <c r="X189" s="34"/>
      <c r="Y189" s="34"/>
      <c r="Z189" s="32"/>
      <c r="AA189" s="110"/>
      <c r="AB189" s="34"/>
      <c r="AC189" s="34"/>
      <c r="AD189" s="34"/>
      <c r="AE189" s="38"/>
      <c r="AF189" s="38"/>
      <c r="AG189" s="38"/>
      <c r="AH189" s="38"/>
      <c r="AI189" s="38"/>
      <c r="AJ189" s="38"/>
      <c r="AK189" s="38"/>
      <c r="AL189" s="38"/>
      <c r="AM189" s="38"/>
      <c r="AN189" s="38"/>
      <c r="AO189" s="38"/>
      <c r="AP189" s="38"/>
      <c r="AQ189" s="38"/>
      <c r="AR189" s="34"/>
      <c r="AV189" s="42" t="s">
        <v>39</v>
      </c>
      <c r="AY189" s="28" t="s">
        <v>40</v>
      </c>
      <c r="BB189" s="28" t="s">
        <v>41</v>
      </c>
    </row>
    <row r="190" spans="1:58" s="47" customFormat="1" ht="25.5" hidden="1" customHeight="1" x14ac:dyDescent="0.15">
      <c r="A190" s="40"/>
      <c r="B190" s="41" t="s">
        <v>100</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110"/>
      <c r="AB190" s="34"/>
      <c r="AC190" s="34"/>
      <c r="AD190" s="34"/>
      <c r="AE190" s="43" t="s">
        <v>42</v>
      </c>
      <c r="AF190" s="44"/>
      <c r="AG190" s="45"/>
      <c r="AH190" s="45"/>
      <c r="AI190" s="45"/>
      <c r="AJ190" s="45"/>
      <c r="AK190" s="45"/>
      <c r="AL190" s="45"/>
      <c r="AM190" s="45"/>
      <c r="AN190" s="38"/>
      <c r="AO190" s="38"/>
      <c r="AP190" s="38"/>
      <c r="AQ190" s="46"/>
      <c r="AR190" s="34"/>
      <c r="AS190" s="28"/>
      <c r="AT190" s="42"/>
      <c r="AU190" s="42"/>
      <c r="AV190" s="42" t="s">
        <v>43</v>
      </c>
      <c r="AW190" s="42"/>
      <c r="AX190" s="42"/>
      <c r="AY190" s="28" t="s">
        <v>44</v>
      </c>
      <c r="AZ190" s="42"/>
      <c r="BA190" s="28"/>
      <c r="BB190" s="28"/>
      <c r="BC190" s="42"/>
      <c r="BD190" s="28"/>
      <c r="BE190" s="42"/>
      <c r="BF190" s="42"/>
    </row>
    <row r="191" spans="1:58" ht="25.5" hidden="1" customHeight="1" x14ac:dyDescent="0.15">
      <c r="A191" s="29"/>
      <c r="B191" s="170" t="s">
        <v>27</v>
      </c>
      <c r="C191" s="171"/>
      <c r="D191" s="171"/>
      <c r="E191" s="172"/>
      <c r="F191" s="176" t="s">
        <v>29</v>
      </c>
      <c r="G191" s="176"/>
      <c r="H191" s="177"/>
      <c r="I191" s="177"/>
      <c r="J191" s="179" t="s">
        <v>30</v>
      </c>
      <c r="K191" s="179"/>
      <c r="L191" s="177"/>
      <c r="M191" s="177"/>
      <c r="N191" s="179" t="s">
        <v>31</v>
      </c>
      <c r="O191" s="183"/>
      <c r="P191" s="225" t="s">
        <v>32</v>
      </c>
      <c r="Q191" s="183"/>
      <c r="R191" s="202" t="s">
        <v>33</v>
      </c>
      <c r="S191" s="202"/>
      <c r="T191" s="243"/>
      <c r="U191" s="177"/>
      <c r="V191" s="179" t="s">
        <v>30</v>
      </c>
      <c r="W191" s="179"/>
      <c r="X191" s="177"/>
      <c r="Y191" s="177"/>
      <c r="Z191" s="179" t="s">
        <v>31</v>
      </c>
      <c r="AA191" s="183"/>
      <c r="AB191" s="34"/>
      <c r="AC191" s="34"/>
      <c r="AD191" s="34"/>
      <c r="AE191" s="227" t="s">
        <v>50</v>
      </c>
      <c r="AF191" s="179"/>
      <c r="AG191" s="179"/>
      <c r="AH191" s="179"/>
      <c r="AI191" s="183"/>
      <c r="AJ191" s="241">
        <f>ROUNDDOWN(AV196/60,0)</f>
        <v>0</v>
      </c>
      <c r="AK191" s="223"/>
      <c r="AL191" s="179" t="s">
        <v>30</v>
      </c>
      <c r="AM191" s="179"/>
      <c r="AN191" s="223">
        <f>AV196-AJ191*60</f>
        <v>0</v>
      </c>
      <c r="AO191" s="223"/>
      <c r="AP191" s="179" t="s">
        <v>31</v>
      </c>
      <c r="AQ191" s="183"/>
      <c r="AR191" s="34"/>
      <c r="AS191" s="48"/>
      <c r="AT191" s="28"/>
      <c r="AU191" s="163" t="s">
        <v>45</v>
      </c>
      <c r="AV191" s="162">
        <f>IF(AY191&lt;=BB191,BB191,AV186)</f>
        <v>1260</v>
      </c>
      <c r="AW191" s="160"/>
      <c r="AX191" s="163" t="s">
        <v>46</v>
      </c>
      <c r="AY191" s="162">
        <f>T191*60+X191</f>
        <v>0</v>
      </c>
      <c r="AZ191" s="160"/>
      <c r="BA191" s="163" t="s">
        <v>47</v>
      </c>
      <c r="BB191" s="162">
        <f>21*60</f>
        <v>1260</v>
      </c>
      <c r="BC191" s="28"/>
      <c r="BD191" s="28"/>
      <c r="BE191" s="28"/>
      <c r="BF191" s="28"/>
    </row>
    <row r="192" spans="1:58" ht="35.25" hidden="1" customHeight="1" x14ac:dyDescent="0.15">
      <c r="A192" s="29"/>
      <c r="B192" s="173"/>
      <c r="C192" s="174"/>
      <c r="D192" s="174"/>
      <c r="E192" s="175"/>
      <c r="F192" s="176"/>
      <c r="G192" s="176"/>
      <c r="H192" s="178"/>
      <c r="I192" s="178"/>
      <c r="J192" s="180"/>
      <c r="K192" s="180"/>
      <c r="L192" s="178"/>
      <c r="M192" s="178"/>
      <c r="N192" s="180"/>
      <c r="O192" s="184"/>
      <c r="P192" s="226"/>
      <c r="Q192" s="184"/>
      <c r="R192" s="203"/>
      <c r="S192" s="203"/>
      <c r="T192" s="244"/>
      <c r="U192" s="178"/>
      <c r="V192" s="180"/>
      <c r="W192" s="180"/>
      <c r="X192" s="178"/>
      <c r="Y192" s="178"/>
      <c r="Z192" s="180"/>
      <c r="AA192" s="184"/>
      <c r="AB192" s="28"/>
      <c r="AC192" s="28"/>
      <c r="AD192" s="28"/>
      <c r="AE192" s="226"/>
      <c r="AF192" s="180"/>
      <c r="AG192" s="180"/>
      <c r="AH192" s="180"/>
      <c r="AI192" s="184"/>
      <c r="AJ192" s="242"/>
      <c r="AK192" s="224"/>
      <c r="AL192" s="180"/>
      <c r="AM192" s="180"/>
      <c r="AN192" s="224"/>
      <c r="AO192" s="224"/>
      <c r="AP192" s="180"/>
      <c r="AQ192" s="184"/>
      <c r="AR192" s="34"/>
      <c r="AS192" s="48"/>
      <c r="AT192" s="28"/>
      <c r="AU192" s="163"/>
      <c r="AV192" s="162"/>
      <c r="AW192" s="160"/>
      <c r="AX192" s="163"/>
      <c r="AY192" s="162"/>
      <c r="AZ192" s="160"/>
      <c r="BA192" s="163"/>
      <c r="BB192" s="162"/>
      <c r="BC192" s="28"/>
      <c r="BD192" s="28"/>
      <c r="BE192" s="28"/>
      <c r="BF192" s="28"/>
    </row>
    <row r="193" spans="1:67" ht="17.25" hidden="1" customHeight="1" x14ac:dyDescent="0.15">
      <c r="A193" s="49"/>
      <c r="B193" s="35"/>
      <c r="C193" s="35"/>
      <c r="D193" s="35"/>
      <c r="E193" s="35"/>
      <c r="F193" s="28"/>
      <c r="G193" s="35"/>
      <c r="H193" s="108"/>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38</v>
      </c>
      <c r="AK193" s="46"/>
      <c r="AL193" s="46"/>
      <c r="AM193" s="46"/>
      <c r="AN193" s="46"/>
      <c r="AO193" s="46"/>
      <c r="AP193" s="46"/>
      <c r="AQ193" s="46"/>
      <c r="AR193" s="28"/>
      <c r="AS193" s="28"/>
      <c r="AT193" s="28"/>
      <c r="AU193" s="28"/>
      <c r="AV193" s="28"/>
      <c r="AW193" s="28"/>
      <c r="AX193" s="28"/>
      <c r="AY193" s="61" t="s">
        <v>48</v>
      </c>
      <c r="AZ193" s="28"/>
      <c r="BA193" s="28"/>
      <c r="BB193" s="28"/>
      <c r="BC193" s="28"/>
      <c r="BD193" s="28"/>
      <c r="BE193" s="28"/>
      <c r="BF193" s="28"/>
    </row>
    <row r="194" spans="1:67" ht="25.5" hidden="1" customHeight="1" x14ac:dyDescent="0.2">
      <c r="A194" s="49"/>
      <c r="B194" s="28"/>
      <c r="C194" s="208" t="s">
        <v>99</v>
      </c>
      <c r="D194" s="209"/>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c r="AB194" s="210"/>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02" t="s">
        <v>88</v>
      </c>
      <c r="AZ194" s="28"/>
      <c r="BA194" s="28"/>
      <c r="BB194" s="28"/>
      <c r="BC194" s="28"/>
      <c r="BD194" s="28"/>
      <c r="BE194" s="28"/>
      <c r="BF194" s="28"/>
    </row>
    <row r="195" spans="1:67" ht="25.5" hidden="1" customHeight="1" x14ac:dyDescent="0.15">
      <c r="A195" s="49"/>
      <c r="B195" s="28"/>
      <c r="C195" s="211"/>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3"/>
      <c r="AC195" s="28"/>
      <c r="AD195" s="28"/>
      <c r="AE195" s="43" t="s">
        <v>49</v>
      </c>
      <c r="AF195" s="46"/>
      <c r="AG195" s="46"/>
      <c r="AH195" s="46"/>
      <c r="AI195" s="46"/>
      <c r="AJ195" s="46"/>
      <c r="AK195" s="46"/>
      <c r="AL195" s="46"/>
      <c r="AM195" s="46"/>
      <c r="AN195" s="46"/>
      <c r="AO195" s="46"/>
      <c r="AP195" s="46"/>
      <c r="AQ195" s="46"/>
      <c r="AR195" s="28"/>
      <c r="AS195" s="28"/>
      <c r="AT195" s="28"/>
      <c r="AU195" s="28"/>
      <c r="AV195" s="28" t="s">
        <v>50</v>
      </c>
      <c r="AW195" s="28"/>
      <c r="AX195" s="28"/>
      <c r="AY195" s="28" t="s">
        <v>51</v>
      </c>
      <c r="AZ195" s="103"/>
      <c r="BA195" s="28"/>
      <c r="BB195" s="28"/>
      <c r="BC195" s="28"/>
      <c r="BD195" s="28"/>
      <c r="BE195" s="28"/>
      <c r="BF195" s="28"/>
    </row>
    <row r="196" spans="1:67" s="47" customFormat="1" ht="25.5" hidden="1" customHeight="1" x14ac:dyDescent="0.15">
      <c r="A196" s="49"/>
      <c r="B196" s="28"/>
      <c r="C196" s="211"/>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3"/>
      <c r="AD196" s="34"/>
      <c r="AE196" s="217" t="s">
        <v>108</v>
      </c>
      <c r="AF196" s="228"/>
      <c r="AG196" s="228"/>
      <c r="AH196" s="228"/>
      <c r="AI196" s="228"/>
      <c r="AJ196" s="228"/>
      <c r="AK196" s="229"/>
      <c r="AL196" s="233">
        <f>IF(AY186=0,0,ROUNDUP(AV196/AY186,3))</f>
        <v>0</v>
      </c>
      <c r="AM196" s="234"/>
      <c r="AN196" s="234"/>
      <c r="AO196" s="234"/>
      <c r="AP196" s="234"/>
      <c r="AQ196" s="235"/>
      <c r="AR196" s="28"/>
      <c r="AS196" s="28"/>
      <c r="AT196" s="42"/>
      <c r="AU196" s="163" t="s">
        <v>53</v>
      </c>
      <c r="AV196" s="239">
        <f>IF(AV186-AV191&gt;0,IF(AV186-AV191&gt;AY186,AY186,AV186-AV191),0)</f>
        <v>0</v>
      </c>
      <c r="AW196" s="240" t="s">
        <v>54</v>
      </c>
      <c r="AX196" s="240"/>
      <c r="AY196" s="103"/>
      <c r="AZ196" s="103"/>
      <c r="BA196" s="42"/>
      <c r="BB196" s="42"/>
      <c r="BC196" s="42"/>
      <c r="BD196" s="42"/>
      <c r="BE196" s="42"/>
      <c r="BF196" s="42"/>
    </row>
    <row r="197" spans="1:67" ht="35.25" hidden="1" customHeight="1" x14ac:dyDescent="0.15">
      <c r="A197" s="64"/>
      <c r="B197" s="28"/>
      <c r="C197" s="211"/>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3"/>
      <c r="AC197" s="34"/>
      <c r="AD197" s="28"/>
      <c r="AE197" s="230"/>
      <c r="AF197" s="231"/>
      <c r="AG197" s="231"/>
      <c r="AH197" s="231"/>
      <c r="AI197" s="231"/>
      <c r="AJ197" s="231"/>
      <c r="AK197" s="232"/>
      <c r="AL197" s="236"/>
      <c r="AM197" s="237"/>
      <c r="AN197" s="237"/>
      <c r="AO197" s="237"/>
      <c r="AP197" s="237"/>
      <c r="AQ197" s="238"/>
      <c r="AR197" s="28"/>
      <c r="AS197" s="28"/>
      <c r="AT197" s="163"/>
      <c r="AU197" s="163"/>
      <c r="AV197" s="239"/>
      <c r="AW197" s="240"/>
      <c r="AX197" s="240"/>
      <c r="AY197" s="28"/>
      <c r="AZ197" s="28"/>
      <c r="BA197" s="28"/>
      <c r="BB197" s="28"/>
      <c r="BC197" s="28"/>
      <c r="BD197" s="28"/>
      <c r="BE197" s="28"/>
      <c r="BF197" s="28"/>
    </row>
    <row r="198" spans="1:67" ht="25.5" hidden="1" customHeight="1" x14ac:dyDescent="0.15">
      <c r="A198" s="64"/>
      <c r="B198" s="28"/>
      <c r="C198" s="214"/>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c r="AA198" s="215"/>
      <c r="AB198" s="216"/>
      <c r="AC198" s="28"/>
      <c r="AD198" s="28"/>
      <c r="AE198" s="28"/>
      <c r="AF198" s="28"/>
      <c r="AG198" s="28"/>
      <c r="AH198" s="28"/>
      <c r="AI198" s="28"/>
      <c r="AJ198" s="28"/>
      <c r="AK198" s="52" t="s">
        <v>38</v>
      </c>
      <c r="AL198" s="28"/>
      <c r="AM198" s="34"/>
      <c r="AN198" s="34"/>
      <c r="AO198" s="34"/>
      <c r="AP198" s="28"/>
      <c r="AQ198" s="28"/>
      <c r="AR198" s="28"/>
      <c r="AS198" s="28"/>
      <c r="AT198" s="163"/>
      <c r="AU198" s="28"/>
      <c r="AV198" s="28"/>
      <c r="AW198" s="28"/>
      <c r="AX198" s="28"/>
      <c r="AY198" s="28"/>
      <c r="AZ198" s="28"/>
      <c r="BA198" s="28"/>
      <c r="BB198" s="28"/>
      <c r="BC198" s="28"/>
      <c r="BD198" s="28"/>
      <c r="BE198" s="28"/>
      <c r="BF198" s="28"/>
    </row>
    <row r="199" spans="1:67" ht="25.5" hidden="1" customHeight="1" x14ac:dyDescent="0.15">
      <c r="A199" s="49"/>
      <c r="B199" s="109"/>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55</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67" s="28" customFormat="1" ht="55.5" customHeight="1" x14ac:dyDescent="0.15">
      <c r="A200" s="56"/>
      <c r="B200" s="271" t="s">
        <v>68</v>
      </c>
      <c r="C200" s="271"/>
      <c r="D200" s="271"/>
      <c r="E200" s="271"/>
      <c r="F200" s="271"/>
      <c r="G200" s="271"/>
      <c r="H200" s="271"/>
      <c r="I200" s="271"/>
      <c r="J200" s="271"/>
      <c r="K200" s="271"/>
      <c r="L200" s="271"/>
      <c r="M200" s="271"/>
      <c r="N200" s="271"/>
      <c r="O200" s="271"/>
      <c r="P200" s="271"/>
      <c r="Q200" s="271"/>
      <c r="R200" s="271"/>
      <c r="S200" s="271"/>
      <c r="T200" s="271"/>
      <c r="U200" s="271"/>
      <c r="V200" s="271"/>
      <c r="W200" s="271"/>
      <c r="X200" s="271"/>
      <c r="Y200" s="271"/>
      <c r="Z200" s="271"/>
      <c r="AA200" s="271"/>
      <c r="AB200" s="271"/>
      <c r="AC200" s="271"/>
      <c r="AD200" s="271"/>
      <c r="AE200" s="271"/>
      <c r="AF200" s="271"/>
      <c r="AG200" s="271"/>
      <c r="AH200" s="271"/>
      <c r="AI200" s="271"/>
      <c r="AJ200" s="271"/>
      <c r="AK200" s="271"/>
      <c r="AL200" s="271"/>
      <c r="AM200" s="271"/>
      <c r="AN200" s="271"/>
      <c r="AO200" s="271"/>
      <c r="AP200" s="271"/>
      <c r="AQ200" s="58"/>
      <c r="AR200" s="58"/>
      <c r="AS200" s="58"/>
    </row>
    <row r="201" spans="1:67" s="9" customFormat="1" ht="28.5" customHeight="1" x14ac:dyDescent="0.15">
      <c r="A201" s="4" t="s">
        <v>82</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67" ht="23.25" customHeight="1" x14ac:dyDescent="0.15">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67" x14ac:dyDescent="0.15">
      <c r="C203" s="1" t="s">
        <v>71</v>
      </c>
      <c r="AG203" s="61"/>
      <c r="AH203" s="61"/>
      <c r="AI203" s="61"/>
      <c r="AJ203" s="61"/>
      <c r="AK203" s="61"/>
      <c r="AL203" s="61"/>
      <c r="AM203" s="61"/>
      <c r="AN203" s="61"/>
      <c r="AO203" s="61"/>
      <c r="AT203" s="28"/>
      <c r="AU203" s="28"/>
      <c r="AV203" s="28"/>
      <c r="AW203" s="28"/>
      <c r="AX203" s="28"/>
      <c r="AY203" s="28"/>
      <c r="AZ203" s="28"/>
      <c r="BA203" s="28"/>
      <c r="BB203" s="28"/>
      <c r="BC203" s="28"/>
      <c r="BD203" s="28"/>
      <c r="BE203" s="28"/>
    </row>
    <row r="204" spans="1:67" ht="39" customHeight="1" x14ac:dyDescent="0.15">
      <c r="C204" s="272" t="s">
        <v>113</v>
      </c>
      <c r="D204" s="273"/>
      <c r="E204" s="273"/>
      <c r="F204" s="273"/>
      <c r="G204" s="273"/>
      <c r="H204" s="273"/>
      <c r="I204" s="273"/>
      <c r="J204" s="274"/>
      <c r="K204" s="293">
        <v>2400</v>
      </c>
      <c r="L204" s="294"/>
      <c r="M204" s="294"/>
      <c r="N204" s="294"/>
      <c r="O204" s="294"/>
      <c r="P204" s="294"/>
      <c r="Q204" s="294"/>
      <c r="R204" s="294"/>
      <c r="S204" s="282" t="s">
        <v>72</v>
      </c>
      <c r="T204" s="282"/>
      <c r="U204" s="282"/>
      <c r="V204" s="283"/>
      <c r="W204" s="297" t="s">
        <v>114</v>
      </c>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9"/>
      <c r="AT204" s="28"/>
      <c r="AU204" s="28"/>
      <c r="AV204" s="28"/>
      <c r="AW204" s="28"/>
      <c r="AX204" s="28"/>
      <c r="AY204" s="28"/>
      <c r="AZ204" s="28"/>
      <c r="BA204" s="28"/>
      <c r="BB204" s="28"/>
      <c r="BC204" s="28"/>
      <c r="BD204" s="28"/>
      <c r="BE204" s="28"/>
    </row>
    <row r="205" spans="1:67" ht="39" customHeight="1" x14ac:dyDescent="0.15">
      <c r="C205" s="275"/>
      <c r="D205" s="276"/>
      <c r="E205" s="276"/>
      <c r="F205" s="276"/>
      <c r="G205" s="276"/>
      <c r="H205" s="276"/>
      <c r="I205" s="276"/>
      <c r="J205" s="277"/>
      <c r="K205" s="295"/>
      <c r="L205" s="296"/>
      <c r="M205" s="296"/>
      <c r="N205" s="296"/>
      <c r="O205" s="296"/>
      <c r="P205" s="296"/>
      <c r="Q205" s="296"/>
      <c r="R205" s="296"/>
      <c r="S205" s="284"/>
      <c r="T205" s="284"/>
      <c r="U205" s="284"/>
      <c r="V205" s="285"/>
      <c r="W205" s="300"/>
      <c r="X205" s="301"/>
      <c r="Y205" s="301"/>
      <c r="Z205" s="301"/>
      <c r="AA205" s="301"/>
      <c r="AB205" s="301"/>
      <c r="AC205" s="301"/>
      <c r="AD205" s="301"/>
      <c r="AE205" s="301"/>
      <c r="AF205" s="301"/>
      <c r="AG205" s="301"/>
      <c r="AH205" s="301"/>
      <c r="AI205" s="301"/>
      <c r="AJ205" s="301"/>
      <c r="AK205" s="301"/>
      <c r="AL205" s="301"/>
      <c r="AM205" s="301"/>
      <c r="AN205" s="301"/>
      <c r="AO205" s="301"/>
      <c r="AP205" s="301"/>
      <c r="AQ205" s="301"/>
      <c r="AR205" s="302"/>
      <c r="AT205" s="28"/>
      <c r="AU205" s="28"/>
      <c r="AV205" s="28"/>
      <c r="AW205" s="28"/>
      <c r="AX205" s="28"/>
      <c r="AY205" s="28"/>
      <c r="AZ205" s="28"/>
      <c r="BA205" s="28"/>
      <c r="BB205" s="28"/>
      <c r="BC205" s="28"/>
      <c r="BD205" s="28"/>
      <c r="BE205" s="28"/>
    </row>
    <row r="206" spans="1:67" ht="27" customHeight="1" x14ac:dyDescent="0.15">
      <c r="C206" s="272" t="s">
        <v>70</v>
      </c>
      <c r="D206" s="273"/>
      <c r="E206" s="273"/>
      <c r="F206" s="273"/>
      <c r="G206" s="273"/>
      <c r="H206" s="273"/>
      <c r="I206" s="273"/>
      <c r="J206" s="274"/>
      <c r="K206" s="278">
        <v>10</v>
      </c>
      <c r="L206" s="279"/>
      <c r="M206" s="279"/>
      <c r="N206" s="279"/>
      <c r="O206" s="279"/>
      <c r="P206" s="279"/>
      <c r="Q206" s="279"/>
      <c r="R206" s="279"/>
      <c r="S206" s="282"/>
      <c r="T206" s="282"/>
      <c r="U206" s="282"/>
      <c r="V206" s="283"/>
      <c r="W206" s="286" t="s">
        <v>73</v>
      </c>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8"/>
      <c r="AT206" s="28"/>
      <c r="AU206" s="28"/>
      <c r="AV206" s="28"/>
      <c r="AW206" s="28"/>
      <c r="AX206" s="28"/>
      <c r="AY206" s="28"/>
      <c r="AZ206" s="28"/>
      <c r="BA206" s="28"/>
      <c r="BB206" s="28"/>
      <c r="BC206" s="28"/>
      <c r="BD206" s="28"/>
      <c r="BE206" s="28"/>
    </row>
    <row r="207" spans="1:67" ht="27" customHeight="1" x14ac:dyDescent="0.15">
      <c r="C207" s="275"/>
      <c r="D207" s="276"/>
      <c r="E207" s="276"/>
      <c r="F207" s="276"/>
      <c r="G207" s="276"/>
      <c r="H207" s="276"/>
      <c r="I207" s="276"/>
      <c r="J207" s="277"/>
      <c r="K207" s="280"/>
      <c r="L207" s="281"/>
      <c r="M207" s="281"/>
      <c r="N207" s="281"/>
      <c r="O207" s="281"/>
      <c r="P207" s="281"/>
      <c r="Q207" s="281"/>
      <c r="R207" s="281"/>
      <c r="S207" s="284"/>
      <c r="T207" s="284"/>
      <c r="U207" s="284"/>
      <c r="V207" s="285"/>
      <c r="W207" s="289"/>
      <c r="X207" s="290"/>
      <c r="Y207" s="290"/>
      <c r="Z207" s="290"/>
      <c r="AA207" s="290"/>
      <c r="AB207" s="290"/>
      <c r="AC207" s="290"/>
      <c r="AD207" s="290"/>
      <c r="AE207" s="290"/>
      <c r="AF207" s="290"/>
      <c r="AG207" s="290"/>
      <c r="AH207" s="290"/>
      <c r="AI207" s="290"/>
      <c r="AJ207" s="290"/>
      <c r="AK207" s="290"/>
      <c r="AL207" s="290"/>
      <c r="AM207" s="290"/>
      <c r="AN207" s="290"/>
      <c r="AO207" s="290"/>
      <c r="AP207" s="290"/>
      <c r="AQ207" s="290"/>
      <c r="AR207" s="291"/>
      <c r="AT207" s="28"/>
      <c r="AU207" s="28"/>
      <c r="AV207" s="28"/>
      <c r="AW207" s="28"/>
      <c r="AX207" s="28"/>
      <c r="AY207" s="28"/>
      <c r="AZ207" s="28"/>
      <c r="BA207" s="28"/>
      <c r="BB207" s="28"/>
      <c r="BC207" s="28"/>
      <c r="BD207" s="28"/>
      <c r="BE207" s="28"/>
    </row>
    <row r="208" spans="1:67" s="3" customFormat="1" ht="18.75" customHeight="1" x14ac:dyDescent="0.15">
      <c r="C208" s="69"/>
      <c r="D208" s="69"/>
      <c r="E208" s="69"/>
      <c r="F208" s="69"/>
      <c r="G208" s="69"/>
      <c r="H208" s="69"/>
      <c r="I208" s="69"/>
      <c r="J208" s="70"/>
      <c r="K208" s="70"/>
      <c r="L208" s="70"/>
      <c r="M208" s="70"/>
      <c r="N208" s="70"/>
      <c r="O208" s="70"/>
      <c r="P208" s="70"/>
      <c r="Q208" s="70"/>
      <c r="R208" s="70"/>
      <c r="S208" s="71"/>
      <c r="T208" s="71"/>
      <c r="U208" s="71"/>
      <c r="V208" s="71"/>
      <c r="AS208" s="72"/>
      <c r="AT208" s="72"/>
      <c r="AU208" s="46"/>
      <c r="AV208" s="46"/>
      <c r="AW208" s="46"/>
      <c r="AX208" s="46"/>
      <c r="AY208" s="46"/>
      <c r="AZ208" s="46"/>
      <c r="BA208" s="46"/>
      <c r="BB208" s="46"/>
      <c r="BC208" s="46"/>
      <c r="BD208" s="46"/>
      <c r="BE208" s="46"/>
      <c r="BK208" s="1"/>
      <c r="BL208" s="1"/>
      <c r="BM208" s="1"/>
      <c r="BN208" s="1"/>
      <c r="BO208" s="1"/>
    </row>
    <row r="209" spans="1:60" ht="33" customHeight="1" x14ac:dyDescent="0.15">
      <c r="C209" s="67" t="s">
        <v>18</v>
      </c>
      <c r="D209" s="67"/>
      <c r="E209" s="67"/>
      <c r="F209" s="67"/>
      <c r="G209" s="67"/>
      <c r="H209" s="67"/>
      <c r="I209" s="67"/>
      <c r="J209" s="67"/>
      <c r="K209" s="67"/>
      <c r="L209" s="67"/>
      <c r="M209" s="67"/>
      <c r="N209" s="67"/>
      <c r="O209" s="67"/>
      <c r="P209" s="67"/>
      <c r="Q209" s="67"/>
      <c r="R209" s="67"/>
      <c r="S209" s="67"/>
      <c r="T209" s="67"/>
      <c r="U209" s="67"/>
      <c r="V209" s="67"/>
      <c r="W209" s="67"/>
      <c r="X209" s="67"/>
      <c r="Y209" s="67"/>
      <c r="AS209" s="67"/>
      <c r="AT209" s="28"/>
      <c r="AU209" s="28"/>
      <c r="AV209" s="28"/>
      <c r="AW209" s="28"/>
      <c r="AX209" s="28"/>
      <c r="AY209" s="28"/>
      <c r="AZ209" s="28"/>
      <c r="BA209" s="28"/>
      <c r="BB209" s="28"/>
      <c r="BC209" s="28"/>
      <c r="BD209" s="28"/>
      <c r="BE209" s="28"/>
    </row>
    <row r="210" spans="1:60" ht="24.95" customHeight="1" x14ac:dyDescent="0.15">
      <c r="C210" s="1" t="s">
        <v>16</v>
      </c>
      <c r="D210" s="74" t="s">
        <v>17</v>
      </c>
      <c r="AT210" s="28"/>
      <c r="AU210" s="11"/>
      <c r="AV210" s="11"/>
      <c r="AW210" s="11"/>
      <c r="AX210" s="11"/>
      <c r="AY210" s="11"/>
      <c r="AZ210" s="11"/>
      <c r="BA210" s="28"/>
      <c r="BB210" s="28"/>
      <c r="BC210" s="28"/>
      <c r="BD210" s="28"/>
      <c r="BE210" s="28"/>
    </row>
    <row r="211" spans="1:60" s="10" customFormat="1" ht="25.5" customHeight="1" x14ac:dyDescent="0.15">
      <c r="B211" s="75"/>
      <c r="C211" s="97" t="s">
        <v>16</v>
      </c>
      <c r="D211" s="292" t="s">
        <v>92</v>
      </c>
      <c r="E211" s="292"/>
      <c r="F211" s="292"/>
      <c r="G211" s="292"/>
      <c r="H211" s="292"/>
      <c r="I211" s="292"/>
      <c r="J211" s="292"/>
      <c r="K211" s="292"/>
      <c r="L211" s="292"/>
      <c r="M211" s="292"/>
      <c r="N211" s="292"/>
      <c r="O211" s="292"/>
      <c r="P211" s="292"/>
      <c r="Q211" s="292"/>
      <c r="R211" s="292"/>
      <c r="S211" s="292"/>
      <c r="T211" s="292"/>
      <c r="U211" s="292"/>
      <c r="V211" s="292"/>
      <c r="W211" s="292"/>
      <c r="X211" s="292"/>
      <c r="Y211" s="292"/>
      <c r="Z211" s="292"/>
      <c r="AA211" s="292"/>
      <c r="AB211" s="292"/>
      <c r="AC211" s="292"/>
      <c r="AD211" s="292"/>
      <c r="AE211" s="292"/>
      <c r="AF211" s="292"/>
      <c r="AG211" s="292"/>
      <c r="AH211" s="292"/>
      <c r="AI211" s="292"/>
      <c r="AJ211" s="292"/>
      <c r="AK211" s="292"/>
      <c r="AL211" s="292"/>
      <c r="AM211" s="292"/>
      <c r="AN211" s="292"/>
      <c r="AO211" s="292"/>
      <c r="AP211" s="292"/>
      <c r="AQ211" s="292"/>
      <c r="AR211" s="292"/>
      <c r="AS211" s="75"/>
      <c r="AT211" s="11"/>
      <c r="AU211" s="28"/>
      <c r="AV211" s="28"/>
      <c r="AW211" s="28"/>
      <c r="AX211" s="28"/>
      <c r="AY211" s="28"/>
      <c r="AZ211" s="28"/>
      <c r="BA211" s="11"/>
      <c r="BB211" s="11"/>
      <c r="BC211" s="11"/>
      <c r="BD211" s="11"/>
      <c r="BE211" s="11"/>
    </row>
    <row r="212" spans="1:60" ht="23.25" customHeight="1" x14ac:dyDescent="0.15">
      <c r="B212" s="75"/>
      <c r="C212" s="97"/>
      <c r="D212" s="106" t="s">
        <v>93</v>
      </c>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106"/>
      <c r="AT212" s="28"/>
      <c r="AU212" s="104"/>
      <c r="AV212" s="11"/>
      <c r="AW212" s="52"/>
      <c r="AX212" s="11"/>
      <c r="AY212" s="28"/>
      <c r="AZ212" s="30"/>
      <c r="BA212" s="28"/>
      <c r="BB212" s="28"/>
      <c r="BC212" s="28"/>
      <c r="BD212" s="28"/>
      <c r="BE212" s="28"/>
    </row>
    <row r="213" spans="1:60" ht="23.25" customHeight="1" x14ac:dyDescent="0.15">
      <c r="B213" s="75"/>
      <c r="C213" s="97" t="s">
        <v>16</v>
      </c>
      <c r="D213" s="292" t="s">
        <v>98</v>
      </c>
      <c r="E213" s="292"/>
      <c r="F213" s="292"/>
      <c r="G213" s="292"/>
      <c r="H213" s="292"/>
      <c r="I213" s="292"/>
      <c r="J213" s="292"/>
      <c r="K213" s="292"/>
      <c r="L213" s="292"/>
      <c r="M213" s="292"/>
      <c r="N213" s="292"/>
      <c r="O213" s="292"/>
      <c r="P213" s="292"/>
      <c r="Q213" s="292"/>
      <c r="R213" s="292"/>
      <c r="S213" s="292"/>
      <c r="T213" s="292"/>
      <c r="U213" s="292"/>
      <c r="V213" s="292"/>
      <c r="W213" s="292"/>
      <c r="X213" s="292"/>
      <c r="Y213" s="292"/>
      <c r="Z213" s="292"/>
      <c r="AA213" s="292"/>
      <c r="AB213" s="292"/>
      <c r="AC213" s="292"/>
      <c r="AD213" s="292"/>
      <c r="AE213" s="292"/>
      <c r="AF213" s="292"/>
      <c r="AG213" s="292"/>
      <c r="AH213" s="292"/>
      <c r="AI213" s="292"/>
      <c r="AJ213" s="292"/>
      <c r="AK213" s="292"/>
      <c r="AL213" s="292"/>
      <c r="AM213" s="292"/>
      <c r="AN213" s="292"/>
      <c r="AO213" s="292"/>
      <c r="AP213" s="292"/>
      <c r="AQ213" s="292"/>
      <c r="AR213" s="292"/>
      <c r="AS213" s="75"/>
      <c r="AT213" s="28"/>
      <c r="AU213" s="161"/>
      <c r="AV213" s="161"/>
      <c r="AW213" s="161"/>
      <c r="AX213" s="245"/>
      <c r="AY213" s="245"/>
      <c r="AZ213" s="30"/>
      <c r="BA213" s="30"/>
      <c r="BB213" s="30"/>
      <c r="BC213" s="30"/>
      <c r="BD213" s="30"/>
      <c r="BE213" s="30"/>
    </row>
    <row r="214" spans="1:60" ht="23.25" customHeight="1" x14ac:dyDescent="0.15">
      <c r="B214" s="75"/>
      <c r="C214" s="97"/>
      <c r="D214" s="106" t="s">
        <v>94</v>
      </c>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28"/>
      <c r="AU214" s="161"/>
      <c r="AV214" s="161"/>
      <c r="AW214" s="161"/>
      <c r="AX214" s="245"/>
      <c r="AY214" s="245"/>
      <c r="AZ214" s="30"/>
      <c r="BA214" s="30"/>
      <c r="BB214" s="30"/>
      <c r="BC214" s="30"/>
      <c r="BD214" s="30"/>
      <c r="BE214" s="30"/>
    </row>
    <row r="215" spans="1:60" s="76" customFormat="1" ht="28.5" customHeight="1" x14ac:dyDescent="0.15">
      <c r="C215" s="73" t="s">
        <v>16</v>
      </c>
      <c r="D215" s="80" t="s">
        <v>74</v>
      </c>
      <c r="E215" s="77"/>
      <c r="F215" s="19"/>
      <c r="W215" s="78"/>
      <c r="X215" s="78"/>
      <c r="Y215" s="78"/>
      <c r="Z215" s="78"/>
      <c r="AA215" s="78"/>
      <c r="AB215" s="78"/>
      <c r="AC215" s="78"/>
      <c r="AD215" s="78"/>
      <c r="AE215" s="78"/>
      <c r="AF215" s="78"/>
      <c r="AG215" s="78"/>
      <c r="AH215" s="78"/>
      <c r="AI215" s="78"/>
      <c r="AJ215" s="78"/>
      <c r="AK215" s="78"/>
      <c r="AL215" s="78"/>
      <c r="AM215" s="78"/>
      <c r="AN215" s="78"/>
      <c r="AO215" s="78"/>
      <c r="AP215" s="78"/>
      <c r="AQ215" s="79"/>
      <c r="AR215" s="79"/>
      <c r="AS215" s="1"/>
      <c r="AT215" s="28"/>
      <c r="AU215" s="161"/>
      <c r="AV215" s="161"/>
      <c r="AW215" s="161"/>
      <c r="AX215" s="245"/>
      <c r="AY215" s="245"/>
      <c r="AZ215" s="30"/>
      <c r="BA215" s="30"/>
      <c r="BB215" s="30"/>
      <c r="BC215" s="30"/>
      <c r="BD215" s="30"/>
      <c r="BE215" s="30"/>
    </row>
    <row r="216" spans="1:60" s="76" customFormat="1" ht="28.5" customHeight="1" thickBot="1" x14ac:dyDescent="0.2">
      <c r="D216" s="19"/>
      <c r="E216" s="81"/>
      <c r="L216" s="82"/>
      <c r="M216" s="82"/>
      <c r="N216" s="82"/>
      <c r="O216" s="82"/>
      <c r="P216" s="82"/>
      <c r="Q216" s="82"/>
      <c r="R216" s="82"/>
      <c r="S216" s="82"/>
      <c r="T216" s="82"/>
      <c r="U216" s="82"/>
      <c r="V216" s="82"/>
      <c r="W216" s="82"/>
      <c r="X216" s="82"/>
      <c r="Y216" s="82"/>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52"/>
      <c r="AV216" s="30"/>
      <c r="AW216" s="30"/>
      <c r="AX216" s="52"/>
      <c r="AY216" s="30"/>
      <c r="AZ216" s="30"/>
      <c r="BA216" s="28"/>
      <c r="BB216" s="28"/>
      <c r="BC216" s="28"/>
      <c r="BD216" s="28"/>
      <c r="BE216" s="28"/>
    </row>
    <row r="217" spans="1:60" s="76" customFormat="1" ht="21" x14ac:dyDescent="0.15">
      <c r="A217" s="1"/>
      <c r="B217" s="1"/>
      <c r="C217" s="246" t="s">
        <v>14</v>
      </c>
      <c r="D217" s="247"/>
      <c r="E217" s="247"/>
      <c r="F217" s="247"/>
      <c r="G217" s="247"/>
      <c r="H217" s="247"/>
      <c r="I217" s="251" t="s">
        <v>91</v>
      </c>
      <c r="J217" s="252"/>
      <c r="K217" s="253"/>
      <c r="L217" s="258" t="s">
        <v>76</v>
      </c>
      <c r="M217" s="259"/>
      <c r="N217" s="259"/>
      <c r="O217" s="259"/>
      <c r="P217" s="259"/>
      <c r="Q217" s="260"/>
      <c r="R217" s="268" t="s">
        <v>75</v>
      </c>
      <c r="S217" s="247"/>
      <c r="T217" s="247"/>
      <c r="U217" s="247"/>
      <c r="V217" s="247"/>
      <c r="W217" s="247"/>
      <c r="X217" s="247"/>
      <c r="Y217" s="247"/>
      <c r="Z217" s="247"/>
      <c r="AA217" s="247"/>
      <c r="AB217" s="247"/>
      <c r="AC217" s="269"/>
      <c r="AD217" s="264" t="s">
        <v>97</v>
      </c>
      <c r="AE217" s="265"/>
      <c r="AF217" s="265"/>
      <c r="AG217" s="265"/>
      <c r="AH217" s="265"/>
      <c r="AI217" s="266"/>
      <c r="AJ217" s="83"/>
      <c r="AK217" s="83"/>
      <c r="AL217" s="83"/>
      <c r="AM217" s="83"/>
      <c r="AN217" s="83"/>
      <c r="AO217" s="1"/>
      <c r="AP217" s="1"/>
      <c r="AQ217" s="1"/>
      <c r="AR217" s="1"/>
      <c r="AS217" s="1"/>
      <c r="AT217" s="28"/>
      <c r="AU217" s="267" t="s">
        <v>78</v>
      </c>
      <c r="AV217" s="267" t="s">
        <v>79</v>
      </c>
      <c r="AW217" s="28"/>
      <c r="AX217" s="303" t="s">
        <v>80</v>
      </c>
      <c r="AY217" s="304"/>
      <c r="AZ217" s="28"/>
      <c r="BA217" s="28"/>
      <c r="BB217" s="28"/>
      <c r="BC217" s="28"/>
      <c r="BD217" s="28"/>
      <c r="BE217" s="28"/>
      <c r="BF217" s="1"/>
    </row>
    <row r="218" spans="1:60" s="76" customFormat="1" ht="21" x14ac:dyDescent="0.15">
      <c r="A218" s="1"/>
      <c r="B218" s="1"/>
      <c r="C218" s="248"/>
      <c r="D218" s="160"/>
      <c r="E218" s="160"/>
      <c r="F218" s="160"/>
      <c r="G218" s="160"/>
      <c r="H218" s="160"/>
      <c r="I218" s="254"/>
      <c r="J218" s="160"/>
      <c r="K218" s="255"/>
      <c r="L218" s="261"/>
      <c r="M218" s="262"/>
      <c r="N218" s="262"/>
      <c r="O218" s="262"/>
      <c r="P218" s="262"/>
      <c r="Q218" s="263"/>
      <c r="R218" s="256"/>
      <c r="S218" s="250"/>
      <c r="T218" s="250"/>
      <c r="U218" s="250"/>
      <c r="V218" s="250"/>
      <c r="W218" s="250"/>
      <c r="X218" s="250"/>
      <c r="Y218" s="250"/>
      <c r="Z218" s="250"/>
      <c r="AA218" s="250"/>
      <c r="AB218" s="250"/>
      <c r="AC218" s="270"/>
      <c r="AD218" s="264"/>
      <c r="AE218" s="265"/>
      <c r="AF218" s="265"/>
      <c r="AG218" s="265"/>
      <c r="AH218" s="265"/>
      <c r="AI218" s="266"/>
      <c r="AJ218" s="83"/>
      <c r="AK218" s="83"/>
      <c r="AL218" s="83"/>
      <c r="AM218" s="83"/>
      <c r="AN218" s="83"/>
      <c r="AO218" s="1"/>
      <c r="AP218" s="1"/>
      <c r="AQ218" s="1"/>
      <c r="AR218" s="1"/>
      <c r="AS218" s="1"/>
      <c r="AT218" s="28"/>
      <c r="AU218" s="267"/>
      <c r="AV218" s="267"/>
      <c r="AW218" s="28"/>
      <c r="AX218" s="304"/>
      <c r="AY218" s="304"/>
      <c r="AZ218" s="28"/>
      <c r="BA218" s="28"/>
      <c r="BB218" s="28"/>
      <c r="BC218" s="28"/>
      <c r="BD218" s="28"/>
      <c r="BE218" s="28"/>
      <c r="BF218" s="1"/>
      <c r="BG218" s="1"/>
      <c r="BH218" s="1"/>
    </row>
    <row r="219" spans="1:60" s="76" customFormat="1" ht="21" x14ac:dyDescent="0.15">
      <c r="A219" s="1"/>
      <c r="B219" s="1"/>
      <c r="C219" s="248"/>
      <c r="D219" s="160"/>
      <c r="E219" s="160"/>
      <c r="F219" s="160"/>
      <c r="G219" s="160"/>
      <c r="H219" s="160"/>
      <c r="I219" s="254"/>
      <c r="J219" s="160"/>
      <c r="K219" s="255"/>
      <c r="L219" s="305" t="s">
        <v>77</v>
      </c>
      <c r="M219" s="306"/>
      <c r="N219" s="307"/>
      <c r="O219" s="170" t="s">
        <v>95</v>
      </c>
      <c r="P219" s="306"/>
      <c r="Q219" s="314"/>
      <c r="R219" s="319" t="s">
        <v>115</v>
      </c>
      <c r="S219" s="320"/>
      <c r="T219" s="320"/>
      <c r="U219" s="320"/>
      <c r="V219" s="320"/>
      <c r="W219" s="321"/>
      <c r="X219" s="328" t="s">
        <v>96</v>
      </c>
      <c r="Y219" s="328"/>
      <c r="Z219" s="328"/>
      <c r="AA219" s="328"/>
      <c r="AB219" s="328"/>
      <c r="AC219" s="328"/>
      <c r="AD219" s="264"/>
      <c r="AE219" s="265"/>
      <c r="AF219" s="265"/>
      <c r="AG219" s="265"/>
      <c r="AH219" s="265"/>
      <c r="AI219" s="266"/>
      <c r="AJ219" s="83"/>
      <c r="AK219" s="83"/>
      <c r="AL219" s="83"/>
      <c r="AM219" s="83"/>
      <c r="AN219" s="83"/>
      <c r="AO219" s="1"/>
      <c r="AP219" s="1"/>
      <c r="AQ219" s="1"/>
      <c r="AR219" s="1"/>
      <c r="AS219" s="1"/>
      <c r="AT219" s="28"/>
      <c r="AU219" s="160"/>
      <c r="AV219" s="161"/>
      <c r="AW219" s="28"/>
      <c r="AX219" s="304"/>
      <c r="AY219" s="304"/>
      <c r="AZ219" s="28"/>
      <c r="BA219" s="28"/>
      <c r="BB219" s="28"/>
      <c r="BC219" s="28"/>
      <c r="BD219" s="28"/>
      <c r="BE219" s="28"/>
      <c r="BF219" s="1"/>
      <c r="BG219" s="1"/>
      <c r="BH219" s="1"/>
    </row>
    <row r="220" spans="1:60" x14ac:dyDescent="0.15">
      <c r="C220" s="248"/>
      <c r="D220" s="160"/>
      <c r="E220" s="160"/>
      <c r="F220" s="160"/>
      <c r="G220" s="160"/>
      <c r="H220" s="160"/>
      <c r="I220" s="254"/>
      <c r="J220" s="160"/>
      <c r="K220" s="255"/>
      <c r="L220" s="308"/>
      <c r="M220" s="309"/>
      <c r="N220" s="310"/>
      <c r="O220" s="315"/>
      <c r="P220" s="309"/>
      <c r="Q220" s="316"/>
      <c r="R220" s="322"/>
      <c r="S220" s="323"/>
      <c r="T220" s="323"/>
      <c r="U220" s="323"/>
      <c r="V220" s="323"/>
      <c r="W220" s="324"/>
      <c r="X220" s="328"/>
      <c r="Y220" s="328"/>
      <c r="Z220" s="328"/>
      <c r="AA220" s="328"/>
      <c r="AB220" s="328"/>
      <c r="AC220" s="328"/>
      <c r="AD220" s="264"/>
      <c r="AE220" s="265"/>
      <c r="AF220" s="265"/>
      <c r="AG220" s="265"/>
      <c r="AH220" s="265"/>
      <c r="AI220" s="266"/>
      <c r="AJ220" s="83"/>
      <c r="AK220" s="83"/>
      <c r="AL220" s="83"/>
      <c r="AM220" s="83"/>
      <c r="AN220" s="83"/>
      <c r="AT220" s="28"/>
      <c r="AU220" s="160"/>
      <c r="AV220" s="161"/>
      <c r="AW220" s="28"/>
      <c r="AX220" s="304"/>
      <c r="AY220" s="304"/>
      <c r="AZ220" s="28"/>
      <c r="BA220" s="28"/>
      <c r="BB220" s="28"/>
      <c r="BC220" s="28"/>
      <c r="BD220" s="28"/>
      <c r="BE220" s="28"/>
    </row>
    <row r="221" spans="1:60" x14ac:dyDescent="0.15">
      <c r="C221" s="249"/>
      <c r="D221" s="250"/>
      <c r="E221" s="250"/>
      <c r="F221" s="250"/>
      <c r="G221" s="250"/>
      <c r="H221" s="250"/>
      <c r="I221" s="256"/>
      <c r="J221" s="250"/>
      <c r="K221" s="257"/>
      <c r="L221" s="311"/>
      <c r="M221" s="312"/>
      <c r="N221" s="313"/>
      <c r="O221" s="317"/>
      <c r="P221" s="312"/>
      <c r="Q221" s="318"/>
      <c r="R221" s="325"/>
      <c r="S221" s="326"/>
      <c r="T221" s="326"/>
      <c r="U221" s="326"/>
      <c r="V221" s="326"/>
      <c r="W221" s="327"/>
      <c r="X221" s="328"/>
      <c r="Y221" s="328"/>
      <c r="Z221" s="328"/>
      <c r="AA221" s="328"/>
      <c r="AB221" s="328"/>
      <c r="AC221" s="328"/>
      <c r="AD221" s="264"/>
      <c r="AE221" s="265"/>
      <c r="AF221" s="265"/>
      <c r="AG221" s="265"/>
      <c r="AH221" s="265"/>
      <c r="AI221" s="266"/>
      <c r="AJ221" s="83"/>
      <c r="AK221" s="83"/>
      <c r="AL221" s="83"/>
      <c r="AM221" s="83"/>
      <c r="AN221" s="83"/>
      <c r="AT221" s="28"/>
      <c r="AU221" s="160"/>
      <c r="AV221" s="161"/>
      <c r="AW221" s="28"/>
      <c r="AX221" s="304"/>
      <c r="AY221" s="304"/>
      <c r="AZ221" s="28"/>
      <c r="BA221" s="28"/>
      <c r="BB221" s="28"/>
      <c r="BC221" s="28"/>
      <c r="BD221" s="28"/>
      <c r="BE221" s="28"/>
    </row>
    <row r="222" spans="1:60" ht="11.25" customHeight="1" x14ac:dyDescent="0.15">
      <c r="C222" s="118">
        <v>9</v>
      </c>
      <c r="D222" s="121" t="s">
        <v>2</v>
      </c>
      <c r="E222" s="124">
        <v>13</v>
      </c>
      <c r="F222" s="124" t="s">
        <v>1</v>
      </c>
      <c r="G222" s="118" t="s">
        <v>10</v>
      </c>
      <c r="H222" s="124"/>
      <c r="I222" s="127" t="s">
        <v>103</v>
      </c>
      <c r="J222" s="128"/>
      <c r="K222" s="129"/>
      <c r="L222" s="136">
        <v>1</v>
      </c>
      <c r="M222" s="137"/>
      <c r="N222" s="138"/>
      <c r="O222" s="142">
        <f t="shared" ref="O222" si="0">IF(L222=1,$AL$30,IF(L222=2,$AL$49,IF(L222=3,$AL$67,IF(L222=4,$AL$86,IF(L222=5,$AL$104,IF(L222=6,$AL$122,IF(L222=7,$AL$141,IF(L222=8,$AL$159,IF(L222=9,$AL$177,IF(L222=10,$AL$196,0))))))))))</f>
        <v>0.14299999999999999</v>
      </c>
      <c r="P222" s="143"/>
      <c r="Q222" s="144"/>
      <c r="R222" s="147">
        <f>IF(AND(I222="○",AU222="●"),AX222*O222,0)</f>
        <v>5.72</v>
      </c>
      <c r="S222" s="148"/>
      <c r="T222" s="148"/>
      <c r="U222" s="148"/>
      <c r="V222" s="148"/>
      <c r="W222" s="148"/>
      <c r="X222" s="153">
        <f>IF(AND(I222="○",AU222="●"),'記載例(ｽｸﾘｰﾝ)'!AD11,0)</f>
        <v>0.66666666666666663</v>
      </c>
      <c r="Y222" s="153"/>
      <c r="Z222" s="153"/>
      <c r="AA222" s="153"/>
      <c r="AB222" s="153"/>
      <c r="AC222" s="153"/>
      <c r="AD222" s="154">
        <f>IF(I222="○",ROUNDUP(R222+X222,1),0)</f>
        <v>6.3999999999999995</v>
      </c>
      <c r="AE222" s="154"/>
      <c r="AF222" s="154"/>
      <c r="AG222" s="154"/>
      <c r="AH222" s="154"/>
      <c r="AI222" s="155"/>
      <c r="AJ222" s="111"/>
      <c r="AK222" s="111"/>
      <c r="AL222" s="111"/>
      <c r="AM222" s="111"/>
      <c r="AN222" s="111"/>
      <c r="AT222" s="28"/>
      <c r="AU222" s="160" t="str">
        <f>IF(OR(I222="×",AU226="×"),"×","●")</f>
        <v>●</v>
      </c>
      <c r="AV222" s="161" t="str">
        <f>IF(AU222="●",IF(I222="定","-",I222),"-")</f>
        <v>○</v>
      </c>
      <c r="AW222" s="28"/>
      <c r="AX222" s="117">
        <f>20+ROUNDDOWN(($K$204-1000)/1000,0)*20</f>
        <v>40</v>
      </c>
      <c r="AY222" s="117"/>
      <c r="AZ222" s="28"/>
      <c r="BA222" s="28"/>
      <c r="BB222" s="28"/>
      <c r="BC222" s="28"/>
      <c r="BD222" s="28"/>
      <c r="BE222" s="28"/>
    </row>
    <row r="223" spans="1:60" ht="11.25" customHeight="1" x14ac:dyDescent="0.15">
      <c r="C223" s="119"/>
      <c r="D223" s="122"/>
      <c r="E223" s="125"/>
      <c r="F223" s="125"/>
      <c r="G223" s="119"/>
      <c r="H223" s="125"/>
      <c r="I223" s="130"/>
      <c r="J223" s="131"/>
      <c r="K223" s="132"/>
      <c r="L223" s="136"/>
      <c r="M223" s="137"/>
      <c r="N223" s="138"/>
      <c r="O223" s="145"/>
      <c r="P223" s="145"/>
      <c r="Q223" s="146"/>
      <c r="R223" s="149"/>
      <c r="S223" s="150"/>
      <c r="T223" s="150"/>
      <c r="U223" s="150"/>
      <c r="V223" s="150"/>
      <c r="W223" s="150"/>
      <c r="X223" s="153"/>
      <c r="Y223" s="153"/>
      <c r="Z223" s="153"/>
      <c r="AA223" s="153"/>
      <c r="AB223" s="153"/>
      <c r="AC223" s="153"/>
      <c r="AD223" s="156"/>
      <c r="AE223" s="156"/>
      <c r="AF223" s="156"/>
      <c r="AG223" s="156"/>
      <c r="AH223" s="156"/>
      <c r="AI223" s="157"/>
      <c r="AJ223" s="111"/>
      <c r="AK223" s="111"/>
      <c r="AL223" s="111"/>
      <c r="AM223" s="111"/>
      <c r="AN223" s="111"/>
      <c r="AT223" s="28"/>
      <c r="AU223" s="160"/>
      <c r="AV223" s="161"/>
      <c r="AW223" s="28"/>
      <c r="AX223" s="117"/>
      <c r="AY223" s="117"/>
      <c r="AZ223" s="28"/>
      <c r="BA223" s="28"/>
      <c r="BB223" s="28"/>
      <c r="BC223" s="28"/>
      <c r="BD223" s="28"/>
      <c r="BE223" s="28"/>
    </row>
    <row r="224" spans="1:60" ht="11.25" customHeight="1" x14ac:dyDescent="0.15">
      <c r="C224" s="119"/>
      <c r="D224" s="122"/>
      <c r="E224" s="125"/>
      <c r="F224" s="125"/>
      <c r="G224" s="119"/>
      <c r="H224" s="125"/>
      <c r="I224" s="130"/>
      <c r="J224" s="131"/>
      <c r="K224" s="132"/>
      <c r="L224" s="136"/>
      <c r="M224" s="137"/>
      <c r="N224" s="138"/>
      <c r="O224" s="145"/>
      <c r="P224" s="145"/>
      <c r="Q224" s="146"/>
      <c r="R224" s="149"/>
      <c r="S224" s="150"/>
      <c r="T224" s="150"/>
      <c r="U224" s="150"/>
      <c r="V224" s="150"/>
      <c r="W224" s="150"/>
      <c r="X224" s="153"/>
      <c r="Y224" s="153"/>
      <c r="Z224" s="153"/>
      <c r="AA224" s="153"/>
      <c r="AB224" s="153"/>
      <c r="AC224" s="153"/>
      <c r="AD224" s="156"/>
      <c r="AE224" s="156"/>
      <c r="AF224" s="156"/>
      <c r="AG224" s="156"/>
      <c r="AH224" s="156"/>
      <c r="AI224" s="157"/>
      <c r="AJ224" s="111"/>
      <c r="AK224" s="111"/>
      <c r="AL224" s="111"/>
      <c r="AM224" s="111"/>
      <c r="AN224" s="111"/>
      <c r="AT224" s="28"/>
      <c r="AU224" s="160"/>
      <c r="AV224" s="161"/>
      <c r="AW224" s="28"/>
      <c r="AX224" s="117"/>
      <c r="AY224" s="117"/>
      <c r="AZ224" s="28"/>
      <c r="BA224" s="28"/>
      <c r="BB224" s="28"/>
      <c r="BC224" s="28"/>
      <c r="BD224" s="28"/>
      <c r="BE224" s="28"/>
    </row>
    <row r="225" spans="3:57" ht="11.25" customHeight="1" x14ac:dyDescent="0.15">
      <c r="C225" s="120"/>
      <c r="D225" s="123"/>
      <c r="E225" s="126"/>
      <c r="F225" s="126"/>
      <c r="G225" s="120"/>
      <c r="H225" s="126"/>
      <c r="I225" s="133"/>
      <c r="J225" s="134"/>
      <c r="K225" s="135"/>
      <c r="L225" s="139"/>
      <c r="M225" s="140"/>
      <c r="N225" s="141"/>
      <c r="O225" s="145"/>
      <c r="P225" s="145"/>
      <c r="Q225" s="146"/>
      <c r="R225" s="151"/>
      <c r="S225" s="152"/>
      <c r="T225" s="152"/>
      <c r="U225" s="152"/>
      <c r="V225" s="152"/>
      <c r="W225" s="152"/>
      <c r="X225" s="153"/>
      <c r="Y225" s="153"/>
      <c r="Z225" s="153"/>
      <c r="AA225" s="153"/>
      <c r="AB225" s="153"/>
      <c r="AC225" s="153"/>
      <c r="AD225" s="158"/>
      <c r="AE225" s="158"/>
      <c r="AF225" s="158"/>
      <c r="AG225" s="158"/>
      <c r="AH225" s="158"/>
      <c r="AI225" s="159"/>
      <c r="AJ225" s="111"/>
      <c r="AK225" s="111"/>
      <c r="AL225" s="111"/>
      <c r="AM225" s="111"/>
      <c r="AN225" s="111"/>
      <c r="AT225" s="28"/>
      <c r="AU225" s="160"/>
      <c r="AV225" s="161"/>
      <c r="AW225" s="28"/>
      <c r="AX225" s="117"/>
      <c r="AY225" s="117"/>
      <c r="AZ225" s="28"/>
      <c r="BA225" s="28"/>
      <c r="BB225" s="28"/>
      <c r="BC225" s="28"/>
      <c r="BD225" s="28"/>
      <c r="BE225" s="28"/>
    </row>
    <row r="226" spans="3:57" ht="10.9" customHeight="1" x14ac:dyDescent="0.15">
      <c r="C226" s="118">
        <v>9</v>
      </c>
      <c r="D226" s="121" t="s">
        <v>2</v>
      </c>
      <c r="E226" s="124">
        <v>14</v>
      </c>
      <c r="F226" s="124" t="s">
        <v>1</v>
      </c>
      <c r="G226" s="118" t="s">
        <v>9</v>
      </c>
      <c r="H226" s="124"/>
      <c r="I226" s="127" t="s">
        <v>103</v>
      </c>
      <c r="J226" s="128"/>
      <c r="K226" s="129"/>
      <c r="L226" s="136">
        <v>1</v>
      </c>
      <c r="M226" s="137"/>
      <c r="N226" s="138"/>
      <c r="O226" s="142">
        <f t="shared" ref="O226" si="1">IF(L226=1,$AL$30,IF(L226=2,$AL$49,IF(L226=3,$AL$67,IF(L226=4,$AL$86,IF(L226=5,$AL$104,IF(L226=6,$AL$122,IF(L226=7,$AL$141,IF(L226=8,$AL$159,IF(L226=9,$AL$177,IF(L226=10,$AL$196,0))))))))))</f>
        <v>0.14299999999999999</v>
      </c>
      <c r="P226" s="143"/>
      <c r="Q226" s="144"/>
      <c r="R226" s="147">
        <f>IF(AND(I226="○",AU226="●"),AX226*O226,0)</f>
        <v>5.72</v>
      </c>
      <c r="S226" s="148"/>
      <c r="T226" s="148"/>
      <c r="U226" s="148"/>
      <c r="V226" s="148"/>
      <c r="W226" s="148"/>
      <c r="X226" s="153">
        <f>IF(AND(I226="○",AU226="●"),'記載例(ｽｸﾘｰﾝ)'!AD15,0)</f>
        <v>0.66666666666666663</v>
      </c>
      <c r="Y226" s="153"/>
      <c r="Z226" s="153"/>
      <c r="AA226" s="153"/>
      <c r="AB226" s="153"/>
      <c r="AC226" s="153"/>
      <c r="AD226" s="154">
        <f>IF(I226="○",ROUNDUP(R226+X226,1),0)</f>
        <v>6.3999999999999995</v>
      </c>
      <c r="AE226" s="154"/>
      <c r="AF226" s="154"/>
      <c r="AG226" s="154"/>
      <c r="AH226" s="154"/>
      <c r="AI226" s="155"/>
      <c r="AJ226" s="111"/>
      <c r="AK226" s="111"/>
      <c r="AL226" s="111"/>
      <c r="AM226" s="111"/>
      <c r="AN226" s="111"/>
      <c r="AT226" s="28"/>
      <c r="AU226" s="160" t="str">
        <f>IF(OR(I226="×",AU230="×"),"×","●")</f>
        <v>●</v>
      </c>
      <c r="AV226" s="161" t="str">
        <f>IF(AU226="●",IF(I226="定","-",I226),"-")</f>
        <v>○</v>
      </c>
      <c r="AW226" s="28"/>
      <c r="AX226" s="117">
        <f t="shared" ref="AX226" si="2">20+ROUNDDOWN(($K$204-1000)/1000,0)*20</f>
        <v>40</v>
      </c>
      <c r="AY226" s="117"/>
      <c r="AZ226" s="28"/>
      <c r="BA226" s="28"/>
      <c r="BB226" s="28"/>
      <c r="BC226" s="28"/>
      <c r="BD226" s="28"/>
      <c r="BE226" s="28"/>
    </row>
    <row r="227" spans="3:57" ht="10.9" customHeight="1" x14ac:dyDescent="0.15">
      <c r="C227" s="119"/>
      <c r="D227" s="122"/>
      <c r="E227" s="125"/>
      <c r="F227" s="125"/>
      <c r="G227" s="119"/>
      <c r="H227" s="125"/>
      <c r="I227" s="130"/>
      <c r="J227" s="131"/>
      <c r="K227" s="132"/>
      <c r="L227" s="136"/>
      <c r="M227" s="137"/>
      <c r="N227" s="138"/>
      <c r="O227" s="145"/>
      <c r="P227" s="145"/>
      <c r="Q227" s="146"/>
      <c r="R227" s="149"/>
      <c r="S227" s="150"/>
      <c r="T227" s="150"/>
      <c r="U227" s="150"/>
      <c r="V227" s="150"/>
      <c r="W227" s="150"/>
      <c r="X227" s="153"/>
      <c r="Y227" s="153"/>
      <c r="Z227" s="153"/>
      <c r="AA227" s="153"/>
      <c r="AB227" s="153"/>
      <c r="AC227" s="153"/>
      <c r="AD227" s="156"/>
      <c r="AE227" s="156"/>
      <c r="AF227" s="156"/>
      <c r="AG227" s="156"/>
      <c r="AH227" s="156"/>
      <c r="AI227" s="157"/>
      <c r="AJ227" s="111"/>
      <c r="AK227" s="111"/>
      <c r="AL227" s="111"/>
      <c r="AM227" s="111"/>
      <c r="AN227" s="111"/>
      <c r="AT227" s="28"/>
      <c r="AU227" s="160"/>
      <c r="AV227" s="161"/>
      <c r="AW227" s="28"/>
      <c r="AX227" s="117"/>
      <c r="AY227" s="117"/>
      <c r="AZ227" s="28"/>
      <c r="BA227" s="28"/>
      <c r="BB227" s="28"/>
      <c r="BC227" s="28"/>
      <c r="BD227" s="28"/>
      <c r="BE227" s="28"/>
    </row>
    <row r="228" spans="3:57" ht="10.9" customHeight="1" x14ac:dyDescent="0.15">
      <c r="C228" s="119"/>
      <c r="D228" s="122"/>
      <c r="E228" s="125"/>
      <c r="F228" s="125"/>
      <c r="G228" s="119"/>
      <c r="H228" s="125"/>
      <c r="I228" s="130"/>
      <c r="J228" s="131"/>
      <c r="K228" s="132"/>
      <c r="L228" s="136"/>
      <c r="M228" s="137"/>
      <c r="N228" s="138"/>
      <c r="O228" s="145"/>
      <c r="P228" s="145"/>
      <c r="Q228" s="146"/>
      <c r="R228" s="149"/>
      <c r="S228" s="150"/>
      <c r="T228" s="150"/>
      <c r="U228" s="150"/>
      <c r="V228" s="150"/>
      <c r="W228" s="150"/>
      <c r="X228" s="153"/>
      <c r="Y228" s="153"/>
      <c r="Z228" s="153"/>
      <c r="AA228" s="153"/>
      <c r="AB228" s="153"/>
      <c r="AC228" s="153"/>
      <c r="AD228" s="156"/>
      <c r="AE228" s="156"/>
      <c r="AF228" s="156"/>
      <c r="AG228" s="156"/>
      <c r="AH228" s="156"/>
      <c r="AI228" s="157"/>
      <c r="AJ228" s="111"/>
      <c r="AK228" s="111"/>
      <c r="AL228" s="111"/>
      <c r="AM228" s="111"/>
      <c r="AN228" s="111"/>
      <c r="AT228" s="28"/>
      <c r="AU228" s="160"/>
      <c r="AV228" s="161"/>
      <c r="AW228" s="28"/>
      <c r="AX228" s="117"/>
      <c r="AY228" s="117"/>
      <c r="AZ228" s="28"/>
      <c r="BA228" s="28"/>
      <c r="BB228" s="28"/>
      <c r="BC228" s="28"/>
      <c r="BD228" s="28"/>
      <c r="BE228" s="28"/>
    </row>
    <row r="229" spans="3:57" ht="10.9" customHeight="1" x14ac:dyDescent="0.15">
      <c r="C229" s="120"/>
      <c r="D229" s="123"/>
      <c r="E229" s="126"/>
      <c r="F229" s="126"/>
      <c r="G229" s="120"/>
      <c r="H229" s="126"/>
      <c r="I229" s="133"/>
      <c r="J229" s="134"/>
      <c r="K229" s="135"/>
      <c r="L229" s="139"/>
      <c r="M229" s="140"/>
      <c r="N229" s="141"/>
      <c r="O229" s="145"/>
      <c r="P229" s="145"/>
      <c r="Q229" s="146"/>
      <c r="R229" s="151"/>
      <c r="S229" s="152"/>
      <c r="T229" s="152"/>
      <c r="U229" s="152"/>
      <c r="V229" s="152"/>
      <c r="W229" s="152"/>
      <c r="X229" s="153"/>
      <c r="Y229" s="153"/>
      <c r="Z229" s="153"/>
      <c r="AA229" s="153"/>
      <c r="AB229" s="153"/>
      <c r="AC229" s="153"/>
      <c r="AD229" s="158"/>
      <c r="AE229" s="158"/>
      <c r="AF229" s="158"/>
      <c r="AG229" s="158"/>
      <c r="AH229" s="158"/>
      <c r="AI229" s="159"/>
      <c r="AJ229" s="111"/>
      <c r="AK229" s="111"/>
      <c r="AL229" s="111"/>
      <c r="AM229" s="111"/>
      <c r="AN229" s="111"/>
      <c r="AT229" s="28"/>
      <c r="AU229" s="160"/>
      <c r="AV229" s="161"/>
      <c r="AW229" s="28"/>
      <c r="AX229" s="117"/>
      <c r="AY229" s="117"/>
      <c r="AZ229" s="28"/>
      <c r="BA229" s="28"/>
      <c r="BB229" s="28"/>
      <c r="BC229" s="28"/>
      <c r="BD229" s="28"/>
      <c r="BE229" s="28"/>
    </row>
    <row r="230" spans="3:57" ht="10.9" customHeight="1" x14ac:dyDescent="0.15">
      <c r="C230" s="118">
        <v>9</v>
      </c>
      <c r="D230" s="121" t="s">
        <v>2</v>
      </c>
      <c r="E230" s="124">
        <v>15</v>
      </c>
      <c r="F230" s="124" t="s">
        <v>1</v>
      </c>
      <c r="G230" s="118" t="s">
        <v>6</v>
      </c>
      <c r="H230" s="124"/>
      <c r="I230" s="127" t="s">
        <v>103</v>
      </c>
      <c r="J230" s="128"/>
      <c r="K230" s="129"/>
      <c r="L230" s="136">
        <v>1</v>
      </c>
      <c r="M230" s="137"/>
      <c r="N230" s="138"/>
      <c r="O230" s="142">
        <f t="shared" ref="O230" si="3">IF(L230=1,$AL$30,IF(L230=2,$AL$49,IF(L230=3,$AL$67,IF(L230=4,$AL$86,IF(L230=5,$AL$104,IF(L230=6,$AL$122,IF(L230=7,$AL$141,IF(L230=8,$AL$159,IF(L230=9,$AL$177,IF(L230=10,$AL$196,0))))))))))</f>
        <v>0.14299999999999999</v>
      </c>
      <c r="P230" s="143"/>
      <c r="Q230" s="144"/>
      <c r="R230" s="147">
        <f>IF(AND(I230="○",AU230="●"),AX230*O230,0)</f>
        <v>5.72</v>
      </c>
      <c r="S230" s="148"/>
      <c r="T230" s="148"/>
      <c r="U230" s="148"/>
      <c r="V230" s="148"/>
      <c r="W230" s="148"/>
      <c r="X230" s="153">
        <f>IF(AND(I230="○",AU230="●"),'記載例(ｽｸﾘｰﾝ)'!AD19,0)</f>
        <v>0.5714285714285714</v>
      </c>
      <c r="Y230" s="153"/>
      <c r="Z230" s="153"/>
      <c r="AA230" s="153"/>
      <c r="AB230" s="153"/>
      <c r="AC230" s="153"/>
      <c r="AD230" s="154">
        <f>IF(I230="○",ROUNDUP(R230+X230,1),0)</f>
        <v>6.3</v>
      </c>
      <c r="AE230" s="154"/>
      <c r="AF230" s="154"/>
      <c r="AG230" s="154"/>
      <c r="AH230" s="154"/>
      <c r="AI230" s="155"/>
      <c r="AJ230" s="111"/>
      <c r="AK230" s="111"/>
      <c r="AL230" s="111"/>
      <c r="AM230" s="111"/>
      <c r="AN230" s="111"/>
      <c r="AT230" s="28"/>
      <c r="AU230" s="160" t="str">
        <f>IF(OR(I230="×",AU234="×"),"×","●")</f>
        <v>●</v>
      </c>
      <c r="AV230" s="161" t="str">
        <f>IF(AU230="●",IF(I230="定","-",I230),"-")</f>
        <v>○</v>
      </c>
      <c r="AW230" s="28"/>
      <c r="AX230" s="117">
        <f t="shared" ref="AX230" si="4">20+ROUNDDOWN(($K$204-1000)/1000,0)*20</f>
        <v>40</v>
      </c>
      <c r="AY230" s="117"/>
      <c r="AZ230" s="28"/>
      <c r="BA230" s="28"/>
      <c r="BB230" s="28"/>
      <c r="BC230" s="28"/>
      <c r="BD230" s="28"/>
      <c r="BE230" s="28"/>
    </row>
    <row r="231" spans="3:57" ht="10.9" customHeight="1" x14ac:dyDescent="0.15">
      <c r="C231" s="119"/>
      <c r="D231" s="122"/>
      <c r="E231" s="125"/>
      <c r="F231" s="125"/>
      <c r="G231" s="119"/>
      <c r="H231" s="125"/>
      <c r="I231" s="130"/>
      <c r="J231" s="131"/>
      <c r="K231" s="132"/>
      <c r="L231" s="136"/>
      <c r="M231" s="137"/>
      <c r="N231" s="138"/>
      <c r="O231" s="145"/>
      <c r="P231" s="145"/>
      <c r="Q231" s="146"/>
      <c r="R231" s="149"/>
      <c r="S231" s="150"/>
      <c r="T231" s="150"/>
      <c r="U231" s="150"/>
      <c r="V231" s="150"/>
      <c r="W231" s="150"/>
      <c r="X231" s="153"/>
      <c r="Y231" s="153"/>
      <c r="Z231" s="153"/>
      <c r="AA231" s="153"/>
      <c r="AB231" s="153"/>
      <c r="AC231" s="153"/>
      <c r="AD231" s="156"/>
      <c r="AE231" s="156"/>
      <c r="AF231" s="156"/>
      <c r="AG231" s="156"/>
      <c r="AH231" s="156"/>
      <c r="AI231" s="157"/>
      <c r="AJ231" s="111"/>
      <c r="AK231" s="111"/>
      <c r="AL231" s="111"/>
      <c r="AM231" s="111"/>
      <c r="AN231" s="111"/>
      <c r="AT231" s="28"/>
      <c r="AU231" s="160"/>
      <c r="AV231" s="161"/>
      <c r="AW231" s="28"/>
      <c r="AX231" s="117"/>
      <c r="AY231" s="117"/>
      <c r="AZ231" s="28"/>
      <c r="BA231" s="28"/>
      <c r="BB231" s="28"/>
      <c r="BC231" s="28"/>
      <c r="BD231" s="28"/>
      <c r="BE231" s="28"/>
    </row>
    <row r="232" spans="3:57" ht="10.9" customHeight="1" x14ac:dyDescent="0.15">
      <c r="C232" s="119"/>
      <c r="D232" s="122"/>
      <c r="E232" s="125"/>
      <c r="F232" s="125"/>
      <c r="G232" s="119"/>
      <c r="H232" s="125"/>
      <c r="I232" s="130"/>
      <c r="J232" s="131"/>
      <c r="K232" s="132"/>
      <c r="L232" s="136"/>
      <c r="M232" s="137"/>
      <c r="N232" s="138"/>
      <c r="O232" s="145"/>
      <c r="P232" s="145"/>
      <c r="Q232" s="146"/>
      <c r="R232" s="149"/>
      <c r="S232" s="150"/>
      <c r="T232" s="150"/>
      <c r="U232" s="150"/>
      <c r="V232" s="150"/>
      <c r="W232" s="150"/>
      <c r="X232" s="153"/>
      <c r="Y232" s="153"/>
      <c r="Z232" s="153"/>
      <c r="AA232" s="153"/>
      <c r="AB232" s="153"/>
      <c r="AC232" s="153"/>
      <c r="AD232" s="156"/>
      <c r="AE232" s="156"/>
      <c r="AF232" s="156"/>
      <c r="AG232" s="156"/>
      <c r="AH232" s="156"/>
      <c r="AI232" s="157"/>
      <c r="AJ232" s="111"/>
      <c r="AK232" s="111"/>
      <c r="AL232" s="111"/>
      <c r="AM232" s="111"/>
      <c r="AN232" s="111"/>
      <c r="AT232" s="28"/>
      <c r="AU232" s="160"/>
      <c r="AV232" s="161"/>
      <c r="AW232" s="28"/>
      <c r="AX232" s="117"/>
      <c r="AY232" s="117"/>
      <c r="AZ232" s="28"/>
      <c r="BA232" s="28"/>
      <c r="BB232" s="28"/>
      <c r="BC232" s="28"/>
      <c r="BD232" s="28"/>
      <c r="BE232" s="28"/>
    </row>
    <row r="233" spans="3:57" ht="10.9" customHeight="1" x14ac:dyDescent="0.15">
      <c r="C233" s="120"/>
      <c r="D233" s="123"/>
      <c r="E233" s="126"/>
      <c r="F233" s="126"/>
      <c r="G233" s="120"/>
      <c r="H233" s="126"/>
      <c r="I233" s="133"/>
      <c r="J233" s="134"/>
      <c r="K233" s="135"/>
      <c r="L233" s="139"/>
      <c r="M233" s="140"/>
      <c r="N233" s="141"/>
      <c r="O233" s="145"/>
      <c r="P233" s="145"/>
      <c r="Q233" s="146"/>
      <c r="R233" s="151"/>
      <c r="S233" s="152"/>
      <c r="T233" s="152"/>
      <c r="U233" s="152"/>
      <c r="V233" s="152"/>
      <c r="W233" s="152"/>
      <c r="X233" s="153"/>
      <c r="Y233" s="153"/>
      <c r="Z233" s="153"/>
      <c r="AA233" s="153"/>
      <c r="AB233" s="153"/>
      <c r="AC233" s="153"/>
      <c r="AD233" s="158"/>
      <c r="AE233" s="158"/>
      <c r="AF233" s="158"/>
      <c r="AG233" s="158"/>
      <c r="AH233" s="158"/>
      <c r="AI233" s="159"/>
      <c r="AJ233" s="111"/>
      <c r="AK233" s="111"/>
      <c r="AL233" s="111"/>
      <c r="AM233" s="111"/>
      <c r="AN233" s="111"/>
      <c r="AT233" s="28"/>
      <c r="AU233" s="160"/>
      <c r="AV233" s="161"/>
      <c r="AW233" s="28"/>
      <c r="AX233" s="117"/>
      <c r="AY233" s="117"/>
      <c r="AZ233" s="28"/>
      <c r="BA233" s="28"/>
      <c r="BB233" s="28"/>
      <c r="BC233" s="28"/>
      <c r="BD233" s="28"/>
      <c r="BE233" s="28"/>
    </row>
    <row r="234" spans="3:57" ht="10.9" customHeight="1" x14ac:dyDescent="0.15">
      <c r="C234" s="118">
        <v>9</v>
      </c>
      <c r="D234" s="121" t="s">
        <v>2</v>
      </c>
      <c r="E234" s="124">
        <v>16</v>
      </c>
      <c r="F234" s="124" t="s">
        <v>1</v>
      </c>
      <c r="G234" s="118" t="s">
        <v>5</v>
      </c>
      <c r="H234" s="124"/>
      <c r="I234" s="127" t="s">
        <v>103</v>
      </c>
      <c r="J234" s="128"/>
      <c r="K234" s="129"/>
      <c r="L234" s="136">
        <v>1</v>
      </c>
      <c r="M234" s="137"/>
      <c r="N234" s="138"/>
      <c r="O234" s="142">
        <f t="shared" ref="O234" si="5">IF(L234=1,$AL$30,IF(L234=2,$AL$49,IF(L234=3,$AL$67,IF(L234=4,$AL$86,IF(L234=5,$AL$104,IF(L234=6,$AL$122,IF(L234=7,$AL$141,IF(L234=8,$AL$159,IF(L234=9,$AL$177,IF(L234=10,$AL$196,0))))))))))</f>
        <v>0.14299999999999999</v>
      </c>
      <c r="P234" s="143"/>
      <c r="Q234" s="144"/>
      <c r="R234" s="147">
        <f>IF(AND(I234="○",AU234="●"),AX234*O234,0)</f>
        <v>5.72</v>
      </c>
      <c r="S234" s="148"/>
      <c r="T234" s="148"/>
      <c r="U234" s="148"/>
      <c r="V234" s="148"/>
      <c r="W234" s="148"/>
      <c r="X234" s="153">
        <f>IF(AND(I234="○",AU234="●"),'記載例(ｽｸﾘｰﾝ)'!AD23,0)</f>
        <v>0.5714285714285714</v>
      </c>
      <c r="Y234" s="153"/>
      <c r="Z234" s="153"/>
      <c r="AA234" s="153"/>
      <c r="AB234" s="153"/>
      <c r="AC234" s="153"/>
      <c r="AD234" s="154">
        <f>IF(I234="○",ROUNDUP(R234+X234,1),0)</f>
        <v>6.3</v>
      </c>
      <c r="AE234" s="154"/>
      <c r="AF234" s="154"/>
      <c r="AG234" s="154"/>
      <c r="AH234" s="154"/>
      <c r="AI234" s="155"/>
      <c r="AJ234" s="111"/>
      <c r="AK234" s="111"/>
      <c r="AL234" s="111"/>
      <c r="AM234" s="111"/>
      <c r="AN234" s="111"/>
      <c r="AT234" s="28"/>
      <c r="AU234" s="160" t="str">
        <f>IF(OR(I234="×",AU238="×"),"×","●")</f>
        <v>●</v>
      </c>
      <c r="AV234" s="161" t="str">
        <f>IF(AU234="●",IF(I234="定","-",I234),"-")</f>
        <v>○</v>
      </c>
      <c r="AW234" s="28"/>
      <c r="AX234" s="117">
        <f t="shared" ref="AX234" si="6">20+ROUNDDOWN(($K$204-1000)/1000,0)*20</f>
        <v>40</v>
      </c>
      <c r="AY234" s="117"/>
      <c r="AZ234" s="28"/>
      <c r="BA234" s="28"/>
      <c r="BB234" s="28"/>
      <c r="BC234" s="28"/>
      <c r="BD234" s="28"/>
      <c r="BE234" s="28"/>
    </row>
    <row r="235" spans="3:57" ht="10.9" customHeight="1" x14ac:dyDescent="0.15">
      <c r="C235" s="119"/>
      <c r="D235" s="122"/>
      <c r="E235" s="125"/>
      <c r="F235" s="125"/>
      <c r="G235" s="119"/>
      <c r="H235" s="125"/>
      <c r="I235" s="130"/>
      <c r="J235" s="131"/>
      <c r="K235" s="132"/>
      <c r="L235" s="136"/>
      <c r="M235" s="137"/>
      <c r="N235" s="138"/>
      <c r="O235" s="145"/>
      <c r="P235" s="145"/>
      <c r="Q235" s="146"/>
      <c r="R235" s="149"/>
      <c r="S235" s="150"/>
      <c r="T235" s="150"/>
      <c r="U235" s="150"/>
      <c r="V235" s="150"/>
      <c r="W235" s="150"/>
      <c r="X235" s="153"/>
      <c r="Y235" s="153"/>
      <c r="Z235" s="153"/>
      <c r="AA235" s="153"/>
      <c r="AB235" s="153"/>
      <c r="AC235" s="153"/>
      <c r="AD235" s="156"/>
      <c r="AE235" s="156"/>
      <c r="AF235" s="156"/>
      <c r="AG235" s="156"/>
      <c r="AH235" s="156"/>
      <c r="AI235" s="157"/>
      <c r="AJ235" s="111"/>
      <c r="AK235" s="111"/>
      <c r="AL235" s="111"/>
      <c r="AM235" s="111"/>
      <c r="AN235" s="111"/>
      <c r="AT235" s="28"/>
      <c r="AU235" s="160"/>
      <c r="AV235" s="161"/>
      <c r="AW235" s="28"/>
      <c r="AX235" s="117"/>
      <c r="AY235" s="117"/>
      <c r="AZ235" s="28"/>
      <c r="BA235" s="28"/>
      <c r="BB235" s="28"/>
      <c r="BC235" s="28"/>
      <c r="BD235" s="28"/>
      <c r="BE235" s="28"/>
    </row>
    <row r="236" spans="3:57" ht="10.9" customHeight="1" x14ac:dyDescent="0.15">
      <c r="C236" s="119"/>
      <c r="D236" s="122"/>
      <c r="E236" s="125"/>
      <c r="F236" s="125"/>
      <c r="G236" s="119"/>
      <c r="H236" s="125"/>
      <c r="I236" s="130"/>
      <c r="J236" s="131"/>
      <c r="K236" s="132"/>
      <c r="L236" s="136"/>
      <c r="M236" s="137"/>
      <c r="N236" s="138"/>
      <c r="O236" s="145"/>
      <c r="P236" s="145"/>
      <c r="Q236" s="146"/>
      <c r="R236" s="149"/>
      <c r="S236" s="150"/>
      <c r="T236" s="150"/>
      <c r="U236" s="150"/>
      <c r="V236" s="150"/>
      <c r="W236" s="150"/>
      <c r="X236" s="153"/>
      <c r="Y236" s="153"/>
      <c r="Z236" s="153"/>
      <c r="AA236" s="153"/>
      <c r="AB236" s="153"/>
      <c r="AC236" s="153"/>
      <c r="AD236" s="156"/>
      <c r="AE236" s="156"/>
      <c r="AF236" s="156"/>
      <c r="AG236" s="156"/>
      <c r="AH236" s="156"/>
      <c r="AI236" s="157"/>
      <c r="AJ236" s="111"/>
      <c r="AK236" s="111"/>
      <c r="AL236" s="111"/>
      <c r="AM236" s="111"/>
      <c r="AN236" s="111"/>
      <c r="AT236" s="28"/>
      <c r="AU236" s="160"/>
      <c r="AV236" s="161"/>
      <c r="AW236" s="28"/>
      <c r="AX236" s="117"/>
      <c r="AY236" s="117"/>
      <c r="AZ236" s="28"/>
      <c r="BA236" s="28"/>
      <c r="BB236" s="28"/>
      <c r="BC236" s="28"/>
      <c r="BD236" s="28"/>
      <c r="BE236" s="28"/>
    </row>
    <row r="237" spans="3:57" ht="10.9" customHeight="1" x14ac:dyDescent="0.15">
      <c r="C237" s="120"/>
      <c r="D237" s="123"/>
      <c r="E237" s="126"/>
      <c r="F237" s="126"/>
      <c r="G237" s="120"/>
      <c r="H237" s="126"/>
      <c r="I237" s="133"/>
      <c r="J237" s="134"/>
      <c r="K237" s="135"/>
      <c r="L237" s="139"/>
      <c r="M237" s="140"/>
      <c r="N237" s="141"/>
      <c r="O237" s="145"/>
      <c r="P237" s="145"/>
      <c r="Q237" s="146"/>
      <c r="R237" s="151"/>
      <c r="S237" s="152"/>
      <c r="T237" s="152"/>
      <c r="U237" s="152"/>
      <c r="V237" s="152"/>
      <c r="W237" s="152"/>
      <c r="X237" s="153"/>
      <c r="Y237" s="153"/>
      <c r="Z237" s="153"/>
      <c r="AA237" s="153"/>
      <c r="AB237" s="153"/>
      <c r="AC237" s="153"/>
      <c r="AD237" s="158"/>
      <c r="AE237" s="158"/>
      <c r="AF237" s="158"/>
      <c r="AG237" s="158"/>
      <c r="AH237" s="158"/>
      <c r="AI237" s="159"/>
      <c r="AJ237" s="111"/>
      <c r="AK237" s="111"/>
      <c r="AL237" s="111"/>
      <c r="AM237" s="111"/>
      <c r="AN237" s="111"/>
      <c r="AT237" s="28"/>
      <c r="AU237" s="160"/>
      <c r="AV237" s="161"/>
      <c r="AW237" s="28"/>
      <c r="AX237" s="117"/>
      <c r="AY237" s="117"/>
      <c r="AZ237" s="28"/>
      <c r="BA237" s="28"/>
      <c r="BB237" s="28"/>
      <c r="BC237" s="28"/>
      <c r="BD237" s="28"/>
      <c r="BE237" s="28"/>
    </row>
    <row r="238" spans="3:57" ht="10.9" customHeight="1" x14ac:dyDescent="0.15">
      <c r="C238" s="118">
        <v>9</v>
      </c>
      <c r="D238" s="121" t="s">
        <v>2</v>
      </c>
      <c r="E238" s="124">
        <v>17</v>
      </c>
      <c r="F238" s="124" t="s">
        <v>1</v>
      </c>
      <c r="G238" s="118" t="s">
        <v>4</v>
      </c>
      <c r="H238" s="124"/>
      <c r="I238" s="127" t="s">
        <v>103</v>
      </c>
      <c r="J238" s="128"/>
      <c r="K238" s="129"/>
      <c r="L238" s="130">
        <v>2</v>
      </c>
      <c r="M238" s="131"/>
      <c r="N238" s="206"/>
      <c r="O238" s="142">
        <f t="shared" ref="O238" si="7">IF(L238=1,$AL$30,IF(L238=2,$AL$49,IF(L238=3,$AL$67,IF(L238=4,$AL$86,IF(L238=5,$AL$104,IF(L238=6,$AL$122,IF(L238=7,$AL$141,IF(L238=8,$AL$159,IF(L238=9,$AL$177,IF(L238=10,$AL$196,0))))))))))</f>
        <v>0.2</v>
      </c>
      <c r="P238" s="143"/>
      <c r="Q238" s="144"/>
      <c r="R238" s="147">
        <f>IF(AND(I238="○",AU238="●"),AX238*O238,0)</f>
        <v>8</v>
      </c>
      <c r="S238" s="148"/>
      <c r="T238" s="148"/>
      <c r="U238" s="148"/>
      <c r="V238" s="148"/>
      <c r="W238" s="148"/>
      <c r="X238" s="153">
        <f>IF(AND(I238="○",AU238="●"),'記載例(ｽｸﾘｰﾝ)'!AD27,0)</f>
        <v>0.66666666666666663</v>
      </c>
      <c r="Y238" s="153"/>
      <c r="Z238" s="153"/>
      <c r="AA238" s="153"/>
      <c r="AB238" s="153"/>
      <c r="AC238" s="153"/>
      <c r="AD238" s="154">
        <f>IF(I238="○",ROUNDUP(R238+X238,1),0)</f>
        <v>8.6999999999999993</v>
      </c>
      <c r="AE238" s="154"/>
      <c r="AF238" s="154"/>
      <c r="AG238" s="154"/>
      <c r="AH238" s="154"/>
      <c r="AI238" s="155"/>
      <c r="AJ238" s="111"/>
      <c r="AK238" s="111"/>
      <c r="AL238" s="111"/>
      <c r="AM238" s="111"/>
      <c r="AN238" s="111"/>
      <c r="AT238" s="28"/>
      <c r="AU238" s="160" t="str">
        <f>IF(OR(I238="×",AU242="×"),"×","●")</f>
        <v>●</v>
      </c>
      <c r="AV238" s="161" t="str">
        <f>IF(AU238="●",IF(I238="定","-",I238),"-")</f>
        <v>○</v>
      </c>
      <c r="AW238" s="28"/>
      <c r="AX238" s="117">
        <f t="shared" ref="AX238" si="8">20+ROUNDDOWN(($K$204-1000)/1000,0)*20</f>
        <v>40</v>
      </c>
      <c r="AY238" s="117"/>
      <c r="AZ238" s="28"/>
      <c r="BA238" s="28"/>
      <c r="BB238" s="28"/>
      <c r="BC238" s="28"/>
      <c r="BD238" s="28"/>
      <c r="BE238" s="28"/>
    </row>
    <row r="239" spans="3:57" ht="10.9" customHeight="1" x14ac:dyDescent="0.15">
      <c r="C239" s="119"/>
      <c r="D239" s="122"/>
      <c r="E239" s="125"/>
      <c r="F239" s="125"/>
      <c r="G239" s="119"/>
      <c r="H239" s="125"/>
      <c r="I239" s="130"/>
      <c r="J239" s="131"/>
      <c r="K239" s="132"/>
      <c r="L239" s="130"/>
      <c r="M239" s="131"/>
      <c r="N239" s="206"/>
      <c r="O239" s="145"/>
      <c r="P239" s="145"/>
      <c r="Q239" s="146"/>
      <c r="R239" s="149"/>
      <c r="S239" s="150"/>
      <c r="T239" s="150"/>
      <c r="U239" s="150"/>
      <c r="V239" s="150"/>
      <c r="W239" s="150"/>
      <c r="X239" s="153"/>
      <c r="Y239" s="153"/>
      <c r="Z239" s="153"/>
      <c r="AA239" s="153"/>
      <c r="AB239" s="153"/>
      <c r="AC239" s="153"/>
      <c r="AD239" s="156"/>
      <c r="AE239" s="156"/>
      <c r="AF239" s="156"/>
      <c r="AG239" s="156"/>
      <c r="AH239" s="156"/>
      <c r="AI239" s="157"/>
      <c r="AJ239" s="111"/>
      <c r="AK239" s="111"/>
      <c r="AL239" s="111"/>
      <c r="AM239" s="111"/>
      <c r="AN239" s="111"/>
      <c r="AT239" s="28"/>
      <c r="AU239" s="160"/>
      <c r="AV239" s="161"/>
      <c r="AW239" s="28"/>
      <c r="AX239" s="117"/>
      <c r="AY239" s="117"/>
      <c r="AZ239" s="28"/>
      <c r="BA239" s="28"/>
      <c r="BB239" s="28"/>
      <c r="BC239" s="28"/>
      <c r="BD239" s="28"/>
      <c r="BE239" s="28"/>
    </row>
    <row r="240" spans="3:57" ht="10.9" customHeight="1" x14ac:dyDescent="0.15">
      <c r="C240" s="119"/>
      <c r="D240" s="122"/>
      <c r="E240" s="125"/>
      <c r="F240" s="125"/>
      <c r="G240" s="119"/>
      <c r="H240" s="125"/>
      <c r="I240" s="130"/>
      <c r="J240" s="131"/>
      <c r="K240" s="132"/>
      <c r="L240" s="130"/>
      <c r="M240" s="131"/>
      <c r="N240" s="206"/>
      <c r="O240" s="145"/>
      <c r="P240" s="145"/>
      <c r="Q240" s="146"/>
      <c r="R240" s="149"/>
      <c r="S240" s="150"/>
      <c r="T240" s="150"/>
      <c r="U240" s="150"/>
      <c r="V240" s="150"/>
      <c r="W240" s="150"/>
      <c r="X240" s="153"/>
      <c r="Y240" s="153"/>
      <c r="Z240" s="153"/>
      <c r="AA240" s="153"/>
      <c r="AB240" s="153"/>
      <c r="AC240" s="153"/>
      <c r="AD240" s="156"/>
      <c r="AE240" s="156"/>
      <c r="AF240" s="156"/>
      <c r="AG240" s="156"/>
      <c r="AH240" s="156"/>
      <c r="AI240" s="157"/>
      <c r="AJ240" s="111"/>
      <c r="AK240" s="111"/>
      <c r="AL240" s="111"/>
      <c r="AM240" s="111"/>
      <c r="AN240" s="111"/>
      <c r="AT240" s="28"/>
      <c r="AU240" s="160"/>
      <c r="AV240" s="161"/>
      <c r="AW240" s="28"/>
      <c r="AX240" s="117"/>
      <c r="AY240" s="117"/>
      <c r="AZ240" s="28"/>
      <c r="BA240" s="28"/>
      <c r="BB240" s="28"/>
      <c r="BC240" s="28"/>
      <c r="BD240" s="28"/>
      <c r="BE240" s="28"/>
    </row>
    <row r="241" spans="3:57" ht="10.9" customHeight="1" x14ac:dyDescent="0.15">
      <c r="C241" s="120"/>
      <c r="D241" s="123"/>
      <c r="E241" s="126"/>
      <c r="F241" s="126"/>
      <c r="G241" s="120"/>
      <c r="H241" s="126"/>
      <c r="I241" s="133"/>
      <c r="J241" s="134"/>
      <c r="K241" s="135"/>
      <c r="L241" s="133"/>
      <c r="M241" s="134"/>
      <c r="N241" s="207"/>
      <c r="O241" s="145"/>
      <c r="P241" s="145"/>
      <c r="Q241" s="146"/>
      <c r="R241" s="151"/>
      <c r="S241" s="152"/>
      <c r="T241" s="152"/>
      <c r="U241" s="152"/>
      <c r="V241" s="152"/>
      <c r="W241" s="152"/>
      <c r="X241" s="153"/>
      <c r="Y241" s="153"/>
      <c r="Z241" s="153"/>
      <c r="AA241" s="153"/>
      <c r="AB241" s="153"/>
      <c r="AC241" s="153"/>
      <c r="AD241" s="158"/>
      <c r="AE241" s="158"/>
      <c r="AF241" s="158"/>
      <c r="AG241" s="158"/>
      <c r="AH241" s="158"/>
      <c r="AI241" s="159"/>
      <c r="AJ241" s="111"/>
      <c r="AK241" s="111"/>
      <c r="AL241" s="111"/>
      <c r="AM241" s="111"/>
      <c r="AN241" s="111"/>
      <c r="AT241" s="28"/>
      <c r="AU241" s="160"/>
      <c r="AV241" s="161"/>
      <c r="AW241" s="28"/>
      <c r="AX241" s="117"/>
      <c r="AY241" s="117"/>
      <c r="AZ241" s="28"/>
      <c r="BA241" s="28"/>
      <c r="BB241" s="28"/>
      <c r="BC241" s="28"/>
      <c r="BD241" s="28"/>
      <c r="BE241" s="28"/>
    </row>
    <row r="242" spans="3:57" ht="10.9" customHeight="1" x14ac:dyDescent="0.15">
      <c r="C242" s="118">
        <v>9</v>
      </c>
      <c r="D242" s="121" t="s">
        <v>2</v>
      </c>
      <c r="E242" s="124">
        <v>18</v>
      </c>
      <c r="F242" s="124" t="s">
        <v>1</v>
      </c>
      <c r="G242" s="118" t="s">
        <v>3</v>
      </c>
      <c r="H242" s="124"/>
      <c r="I242" s="127" t="s">
        <v>103</v>
      </c>
      <c r="J242" s="128"/>
      <c r="K242" s="129"/>
      <c r="L242" s="130">
        <v>2</v>
      </c>
      <c r="M242" s="131"/>
      <c r="N242" s="206"/>
      <c r="O242" s="142">
        <f t="shared" ref="O242" si="9">IF(L242=1,$AL$30,IF(L242=2,$AL$49,IF(L242=3,$AL$67,IF(L242=4,$AL$86,IF(L242=5,$AL$104,IF(L242=6,$AL$122,IF(L242=7,$AL$141,IF(L242=8,$AL$159,IF(L242=9,$AL$177,IF(L242=10,$AL$196,0))))))))))</f>
        <v>0.2</v>
      </c>
      <c r="P242" s="143"/>
      <c r="Q242" s="144"/>
      <c r="R242" s="147">
        <f>IF(AND(I242="○",AU242="●"),AX242*O242,0)</f>
        <v>8</v>
      </c>
      <c r="S242" s="148"/>
      <c r="T242" s="148"/>
      <c r="U242" s="148"/>
      <c r="V242" s="148"/>
      <c r="W242" s="148"/>
      <c r="X242" s="153">
        <f>IF(AND(I242="○",AU242="●"),'記載例(ｽｸﾘｰﾝ)'!AD31,0)</f>
        <v>0.66666666666666663</v>
      </c>
      <c r="Y242" s="153"/>
      <c r="Z242" s="153"/>
      <c r="AA242" s="153"/>
      <c r="AB242" s="153"/>
      <c r="AC242" s="153"/>
      <c r="AD242" s="154">
        <f>IF(I242="○",ROUNDUP(R242+X242,1),0)</f>
        <v>8.6999999999999993</v>
      </c>
      <c r="AE242" s="154"/>
      <c r="AF242" s="154"/>
      <c r="AG242" s="154"/>
      <c r="AH242" s="154"/>
      <c r="AI242" s="155"/>
      <c r="AJ242" s="111"/>
      <c r="AK242" s="111"/>
      <c r="AL242" s="111"/>
      <c r="AM242" s="111"/>
      <c r="AN242" s="111"/>
      <c r="AT242" s="28"/>
      <c r="AU242" s="160" t="str">
        <f>IF(OR(I242="×",AU246="×"),"×","●")</f>
        <v>●</v>
      </c>
      <c r="AV242" s="161" t="str">
        <f>IF(AU242="●",IF(I242="定","-",I242),"-")</f>
        <v>○</v>
      </c>
      <c r="AW242" s="28"/>
      <c r="AX242" s="117">
        <f t="shared" ref="AX242" si="10">20+ROUNDDOWN(($K$204-1000)/1000,0)*20</f>
        <v>40</v>
      </c>
      <c r="AY242" s="117"/>
      <c r="AZ242" s="28"/>
      <c r="BA242" s="28"/>
      <c r="BB242" s="28"/>
      <c r="BC242" s="28"/>
      <c r="BD242" s="28"/>
      <c r="BE242" s="28"/>
    </row>
    <row r="243" spans="3:57" ht="10.9" customHeight="1" x14ac:dyDescent="0.15">
      <c r="C243" s="119"/>
      <c r="D243" s="122"/>
      <c r="E243" s="125"/>
      <c r="F243" s="125"/>
      <c r="G243" s="119"/>
      <c r="H243" s="125"/>
      <c r="I243" s="130"/>
      <c r="J243" s="131"/>
      <c r="K243" s="132"/>
      <c r="L243" s="130"/>
      <c r="M243" s="131"/>
      <c r="N243" s="206"/>
      <c r="O243" s="145"/>
      <c r="P243" s="145"/>
      <c r="Q243" s="146"/>
      <c r="R243" s="149"/>
      <c r="S243" s="150"/>
      <c r="T243" s="150"/>
      <c r="U243" s="150"/>
      <c r="V243" s="150"/>
      <c r="W243" s="150"/>
      <c r="X243" s="153"/>
      <c r="Y243" s="153"/>
      <c r="Z243" s="153"/>
      <c r="AA243" s="153"/>
      <c r="AB243" s="153"/>
      <c r="AC243" s="153"/>
      <c r="AD243" s="156"/>
      <c r="AE243" s="156"/>
      <c r="AF243" s="156"/>
      <c r="AG243" s="156"/>
      <c r="AH243" s="156"/>
      <c r="AI243" s="157"/>
      <c r="AJ243" s="111"/>
      <c r="AK243" s="111"/>
      <c r="AL243" s="111"/>
      <c r="AM243" s="111"/>
      <c r="AN243" s="111"/>
      <c r="AT243" s="28"/>
      <c r="AU243" s="160"/>
      <c r="AV243" s="161"/>
      <c r="AW243" s="28"/>
      <c r="AX243" s="117"/>
      <c r="AY243" s="117"/>
      <c r="AZ243" s="28"/>
      <c r="BA243" s="28"/>
      <c r="BB243" s="28"/>
      <c r="BC243" s="28"/>
      <c r="BD243" s="28"/>
      <c r="BE243" s="28"/>
    </row>
    <row r="244" spans="3:57" ht="10.9" customHeight="1" x14ac:dyDescent="0.15">
      <c r="C244" s="119"/>
      <c r="D244" s="122"/>
      <c r="E244" s="125"/>
      <c r="F244" s="125"/>
      <c r="G244" s="119"/>
      <c r="H244" s="125"/>
      <c r="I244" s="130"/>
      <c r="J244" s="131"/>
      <c r="K244" s="132"/>
      <c r="L244" s="130"/>
      <c r="M244" s="131"/>
      <c r="N244" s="206"/>
      <c r="O244" s="145"/>
      <c r="P244" s="145"/>
      <c r="Q244" s="146"/>
      <c r="R244" s="149"/>
      <c r="S244" s="150"/>
      <c r="T244" s="150"/>
      <c r="U244" s="150"/>
      <c r="V244" s="150"/>
      <c r="W244" s="150"/>
      <c r="X244" s="153"/>
      <c r="Y244" s="153"/>
      <c r="Z244" s="153"/>
      <c r="AA244" s="153"/>
      <c r="AB244" s="153"/>
      <c r="AC244" s="153"/>
      <c r="AD244" s="156"/>
      <c r="AE244" s="156"/>
      <c r="AF244" s="156"/>
      <c r="AG244" s="156"/>
      <c r="AH244" s="156"/>
      <c r="AI244" s="157"/>
      <c r="AJ244" s="111"/>
      <c r="AK244" s="111"/>
      <c r="AL244" s="111"/>
      <c r="AM244" s="111"/>
      <c r="AN244" s="111"/>
      <c r="AT244" s="28"/>
      <c r="AU244" s="160"/>
      <c r="AV244" s="161"/>
      <c r="AW244" s="28"/>
      <c r="AX244" s="117"/>
      <c r="AY244" s="117"/>
      <c r="AZ244" s="28"/>
      <c r="BA244" s="28"/>
      <c r="BB244" s="28"/>
      <c r="BC244" s="28"/>
      <c r="BD244" s="28"/>
      <c r="BE244" s="28"/>
    </row>
    <row r="245" spans="3:57" ht="10.9" customHeight="1" x14ac:dyDescent="0.15">
      <c r="C245" s="120"/>
      <c r="D245" s="123"/>
      <c r="E245" s="126"/>
      <c r="F245" s="126"/>
      <c r="G245" s="120"/>
      <c r="H245" s="126"/>
      <c r="I245" s="133"/>
      <c r="J245" s="134"/>
      <c r="K245" s="135"/>
      <c r="L245" s="133"/>
      <c r="M245" s="134"/>
      <c r="N245" s="207"/>
      <c r="O245" s="145"/>
      <c r="P245" s="145"/>
      <c r="Q245" s="146"/>
      <c r="R245" s="151"/>
      <c r="S245" s="152"/>
      <c r="T245" s="152"/>
      <c r="U245" s="152"/>
      <c r="V245" s="152"/>
      <c r="W245" s="152"/>
      <c r="X245" s="153"/>
      <c r="Y245" s="153"/>
      <c r="Z245" s="153"/>
      <c r="AA245" s="153"/>
      <c r="AB245" s="153"/>
      <c r="AC245" s="153"/>
      <c r="AD245" s="158"/>
      <c r="AE245" s="158"/>
      <c r="AF245" s="158"/>
      <c r="AG245" s="158"/>
      <c r="AH245" s="158"/>
      <c r="AI245" s="159"/>
      <c r="AJ245" s="111"/>
      <c r="AK245" s="111"/>
      <c r="AL245" s="111"/>
      <c r="AM245" s="111"/>
      <c r="AN245" s="111"/>
      <c r="AT245" s="28"/>
      <c r="AU245" s="160"/>
      <c r="AV245" s="161"/>
      <c r="AW245" s="28"/>
      <c r="AX245" s="117"/>
      <c r="AY245" s="117"/>
      <c r="AZ245" s="28"/>
      <c r="BA245" s="28"/>
      <c r="BB245" s="28"/>
      <c r="BC245" s="28"/>
      <c r="BD245" s="28"/>
      <c r="BE245" s="28"/>
    </row>
    <row r="246" spans="3:57" ht="10.9" customHeight="1" x14ac:dyDescent="0.15">
      <c r="C246" s="118">
        <v>9</v>
      </c>
      <c r="D246" s="121" t="s">
        <v>2</v>
      </c>
      <c r="E246" s="124">
        <v>19</v>
      </c>
      <c r="F246" s="124" t="s">
        <v>1</v>
      </c>
      <c r="G246" s="118" t="s">
        <v>0</v>
      </c>
      <c r="H246" s="124"/>
      <c r="I246" s="127" t="s">
        <v>103</v>
      </c>
      <c r="J246" s="128"/>
      <c r="K246" s="129"/>
      <c r="L246" s="136">
        <v>1</v>
      </c>
      <c r="M246" s="137"/>
      <c r="N246" s="138"/>
      <c r="O246" s="142">
        <f t="shared" ref="O246" si="11">IF(L246=1,$AL$30,IF(L246=2,$AL$49,IF(L246=3,$AL$67,IF(L246=4,$AL$86,IF(L246=5,$AL$104,IF(L246=6,$AL$122,IF(L246=7,$AL$141,IF(L246=8,$AL$159,IF(L246=9,$AL$177,IF(L246=10,$AL$196,0))))))))))</f>
        <v>0.14299999999999999</v>
      </c>
      <c r="P246" s="143"/>
      <c r="Q246" s="144"/>
      <c r="R246" s="147">
        <f>IF(AND(I246="○",AU246="●"),AX246*O246,0)</f>
        <v>5.72</v>
      </c>
      <c r="S246" s="148"/>
      <c r="T246" s="148"/>
      <c r="U246" s="148"/>
      <c r="V246" s="148"/>
      <c r="W246" s="148"/>
      <c r="X246" s="153">
        <f>IF(AND(I246="○",AU246="●"),'記載例(ｽｸﾘｰﾝ)'!AD35,0)</f>
        <v>0.66666666666666663</v>
      </c>
      <c r="Y246" s="153"/>
      <c r="Z246" s="153"/>
      <c r="AA246" s="153"/>
      <c r="AB246" s="153"/>
      <c r="AC246" s="153"/>
      <c r="AD246" s="154">
        <f>IF(I246="○",ROUNDUP(R246+X246,1),0)</f>
        <v>6.3999999999999995</v>
      </c>
      <c r="AE246" s="154"/>
      <c r="AF246" s="154"/>
      <c r="AG246" s="154"/>
      <c r="AH246" s="154"/>
      <c r="AI246" s="155"/>
      <c r="AJ246" s="111"/>
      <c r="AK246" s="111"/>
      <c r="AL246" s="111"/>
      <c r="AM246" s="111"/>
      <c r="AN246" s="111"/>
      <c r="AT246" s="28"/>
      <c r="AU246" s="160" t="str">
        <f>IF(OR(I246="×",AU250="×"),"×","●")</f>
        <v>●</v>
      </c>
      <c r="AV246" s="161" t="str">
        <f>IF(AU246="●",IF(I246="定","-",I246),"-")</f>
        <v>○</v>
      </c>
      <c r="AW246" s="28"/>
      <c r="AX246" s="117">
        <f t="shared" ref="AX246" si="12">20+ROUNDDOWN(($K$204-1000)/1000,0)*20</f>
        <v>40</v>
      </c>
      <c r="AY246" s="117"/>
      <c r="AZ246" s="28"/>
      <c r="BA246" s="28"/>
      <c r="BB246" s="28"/>
      <c r="BC246" s="28"/>
      <c r="BD246" s="28"/>
      <c r="BE246" s="28"/>
    </row>
    <row r="247" spans="3:57" ht="10.9" customHeight="1" x14ac:dyDescent="0.15">
      <c r="C247" s="119"/>
      <c r="D247" s="122"/>
      <c r="E247" s="125"/>
      <c r="F247" s="125"/>
      <c r="G247" s="119"/>
      <c r="H247" s="125"/>
      <c r="I247" s="130"/>
      <c r="J247" s="131"/>
      <c r="K247" s="132"/>
      <c r="L247" s="136"/>
      <c r="M247" s="137"/>
      <c r="N247" s="138"/>
      <c r="O247" s="145"/>
      <c r="P247" s="145"/>
      <c r="Q247" s="146"/>
      <c r="R247" s="149"/>
      <c r="S247" s="150"/>
      <c r="T247" s="150"/>
      <c r="U247" s="150"/>
      <c r="V247" s="150"/>
      <c r="W247" s="150"/>
      <c r="X247" s="153"/>
      <c r="Y247" s="153"/>
      <c r="Z247" s="153"/>
      <c r="AA247" s="153"/>
      <c r="AB247" s="153"/>
      <c r="AC247" s="153"/>
      <c r="AD247" s="156"/>
      <c r="AE247" s="156"/>
      <c r="AF247" s="156"/>
      <c r="AG247" s="156"/>
      <c r="AH247" s="156"/>
      <c r="AI247" s="157"/>
      <c r="AJ247" s="111"/>
      <c r="AK247" s="111"/>
      <c r="AL247" s="111"/>
      <c r="AM247" s="111"/>
      <c r="AN247" s="111"/>
      <c r="AT247" s="28"/>
      <c r="AU247" s="160"/>
      <c r="AV247" s="161"/>
      <c r="AW247" s="28"/>
      <c r="AX247" s="117"/>
      <c r="AY247" s="117"/>
      <c r="AZ247" s="28"/>
      <c r="BA247" s="28"/>
      <c r="BB247" s="28"/>
      <c r="BC247" s="28"/>
      <c r="BD247" s="28"/>
      <c r="BE247" s="28"/>
    </row>
    <row r="248" spans="3:57" ht="10.9" customHeight="1" x14ac:dyDescent="0.15">
      <c r="C248" s="119"/>
      <c r="D248" s="122"/>
      <c r="E248" s="125"/>
      <c r="F248" s="125"/>
      <c r="G248" s="119"/>
      <c r="H248" s="125"/>
      <c r="I248" s="130"/>
      <c r="J248" s="131"/>
      <c r="K248" s="132"/>
      <c r="L248" s="136"/>
      <c r="M248" s="137"/>
      <c r="N248" s="138"/>
      <c r="O248" s="145"/>
      <c r="P248" s="145"/>
      <c r="Q248" s="146"/>
      <c r="R248" s="149"/>
      <c r="S248" s="150"/>
      <c r="T248" s="150"/>
      <c r="U248" s="150"/>
      <c r="V248" s="150"/>
      <c r="W248" s="150"/>
      <c r="X248" s="153"/>
      <c r="Y248" s="153"/>
      <c r="Z248" s="153"/>
      <c r="AA248" s="153"/>
      <c r="AB248" s="153"/>
      <c r="AC248" s="153"/>
      <c r="AD248" s="156"/>
      <c r="AE248" s="156"/>
      <c r="AF248" s="156"/>
      <c r="AG248" s="156"/>
      <c r="AH248" s="156"/>
      <c r="AI248" s="157"/>
      <c r="AJ248" s="111"/>
      <c r="AK248" s="111"/>
      <c r="AL248" s="111"/>
      <c r="AM248" s="111"/>
      <c r="AN248" s="111"/>
      <c r="AT248" s="28"/>
      <c r="AU248" s="160"/>
      <c r="AV248" s="161"/>
      <c r="AW248" s="28"/>
      <c r="AX248" s="117"/>
      <c r="AY248" s="117"/>
      <c r="AZ248" s="28"/>
      <c r="BA248" s="28"/>
      <c r="BB248" s="28"/>
      <c r="BC248" s="28"/>
      <c r="BD248" s="28"/>
      <c r="BE248" s="28"/>
    </row>
    <row r="249" spans="3:57" ht="10.9" customHeight="1" x14ac:dyDescent="0.15">
      <c r="C249" s="120"/>
      <c r="D249" s="123"/>
      <c r="E249" s="126"/>
      <c r="F249" s="126"/>
      <c r="G249" s="120"/>
      <c r="H249" s="126"/>
      <c r="I249" s="133"/>
      <c r="J249" s="134"/>
      <c r="K249" s="135"/>
      <c r="L249" s="139"/>
      <c r="M249" s="140"/>
      <c r="N249" s="141"/>
      <c r="O249" s="145"/>
      <c r="P249" s="145"/>
      <c r="Q249" s="146"/>
      <c r="R249" s="151"/>
      <c r="S249" s="152"/>
      <c r="T249" s="152"/>
      <c r="U249" s="152"/>
      <c r="V249" s="152"/>
      <c r="W249" s="152"/>
      <c r="X249" s="153"/>
      <c r="Y249" s="153"/>
      <c r="Z249" s="153"/>
      <c r="AA249" s="153"/>
      <c r="AB249" s="153"/>
      <c r="AC249" s="153"/>
      <c r="AD249" s="158"/>
      <c r="AE249" s="158"/>
      <c r="AF249" s="158"/>
      <c r="AG249" s="158"/>
      <c r="AH249" s="158"/>
      <c r="AI249" s="159"/>
      <c r="AJ249" s="111"/>
      <c r="AK249" s="111"/>
      <c r="AL249" s="111"/>
      <c r="AM249" s="111"/>
      <c r="AN249" s="111"/>
      <c r="AT249" s="28"/>
      <c r="AU249" s="160"/>
      <c r="AV249" s="161"/>
      <c r="AW249" s="28"/>
      <c r="AX249" s="117"/>
      <c r="AY249" s="117"/>
      <c r="AZ249" s="28"/>
      <c r="BA249" s="28"/>
      <c r="BB249" s="28"/>
      <c r="BC249" s="28"/>
      <c r="BD249" s="28"/>
      <c r="BE249" s="28"/>
    </row>
    <row r="250" spans="3:57" ht="10.9" customHeight="1" x14ac:dyDescent="0.15">
      <c r="C250" s="118">
        <v>9</v>
      </c>
      <c r="D250" s="121" t="s">
        <v>2</v>
      </c>
      <c r="E250" s="124">
        <v>20</v>
      </c>
      <c r="F250" s="124" t="s">
        <v>1</v>
      </c>
      <c r="G250" s="118" t="s">
        <v>8</v>
      </c>
      <c r="H250" s="124"/>
      <c r="I250" s="127" t="s">
        <v>103</v>
      </c>
      <c r="J250" s="128"/>
      <c r="K250" s="129"/>
      <c r="L250" s="136">
        <v>1</v>
      </c>
      <c r="M250" s="137"/>
      <c r="N250" s="138"/>
      <c r="O250" s="142">
        <f t="shared" ref="O250" si="13">IF(L250=1,$AL$30,IF(L250=2,$AL$49,IF(L250=3,$AL$67,IF(L250=4,$AL$86,IF(L250=5,$AL$104,IF(L250=6,$AL$122,IF(L250=7,$AL$141,IF(L250=8,$AL$159,IF(L250=9,$AL$177,IF(L250=10,$AL$196,0))))))))))</f>
        <v>0.14299999999999999</v>
      </c>
      <c r="P250" s="143"/>
      <c r="Q250" s="144"/>
      <c r="R250" s="147">
        <f>IF(AND(I250="○",AU250="●"),AX250*O250,0)</f>
        <v>5.72</v>
      </c>
      <c r="S250" s="148"/>
      <c r="T250" s="148"/>
      <c r="U250" s="148"/>
      <c r="V250" s="148"/>
      <c r="W250" s="148"/>
      <c r="X250" s="153">
        <f>IF(AND(I250="○",AU250="●"),'記載例(ｽｸﾘｰﾝ)'!AD39,0)</f>
        <v>0.66666666666666663</v>
      </c>
      <c r="Y250" s="153"/>
      <c r="Z250" s="153"/>
      <c r="AA250" s="153"/>
      <c r="AB250" s="153"/>
      <c r="AC250" s="153"/>
      <c r="AD250" s="154">
        <f>IF(I250="○",ROUNDUP(R250+X250,1),0)</f>
        <v>6.3999999999999995</v>
      </c>
      <c r="AE250" s="154"/>
      <c r="AF250" s="154"/>
      <c r="AG250" s="154"/>
      <c r="AH250" s="154"/>
      <c r="AI250" s="155"/>
      <c r="AJ250" s="111"/>
      <c r="AK250" s="111"/>
      <c r="AL250" s="111"/>
      <c r="AM250" s="111"/>
      <c r="AN250" s="111"/>
      <c r="AT250" s="28"/>
      <c r="AU250" s="160" t="str">
        <f>IF(OR(I250="×",AU254="×"),"×","●")</f>
        <v>●</v>
      </c>
      <c r="AV250" s="161" t="str">
        <f>IF(AU250="●",IF(I250="定","-",I250),"-")</f>
        <v>○</v>
      </c>
      <c r="AW250" s="28"/>
      <c r="AX250" s="117">
        <f t="shared" ref="AX250" si="14">20+ROUNDDOWN(($K$204-1000)/1000,0)*20</f>
        <v>40</v>
      </c>
      <c r="AY250" s="117"/>
      <c r="AZ250" s="28"/>
      <c r="BA250" s="28"/>
      <c r="BB250" s="28"/>
      <c r="BC250" s="28"/>
      <c r="BD250" s="28"/>
      <c r="BE250" s="28"/>
    </row>
    <row r="251" spans="3:57" ht="10.9" customHeight="1" x14ac:dyDescent="0.15">
      <c r="C251" s="119"/>
      <c r="D251" s="122"/>
      <c r="E251" s="125"/>
      <c r="F251" s="125"/>
      <c r="G251" s="119"/>
      <c r="H251" s="125"/>
      <c r="I251" s="130"/>
      <c r="J251" s="131"/>
      <c r="K251" s="132"/>
      <c r="L251" s="136"/>
      <c r="M251" s="137"/>
      <c r="N251" s="138"/>
      <c r="O251" s="145"/>
      <c r="P251" s="145"/>
      <c r="Q251" s="146"/>
      <c r="R251" s="149"/>
      <c r="S251" s="150"/>
      <c r="T251" s="150"/>
      <c r="U251" s="150"/>
      <c r="V251" s="150"/>
      <c r="W251" s="150"/>
      <c r="X251" s="153"/>
      <c r="Y251" s="153"/>
      <c r="Z251" s="153"/>
      <c r="AA251" s="153"/>
      <c r="AB251" s="153"/>
      <c r="AC251" s="153"/>
      <c r="AD251" s="156"/>
      <c r="AE251" s="156"/>
      <c r="AF251" s="156"/>
      <c r="AG251" s="156"/>
      <c r="AH251" s="156"/>
      <c r="AI251" s="157"/>
      <c r="AJ251" s="111"/>
      <c r="AK251" s="111"/>
      <c r="AL251" s="111"/>
      <c r="AM251" s="111"/>
      <c r="AN251" s="111"/>
      <c r="AT251" s="28"/>
      <c r="AU251" s="160"/>
      <c r="AV251" s="161"/>
      <c r="AW251" s="28"/>
      <c r="AX251" s="117"/>
      <c r="AY251" s="117"/>
      <c r="AZ251" s="28"/>
      <c r="BA251" s="28"/>
      <c r="BB251" s="28"/>
      <c r="BC251" s="28"/>
      <c r="BD251" s="28"/>
      <c r="BE251" s="28"/>
    </row>
    <row r="252" spans="3:57" ht="10.9" customHeight="1" x14ac:dyDescent="0.15">
      <c r="C252" s="119"/>
      <c r="D252" s="122"/>
      <c r="E252" s="125"/>
      <c r="F252" s="125"/>
      <c r="G252" s="119"/>
      <c r="H252" s="125"/>
      <c r="I252" s="130"/>
      <c r="J252" s="131"/>
      <c r="K252" s="132"/>
      <c r="L252" s="136"/>
      <c r="M252" s="137"/>
      <c r="N252" s="138"/>
      <c r="O252" s="145"/>
      <c r="P252" s="145"/>
      <c r="Q252" s="146"/>
      <c r="R252" s="149"/>
      <c r="S252" s="150"/>
      <c r="T252" s="150"/>
      <c r="U252" s="150"/>
      <c r="V252" s="150"/>
      <c r="W252" s="150"/>
      <c r="X252" s="153"/>
      <c r="Y252" s="153"/>
      <c r="Z252" s="153"/>
      <c r="AA252" s="153"/>
      <c r="AB252" s="153"/>
      <c r="AC252" s="153"/>
      <c r="AD252" s="156"/>
      <c r="AE252" s="156"/>
      <c r="AF252" s="156"/>
      <c r="AG252" s="156"/>
      <c r="AH252" s="156"/>
      <c r="AI252" s="157"/>
      <c r="AJ252" s="111"/>
      <c r="AK252" s="111"/>
      <c r="AL252" s="111"/>
      <c r="AM252" s="111"/>
      <c r="AN252" s="111"/>
      <c r="AT252" s="28"/>
      <c r="AU252" s="160"/>
      <c r="AV252" s="161"/>
      <c r="AW252" s="28"/>
      <c r="AX252" s="117"/>
      <c r="AY252" s="117"/>
      <c r="AZ252" s="28"/>
      <c r="BA252" s="28"/>
      <c r="BB252" s="28"/>
      <c r="BC252" s="28"/>
      <c r="BD252" s="28"/>
      <c r="BE252" s="28"/>
    </row>
    <row r="253" spans="3:57" ht="10.9" customHeight="1" x14ac:dyDescent="0.15">
      <c r="C253" s="120"/>
      <c r="D253" s="123"/>
      <c r="E253" s="126"/>
      <c r="F253" s="126"/>
      <c r="G253" s="120"/>
      <c r="H253" s="126"/>
      <c r="I253" s="133"/>
      <c r="J253" s="134"/>
      <c r="K253" s="135"/>
      <c r="L253" s="139"/>
      <c r="M253" s="140"/>
      <c r="N253" s="141"/>
      <c r="O253" s="145"/>
      <c r="P253" s="145"/>
      <c r="Q253" s="146"/>
      <c r="R253" s="151"/>
      <c r="S253" s="152"/>
      <c r="T253" s="152"/>
      <c r="U253" s="152"/>
      <c r="V253" s="152"/>
      <c r="W253" s="152"/>
      <c r="X253" s="153"/>
      <c r="Y253" s="153"/>
      <c r="Z253" s="153"/>
      <c r="AA253" s="153"/>
      <c r="AB253" s="153"/>
      <c r="AC253" s="153"/>
      <c r="AD253" s="158"/>
      <c r="AE253" s="158"/>
      <c r="AF253" s="158"/>
      <c r="AG253" s="158"/>
      <c r="AH253" s="158"/>
      <c r="AI253" s="159"/>
      <c r="AJ253" s="111"/>
      <c r="AK253" s="111"/>
      <c r="AL253" s="111"/>
      <c r="AM253" s="111"/>
      <c r="AN253" s="111"/>
      <c r="AT253" s="28"/>
      <c r="AU253" s="160"/>
      <c r="AV253" s="161"/>
      <c r="AW253" s="28"/>
      <c r="AX253" s="117"/>
      <c r="AY253" s="117"/>
      <c r="AZ253" s="28"/>
      <c r="BA253" s="28"/>
      <c r="BB253" s="28"/>
      <c r="BC253" s="28"/>
      <c r="BD253" s="28"/>
      <c r="BE253" s="28"/>
    </row>
    <row r="254" spans="3:57" ht="10.9" customHeight="1" x14ac:dyDescent="0.15">
      <c r="C254" s="118">
        <v>9</v>
      </c>
      <c r="D254" s="121" t="s">
        <v>2</v>
      </c>
      <c r="E254" s="124">
        <v>21</v>
      </c>
      <c r="F254" s="124" t="s">
        <v>1</v>
      </c>
      <c r="G254" s="118" t="s">
        <v>7</v>
      </c>
      <c r="H254" s="124"/>
      <c r="I254" s="127" t="s">
        <v>103</v>
      </c>
      <c r="J254" s="128"/>
      <c r="K254" s="129"/>
      <c r="L254" s="136">
        <v>1</v>
      </c>
      <c r="M254" s="137"/>
      <c r="N254" s="138"/>
      <c r="O254" s="142">
        <f t="shared" ref="O254" si="15">IF(L254=1,$AL$30,IF(L254=2,$AL$49,IF(L254=3,$AL$67,IF(L254=4,$AL$86,IF(L254=5,$AL$104,IF(L254=6,$AL$122,IF(L254=7,$AL$141,IF(L254=8,$AL$159,IF(L254=9,$AL$177,IF(L254=10,$AL$196,0))))))))))</f>
        <v>0.14299999999999999</v>
      </c>
      <c r="P254" s="143"/>
      <c r="Q254" s="144"/>
      <c r="R254" s="147">
        <f>IF(AND(I254="○",AU254="●"),AX254*O254,0)</f>
        <v>5.72</v>
      </c>
      <c r="S254" s="148"/>
      <c r="T254" s="148"/>
      <c r="U254" s="148"/>
      <c r="V254" s="148"/>
      <c r="W254" s="148"/>
      <c r="X254" s="153">
        <f>IF(AND(I254="○",AU254="●"),'記載例(ｽｸﾘｰﾝ)'!AD43,0)</f>
        <v>0.66666666666666663</v>
      </c>
      <c r="Y254" s="153"/>
      <c r="Z254" s="153"/>
      <c r="AA254" s="153"/>
      <c r="AB254" s="153"/>
      <c r="AC254" s="153"/>
      <c r="AD254" s="154">
        <f>IF(I254="○",ROUNDUP(R254+X254,1),0)</f>
        <v>6.3999999999999995</v>
      </c>
      <c r="AE254" s="154"/>
      <c r="AF254" s="154"/>
      <c r="AG254" s="154"/>
      <c r="AH254" s="154"/>
      <c r="AI254" s="155"/>
      <c r="AJ254" s="111"/>
      <c r="AK254" s="111"/>
      <c r="AL254" s="111"/>
      <c r="AM254" s="111"/>
      <c r="AN254" s="111"/>
      <c r="AT254" s="28"/>
      <c r="AU254" s="160" t="str">
        <f>IF(OR(I254="×",AU258="×"),"×","●")</f>
        <v>●</v>
      </c>
      <c r="AV254" s="161" t="str">
        <f>IF(AU254="●",IF(I254="定","-",I254),"-")</f>
        <v>○</v>
      </c>
      <c r="AW254" s="28"/>
      <c r="AX254" s="117">
        <f t="shared" ref="AX254" si="16">20+ROUNDDOWN(($K$204-1000)/1000,0)*20</f>
        <v>40</v>
      </c>
      <c r="AY254" s="117"/>
      <c r="AZ254" s="28"/>
      <c r="BA254" s="28"/>
      <c r="BB254" s="28"/>
      <c r="BC254" s="28"/>
      <c r="BD254" s="28"/>
      <c r="BE254" s="28"/>
    </row>
    <row r="255" spans="3:57" ht="10.9" customHeight="1" x14ac:dyDescent="0.15">
      <c r="C255" s="119"/>
      <c r="D255" s="122"/>
      <c r="E255" s="125"/>
      <c r="F255" s="125"/>
      <c r="G255" s="119"/>
      <c r="H255" s="125"/>
      <c r="I255" s="130"/>
      <c r="J255" s="131"/>
      <c r="K255" s="132"/>
      <c r="L255" s="136"/>
      <c r="M255" s="137"/>
      <c r="N255" s="138"/>
      <c r="O255" s="145"/>
      <c r="P255" s="145"/>
      <c r="Q255" s="146"/>
      <c r="R255" s="149"/>
      <c r="S255" s="150"/>
      <c r="T255" s="150"/>
      <c r="U255" s="150"/>
      <c r="V255" s="150"/>
      <c r="W255" s="150"/>
      <c r="X255" s="153"/>
      <c r="Y255" s="153"/>
      <c r="Z255" s="153"/>
      <c r="AA255" s="153"/>
      <c r="AB255" s="153"/>
      <c r="AC255" s="153"/>
      <c r="AD255" s="156"/>
      <c r="AE255" s="156"/>
      <c r="AF255" s="156"/>
      <c r="AG255" s="156"/>
      <c r="AH255" s="156"/>
      <c r="AI255" s="157"/>
      <c r="AJ255" s="111"/>
      <c r="AK255" s="111"/>
      <c r="AL255" s="111"/>
      <c r="AM255" s="111"/>
      <c r="AN255" s="111"/>
      <c r="AT255" s="28"/>
      <c r="AU255" s="160"/>
      <c r="AV255" s="161"/>
      <c r="AW255" s="28"/>
      <c r="AX255" s="117"/>
      <c r="AY255" s="117"/>
      <c r="AZ255" s="28"/>
      <c r="BA255" s="28"/>
      <c r="BB255" s="28"/>
      <c r="BC255" s="28"/>
      <c r="BD255" s="28"/>
      <c r="BE255" s="28"/>
    </row>
    <row r="256" spans="3:57" ht="10.9" customHeight="1" x14ac:dyDescent="0.15">
      <c r="C256" s="119"/>
      <c r="D256" s="122"/>
      <c r="E256" s="125"/>
      <c r="F256" s="125"/>
      <c r="G256" s="119"/>
      <c r="H256" s="125"/>
      <c r="I256" s="130"/>
      <c r="J256" s="131"/>
      <c r="K256" s="132"/>
      <c r="L256" s="136"/>
      <c r="M256" s="137"/>
      <c r="N256" s="138"/>
      <c r="O256" s="145"/>
      <c r="P256" s="145"/>
      <c r="Q256" s="146"/>
      <c r="R256" s="149"/>
      <c r="S256" s="150"/>
      <c r="T256" s="150"/>
      <c r="U256" s="150"/>
      <c r="V256" s="150"/>
      <c r="W256" s="150"/>
      <c r="X256" s="153"/>
      <c r="Y256" s="153"/>
      <c r="Z256" s="153"/>
      <c r="AA256" s="153"/>
      <c r="AB256" s="153"/>
      <c r="AC256" s="153"/>
      <c r="AD256" s="156"/>
      <c r="AE256" s="156"/>
      <c r="AF256" s="156"/>
      <c r="AG256" s="156"/>
      <c r="AH256" s="156"/>
      <c r="AI256" s="157"/>
      <c r="AJ256" s="111"/>
      <c r="AK256" s="111"/>
      <c r="AL256" s="111"/>
      <c r="AM256" s="111"/>
      <c r="AN256" s="111"/>
      <c r="AT256" s="28"/>
      <c r="AU256" s="160"/>
      <c r="AV256" s="161"/>
      <c r="AW256" s="28"/>
      <c r="AX256" s="117"/>
      <c r="AY256" s="117"/>
      <c r="AZ256" s="28"/>
      <c r="BA256" s="28"/>
      <c r="BB256" s="28"/>
      <c r="BC256" s="28"/>
      <c r="BD256" s="28"/>
      <c r="BE256" s="28"/>
    </row>
    <row r="257" spans="3:57" ht="10.9" customHeight="1" x14ac:dyDescent="0.15">
      <c r="C257" s="120"/>
      <c r="D257" s="123"/>
      <c r="E257" s="126"/>
      <c r="F257" s="126"/>
      <c r="G257" s="120"/>
      <c r="H257" s="126"/>
      <c r="I257" s="133"/>
      <c r="J257" s="134"/>
      <c r="K257" s="135"/>
      <c r="L257" s="139"/>
      <c r="M257" s="140"/>
      <c r="N257" s="141"/>
      <c r="O257" s="145"/>
      <c r="P257" s="145"/>
      <c r="Q257" s="146"/>
      <c r="R257" s="151"/>
      <c r="S257" s="152"/>
      <c r="T257" s="152"/>
      <c r="U257" s="152"/>
      <c r="V257" s="152"/>
      <c r="W257" s="152"/>
      <c r="X257" s="153"/>
      <c r="Y257" s="153"/>
      <c r="Z257" s="153"/>
      <c r="AA257" s="153"/>
      <c r="AB257" s="153"/>
      <c r="AC257" s="153"/>
      <c r="AD257" s="158"/>
      <c r="AE257" s="158"/>
      <c r="AF257" s="158"/>
      <c r="AG257" s="158"/>
      <c r="AH257" s="158"/>
      <c r="AI257" s="159"/>
      <c r="AJ257" s="111"/>
      <c r="AK257" s="111"/>
      <c r="AL257" s="111"/>
      <c r="AM257" s="111"/>
      <c r="AN257" s="111"/>
      <c r="AT257" s="28"/>
      <c r="AU257" s="160"/>
      <c r="AV257" s="161"/>
      <c r="AW257" s="28"/>
      <c r="AX257" s="117"/>
      <c r="AY257" s="117"/>
      <c r="AZ257" s="28"/>
      <c r="BA257" s="28"/>
      <c r="BB257" s="28"/>
      <c r="BC257" s="28"/>
      <c r="BD257" s="28"/>
      <c r="BE257" s="28"/>
    </row>
    <row r="258" spans="3:57" ht="10.9" customHeight="1" x14ac:dyDescent="0.15">
      <c r="C258" s="118">
        <v>9</v>
      </c>
      <c r="D258" s="121" t="s">
        <v>2</v>
      </c>
      <c r="E258" s="124">
        <v>22</v>
      </c>
      <c r="F258" s="124" t="s">
        <v>1</v>
      </c>
      <c r="G258" s="118" t="s">
        <v>6</v>
      </c>
      <c r="H258" s="124"/>
      <c r="I258" s="127" t="s">
        <v>103</v>
      </c>
      <c r="J258" s="128"/>
      <c r="K258" s="129"/>
      <c r="L258" s="136">
        <v>1</v>
      </c>
      <c r="M258" s="137"/>
      <c r="N258" s="138"/>
      <c r="O258" s="142">
        <f t="shared" ref="O258" si="17">IF(L258=1,$AL$30,IF(L258=2,$AL$49,IF(L258=3,$AL$67,IF(L258=4,$AL$86,IF(L258=5,$AL$104,IF(L258=6,$AL$122,IF(L258=7,$AL$141,IF(L258=8,$AL$159,IF(L258=9,$AL$177,IF(L258=10,$AL$196,0))))))))))</f>
        <v>0.14299999999999999</v>
      </c>
      <c r="P258" s="143"/>
      <c r="Q258" s="144"/>
      <c r="R258" s="147">
        <f>IF(AND(I258="○",AU258="●"),AX258*O258,0)</f>
        <v>5.72</v>
      </c>
      <c r="S258" s="148"/>
      <c r="T258" s="148"/>
      <c r="U258" s="148"/>
      <c r="V258" s="148"/>
      <c r="W258" s="148"/>
      <c r="X258" s="153">
        <f>IF(AND(I258="○",AU258="●"),'記載例(ｽｸﾘｰﾝ)'!AD47,0)</f>
        <v>0.66666666666666663</v>
      </c>
      <c r="Y258" s="153"/>
      <c r="Z258" s="153"/>
      <c r="AA258" s="153"/>
      <c r="AB258" s="153"/>
      <c r="AC258" s="153"/>
      <c r="AD258" s="154">
        <f>IF(I258="○",ROUNDUP(R258+X258,1),0)</f>
        <v>6.3999999999999995</v>
      </c>
      <c r="AE258" s="154"/>
      <c r="AF258" s="154"/>
      <c r="AG258" s="154"/>
      <c r="AH258" s="154"/>
      <c r="AI258" s="155"/>
      <c r="AJ258" s="111"/>
      <c r="AK258" s="111"/>
      <c r="AL258" s="111"/>
      <c r="AM258" s="111"/>
      <c r="AN258" s="111"/>
      <c r="AT258" s="28"/>
      <c r="AU258" s="160" t="str">
        <f>IF(OR(I258="×",AU262="×"),"×","●")</f>
        <v>●</v>
      </c>
      <c r="AV258" s="161" t="str">
        <f>IF(AU258="●",IF(I258="定","-",I258),"-")</f>
        <v>○</v>
      </c>
      <c r="AW258" s="28"/>
      <c r="AX258" s="117">
        <f t="shared" ref="AX258" si="18">20+ROUNDDOWN(($K$204-1000)/1000,0)*20</f>
        <v>40</v>
      </c>
      <c r="AY258" s="117"/>
      <c r="AZ258" s="28"/>
      <c r="BA258" s="28"/>
      <c r="BB258" s="28"/>
      <c r="BC258" s="28"/>
      <c r="BD258" s="28"/>
      <c r="BE258" s="28"/>
    </row>
    <row r="259" spans="3:57" ht="10.9" customHeight="1" x14ac:dyDescent="0.15">
      <c r="C259" s="119"/>
      <c r="D259" s="122"/>
      <c r="E259" s="125"/>
      <c r="F259" s="125"/>
      <c r="G259" s="119"/>
      <c r="H259" s="125"/>
      <c r="I259" s="130"/>
      <c r="J259" s="131"/>
      <c r="K259" s="132"/>
      <c r="L259" s="136"/>
      <c r="M259" s="137"/>
      <c r="N259" s="138"/>
      <c r="O259" s="145"/>
      <c r="P259" s="145"/>
      <c r="Q259" s="146"/>
      <c r="R259" s="149"/>
      <c r="S259" s="150"/>
      <c r="T259" s="150"/>
      <c r="U259" s="150"/>
      <c r="V259" s="150"/>
      <c r="W259" s="150"/>
      <c r="X259" s="153"/>
      <c r="Y259" s="153"/>
      <c r="Z259" s="153"/>
      <c r="AA259" s="153"/>
      <c r="AB259" s="153"/>
      <c r="AC259" s="153"/>
      <c r="AD259" s="156"/>
      <c r="AE259" s="156"/>
      <c r="AF259" s="156"/>
      <c r="AG259" s="156"/>
      <c r="AH259" s="156"/>
      <c r="AI259" s="157"/>
      <c r="AJ259" s="111"/>
      <c r="AK259" s="111"/>
      <c r="AL259" s="111"/>
      <c r="AM259" s="111"/>
      <c r="AN259" s="111"/>
      <c r="AT259" s="28"/>
      <c r="AU259" s="160"/>
      <c r="AV259" s="161"/>
      <c r="AW259" s="28"/>
      <c r="AX259" s="117"/>
      <c r="AY259" s="117"/>
      <c r="AZ259" s="28"/>
      <c r="BA259" s="28"/>
      <c r="BB259" s="28"/>
      <c r="BC259" s="28"/>
      <c r="BD259" s="28"/>
      <c r="BE259" s="28"/>
    </row>
    <row r="260" spans="3:57" ht="10.9" customHeight="1" x14ac:dyDescent="0.15">
      <c r="C260" s="119"/>
      <c r="D260" s="122"/>
      <c r="E260" s="125"/>
      <c r="F260" s="125"/>
      <c r="G260" s="119"/>
      <c r="H260" s="125"/>
      <c r="I260" s="130"/>
      <c r="J260" s="131"/>
      <c r="K260" s="132"/>
      <c r="L260" s="136"/>
      <c r="M260" s="137"/>
      <c r="N260" s="138"/>
      <c r="O260" s="145"/>
      <c r="P260" s="145"/>
      <c r="Q260" s="146"/>
      <c r="R260" s="149"/>
      <c r="S260" s="150"/>
      <c r="T260" s="150"/>
      <c r="U260" s="150"/>
      <c r="V260" s="150"/>
      <c r="W260" s="150"/>
      <c r="X260" s="153"/>
      <c r="Y260" s="153"/>
      <c r="Z260" s="153"/>
      <c r="AA260" s="153"/>
      <c r="AB260" s="153"/>
      <c r="AC260" s="153"/>
      <c r="AD260" s="156"/>
      <c r="AE260" s="156"/>
      <c r="AF260" s="156"/>
      <c r="AG260" s="156"/>
      <c r="AH260" s="156"/>
      <c r="AI260" s="157"/>
      <c r="AJ260" s="111"/>
      <c r="AK260" s="111"/>
      <c r="AL260" s="111"/>
      <c r="AM260" s="111"/>
      <c r="AN260" s="111"/>
      <c r="AT260" s="28"/>
      <c r="AU260" s="160"/>
      <c r="AV260" s="161"/>
      <c r="AW260" s="28"/>
      <c r="AX260" s="117"/>
      <c r="AY260" s="117"/>
      <c r="AZ260" s="28"/>
      <c r="BA260" s="28"/>
      <c r="BB260" s="28"/>
      <c r="BC260" s="28"/>
      <c r="BD260" s="28"/>
      <c r="BE260" s="28"/>
    </row>
    <row r="261" spans="3:57" ht="10.9" customHeight="1" x14ac:dyDescent="0.15">
      <c r="C261" s="120"/>
      <c r="D261" s="123"/>
      <c r="E261" s="126"/>
      <c r="F261" s="126"/>
      <c r="G261" s="120"/>
      <c r="H261" s="126"/>
      <c r="I261" s="133"/>
      <c r="J261" s="134"/>
      <c r="K261" s="135"/>
      <c r="L261" s="139"/>
      <c r="M261" s="140"/>
      <c r="N261" s="141"/>
      <c r="O261" s="145"/>
      <c r="P261" s="145"/>
      <c r="Q261" s="146"/>
      <c r="R261" s="151"/>
      <c r="S261" s="152"/>
      <c r="T261" s="152"/>
      <c r="U261" s="152"/>
      <c r="V261" s="152"/>
      <c r="W261" s="152"/>
      <c r="X261" s="153"/>
      <c r="Y261" s="153"/>
      <c r="Z261" s="153"/>
      <c r="AA261" s="153"/>
      <c r="AB261" s="153"/>
      <c r="AC261" s="153"/>
      <c r="AD261" s="158"/>
      <c r="AE261" s="158"/>
      <c r="AF261" s="158"/>
      <c r="AG261" s="158"/>
      <c r="AH261" s="158"/>
      <c r="AI261" s="159"/>
      <c r="AJ261" s="111"/>
      <c r="AK261" s="111"/>
      <c r="AL261" s="111"/>
      <c r="AM261" s="111"/>
      <c r="AN261" s="111"/>
      <c r="AT261" s="28"/>
      <c r="AU261" s="160"/>
      <c r="AV261" s="161"/>
      <c r="AW261" s="28"/>
      <c r="AX261" s="117"/>
      <c r="AY261" s="117"/>
      <c r="AZ261" s="28"/>
      <c r="BA261" s="28"/>
      <c r="BB261" s="28"/>
      <c r="BC261" s="28"/>
      <c r="BD261" s="28"/>
      <c r="BE261" s="28"/>
    </row>
    <row r="262" spans="3:57" ht="10.9" customHeight="1" x14ac:dyDescent="0.15">
      <c r="C262" s="118">
        <v>9</v>
      </c>
      <c r="D262" s="121" t="s">
        <v>2</v>
      </c>
      <c r="E262" s="124">
        <v>23</v>
      </c>
      <c r="F262" s="124" t="s">
        <v>1</v>
      </c>
      <c r="G262" s="118" t="s">
        <v>5</v>
      </c>
      <c r="H262" s="124"/>
      <c r="I262" s="127" t="s">
        <v>103</v>
      </c>
      <c r="J262" s="128"/>
      <c r="K262" s="129"/>
      <c r="L262" s="136">
        <v>1</v>
      </c>
      <c r="M262" s="137"/>
      <c r="N262" s="138"/>
      <c r="O262" s="142">
        <f t="shared" ref="O262" si="19">IF(L262=1,$AL$30,IF(L262=2,$AL$49,IF(L262=3,$AL$67,IF(L262=4,$AL$86,IF(L262=5,$AL$104,IF(L262=6,$AL$122,IF(L262=7,$AL$141,IF(L262=8,$AL$159,IF(L262=9,$AL$177,IF(L262=10,$AL$196,0))))))))))</f>
        <v>0.14299999999999999</v>
      </c>
      <c r="P262" s="143"/>
      <c r="Q262" s="144"/>
      <c r="R262" s="147">
        <f>IF(AND(I262="○",AU262="●"),AX262*O262,0)</f>
        <v>5.72</v>
      </c>
      <c r="S262" s="148"/>
      <c r="T262" s="148"/>
      <c r="U262" s="148"/>
      <c r="V262" s="148"/>
      <c r="W262" s="148"/>
      <c r="X262" s="153">
        <f>IF(AND(I262="○",AU262="●"),'記載例(ｽｸﾘｰﾝ)'!AD51,0)</f>
        <v>0.5714285714285714</v>
      </c>
      <c r="Y262" s="153"/>
      <c r="Z262" s="153"/>
      <c r="AA262" s="153"/>
      <c r="AB262" s="153"/>
      <c r="AC262" s="153"/>
      <c r="AD262" s="154">
        <f>IF(I262="○",ROUNDUP(R262+X262,1),0)</f>
        <v>6.3</v>
      </c>
      <c r="AE262" s="154"/>
      <c r="AF262" s="154"/>
      <c r="AG262" s="154"/>
      <c r="AH262" s="154"/>
      <c r="AI262" s="155"/>
      <c r="AJ262" s="111"/>
      <c r="AK262" s="111"/>
      <c r="AL262" s="111"/>
      <c r="AM262" s="111"/>
      <c r="AN262" s="111"/>
      <c r="AT262" s="28"/>
      <c r="AU262" s="160" t="str">
        <f t="shared" ref="AU262" si="20">IF(OR(I262="×",AU266="×"),"×","●")</f>
        <v>●</v>
      </c>
      <c r="AV262" s="161" t="str">
        <f>IF(AU262="●",IF(I262="定","-",I262),"-")</f>
        <v>○</v>
      </c>
      <c r="AW262" s="28"/>
      <c r="AX262" s="117">
        <f t="shared" ref="AX262" si="21">20+ROUNDDOWN(($K$204-1000)/1000,0)*20</f>
        <v>40</v>
      </c>
      <c r="AY262" s="117"/>
      <c r="AZ262" s="28"/>
      <c r="BA262" s="28"/>
      <c r="BB262" s="28"/>
      <c r="BC262" s="28"/>
      <c r="BD262" s="28"/>
      <c r="BE262" s="28"/>
    </row>
    <row r="263" spans="3:57" ht="10.9" customHeight="1" x14ac:dyDescent="0.15">
      <c r="C263" s="119"/>
      <c r="D263" s="122"/>
      <c r="E263" s="125"/>
      <c r="F263" s="125"/>
      <c r="G263" s="119"/>
      <c r="H263" s="125"/>
      <c r="I263" s="130"/>
      <c r="J263" s="131"/>
      <c r="K263" s="132"/>
      <c r="L263" s="136"/>
      <c r="M263" s="137"/>
      <c r="N263" s="138"/>
      <c r="O263" s="145"/>
      <c r="P263" s="145"/>
      <c r="Q263" s="146"/>
      <c r="R263" s="149"/>
      <c r="S263" s="150"/>
      <c r="T263" s="150"/>
      <c r="U263" s="150"/>
      <c r="V263" s="150"/>
      <c r="W263" s="150"/>
      <c r="X263" s="153"/>
      <c r="Y263" s="153"/>
      <c r="Z263" s="153"/>
      <c r="AA263" s="153"/>
      <c r="AB263" s="153"/>
      <c r="AC263" s="153"/>
      <c r="AD263" s="156"/>
      <c r="AE263" s="156"/>
      <c r="AF263" s="156"/>
      <c r="AG263" s="156"/>
      <c r="AH263" s="156"/>
      <c r="AI263" s="157"/>
      <c r="AJ263" s="111"/>
      <c r="AK263" s="111"/>
      <c r="AL263" s="111"/>
      <c r="AM263" s="111"/>
      <c r="AN263" s="111"/>
      <c r="AT263" s="28"/>
      <c r="AU263" s="160"/>
      <c r="AV263" s="161"/>
      <c r="AW263" s="28"/>
      <c r="AX263" s="117"/>
      <c r="AY263" s="117"/>
      <c r="AZ263" s="28"/>
      <c r="BA263" s="28"/>
      <c r="BB263" s="28"/>
      <c r="BC263" s="28"/>
      <c r="BD263" s="28"/>
      <c r="BE263" s="28"/>
    </row>
    <row r="264" spans="3:57" ht="10.9" customHeight="1" x14ac:dyDescent="0.15">
      <c r="C264" s="119"/>
      <c r="D264" s="122"/>
      <c r="E264" s="125"/>
      <c r="F264" s="125"/>
      <c r="G264" s="119"/>
      <c r="H264" s="125"/>
      <c r="I264" s="130"/>
      <c r="J264" s="131"/>
      <c r="K264" s="132"/>
      <c r="L264" s="136"/>
      <c r="M264" s="137"/>
      <c r="N264" s="138"/>
      <c r="O264" s="145"/>
      <c r="P264" s="145"/>
      <c r="Q264" s="146"/>
      <c r="R264" s="149"/>
      <c r="S264" s="150"/>
      <c r="T264" s="150"/>
      <c r="U264" s="150"/>
      <c r="V264" s="150"/>
      <c r="W264" s="150"/>
      <c r="X264" s="153"/>
      <c r="Y264" s="153"/>
      <c r="Z264" s="153"/>
      <c r="AA264" s="153"/>
      <c r="AB264" s="153"/>
      <c r="AC264" s="153"/>
      <c r="AD264" s="156"/>
      <c r="AE264" s="156"/>
      <c r="AF264" s="156"/>
      <c r="AG264" s="156"/>
      <c r="AH264" s="156"/>
      <c r="AI264" s="157"/>
      <c r="AJ264" s="111"/>
      <c r="AK264" s="111"/>
      <c r="AL264" s="111"/>
      <c r="AM264" s="111"/>
      <c r="AN264" s="111"/>
      <c r="AT264" s="28"/>
      <c r="AU264" s="160"/>
      <c r="AV264" s="161"/>
      <c r="AW264" s="28"/>
      <c r="AX264" s="117"/>
      <c r="AY264" s="117"/>
      <c r="AZ264" s="28"/>
      <c r="BA264" s="28"/>
      <c r="BB264" s="28"/>
      <c r="BC264" s="28"/>
      <c r="BD264" s="28"/>
      <c r="BE264" s="28"/>
    </row>
    <row r="265" spans="3:57" ht="10.9" customHeight="1" x14ac:dyDescent="0.15">
      <c r="C265" s="120"/>
      <c r="D265" s="123"/>
      <c r="E265" s="126"/>
      <c r="F265" s="126"/>
      <c r="G265" s="120"/>
      <c r="H265" s="126"/>
      <c r="I265" s="133"/>
      <c r="J265" s="134"/>
      <c r="K265" s="135"/>
      <c r="L265" s="139"/>
      <c r="M265" s="140"/>
      <c r="N265" s="141"/>
      <c r="O265" s="145"/>
      <c r="P265" s="145"/>
      <c r="Q265" s="146"/>
      <c r="R265" s="151"/>
      <c r="S265" s="152"/>
      <c r="T265" s="152"/>
      <c r="U265" s="152"/>
      <c r="V265" s="152"/>
      <c r="W265" s="152"/>
      <c r="X265" s="153"/>
      <c r="Y265" s="153"/>
      <c r="Z265" s="153"/>
      <c r="AA265" s="153"/>
      <c r="AB265" s="153"/>
      <c r="AC265" s="153"/>
      <c r="AD265" s="158"/>
      <c r="AE265" s="158"/>
      <c r="AF265" s="158"/>
      <c r="AG265" s="158"/>
      <c r="AH265" s="158"/>
      <c r="AI265" s="159"/>
      <c r="AJ265" s="111"/>
      <c r="AK265" s="111"/>
      <c r="AL265" s="111"/>
      <c r="AM265" s="111"/>
      <c r="AN265" s="111"/>
      <c r="AT265" s="28"/>
      <c r="AU265" s="160"/>
      <c r="AV265" s="161"/>
      <c r="AW265" s="28"/>
      <c r="AX265" s="117"/>
      <c r="AY265" s="117"/>
      <c r="AZ265" s="28"/>
      <c r="BA265" s="28"/>
      <c r="BB265" s="28"/>
      <c r="BC265" s="28"/>
      <c r="BD265" s="28"/>
      <c r="BE265" s="28"/>
    </row>
    <row r="266" spans="3:57" ht="10.9" customHeight="1" x14ac:dyDescent="0.15">
      <c r="C266" s="118">
        <v>9</v>
      </c>
      <c r="D266" s="121" t="s">
        <v>2</v>
      </c>
      <c r="E266" s="124">
        <v>24</v>
      </c>
      <c r="F266" s="124" t="s">
        <v>1</v>
      </c>
      <c r="G266" s="118" t="s">
        <v>4</v>
      </c>
      <c r="H266" s="124"/>
      <c r="I266" s="127" t="s">
        <v>103</v>
      </c>
      <c r="J266" s="128"/>
      <c r="K266" s="129"/>
      <c r="L266" s="130">
        <v>2</v>
      </c>
      <c r="M266" s="131"/>
      <c r="N266" s="206"/>
      <c r="O266" s="142">
        <f t="shared" ref="O266" si="22">IF(L266=1,$AL$30,IF(L266=2,$AL$49,IF(L266=3,$AL$67,IF(L266=4,$AL$86,IF(L266=5,$AL$104,IF(L266=6,$AL$122,IF(L266=7,$AL$141,IF(L266=8,$AL$159,IF(L266=9,$AL$177,IF(L266=10,$AL$196,0))))))))))</f>
        <v>0.2</v>
      </c>
      <c r="P266" s="143"/>
      <c r="Q266" s="144"/>
      <c r="R266" s="147">
        <f>IF(AND(I266="○",AU266="●"),AX266*O266,0)</f>
        <v>8</v>
      </c>
      <c r="S266" s="148"/>
      <c r="T266" s="148"/>
      <c r="U266" s="148"/>
      <c r="V266" s="148"/>
      <c r="W266" s="148"/>
      <c r="X266" s="153">
        <f>IF(AND(I266="○",AU266="●"),'記載例(ｽｸﾘｰﾝ)'!AD55,0)</f>
        <v>0.5714285714285714</v>
      </c>
      <c r="Y266" s="153"/>
      <c r="Z266" s="153"/>
      <c r="AA266" s="153"/>
      <c r="AB266" s="153"/>
      <c r="AC266" s="153"/>
      <c r="AD266" s="154">
        <f>IF(I266="○",ROUNDUP(R266+X266,1),0)</f>
        <v>8.6</v>
      </c>
      <c r="AE266" s="154"/>
      <c r="AF266" s="154"/>
      <c r="AG266" s="154"/>
      <c r="AH266" s="154"/>
      <c r="AI266" s="155"/>
      <c r="AJ266" s="111"/>
      <c r="AK266" s="111"/>
      <c r="AL266" s="111"/>
      <c r="AM266" s="111"/>
      <c r="AN266" s="111"/>
      <c r="AT266" s="28"/>
      <c r="AU266" s="160" t="str">
        <f t="shared" ref="AU266:AU290" si="23">IF(OR(I266="×",AU270="×"),"×","●")</f>
        <v>●</v>
      </c>
      <c r="AV266" s="161" t="str">
        <f>IF(AU266="●",IF(I266="定","-",I266),"-")</f>
        <v>○</v>
      </c>
      <c r="AW266" s="28"/>
      <c r="AX266" s="117">
        <f t="shared" ref="AX266" si="24">20+ROUNDDOWN(($K$204-1000)/1000,0)*20</f>
        <v>40</v>
      </c>
      <c r="AY266" s="117"/>
      <c r="AZ266" s="28"/>
      <c r="BA266" s="28"/>
      <c r="BB266" s="28"/>
      <c r="BC266" s="28"/>
      <c r="BD266" s="28"/>
      <c r="BE266" s="28"/>
    </row>
    <row r="267" spans="3:57" ht="10.9" customHeight="1" x14ac:dyDescent="0.15">
      <c r="C267" s="119"/>
      <c r="D267" s="122"/>
      <c r="E267" s="125"/>
      <c r="F267" s="125"/>
      <c r="G267" s="119"/>
      <c r="H267" s="125"/>
      <c r="I267" s="130"/>
      <c r="J267" s="131"/>
      <c r="K267" s="132"/>
      <c r="L267" s="130"/>
      <c r="M267" s="131"/>
      <c r="N267" s="206"/>
      <c r="O267" s="145"/>
      <c r="P267" s="145"/>
      <c r="Q267" s="146"/>
      <c r="R267" s="149"/>
      <c r="S267" s="150"/>
      <c r="T267" s="150"/>
      <c r="U267" s="150"/>
      <c r="V267" s="150"/>
      <c r="W267" s="150"/>
      <c r="X267" s="153"/>
      <c r="Y267" s="153"/>
      <c r="Z267" s="153"/>
      <c r="AA267" s="153"/>
      <c r="AB267" s="153"/>
      <c r="AC267" s="153"/>
      <c r="AD267" s="156"/>
      <c r="AE267" s="156"/>
      <c r="AF267" s="156"/>
      <c r="AG267" s="156"/>
      <c r="AH267" s="156"/>
      <c r="AI267" s="157"/>
      <c r="AJ267" s="111"/>
      <c r="AK267" s="111"/>
      <c r="AL267" s="111"/>
      <c r="AM267" s="111"/>
      <c r="AN267" s="111"/>
      <c r="AT267" s="28"/>
      <c r="AU267" s="160"/>
      <c r="AV267" s="161"/>
      <c r="AW267" s="28"/>
      <c r="AX267" s="117"/>
      <c r="AY267" s="117"/>
      <c r="AZ267" s="28"/>
      <c r="BA267" s="28"/>
      <c r="BB267" s="28"/>
      <c r="BC267" s="28"/>
      <c r="BD267" s="28"/>
      <c r="BE267" s="28"/>
    </row>
    <row r="268" spans="3:57" ht="10.9" customHeight="1" x14ac:dyDescent="0.15">
      <c r="C268" s="119"/>
      <c r="D268" s="122"/>
      <c r="E268" s="125"/>
      <c r="F268" s="125"/>
      <c r="G268" s="119"/>
      <c r="H268" s="125"/>
      <c r="I268" s="130"/>
      <c r="J268" s="131"/>
      <c r="K268" s="132"/>
      <c r="L268" s="130"/>
      <c r="M268" s="131"/>
      <c r="N268" s="206"/>
      <c r="O268" s="145"/>
      <c r="P268" s="145"/>
      <c r="Q268" s="146"/>
      <c r="R268" s="149"/>
      <c r="S268" s="150"/>
      <c r="T268" s="150"/>
      <c r="U268" s="150"/>
      <c r="V268" s="150"/>
      <c r="W268" s="150"/>
      <c r="X268" s="153"/>
      <c r="Y268" s="153"/>
      <c r="Z268" s="153"/>
      <c r="AA268" s="153"/>
      <c r="AB268" s="153"/>
      <c r="AC268" s="153"/>
      <c r="AD268" s="156"/>
      <c r="AE268" s="156"/>
      <c r="AF268" s="156"/>
      <c r="AG268" s="156"/>
      <c r="AH268" s="156"/>
      <c r="AI268" s="157"/>
      <c r="AJ268" s="111"/>
      <c r="AK268" s="111"/>
      <c r="AL268" s="111"/>
      <c r="AM268" s="111"/>
      <c r="AN268" s="111"/>
      <c r="AT268" s="28"/>
      <c r="AU268" s="160"/>
      <c r="AV268" s="161"/>
      <c r="AW268" s="28"/>
      <c r="AX268" s="117"/>
      <c r="AY268" s="117"/>
      <c r="AZ268" s="28"/>
      <c r="BA268" s="28"/>
      <c r="BB268" s="28"/>
      <c r="BC268" s="28"/>
      <c r="BD268" s="28"/>
      <c r="BE268" s="28"/>
    </row>
    <row r="269" spans="3:57" ht="10.9" customHeight="1" x14ac:dyDescent="0.15">
      <c r="C269" s="120"/>
      <c r="D269" s="123"/>
      <c r="E269" s="126"/>
      <c r="F269" s="126"/>
      <c r="G269" s="120"/>
      <c r="H269" s="126"/>
      <c r="I269" s="133"/>
      <c r="J269" s="134"/>
      <c r="K269" s="135"/>
      <c r="L269" s="133"/>
      <c r="M269" s="134"/>
      <c r="N269" s="207"/>
      <c r="O269" s="145"/>
      <c r="P269" s="145"/>
      <c r="Q269" s="146"/>
      <c r="R269" s="151"/>
      <c r="S269" s="152"/>
      <c r="T269" s="152"/>
      <c r="U269" s="152"/>
      <c r="V269" s="152"/>
      <c r="W269" s="152"/>
      <c r="X269" s="153"/>
      <c r="Y269" s="153"/>
      <c r="Z269" s="153"/>
      <c r="AA269" s="153"/>
      <c r="AB269" s="153"/>
      <c r="AC269" s="153"/>
      <c r="AD269" s="158"/>
      <c r="AE269" s="158"/>
      <c r="AF269" s="158"/>
      <c r="AG269" s="158"/>
      <c r="AH269" s="158"/>
      <c r="AI269" s="159"/>
      <c r="AJ269" s="111"/>
      <c r="AK269" s="111"/>
      <c r="AL269" s="111"/>
      <c r="AM269" s="111"/>
      <c r="AN269" s="111"/>
      <c r="AT269" s="28"/>
      <c r="AU269" s="160"/>
      <c r="AV269" s="161"/>
      <c r="AW269" s="28"/>
      <c r="AX269" s="117"/>
      <c r="AY269" s="117"/>
      <c r="AZ269" s="28"/>
      <c r="BA269" s="28"/>
      <c r="BB269" s="28"/>
      <c r="BC269" s="28"/>
      <c r="BD269" s="28"/>
      <c r="BE269" s="28"/>
    </row>
    <row r="270" spans="3:57" ht="10.5" customHeight="1" x14ac:dyDescent="0.15">
      <c r="C270" s="118">
        <v>9</v>
      </c>
      <c r="D270" s="121" t="s">
        <v>2</v>
      </c>
      <c r="E270" s="124">
        <v>25</v>
      </c>
      <c r="F270" s="124" t="s">
        <v>1</v>
      </c>
      <c r="G270" s="118" t="s">
        <v>3</v>
      </c>
      <c r="H270" s="124"/>
      <c r="I270" s="127" t="s">
        <v>103</v>
      </c>
      <c r="J270" s="128"/>
      <c r="K270" s="129"/>
      <c r="L270" s="130">
        <v>2</v>
      </c>
      <c r="M270" s="131"/>
      <c r="N270" s="206"/>
      <c r="O270" s="142">
        <f t="shared" ref="O270" si="25">IF(L270=1,$AL$30,IF(L270=2,$AL$49,IF(L270=3,$AL$67,IF(L270=4,$AL$86,IF(L270=5,$AL$104,IF(L270=6,$AL$122,IF(L270=7,$AL$141,IF(L270=8,$AL$159,IF(L270=9,$AL$177,IF(L270=10,$AL$196,0))))))))))</f>
        <v>0.2</v>
      </c>
      <c r="P270" s="143"/>
      <c r="Q270" s="144"/>
      <c r="R270" s="147">
        <f>IF(AND(I270="○",AU270="●"),AX270*O270,0)</f>
        <v>8</v>
      </c>
      <c r="S270" s="148"/>
      <c r="T270" s="148"/>
      <c r="U270" s="148"/>
      <c r="V270" s="148"/>
      <c r="W270" s="148"/>
      <c r="X270" s="153">
        <f>IF(AND(I270="○",AU270="●"),'記載例(ｽｸﾘｰﾝ)'!AD23,0)</f>
        <v>0.5714285714285714</v>
      </c>
      <c r="Y270" s="153"/>
      <c r="Z270" s="153"/>
      <c r="AA270" s="153"/>
      <c r="AB270" s="153"/>
      <c r="AC270" s="153"/>
      <c r="AD270" s="154">
        <f>IF(I270="○",ROUNDUP(R270+X270,1),0)</f>
        <v>8.6</v>
      </c>
      <c r="AE270" s="154"/>
      <c r="AF270" s="154"/>
      <c r="AG270" s="154"/>
      <c r="AH270" s="154"/>
      <c r="AI270" s="155"/>
      <c r="AJ270" s="111"/>
      <c r="AK270" s="111"/>
      <c r="AL270" s="111"/>
      <c r="AM270" s="111"/>
      <c r="AN270" s="111"/>
      <c r="AT270" s="28"/>
      <c r="AU270" s="160" t="str">
        <f t="shared" si="23"/>
        <v>●</v>
      </c>
      <c r="AV270" s="161" t="str">
        <f>IF(AU270="●",IF(I270="定","-",I270),"-")</f>
        <v>○</v>
      </c>
      <c r="AW270" s="28"/>
      <c r="AX270" s="117">
        <f t="shared" ref="AX270" si="26">20+ROUNDDOWN(($K$204-1000)/1000,0)*20</f>
        <v>40</v>
      </c>
      <c r="AY270" s="117"/>
      <c r="AZ270" s="28"/>
      <c r="BA270" s="28"/>
      <c r="BB270" s="28"/>
      <c r="BC270" s="28"/>
      <c r="BD270" s="28"/>
      <c r="BE270" s="28"/>
    </row>
    <row r="271" spans="3:57" ht="10.5" customHeight="1" x14ac:dyDescent="0.15">
      <c r="C271" s="119"/>
      <c r="D271" s="122"/>
      <c r="E271" s="125"/>
      <c r="F271" s="125"/>
      <c r="G271" s="119"/>
      <c r="H271" s="125"/>
      <c r="I271" s="130"/>
      <c r="J271" s="131"/>
      <c r="K271" s="132"/>
      <c r="L271" s="130"/>
      <c r="M271" s="131"/>
      <c r="N271" s="206"/>
      <c r="O271" s="145"/>
      <c r="P271" s="145"/>
      <c r="Q271" s="146"/>
      <c r="R271" s="149"/>
      <c r="S271" s="150"/>
      <c r="T271" s="150"/>
      <c r="U271" s="150"/>
      <c r="V271" s="150"/>
      <c r="W271" s="150"/>
      <c r="X271" s="153"/>
      <c r="Y271" s="153"/>
      <c r="Z271" s="153"/>
      <c r="AA271" s="153"/>
      <c r="AB271" s="153"/>
      <c r="AC271" s="153"/>
      <c r="AD271" s="156"/>
      <c r="AE271" s="156"/>
      <c r="AF271" s="156"/>
      <c r="AG271" s="156"/>
      <c r="AH271" s="156"/>
      <c r="AI271" s="157"/>
      <c r="AJ271" s="111"/>
      <c r="AK271" s="111"/>
      <c r="AL271" s="111"/>
      <c r="AM271" s="111"/>
      <c r="AN271" s="111"/>
      <c r="AT271" s="28"/>
      <c r="AU271" s="160"/>
      <c r="AV271" s="161"/>
      <c r="AW271" s="28"/>
      <c r="AX271" s="117"/>
      <c r="AY271" s="117"/>
      <c r="AZ271" s="28"/>
      <c r="BA271" s="28"/>
      <c r="BB271" s="28"/>
      <c r="BC271" s="28"/>
      <c r="BD271" s="28"/>
      <c r="BE271" s="28"/>
    </row>
    <row r="272" spans="3:57" ht="10.9" customHeight="1" x14ac:dyDescent="0.15">
      <c r="C272" s="119"/>
      <c r="D272" s="122"/>
      <c r="E272" s="125"/>
      <c r="F272" s="125"/>
      <c r="G272" s="119"/>
      <c r="H272" s="125"/>
      <c r="I272" s="130"/>
      <c r="J272" s="131"/>
      <c r="K272" s="132"/>
      <c r="L272" s="130"/>
      <c r="M272" s="131"/>
      <c r="N272" s="206"/>
      <c r="O272" s="145"/>
      <c r="P272" s="145"/>
      <c r="Q272" s="146"/>
      <c r="R272" s="149"/>
      <c r="S272" s="150"/>
      <c r="T272" s="150"/>
      <c r="U272" s="150"/>
      <c r="V272" s="150"/>
      <c r="W272" s="150"/>
      <c r="X272" s="153"/>
      <c r="Y272" s="153"/>
      <c r="Z272" s="153"/>
      <c r="AA272" s="153"/>
      <c r="AB272" s="153"/>
      <c r="AC272" s="153"/>
      <c r="AD272" s="156"/>
      <c r="AE272" s="156"/>
      <c r="AF272" s="156"/>
      <c r="AG272" s="156"/>
      <c r="AH272" s="156"/>
      <c r="AI272" s="157"/>
      <c r="AJ272" s="111"/>
      <c r="AK272" s="111"/>
      <c r="AL272" s="111"/>
      <c r="AM272" s="111"/>
      <c r="AN272" s="111"/>
      <c r="AT272" s="28"/>
      <c r="AU272" s="160"/>
      <c r="AV272" s="161"/>
      <c r="AW272" s="28"/>
      <c r="AX272" s="117"/>
      <c r="AY272" s="117"/>
      <c r="AZ272" s="28"/>
      <c r="BA272" s="28"/>
      <c r="BB272" s="28"/>
      <c r="BC272" s="28"/>
      <c r="BD272" s="28"/>
      <c r="BE272" s="28"/>
    </row>
    <row r="273" spans="3:57" ht="10.9" customHeight="1" x14ac:dyDescent="0.15">
      <c r="C273" s="120"/>
      <c r="D273" s="123"/>
      <c r="E273" s="126"/>
      <c r="F273" s="126"/>
      <c r="G273" s="120"/>
      <c r="H273" s="126"/>
      <c r="I273" s="133"/>
      <c r="J273" s="134"/>
      <c r="K273" s="135"/>
      <c r="L273" s="133"/>
      <c r="M273" s="134"/>
      <c r="N273" s="207"/>
      <c r="O273" s="145"/>
      <c r="P273" s="145"/>
      <c r="Q273" s="146"/>
      <c r="R273" s="151"/>
      <c r="S273" s="152"/>
      <c r="T273" s="152"/>
      <c r="U273" s="152"/>
      <c r="V273" s="152"/>
      <c r="W273" s="152"/>
      <c r="X273" s="153"/>
      <c r="Y273" s="153"/>
      <c r="Z273" s="153"/>
      <c r="AA273" s="153"/>
      <c r="AB273" s="153"/>
      <c r="AC273" s="153"/>
      <c r="AD273" s="158"/>
      <c r="AE273" s="158"/>
      <c r="AF273" s="158"/>
      <c r="AG273" s="158"/>
      <c r="AH273" s="158"/>
      <c r="AI273" s="159"/>
      <c r="AJ273" s="111"/>
      <c r="AK273" s="111"/>
      <c r="AL273" s="111"/>
      <c r="AM273" s="111"/>
      <c r="AN273" s="111"/>
      <c r="AT273" s="28"/>
      <c r="AU273" s="160"/>
      <c r="AV273" s="161"/>
      <c r="AW273" s="28"/>
      <c r="AX273" s="117"/>
      <c r="AY273" s="117"/>
      <c r="AZ273" s="28"/>
      <c r="BA273" s="28"/>
      <c r="BB273" s="28"/>
      <c r="BC273" s="28"/>
      <c r="BD273" s="28"/>
      <c r="BE273" s="28"/>
    </row>
    <row r="274" spans="3:57" ht="10.9" customHeight="1" x14ac:dyDescent="0.15">
      <c r="C274" s="118">
        <v>9</v>
      </c>
      <c r="D274" s="121" t="s">
        <v>2</v>
      </c>
      <c r="E274" s="124">
        <v>26</v>
      </c>
      <c r="F274" s="124" t="s">
        <v>1</v>
      </c>
      <c r="G274" s="118" t="s">
        <v>0</v>
      </c>
      <c r="H274" s="124"/>
      <c r="I274" s="127" t="s">
        <v>103</v>
      </c>
      <c r="J274" s="128"/>
      <c r="K274" s="129"/>
      <c r="L274" s="136">
        <v>1</v>
      </c>
      <c r="M274" s="137"/>
      <c r="N274" s="138"/>
      <c r="O274" s="142">
        <f t="shared" ref="O274" si="27">IF(L274=1,$AL$30,IF(L274=2,$AL$49,IF(L274=3,$AL$67,IF(L274=4,$AL$86,IF(L274=5,$AL$104,IF(L274=6,$AL$122,IF(L274=7,$AL$141,IF(L274=8,$AL$159,IF(L274=9,$AL$177,IF(L274=10,$AL$196,0))))))))))</f>
        <v>0.14299999999999999</v>
      </c>
      <c r="P274" s="143"/>
      <c r="Q274" s="144"/>
      <c r="R274" s="147">
        <f>IF(AND(I274="○",AU274="●"),AX274*O274,0)</f>
        <v>5.72</v>
      </c>
      <c r="S274" s="148"/>
      <c r="T274" s="148"/>
      <c r="U274" s="148"/>
      <c r="V274" s="148"/>
      <c r="W274" s="148"/>
      <c r="X274" s="153">
        <f>IF(AND(I274="○",AU274="●"),'記載例(ｽｸﾘｰﾝ)'!AD27,0)</f>
        <v>0.66666666666666663</v>
      </c>
      <c r="Y274" s="153"/>
      <c r="Z274" s="153"/>
      <c r="AA274" s="153"/>
      <c r="AB274" s="153"/>
      <c r="AC274" s="153"/>
      <c r="AD274" s="154">
        <f>IF(I274="○",ROUNDUP(R274+X274,1),0)</f>
        <v>6.3999999999999995</v>
      </c>
      <c r="AE274" s="154"/>
      <c r="AF274" s="154"/>
      <c r="AG274" s="154"/>
      <c r="AH274" s="154"/>
      <c r="AI274" s="155"/>
      <c r="AJ274" s="111"/>
      <c r="AK274" s="111"/>
      <c r="AL274" s="111"/>
      <c r="AM274" s="111"/>
      <c r="AN274" s="111"/>
      <c r="AT274" s="28"/>
      <c r="AU274" s="160" t="str">
        <f t="shared" si="23"/>
        <v>●</v>
      </c>
      <c r="AV274" s="161" t="str">
        <f>IF(AU274="●",IF(I274="定","-",I274),"-")</f>
        <v>○</v>
      </c>
      <c r="AW274" s="28"/>
      <c r="AX274" s="117">
        <f t="shared" ref="AX274" si="28">20+ROUNDDOWN(($K$204-1000)/1000,0)*20</f>
        <v>40</v>
      </c>
      <c r="AY274" s="117"/>
      <c r="AZ274" s="28"/>
      <c r="BA274" s="28"/>
      <c r="BB274" s="28"/>
      <c r="BC274" s="28"/>
      <c r="BD274" s="28"/>
      <c r="BE274" s="28"/>
    </row>
    <row r="275" spans="3:57" ht="10.9" customHeight="1" x14ac:dyDescent="0.15">
      <c r="C275" s="119"/>
      <c r="D275" s="122"/>
      <c r="E275" s="125"/>
      <c r="F275" s="125"/>
      <c r="G275" s="119"/>
      <c r="H275" s="125"/>
      <c r="I275" s="130"/>
      <c r="J275" s="131"/>
      <c r="K275" s="132"/>
      <c r="L275" s="136"/>
      <c r="M275" s="137"/>
      <c r="N275" s="138"/>
      <c r="O275" s="145"/>
      <c r="P275" s="145"/>
      <c r="Q275" s="146"/>
      <c r="R275" s="149"/>
      <c r="S275" s="150"/>
      <c r="T275" s="150"/>
      <c r="U275" s="150"/>
      <c r="V275" s="150"/>
      <c r="W275" s="150"/>
      <c r="X275" s="153"/>
      <c r="Y275" s="153"/>
      <c r="Z275" s="153"/>
      <c r="AA275" s="153"/>
      <c r="AB275" s="153"/>
      <c r="AC275" s="153"/>
      <c r="AD275" s="156"/>
      <c r="AE275" s="156"/>
      <c r="AF275" s="156"/>
      <c r="AG275" s="156"/>
      <c r="AH275" s="156"/>
      <c r="AI275" s="157"/>
      <c r="AJ275" s="111"/>
      <c r="AK275" s="111"/>
      <c r="AL275" s="111"/>
      <c r="AM275" s="111"/>
      <c r="AN275" s="111"/>
      <c r="AT275" s="28"/>
      <c r="AU275" s="160"/>
      <c r="AV275" s="161"/>
      <c r="AW275" s="28"/>
      <c r="AX275" s="117"/>
      <c r="AY275" s="117"/>
      <c r="AZ275" s="28"/>
      <c r="BA275" s="28"/>
      <c r="BB275" s="28"/>
      <c r="BC275" s="28"/>
      <c r="BD275" s="28"/>
      <c r="BE275" s="28"/>
    </row>
    <row r="276" spans="3:57" ht="10.9" customHeight="1" x14ac:dyDescent="0.15">
      <c r="C276" s="119"/>
      <c r="D276" s="122"/>
      <c r="E276" s="125"/>
      <c r="F276" s="125"/>
      <c r="G276" s="119"/>
      <c r="H276" s="125"/>
      <c r="I276" s="130"/>
      <c r="J276" s="131"/>
      <c r="K276" s="132"/>
      <c r="L276" s="136"/>
      <c r="M276" s="137"/>
      <c r="N276" s="138"/>
      <c r="O276" s="145"/>
      <c r="P276" s="145"/>
      <c r="Q276" s="146"/>
      <c r="R276" s="149"/>
      <c r="S276" s="150"/>
      <c r="T276" s="150"/>
      <c r="U276" s="150"/>
      <c r="V276" s="150"/>
      <c r="W276" s="150"/>
      <c r="X276" s="153"/>
      <c r="Y276" s="153"/>
      <c r="Z276" s="153"/>
      <c r="AA276" s="153"/>
      <c r="AB276" s="153"/>
      <c r="AC276" s="153"/>
      <c r="AD276" s="156"/>
      <c r="AE276" s="156"/>
      <c r="AF276" s="156"/>
      <c r="AG276" s="156"/>
      <c r="AH276" s="156"/>
      <c r="AI276" s="157"/>
      <c r="AJ276" s="111"/>
      <c r="AK276" s="111"/>
      <c r="AL276" s="111"/>
      <c r="AM276" s="111"/>
      <c r="AN276" s="111"/>
      <c r="AT276" s="28"/>
      <c r="AU276" s="160"/>
      <c r="AV276" s="161"/>
      <c r="AW276" s="28"/>
      <c r="AX276" s="117"/>
      <c r="AY276" s="117"/>
      <c r="AZ276" s="28"/>
      <c r="BA276" s="28"/>
      <c r="BB276" s="28"/>
      <c r="BC276" s="28"/>
      <c r="BD276" s="28"/>
      <c r="BE276" s="28"/>
    </row>
    <row r="277" spans="3:57" ht="10.9" customHeight="1" x14ac:dyDescent="0.15">
      <c r="C277" s="120"/>
      <c r="D277" s="123"/>
      <c r="E277" s="126"/>
      <c r="F277" s="126"/>
      <c r="G277" s="120"/>
      <c r="H277" s="126"/>
      <c r="I277" s="133"/>
      <c r="J277" s="134"/>
      <c r="K277" s="135"/>
      <c r="L277" s="139"/>
      <c r="M277" s="140"/>
      <c r="N277" s="141"/>
      <c r="O277" s="145"/>
      <c r="P277" s="145"/>
      <c r="Q277" s="146"/>
      <c r="R277" s="151"/>
      <c r="S277" s="152"/>
      <c r="T277" s="152"/>
      <c r="U277" s="152"/>
      <c r="V277" s="152"/>
      <c r="W277" s="152"/>
      <c r="X277" s="153"/>
      <c r="Y277" s="153"/>
      <c r="Z277" s="153"/>
      <c r="AA277" s="153"/>
      <c r="AB277" s="153"/>
      <c r="AC277" s="153"/>
      <c r="AD277" s="158"/>
      <c r="AE277" s="158"/>
      <c r="AF277" s="158"/>
      <c r="AG277" s="158"/>
      <c r="AH277" s="158"/>
      <c r="AI277" s="159"/>
      <c r="AJ277" s="111"/>
      <c r="AK277" s="111"/>
      <c r="AL277" s="111"/>
      <c r="AM277" s="111"/>
      <c r="AN277" s="111"/>
      <c r="AT277" s="28"/>
      <c r="AU277" s="160"/>
      <c r="AV277" s="161"/>
      <c r="AW277" s="28"/>
      <c r="AX277" s="117"/>
      <c r="AY277" s="117"/>
      <c r="AZ277" s="28"/>
      <c r="BA277" s="28"/>
      <c r="BB277" s="28"/>
      <c r="BC277" s="28"/>
      <c r="BD277" s="28"/>
      <c r="BE277" s="28"/>
    </row>
    <row r="278" spans="3:57" ht="10.9" customHeight="1" x14ac:dyDescent="0.15">
      <c r="C278" s="118">
        <v>9</v>
      </c>
      <c r="D278" s="121" t="s">
        <v>2</v>
      </c>
      <c r="E278" s="124">
        <v>27</v>
      </c>
      <c r="F278" s="124" t="s">
        <v>1</v>
      </c>
      <c r="G278" s="118" t="s">
        <v>8</v>
      </c>
      <c r="H278" s="124"/>
      <c r="I278" s="127" t="s">
        <v>103</v>
      </c>
      <c r="J278" s="128"/>
      <c r="K278" s="129"/>
      <c r="L278" s="136">
        <v>1</v>
      </c>
      <c r="M278" s="137"/>
      <c r="N278" s="138"/>
      <c r="O278" s="142">
        <f t="shared" ref="O278" si="29">IF(L278=1,$AL$30,IF(L278=2,$AL$49,IF(L278=3,$AL$67,IF(L278=4,$AL$86,IF(L278=5,$AL$104,IF(L278=6,$AL$122,IF(L278=7,$AL$141,IF(L278=8,$AL$159,IF(L278=9,$AL$177,IF(L278=10,$AL$196,0))))))))))</f>
        <v>0.14299999999999999</v>
      </c>
      <c r="P278" s="143"/>
      <c r="Q278" s="144"/>
      <c r="R278" s="147">
        <f>IF(AND(I278="○",AU278="●"),AX278*O278,0)</f>
        <v>5.72</v>
      </c>
      <c r="S278" s="148"/>
      <c r="T278" s="148"/>
      <c r="U278" s="148"/>
      <c r="V278" s="148"/>
      <c r="W278" s="148"/>
      <c r="X278" s="153">
        <f>IF(AND(I278="○",AU278="●"),'記載例(ｽｸﾘｰﾝ)'!AD31,0)</f>
        <v>0.66666666666666663</v>
      </c>
      <c r="Y278" s="153"/>
      <c r="Z278" s="153"/>
      <c r="AA278" s="153"/>
      <c r="AB278" s="153"/>
      <c r="AC278" s="153"/>
      <c r="AD278" s="154">
        <f>IF(I278="○",ROUNDUP(R278+X278,1),0)</f>
        <v>6.3999999999999995</v>
      </c>
      <c r="AE278" s="154"/>
      <c r="AF278" s="154"/>
      <c r="AG278" s="154"/>
      <c r="AH278" s="154"/>
      <c r="AI278" s="155"/>
      <c r="AJ278" s="111"/>
      <c r="AK278" s="111"/>
      <c r="AL278" s="111"/>
      <c r="AM278" s="111"/>
      <c r="AN278" s="111"/>
      <c r="AT278" s="28"/>
      <c r="AU278" s="160" t="str">
        <f t="shared" si="23"/>
        <v>●</v>
      </c>
      <c r="AV278" s="161" t="str">
        <f>IF(AU278="●",IF(I278="定","-",I278),"-")</f>
        <v>○</v>
      </c>
      <c r="AW278" s="28"/>
      <c r="AX278" s="117">
        <f t="shared" ref="AX278" si="30">20+ROUNDDOWN(($K$204-1000)/1000,0)*20</f>
        <v>40</v>
      </c>
      <c r="AY278" s="117"/>
      <c r="AZ278" s="28"/>
      <c r="BA278" s="28"/>
      <c r="BB278" s="28"/>
      <c r="BC278" s="28"/>
      <c r="BD278" s="28"/>
      <c r="BE278" s="28"/>
    </row>
    <row r="279" spans="3:57" ht="10.9" customHeight="1" x14ac:dyDescent="0.15">
      <c r="C279" s="119"/>
      <c r="D279" s="122"/>
      <c r="E279" s="125"/>
      <c r="F279" s="125"/>
      <c r="G279" s="119"/>
      <c r="H279" s="125"/>
      <c r="I279" s="130"/>
      <c r="J279" s="131"/>
      <c r="K279" s="132"/>
      <c r="L279" s="136"/>
      <c r="M279" s="137"/>
      <c r="N279" s="138"/>
      <c r="O279" s="145"/>
      <c r="P279" s="145"/>
      <c r="Q279" s="146"/>
      <c r="R279" s="149"/>
      <c r="S279" s="150"/>
      <c r="T279" s="150"/>
      <c r="U279" s="150"/>
      <c r="V279" s="150"/>
      <c r="W279" s="150"/>
      <c r="X279" s="153"/>
      <c r="Y279" s="153"/>
      <c r="Z279" s="153"/>
      <c r="AA279" s="153"/>
      <c r="AB279" s="153"/>
      <c r="AC279" s="153"/>
      <c r="AD279" s="156"/>
      <c r="AE279" s="156"/>
      <c r="AF279" s="156"/>
      <c r="AG279" s="156"/>
      <c r="AH279" s="156"/>
      <c r="AI279" s="157"/>
      <c r="AJ279" s="111"/>
      <c r="AK279" s="111"/>
      <c r="AL279" s="111"/>
      <c r="AM279" s="111"/>
      <c r="AN279" s="111"/>
      <c r="AT279" s="28"/>
      <c r="AU279" s="160"/>
      <c r="AV279" s="161"/>
      <c r="AW279" s="28"/>
      <c r="AX279" s="117"/>
      <c r="AY279" s="117"/>
      <c r="AZ279" s="28"/>
      <c r="BA279" s="28"/>
      <c r="BB279" s="28"/>
      <c r="BC279" s="28"/>
      <c r="BD279" s="28"/>
      <c r="BE279" s="28"/>
    </row>
    <row r="280" spans="3:57" ht="10.9" customHeight="1" x14ac:dyDescent="0.15">
      <c r="C280" s="119"/>
      <c r="D280" s="122"/>
      <c r="E280" s="125"/>
      <c r="F280" s="125"/>
      <c r="G280" s="119"/>
      <c r="H280" s="125"/>
      <c r="I280" s="130"/>
      <c r="J280" s="131"/>
      <c r="K280" s="132"/>
      <c r="L280" s="136"/>
      <c r="M280" s="137"/>
      <c r="N280" s="138"/>
      <c r="O280" s="145"/>
      <c r="P280" s="145"/>
      <c r="Q280" s="146"/>
      <c r="R280" s="149"/>
      <c r="S280" s="150"/>
      <c r="T280" s="150"/>
      <c r="U280" s="150"/>
      <c r="V280" s="150"/>
      <c r="W280" s="150"/>
      <c r="X280" s="153"/>
      <c r="Y280" s="153"/>
      <c r="Z280" s="153"/>
      <c r="AA280" s="153"/>
      <c r="AB280" s="153"/>
      <c r="AC280" s="153"/>
      <c r="AD280" s="156"/>
      <c r="AE280" s="156"/>
      <c r="AF280" s="156"/>
      <c r="AG280" s="156"/>
      <c r="AH280" s="156"/>
      <c r="AI280" s="157"/>
      <c r="AJ280" s="111"/>
      <c r="AK280" s="111"/>
      <c r="AL280" s="111"/>
      <c r="AM280" s="111"/>
      <c r="AN280" s="111"/>
      <c r="AT280" s="28"/>
      <c r="AU280" s="160"/>
      <c r="AV280" s="161"/>
      <c r="AW280" s="28"/>
      <c r="AX280" s="117"/>
      <c r="AY280" s="117"/>
      <c r="AZ280" s="28"/>
      <c r="BA280" s="28"/>
      <c r="BB280" s="28"/>
      <c r="BC280" s="28"/>
      <c r="BD280" s="28"/>
      <c r="BE280" s="28"/>
    </row>
    <row r="281" spans="3:57" ht="10.9" customHeight="1" x14ac:dyDescent="0.15">
      <c r="C281" s="120"/>
      <c r="D281" s="123"/>
      <c r="E281" s="126"/>
      <c r="F281" s="126"/>
      <c r="G281" s="120"/>
      <c r="H281" s="126"/>
      <c r="I281" s="133"/>
      <c r="J281" s="134"/>
      <c r="K281" s="135"/>
      <c r="L281" s="139"/>
      <c r="M281" s="140"/>
      <c r="N281" s="141"/>
      <c r="O281" s="145"/>
      <c r="P281" s="145"/>
      <c r="Q281" s="146"/>
      <c r="R281" s="151"/>
      <c r="S281" s="152"/>
      <c r="T281" s="152"/>
      <c r="U281" s="152"/>
      <c r="V281" s="152"/>
      <c r="W281" s="152"/>
      <c r="X281" s="153"/>
      <c r="Y281" s="153"/>
      <c r="Z281" s="153"/>
      <c r="AA281" s="153"/>
      <c r="AB281" s="153"/>
      <c r="AC281" s="153"/>
      <c r="AD281" s="158"/>
      <c r="AE281" s="158"/>
      <c r="AF281" s="158"/>
      <c r="AG281" s="158"/>
      <c r="AH281" s="158"/>
      <c r="AI281" s="159"/>
      <c r="AJ281" s="111"/>
      <c r="AK281" s="111"/>
      <c r="AL281" s="111"/>
      <c r="AM281" s="111"/>
      <c r="AN281" s="111"/>
      <c r="AT281" s="28"/>
      <c r="AU281" s="160"/>
      <c r="AV281" s="161"/>
      <c r="AW281" s="28"/>
      <c r="AX281" s="117"/>
      <c r="AY281" s="117"/>
      <c r="AZ281" s="28"/>
      <c r="BA281" s="28"/>
      <c r="BB281" s="28"/>
      <c r="BC281" s="28"/>
      <c r="BD281" s="28"/>
      <c r="BE281" s="28"/>
    </row>
    <row r="282" spans="3:57" ht="10.9" customHeight="1" x14ac:dyDescent="0.15">
      <c r="C282" s="118">
        <v>9</v>
      </c>
      <c r="D282" s="121" t="s">
        <v>2</v>
      </c>
      <c r="E282" s="124">
        <v>28</v>
      </c>
      <c r="F282" s="124" t="s">
        <v>1</v>
      </c>
      <c r="G282" s="118" t="s">
        <v>7</v>
      </c>
      <c r="H282" s="124"/>
      <c r="I282" s="127" t="s">
        <v>103</v>
      </c>
      <c r="J282" s="128"/>
      <c r="K282" s="129"/>
      <c r="L282" s="136">
        <v>1</v>
      </c>
      <c r="M282" s="137"/>
      <c r="N282" s="138"/>
      <c r="O282" s="142">
        <f t="shared" ref="O282" si="31">IF(L282=1,$AL$30,IF(L282=2,$AL$49,IF(L282=3,$AL$67,IF(L282=4,$AL$86,IF(L282=5,$AL$104,IF(L282=6,$AL$122,IF(L282=7,$AL$141,IF(L282=8,$AL$159,IF(L282=9,$AL$177,IF(L282=10,$AL$196,0))))))))))</f>
        <v>0.14299999999999999</v>
      </c>
      <c r="P282" s="143"/>
      <c r="Q282" s="144"/>
      <c r="R282" s="147">
        <f>IF(AND(I282="○",AU282="●"),AX282*O282,0)</f>
        <v>5.72</v>
      </c>
      <c r="S282" s="148"/>
      <c r="T282" s="148"/>
      <c r="U282" s="148"/>
      <c r="V282" s="148"/>
      <c r="W282" s="148"/>
      <c r="X282" s="153">
        <f>IF(AND(I282="○",AU282="●"),'記載例(ｽｸﾘｰﾝ)'!AD35,0)</f>
        <v>0.66666666666666663</v>
      </c>
      <c r="Y282" s="153"/>
      <c r="Z282" s="153"/>
      <c r="AA282" s="153"/>
      <c r="AB282" s="153"/>
      <c r="AC282" s="153"/>
      <c r="AD282" s="154">
        <f>IF(I282="○",ROUNDUP(R282+X282,1),0)</f>
        <v>6.3999999999999995</v>
      </c>
      <c r="AE282" s="154"/>
      <c r="AF282" s="154"/>
      <c r="AG282" s="154"/>
      <c r="AH282" s="154"/>
      <c r="AI282" s="155"/>
      <c r="AJ282" s="111"/>
      <c r="AK282" s="111"/>
      <c r="AL282" s="111"/>
      <c r="AM282" s="111"/>
      <c r="AN282" s="111"/>
      <c r="AT282" s="28"/>
      <c r="AU282" s="160" t="str">
        <f t="shared" si="23"/>
        <v>●</v>
      </c>
      <c r="AV282" s="161" t="str">
        <f>IF(AU282="●",IF(I282="定","-",I282),"-")</f>
        <v>○</v>
      </c>
      <c r="AW282" s="28"/>
      <c r="AX282" s="117">
        <f t="shared" ref="AX282" si="32">20+ROUNDDOWN(($K$204-1000)/1000,0)*20</f>
        <v>40</v>
      </c>
      <c r="AY282" s="117"/>
      <c r="AZ282" s="28"/>
      <c r="BA282" s="28"/>
      <c r="BB282" s="28"/>
      <c r="BC282" s="28"/>
      <c r="BD282" s="28"/>
      <c r="BE282" s="28"/>
    </row>
    <row r="283" spans="3:57" ht="10.9" customHeight="1" x14ac:dyDescent="0.15">
      <c r="C283" s="119"/>
      <c r="D283" s="122"/>
      <c r="E283" s="125"/>
      <c r="F283" s="125"/>
      <c r="G283" s="119"/>
      <c r="H283" s="125"/>
      <c r="I283" s="130"/>
      <c r="J283" s="131"/>
      <c r="K283" s="132"/>
      <c r="L283" s="136"/>
      <c r="M283" s="137"/>
      <c r="N283" s="138"/>
      <c r="O283" s="145"/>
      <c r="P283" s="145"/>
      <c r="Q283" s="146"/>
      <c r="R283" s="149"/>
      <c r="S283" s="150"/>
      <c r="T283" s="150"/>
      <c r="U283" s="150"/>
      <c r="V283" s="150"/>
      <c r="W283" s="150"/>
      <c r="X283" s="153"/>
      <c r="Y283" s="153"/>
      <c r="Z283" s="153"/>
      <c r="AA283" s="153"/>
      <c r="AB283" s="153"/>
      <c r="AC283" s="153"/>
      <c r="AD283" s="156"/>
      <c r="AE283" s="156"/>
      <c r="AF283" s="156"/>
      <c r="AG283" s="156"/>
      <c r="AH283" s="156"/>
      <c r="AI283" s="157"/>
      <c r="AJ283" s="111"/>
      <c r="AK283" s="111"/>
      <c r="AL283" s="111"/>
      <c r="AM283" s="111"/>
      <c r="AN283" s="111"/>
      <c r="AT283" s="28"/>
      <c r="AU283" s="160"/>
      <c r="AV283" s="161"/>
      <c r="AW283" s="28"/>
      <c r="AX283" s="117"/>
      <c r="AY283" s="117"/>
      <c r="AZ283" s="28"/>
      <c r="BA283" s="28"/>
      <c r="BB283" s="28"/>
      <c r="BC283" s="28"/>
      <c r="BD283" s="28"/>
      <c r="BE283" s="28"/>
    </row>
    <row r="284" spans="3:57" ht="10.9" customHeight="1" x14ac:dyDescent="0.15">
      <c r="C284" s="119"/>
      <c r="D284" s="122"/>
      <c r="E284" s="125"/>
      <c r="F284" s="125"/>
      <c r="G284" s="119"/>
      <c r="H284" s="125"/>
      <c r="I284" s="130"/>
      <c r="J284" s="131"/>
      <c r="K284" s="132"/>
      <c r="L284" s="136"/>
      <c r="M284" s="137"/>
      <c r="N284" s="138"/>
      <c r="O284" s="145"/>
      <c r="P284" s="145"/>
      <c r="Q284" s="146"/>
      <c r="R284" s="149"/>
      <c r="S284" s="150"/>
      <c r="T284" s="150"/>
      <c r="U284" s="150"/>
      <c r="V284" s="150"/>
      <c r="W284" s="150"/>
      <c r="X284" s="153"/>
      <c r="Y284" s="153"/>
      <c r="Z284" s="153"/>
      <c r="AA284" s="153"/>
      <c r="AB284" s="153"/>
      <c r="AC284" s="153"/>
      <c r="AD284" s="156"/>
      <c r="AE284" s="156"/>
      <c r="AF284" s="156"/>
      <c r="AG284" s="156"/>
      <c r="AH284" s="156"/>
      <c r="AI284" s="157"/>
      <c r="AJ284" s="111"/>
      <c r="AK284" s="111"/>
      <c r="AL284" s="111"/>
      <c r="AM284" s="111"/>
      <c r="AN284" s="111"/>
      <c r="AT284" s="28"/>
      <c r="AU284" s="160"/>
      <c r="AV284" s="161"/>
      <c r="AW284" s="28"/>
      <c r="AX284" s="117"/>
      <c r="AY284" s="117"/>
      <c r="AZ284" s="28"/>
      <c r="BA284" s="28"/>
      <c r="BB284" s="28"/>
      <c r="BC284" s="28"/>
      <c r="BD284" s="28"/>
      <c r="BE284" s="28"/>
    </row>
    <row r="285" spans="3:57" ht="10.9" customHeight="1" x14ac:dyDescent="0.15">
      <c r="C285" s="120"/>
      <c r="D285" s="123"/>
      <c r="E285" s="126"/>
      <c r="F285" s="126"/>
      <c r="G285" s="120"/>
      <c r="H285" s="126"/>
      <c r="I285" s="133"/>
      <c r="J285" s="134"/>
      <c r="K285" s="135"/>
      <c r="L285" s="139"/>
      <c r="M285" s="140"/>
      <c r="N285" s="141"/>
      <c r="O285" s="145"/>
      <c r="P285" s="145"/>
      <c r="Q285" s="146"/>
      <c r="R285" s="151"/>
      <c r="S285" s="152"/>
      <c r="T285" s="152"/>
      <c r="U285" s="152"/>
      <c r="V285" s="152"/>
      <c r="W285" s="152"/>
      <c r="X285" s="153"/>
      <c r="Y285" s="153"/>
      <c r="Z285" s="153"/>
      <c r="AA285" s="153"/>
      <c r="AB285" s="153"/>
      <c r="AC285" s="153"/>
      <c r="AD285" s="158"/>
      <c r="AE285" s="158"/>
      <c r="AF285" s="158"/>
      <c r="AG285" s="158"/>
      <c r="AH285" s="158"/>
      <c r="AI285" s="159"/>
      <c r="AJ285" s="111"/>
      <c r="AK285" s="111"/>
      <c r="AL285" s="111"/>
      <c r="AM285" s="111"/>
      <c r="AN285" s="111"/>
      <c r="AT285" s="28"/>
      <c r="AU285" s="160"/>
      <c r="AV285" s="161"/>
      <c r="AW285" s="28"/>
      <c r="AX285" s="117"/>
      <c r="AY285" s="117"/>
      <c r="AZ285" s="28"/>
      <c r="BA285" s="28"/>
      <c r="BB285" s="28"/>
      <c r="BC285" s="28"/>
      <c r="BD285" s="28"/>
      <c r="BE285" s="28"/>
    </row>
    <row r="286" spans="3:57" ht="10.9" customHeight="1" x14ac:dyDescent="0.15">
      <c r="C286" s="118">
        <v>9</v>
      </c>
      <c r="D286" s="121" t="s">
        <v>2</v>
      </c>
      <c r="E286" s="124">
        <v>29</v>
      </c>
      <c r="F286" s="124" t="s">
        <v>1</v>
      </c>
      <c r="G286" s="118" t="s">
        <v>6</v>
      </c>
      <c r="H286" s="124"/>
      <c r="I286" s="127" t="s">
        <v>103</v>
      </c>
      <c r="J286" s="128"/>
      <c r="K286" s="129"/>
      <c r="L286" s="136">
        <v>1</v>
      </c>
      <c r="M286" s="137"/>
      <c r="N286" s="138"/>
      <c r="O286" s="142">
        <f t="shared" ref="O286" si="33">IF(L286=1,$AL$30,IF(L286=2,$AL$49,IF(L286=3,$AL$67,IF(L286=4,$AL$86,IF(L286=5,$AL$104,IF(L286=6,$AL$122,IF(L286=7,$AL$141,IF(L286=8,$AL$159,IF(L286=9,$AL$177,IF(L286=10,$AL$196,0))))))))))</f>
        <v>0.14299999999999999</v>
      </c>
      <c r="P286" s="143"/>
      <c r="Q286" s="144"/>
      <c r="R286" s="147">
        <f>IF(AND(I286="○",AU286="●"),AX286*O286,0)</f>
        <v>5.72</v>
      </c>
      <c r="S286" s="148"/>
      <c r="T286" s="148"/>
      <c r="U286" s="148"/>
      <c r="V286" s="148"/>
      <c r="W286" s="148"/>
      <c r="X286" s="153">
        <f>IF(AND(I286="○",AU286="●"),'記載例(ｽｸﾘｰﾝ)'!AD39,0)</f>
        <v>0.66666666666666663</v>
      </c>
      <c r="Y286" s="153"/>
      <c r="Z286" s="153"/>
      <c r="AA286" s="153"/>
      <c r="AB286" s="153"/>
      <c r="AC286" s="153"/>
      <c r="AD286" s="154">
        <f>IF(I286="○",ROUNDUP(R286+X286,1),0)</f>
        <v>6.3999999999999995</v>
      </c>
      <c r="AE286" s="154"/>
      <c r="AF286" s="154"/>
      <c r="AG286" s="154"/>
      <c r="AH286" s="154"/>
      <c r="AI286" s="155"/>
      <c r="AJ286" s="111"/>
      <c r="AK286" s="111"/>
      <c r="AL286" s="111"/>
      <c r="AM286" s="111"/>
      <c r="AN286" s="111"/>
      <c r="AT286" s="28"/>
      <c r="AU286" s="160" t="str">
        <f t="shared" si="23"/>
        <v>●</v>
      </c>
      <c r="AV286" s="161" t="str">
        <f>IF(AU286="●",IF(I286="定","-",I286),"-")</f>
        <v>○</v>
      </c>
      <c r="AW286" s="28"/>
      <c r="AX286" s="117">
        <f t="shared" ref="AX286" si="34">20+ROUNDDOWN(($K$204-1000)/1000,0)*20</f>
        <v>40</v>
      </c>
      <c r="AY286" s="117"/>
      <c r="AZ286" s="28"/>
      <c r="BA286" s="28"/>
      <c r="BB286" s="28"/>
      <c r="BC286" s="28"/>
      <c r="BD286" s="28"/>
      <c r="BE286" s="28"/>
    </row>
    <row r="287" spans="3:57" ht="10.9" customHeight="1" x14ac:dyDescent="0.15">
      <c r="C287" s="119"/>
      <c r="D287" s="122"/>
      <c r="E287" s="125"/>
      <c r="F287" s="125"/>
      <c r="G287" s="119"/>
      <c r="H287" s="125"/>
      <c r="I287" s="130"/>
      <c r="J287" s="131"/>
      <c r="K287" s="132"/>
      <c r="L287" s="136"/>
      <c r="M287" s="137"/>
      <c r="N287" s="138"/>
      <c r="O287" s="145"/>
      <c r="P287" s="145"/>
      <c r="Q287" s="146"/>
      <c r="R287" s="149"/>
      <c r="S287" s="150"/>
      <c r="T287" s="150"/>
      <c r="U287" s="150"/>
      <c r="V287" s="150"/>
      <c r="W287" s="150"/>
      <c r="X287" s="153"/>
      <c r="Y287" s="153"/>
      <c r="Z287" s="153"/>
      <c r="AA287" s="153"/>
      <c r="AB287" s="153"/>
      <c r="AC287" s="153"/>
      <c r="AD287" s="156"/>
      <c r="AE287" s="156"/>
      <c r="AF287" s="156"/>
      <c r="AG287" s="156"/>
      <c r="AH287" s="156"/>
      <c r="AI287" s="157"/>
      <c r="AJ287" s="111"/>
      <c r="AK287" s="111"/>
      <c r="AL287" s="111"/>
      <c r="AM287" s="111"/>
      <c r="AN287" s="111"/>
      <c r="AT287" s="28"/>
      <c r="AU287" s="160"/>
      <c r="AV287" s="161"/>
      <c r="AW287" s="28"/>
      <c r="AX287" s="117"/>
      <c r="AY287" s="117"/>
      <c r="AZ287" s="28"/>
      <c r="BA287" s="28"/>
      <c r="BB287" s="28"/>
      <c r="BC287" s="28"/>
      <c r="BD287" s="28"/>
      <c r="BE287" s="28"/>
    </row>
    <row r="288" spans="3:57" ht="10.9" customHeight="1" x14ac:dyDescent="0.15">
      <c r="C288" s="119"/>
      <c r="D288" s="122"/>
      <c r="E288" s="125"/>
      <c r="F288" s="125"/>
      <c r="G288" s="119"/>
      <c r="H288" s="125"/>
      <c r="I288" s="130"/>
      <c r="J288" s="131"/>
      <c r="K288" s="132"/>
      <c r="L288" s="136"/>
      <c r="M288" s="137"/>
      <c r="N288" s="138"/>
      <c r="O288" s="145"/>
      <c r="P288" s="145"/>
      <c r="Q288" s="146"/>
      <c r="R288" s="149"/>
      <c r="S288" s="150"/>
      <c r="T288" s="150"/>
      <c r="U288" s="150"/>
      <c r="V288" s="150"/>
      <c r="W288" s="150"/>
      <c r="X288" s="153"/>
      <c r="Y288" s="153"/>
      <c r="Z288" s="153"/>
      <c r="AA288" s="153"/>
      <c r="AB288" s="153"/>
      <c r="AC288" s="153"/>
      <c r="AD288" s="156"/>
      <c r="AE288" s="156"/>
      <c r="AF288" s="156"/>
      <c r="AG288" s="156"/>
      <c r="AH288" s="156"/>
      <c r="AI288" s="157"/>
      <c r="AJ288" s="111"/>
      <c r="AK288" s="111"/>
      <c r="AL288" s="111"/>
      <c r="AM288" s="111"/>
      <c r="AN288" s="111"/>
      <c r="AT288" s="28"/>
      <c r="AU288" s="160"/>
      <c r="AV288" s="161"/>
      <c r="AW288" s="28"/>
      <c r="AX288" s="117"/>
      <c r="AY288" s="117"/>
      <c r="AZ288" s="28"/>
      <c r="BA288" s="28"/>
      <c r="BB288" s="28"/>
      <c r="BC288" s="28"/>
      <c r="BD288" s="28"/>
      <c r="BE288" s="28"/>
    </row>
    <row r="289" spans="3:57" ht="10.9" customHeight="1" x14ac:dyDescent="0.15">
      <c r="C289" s="120"/>
      <c r="D289" s="123"/>
      <c r="E289" s="126"/>
      <c r="F289" s="126"/>
      <c r="G289" s="120"/>
      <c r="H289" s="126"/>
      <c r="I289" s="133"/>
      <c r="J289" s="134"/>
      <c r="K289" s="135"/>
      <c r="L289" s="139"/>
      <c r="M289" s="140"/>
      <c r="N289" s="141"/>
      <c r="O289" s="145"/>
      <c r="P289" s="145"/>
      <c r="Q289" s="146"/>
      <c r="R289" s="151"/>
      <c r="S289" s="152"/>
      <c r="T289" s="152"/>
      <c r="U289" s="152"/>
      <c r="V289" s="152"/>
      <c r="W289" s="152"/>
      <c r="X289" s="153"/>
      <c r="Y289" s="153"/>
      <c r="Z289" s="153"/>
      <c r="AA289" s="153"/>
      <c r="AB289" s="153"/>
      <c r="AC289" s="153"/>
      <c r="AD289" s="158"/>
      <c r="AE289" s="158"/>
      <c r="AF289" s="158"/>
      <c r="AG289" s="158"/>
      <c r="AH289" s="158"/>
      <c r="AI289" s="159"/>
      <c r="AJ289" s="111"/>
      <c r="AK289" s="111"/>
      <c r="AL289" s="111"/>
      <c r="AM289" s="111"/>
      <c r="AN289" s="111"/>
      <c r="AT289" s="28"/>
      <c r="AU289" s="160"/>
      <c r="AV289" s="161"/>
      <c r="AW289" s="28"/>
      <c r="AX289" s="117"/>
      <c r="AY289" s="117"/>
      <c r="AZ289" s="28"/>
      <c r="BA289" s="28"/>
      <c r="BB289" s="28"/>
      <c r="BC289" s="28"/>
      <c r="BD289" s="28"/>
      <c r="BE289" s="28"/>
    </row>
    <row r="290" spans="3:57" ht="10.9" customHeight="1" x14ac:dyDescent="0.15">
      <c r="C290" s="118">
        <v>9</v>
      </c>
      <c r="D290" s="121" t="s">
        <v>2</v>
      </c>
      <c r="E290" s="124">
        <v>30</v>
      </c>
      <c r="F290" s="124" t="s">
        <v>1</v>
      </c>
      <c r="G290" s="118" t="s">
        <v>5</v>
      </c>
      <c r="H290" s="124"/>
      <c r="I290" s="127" t="s">
        <v>103</v>
      </c>
      <c r="J290" s="128"/>
      <c r="K290" s="129"/>
      <c r="L290" s="136">
        <v>1</v>
      </c>
      <c r="M290" s="137"/>
      <c r="N290" s="138"/>
      <c r="O290" s="142">
        <f t="shared" ref="O290" si="35">IF(L290=1,$AL$30,IF(L290=2,$AL$49,IF(L290=3,$AL$67,IF(L290=4,$AL$86,IF(L290=5,$AL$104,IF(L290=6,$AL$122,IF(L290=7,$AL$141,IF(L290=8,$AL$159,IF(L290=9,$AL$177,IF(L290=10,$AL$196,0))))))))))</f>
        <v>0.14299999999999999</v>
      </c>
      <c r="P290" s="143"/>
      <c r="Q290" s="144"/>
      <c r="R290" s="147">
        <f>IF(AND(I290="○",AU290="●"),AX290*O290,0)</f>
        <v>5.72</v>
      </c>
      <c r="S290" s="148"/>
      <c r="T290" s="148"/>
      <c r="U290" s="148"/>
      <c r="V290" s="148"/>
      <c r="W290" s="148"/>
      <c r="X290" s="153">
        <f>IF(AND(I290="○",AU290="●"),'記載例(ｽｸﾘｰﾝ)'!AD43,0)</f>
        <v>0.66666666666666663</v>
      </c>
      <c r="Y290" s="153"/>
      <c r="Z290" s="153"/>
      <c r="AA290" s="153"/>
      <c r="AB290" s="153"/>
      <c r="AC290" s="153"/>
      <c r="AD290" s="154">
        <f>IF(I290="○",ROUNDUP(R290+X290,1),0)</f>
        <v>6.3999999999999995</v>
      </c>
      <c r="AE290" s="154"/>
      <c r="AF290" s="154"/>
      <c r="AG290" s="154"/>
      <c r="AH290" s="154"/>
      <c r="AI290" s="155"/>
      <c r="AJ290" s="111"/>
      <c r="AK290" s="111"/>
      <c r="AL290" s="111"/>
      <c r="AM290" s="111"/>
      <c r="AN290" s="111"/>
      <c r="AT290" s="28"/>
      <c r="AU290" s="160" t="str">
        <f t="shared" si="23"/>
        <v>●</v>
      </c>
      <c r="AV290" s="161" t="str">
        <f>IF(AU290="●",IF(I290="定","-",I290),"-")</f>
        <v>○</v>
      </c>
      <c r="AW290" s="28"/>
      <c r="AX290" s="117">
        <f t="shared" ref="AX290" si="36">20+ROUNDDOWN(($K$204-1000)/1000,0)*20</f>
        <v>40</v>
      </c>
      <c r="AY290" s="117"/>
      <c r="AZ290" s="28"/>
      <c r="BA290" s="28"/>
      <c r="BB290" s="28"/>
      <c r="BC290" s="28"/>
      <c r="BD290" s="28"/>
      <c r="BE290" s="28"/>
    </row>
    <row r="291" spans="3:57" ht="10.9" customHeight="1" x14ac:dyDescent="0.15">
      <c r="C291" s="119"/>
      <c r="D291" s="122"/>
      <c r="E291" s="125"/>
      <c r="F291" s="125"/>
      <c r="G291" s="119"/>
      <c r="H291" s="125"/>
      <c r="I291" s="130"/>
      <c r="J291" s="131"/>
      <c r="K291" s="132"/>
      <c r="L291" s="136"/>
      <c r="M291" s="137"/>
      <c r="N291" s="138"/>
      <c r="O291" s="145"/>
      <c r="P291" s="145"/>
      <c r="Q291" s="146"/>
      <c r="R291" s="149"/>
      <c r="S291" s="150"/>
      <c r="T291" s="150"/>
      <c r="U291" s="150"/>
      <c r="V291" s="150"/>
      <c r="W291" s="150"/>
      <c r="X291" s="153"/>
      <c r="Y291" s="153"/>
      <c r="Z291" s="153"/>
      <c r="AA291" s="153"/>
      <c r="AB291" s="153"/>
      <c r="AC291" s="153"/>
      <c r="AD291" s="156"/>
      <c r="AE291" s="156"/>
      <c r="AF291" s="156"/>
      <c r="AG291" s="156"/>
      <c r="AH291" s="156"/>
      <c r="AI291" s="157"/>
      <c r="AJ291" s="111"/>
      <c r="AK291" s="111"/>
      <c r="AL291" s="111"/>
      <c r="AM291" s="111"/>
      <c r="AN291" s="111"/>
      <c r="AT291" s="28"/>
      <c r="AU291" s="160"/>
      <c r="AV291" s="161"/>
      <c r="AW291" s="28"/>
      <c r="AX291" s="117"/>
      <c r="AY291" s="117"/>
      <c r="AZ291" s="28"/>
      <c r="BA291" s="28"/>
      <c r="BB291" s="28"/>
      <c r="BC291" s="28"/>
      <c r="BD291" s="28"/>
      <c r="BE291" s="28"/>
    </row>
    <row r="292" spans="3:57" ht="10.9" customHeight="1" x14ac:dyDescent="0.15">
      <c r="C292" s="119"/>
      <c r="D292" s="122"/>
      <c r="E292" s="125"/>
      <c r="F292" s="125"/>
      <c r="G292" s="119"/>
      <c r="H292" s="125"/>
      <c r="I292" s="130"/>
      <c r="J292" s="131"/>
      <c r="K292" s="132"/>
      <c r="L292" s="136"/>
      <c r="M292" s="137"/>
      <c r="N292" s="138"/>
      <c r="O292" s="145"/>
      <c r="P292" s="145"/>
      <c r="Q292" s="146"/>
      <c r="R292" s="149"/>
      <c r="S292" s="150"/>
      <c r="T292" s="150"/>
      <c r="U292" s="150"/>
      <c r="V292" s="150"/>
      <c r="W292" s="150"/>
      <c r="X292" s="153"/>
      <c r="Y292" s="153"/>
      <c r="Z292" s="153"/>
      <c r="AA292" s="153"/>
      <c r="AB292" s="153"/>
      <c r="AC292" s="153"/>
      <c r="AD292" s="156"/>
      <c r="AE292" s="156"/>
      <c r="AF292" s="156"/>
      <c r="AG292" s="156"/>
      <c r="AH292" s="156"/>
      <c r="AI292" s="157"/>
      <c r="AJ292" s="111"/>
      <c r="AK292" s="111"/>
      <c r="AL292" s="111"/>
      <c r="AM292" s="111"/>
      <c r="AN292" s="111"/>
      <c r="AT292" s="28"/>
      <c r="AU292" s="160"/>
      <c r="AV292" s="161"/>
      <c r="AW292" s="28"/>
      <c r="AX292" s="117"/>
      <c r="AY292" s="117"/>
      <c r="AZ292" s="28"/>
      <c r="BA292" s="28"/>
      <c r="BB292" s="28"/>
      <c r="BC292" s="28"/>
      <c r="BD292" s="28"/>
      <c r="BE292" s="28"/>
    </row>
    <row r="293" spans="3:57" ht="10.9" customHeight="1" x14ac:dyDescent="0.15">
      <c r="C293" s="120"/>
      <c r="D293" s="123"/>
      <c r="E293" s="126"/>
      <c r="F293" s="126"/>
      <c r="G293" s="120"/>
      <c r="H293" s="126"/>
      <c r="I293" s="133"/>
      <c r="J293" s="134"/>
      <c r="K293" s="135"/>
      <c r="L293" s="139"/>
      <c r="M293" s="140"/>
      <c r="N293" s="141"/>
      <c r="O293" s="145"/>
      <c r="P293" s="145"/>
      <c r="Q293" s="146"/>
      <c r="R293" s="151"/>
      <c r="S293" s="152"/>
      <c r="T293" s="152"/>
      <c r="U293" s="152"/>
      <c r="V293" s="152"/>
      <c r="W293" s="152"/>
      <c r="X293" s="153"/>
      <c r="Y293" s="153"/>
      <c r="Z293" s="153"/>
      <c r="AA293" s="153"/>
      <c r="AB293" s="153"/>
      <c r="AC293" s="153"/>
      <c r="AD293" s="158"/>
      <c r="AE293" s="158"/>
      <c r="AF293" s="158"/>
      <c r="AG293" s="158"/>
      <c r="AH293" s="158"/>
      <c r="AI293" s="159"/>
      <c r="AJ293" s="111"/>
      <c r="AK293" s="111"/>
      <c r="AL293" s="111"/>
      <c r="AM293" s="111"/>
      <c r="AN293" s="111"/>
      <c r="AT293" s="28"/>
      <c r="AU293" s="160"/>
      <c r="AV293" s="161"/>
      <c r="AW293" s="28"/>
      <c r="AX293" s="117"/>
      <c r="AY293" s="117"/>
      <c r="AZ293" s="28"/>
      <c r="BA293" s="28"/>
      <c r="BB293" s="28"/>
      <c r="BC293" s="28"/>
      <c r="BD293" s="28"/>
      <c r="BE293" s="28"/>
    </row>
    <row r="294" spans="3:57" ht="10.9" customHeight="1" x14ac:dyDescent="0.15">
      <c r="C294" s="329" t="s">
        <v>110</v>
      </c>
      <c r="D294" s="330"/>
      <c r="E294" s="330"/>
      <c r="F294" s="330"/>
      <c r="G294" s="330"/>
      <c r="H294" s="330"/>
      <c r="I294" s="330"/>
      <c r="J294" s="330"/>
      <c r="K294" s="330"/>
      <c r="L294" s="330"/>
      <c r="M294" s="330"/>
      <c r="N294" s="330"/>
      <c r="O294" s="330"/>
      <c r="P294" s="330"/>
      <c r="Q294" s="330"/>
      <c r="R294" s="330"/>
      <c r="S294" s="330"/>
      <c r="T294" s="330"/>
      <c r="U294" s="330"/>
      <c r="V294" s="330"/>
      <c r="W294" s="331"/>
      <c r="X294" s="338">
        <f>ROUNDUP(SUM(X222:AC293),1)</f>
        <v>11.6</v>
      </c>
      <c r="Y294" s="338"/>
      <c r="Z294" s="338"/>
      <c r="AA294" s="338"/>
      <c r="AB294" s="338"/>
      <c r="AC294" s="338"/>
      <c r="AD294" s="338"/>
      <c r="AE294" s="338"/>
      <c r="AF294" s="341" t="s">
        <v>69</v>
      </c>
      <c r="AG294" s="341"/>
      <c r="AH294" s="341"/>
      <c r="AI294" s="342"/>
      <c r="AJ294" s="111"/>
      <c r="AK294" s="111"/>
      <c r="AL294" s="111"/>
      <c r="AM294" s="111"/>
      <c r="AN294" s="111"/>
      <c r="AT294" s="28"/>
      <c r="AU294" s="116"/>
      <c r="AV294" s="113"/>
      <c r="AW294" s="28"/>
      <c r="AX294" s="114"/>
      <c r="AY294" s="114"/>
      <c r="AZ294" s="28"/>
      <c r="BA294" s="28"/>
      <c r="BB294" s="28"/>
      <c r="BC294" s="28"/>
      <c r="BD294" s="28"/>
      <c r="BE294" s="28"/>
    </row>
    <row r="295" spans="3:57" ht="10.9" customHeight="1" x14ac:dyDescent="0.15">
      <c r="C295" s="332"/>
      <c r="D295" s="333"/>
      <c r="E295" s="333"/>
      <c r="F295" s="333"/>
      <c r="G295" s="333"/>
      <c r="H295" s="333"/>
      <c r="I295" s="333"/>
      <c r="J295" s="333"/>
      <c r="K295" s="333"/>
      <c r="L295" s="333"/>
      <c r="M295" s="333"/>
      <c r="N295" s="333"/>
      <c r="O295" s="333"/>
      <c r="P295" s="333"/>
      <c r="Q295" s="333"/>
      <c r="R295" s="333"/>
      <c r="S295" s="333"/>
      <c r="T295" s="333"/>
      <c r="U295" s="333"/>
      <c r="V295" s="333"/>
      <c r="W295" s="334"/>
      <c r="X295" s="339"/>
      <c r="Y295" s="339"/>
      <c r="Z295" s="339"/>
      <c r="AA295" s="339"/>
      <c r="AB295" s="339"/>
      <c r="AC295" s="339"/>
      <c r="AD295" s="339"/>
      <c r="AE295" s="339"/>
      <c r="AF295" s="343"/>
      <c r="AG295" s="343"/>
      <c r="AH295" s="343"/>
      <c r="AI295" s="344"/>
      <c r="AJ295" s="111"/>
      <c r="AK295" s="111"/>
      <c r="AL295" s="111"/>
      <c r="AM295" s="111"/>
      <c r="AN295" s="111"/>
      <c r="AT295" s="28"/>
      <c r="AU295" s="116"/>
      <c r="AV295" s="113"/>
      <c r="AW295" s="28"/>
      <c r="AX295" s="114"/>
      <c r="AY295" s="114"/>
      <c r="AZ295" s="28"/>
      <c r="BA295" s="28"/>
      <c r="BB295" s="28"/>
      <c r="BC295" s="28"/>
      <c r="BD295" s="28"/>
      <c r="BE295" s="28"/>
    </row>
    <row r="296" spans="3:57" ht="10.9" customHeight="1" x14ac:dyDescent="0.15">
      <c r="C296" s="332"/>
      <c r="D296" s="333"/>
      <c r="E296" s="333"/>
      <c r="F296" s="333"/>
      <c r="G296" s="333"/>
      <c r="H296" s="333"/>
      <c r="I296" s="333"/>
      <c r="J296" s="333"/>
      <c r="K296" s="333"/>
      <c r="L296" s="333"/>
      <c r="M296" s="333"/>
      <c r="N296" s="333"/>
      <c r="O296" s="333"/>
      <c r="P296" s="333"/>
      <c r="Q296" s="333"/>
      <c r="R296" s="333"/>
      <c r="S296" s="333"/>
      <c r="T296" s="333"/>
      <c r="U296" s="333"/>
      <c r="V296" s="333"/>
      <c r="W296" s="334"/>
      <c r="X296" s="339"/>
      <c r="Y296" s="339"/>
      <c r="Z296" s="339"/>
      <c r="AA296" s="339"/>
      <c r="AB296" s="339"/>
      <c r="AC296" s="339"/>
      <c r="AD296" s="339"/>
      <c r="AE296" s="339"/>
      <c r="AF296" s="343"/>
      <c r="AG296" s="343"/>
      <c r="AH296" s="343"/>
      <c r="AI296" s="344"/>
      <c r="AJ296" s="111"/>
      <c r="AK296" s="111"/>
      <c r="AL296" s="111"/>
      <c r="AM296" s="111"/>
      <c r="AN296" s="111"/>
      <c r="AT296" s="28"/>
      <c r="AU296" s="116"/>
      <c r="AV296" s="113"/>
      <c r="AW296" s="28"/>
      <c r="AX296" s="114"/>
      <c r="AY296" s="114"/>
      <c r="AZ296" s="28"/>
      <c r="BA296" s="28"/>
      <c r="BB296" s="28"/>
      <c r="BC296" s="28"/>
      <c r="BD296" s="28"/>
      <c r="BE296" s="28"/>
    </row>
    <row r="297" spans="3:57" ht="10.9" customHeight="1" thickBot="1" x14ac:dyDescent="0.2">
      <c r="C297" s="335"/>
      <c r="D297" s="336"/>
      <c r="E297" s="336"/>
      <c r="F297" s="336"/>
      <c r="G297" s="336"/>
      <c r="H297" s="336"/>
      <c r="I297" s="336"/>
      <c r="J297" s="336"/>
      <c r="K297" s="336"/>
      <c r="L297" s="336"/>
      <c r="M297" s="336"/>
      <c r="N297" s="336"/>
      <c r="O297" s="336"/>
      <c r="P297" s="336"/>
      <c r="Q297" s="336"/>
      <c r="R297" s="336"/>
      <c r="S297" s="336"/>
      <c r="T297" s="336"/>
      <c r="U297" s="336"/>
      <c r="V297" s="336"/>
      <c r="W297" s="337"/>
      <c r="X297" s="340"/>
      <c r="Y297" s="340"/>
      <c r="Z297" s="340"/>
      <c r="AA297" s="340"/>
      <c r="AB297" s="340"/>
      <c r="AC297" s="340"/>
      <c r="AD297" s="340"/>
      <c r="AE297" s="340"/>
      <c r="AF297" s="345"/>
      <c r="AG297" s="345"/>
      <c r="AH297" s="345"/>
      <c r="AI297" s="346"/>
      <c r="AJ297" s="111"/>
      <c r="AK297" s="111"/>
      <c r="AL297" s="111"/>
      <c r="AM297" s="111"/>
      <c r="AN297" s="111"/>
      <c r="AT297" s="28"/>
      <c r="AU297" s="116"/>
      <c r="AV297" s="113"/>
      <c r="AW297" s="28"/>
      <c r="AX297" s="114"/>
      <c r="AY297" s="114"/>
      <c r="AZ297" s="28"/>
      <c r="BA297" s="28"/>
      <c r="BB297" s="28"/>
      <c r="BC297" s="28"/>
      <c r="BD297" s="28"/>
      <c r="BE297" s="28"/>
    </row>
    <row r="298" spans="3:57" ht="10.9" customHeight="1" x14ac:dyDescent="0.15">
      <c r="C298" s="347" t="s">
        <v>112</v>
      </c>
      <c r="D298" s="348"/>
      <c r="E298" s="348"/>
      <c r="F298" s="348"/>
      <c r="G298" s="348"/>
      <c r="H298" s="348"/>
      <c r="I298" s="348"/>
      <c r="J298" s="348"/>
      <c r="K298" s="348"/>
      <c r="L298" s="348"/>
      <c r="M298" s="348"/>
      <c r="N298" s="348"/>
      <c r="O298" s="348"/>
      <c r="P298" s="348"/>
      <c r="Q298" s="348"/>
      <c r="R298" s="348"/>
      <c r="S298" s="348"/>
      <c r="T298" s="348"/>
      <c r="U298" s="348"/>
      <c r="V298" s="348"/>
      <c r="W298" s="348"/>
      <c r="X298" s="353">
        <f>SUM($AD222:$AI293,X294)</f>
        <v>135.5</v>
      </c>
      <c r="Y298" s="354"/>
      <c r="Z298" s="354"/>
      <c r="AA298" s="354"/>
      <c r="AB298" s="354"/>
      <c r="AC298" s="354"/>
      <c r="AD298" s="354"/>
      <c r="AE298" s="354"/>
      <c r="AF298" s="359" t="s">
        <v>69</v>
      </c>
      <c r="AG298" s="359"/>
      <c r="AH298" s="359"/>
      <c r="AI298" s="360"/>
      <c r="AJ298" s="85"/>
      <c r="AK298" s="85"/>
      <c r="AL298" s="85"/>
      <c r="AM298" s="85"/>
      <c r="AN298" s="85"/>
      <c r="AT298" s="28"/>
      <c r="AU298" s="161"/>
      <c r="AV298" s="161"/>
      <c r="AW298" s="28"/>
      <c r="AX298" s="117">
        <f t="shared" ref="AX298" si="37">20+ROUNDDOWN(($K$204-1000)/1000,0)*20</f>
        <v>40</v>
      </c>
      <c r="AY298" s="161">
        <f>COUNTIF(AX15:AX293,"○")+COUNTIF(AX15:AX293,"△")</f>
        <v>0</v>
      </c>
      <c r="AZ298" s="28"/>
      <c r="BA298" s="28"/>
      <c r="BB298" s="28"/>
      <c r="BC298" s="28"/>
      <c r="BD298" s="28"/>
      <c r="BE298" s="28"/>
    </row>
    <row r="299" spans="3:57" ht="10.9" customHeight="1" x14ac:dyDescent="0.15">
      <c r="C299" s="349"/>
      <c r="D299" s="350"/>
      <c r="E299" s="350"/>
      <c r="F299" s="350"/>
      <c r="G299" s="350"/>
      <c r="H299" s="350"/>
      <c r="I299" s="350"/>
      <c r="J299" s="350"/>
      <c r="K299" s="350"/>
      <c r="L299" s="350"/>
      <c r="M299" s="350"/>
      <c r="N299" s="350"/>
      <c r="O299" s="350"/>
      <c r="P299" s="350"/>
      <c r="Q299" s="350"/>
      <c r="R299" s="350"/>
      <c r="S299" s="350"/>
      <c r="T299" s="350"/>
      <c r="U299" s="350"/>
      <c r="V299" s="350"/>
      <c r="W299" s="350"/>
      <c r="X299" s="355"/>
      <c r="Y299" s="356"/>
      <c r="Z299" s="356"/>
      <c r="AA299" s="356"/>
      <c r="AB299" s="356"/>
      <c r="AC299" s="356"/>
      <c r="AD299" s="356"/>
      <c r="AE299" s="356"/>
      <c r="AF299" s="361"/>
      <c r="AG299" s="361"/>
      <c r="AH299" s="361"/>
      <c r="AI299" s="362"/>
      <c r="AJ299" s="85"/>
      <c r="AK299" s="85"/>
      <c r="AL299" s="85"/>
      <c r="AM299" s="85"/>
      <c r="AN299" s="85"/>
      <c r="AT299" s="28"/>
      <c r="AU299" s="161"/>
      <c r="AV299" s="161"/>
      <c r="AW299" s="28"/>
      <c r="AX299" s="117"/>
      <c r="AY299" s="161"/>
      <c r="AZ299" s="28"/>
      <c r="BA299" s="28"/>
      <c r="BB299" s="28"/>
      <c r="BC299" s="28"/>
      <c r="BD299" s="28"/>
      <c r="BE299" s="28"/>
    </row>
    <row r="300" spans="3:57" ht="10.9" customHeight="1" x14ac:dyDescent="0.15">
      <c r="C300" s="349"/>
      <c r="D300" s="350"/>
      <c r="E300" s="350"/>
      <c r="F300" s="350"/>
      <c r="G300" s="350"/>
      <c r="H300" s="350"/>
      <c r="I300" s="350"/>
      <c r="J300" s="350"/>
      <c r="K300" s="350"/>
      <c r="L300" s="350"/>
      <c r="M300" s="350"/>
      <c r="N300" s="350"/>
      <c r="O300" s="350"/>
      <c r="P300" s="350"/>
      <c r="Q300" s="350"/>
      <c r="R300" s="350"/>
      <c r="S300" s="350"/>
      <c r="T300" s="350"/>
      <c r="U300" s="350"/>
      <c r="V300" s="350"/>
      <c r="W300" s="350"/>
      <c r="X300" s="355"/>
      <c r="Y300" s="356"/>
      <c r="Z300" s="356"/>
      <c r="AA300" s="356"/>
      <c r="AB300" s="356"/>
      <c r="AC300" s="356"/>
      <c r="AD300" s="356"/>
      <c r="AE300" s="356"/>
      <c r="AF300" s="361"/>
      <c r="AG300" s="361"/>
      <c r="AH300" s="361"/>
      <c r="AI300" s="362"/>
      <c r="AJ300" s="85"/>
      <c r="AK300" s="85"/>
      <c r="AL300" s="85"/>
      <c r="AM300" s="85"/>
      <c r="AN300" s="85"/>
      <c r="AT300" s="28"/>
      <c r="AU300" s="161"/>
      <c r="AV300" s="161"/>
      <c r="AW300" s="28"/>
      <c r="AX300" s="117"/>
      <c r="AY300" s="161"/>
      <c r="AZ300" s="28"/>
      <c r="BA300" s="28"/>
      <c r="BB300" s="28"/>
      <c r="BC300" s="28"/>
      <c r="BD300" s="28"/>
      <c r="BE300" s="28"/>
    </row>
    <row r="301" spans="3:57" ht="14.1" customHeight="1" thickBot="1" x14ac:dyDescent="0.2">
      <c r="C301" s="351"/>
      <c r="D301" s="352"/>
      <c r="E301" s="352"/>
      <c r="F301" s="352"/>
      <c r="G301" s="352"/>
      <c r="H301" s="352"/>
      <c r="I301" s="352"/>
      <c r="J301" s="352"/>
      <c r="K301" s="352"/>
      <c r="L301" s="352"/>
      <c r="M301" s="352"/>
      <c r="N301" s="352"/>
      <c r="O301" s="352"/>
      <c r="P301" s="352"/>
      <c r="Q301" s="352"/>
      <c r="R301" s="352"/>
      <c r="S301" s="352"/>
      <c r="T301" s="352"/>
      <c r="U301" s="352"/>
      <c r="V301" s="352"/>
      <c r="W301" s="352"/>
      <c r="X301" s="357"/>
      <c r="Y301" s="358"/>
      <c r="Z301" s="358"/>
      <c r="AA301" s="358"/>
      <c r="AB301" s="358"/>
      <c r="AC301" s="358"/>
      <c r="AD301" s="358"/>
      <c r="AE301" s="358"/>
      <c r="AF301" s="363"/>
      <c r="AG301" s="363"/>
      <c r="AH301" s="363"/>
      <c r="AI301" s="364"/>
      <c r="AJ301" s="85"/>
      <c r="AK301" s="85"/>
      <c r="AL301" s="85"/>
      <c r="AM301" s="85"/>
      <c r="AN301" s="85"/>
      <c r="AT301" s="28"/>
      <c r="AU301" s="161"/>
      <c r="AV301" s="161"/>
      <c r="AW301" s="28"/>
      <c r="AX301" s="117"/>
      <c r="AY301" s="161"/>
      <c r="AZ301" s="28"/>
      <c r="BA301" s="28"/>
      <c r="BB301" s="28"/>
      <c r="BC301" s="28"/>
      <c r="BD301" s="28"/>
      <c r="BE301" s="28"/>
    </row>
    <row r="302" spans="3:57" ht="14.1" customHeight="1" x14ac:dyDescent="0.15"/>
    <row r="303" spans="3:57" ht="14.1" customHeight="1" x14ac:dyDescent="0.15"/>
    <row r="305" spans="4:32" x14ac:dyDescent="0.15">
      <c r="D305" s="1"/>
      <c r="J305" s="19"/>
    </row>
    <row r="307" spans="4:32" x14ac:dyDescent="0.15">
      <c r="AF307" s="87"/>
    </row>
    <row r="309" spans="4:32" ht="19.5" customHeight="1" x14ac:dyDescent="0.15"/>
  </sheetData>
  <sheetProtection algorithmName="SHA-512" hashValue="4/7yQ5t9lbuOVijv6HtsvmsqMyLJFE8prtYsTldtZU2p4vQjPoWH96bcC30FCmRu6eeGBMRAF1zx6yog5ET8vw==" saltValue="6PEiA2sCb4+FdW1bRDMHmA==" spinCount="100000" sheet="1" formatRows="0"/>
  <mergeCells count="865">
    <mergeCell ref="C294:W297"/>
    <mergeCell ref="X294:AE297"/>
    <mergeCell ref="AF294:AI297"/>
    <mergeCell ref="C298:W301"/>
    <mergeCell ref="X298:AE301"/>
    <mergeCell ref="AF298:AI301"/>
    <mergeCell ref="AU298:AU301"/>
    <mergeCell ref="AV298:AV301"/>
    <mergeCell ref="AX298:AX301"/>
    <mergeCell ref="AY298:AY301"/>
    <mergeCell ref="X266:AC269"/>
    <mergeCell ref="AD266:AI269"/>
    <mergeCell ref="AU266:AU269"/>
    <mergeCell ref="AV266:AV269"/>
    <mergeCell ref="AX266:AX269"/>
    <mergeCell ref="AY266:AY269"/>
    <mergeCell ref="AY262:AY265"/>
    <mergeCell ref="C266:C269"/>
    <mergeCell ref="D266:D269"/>
    <mergeCell ref="E266:E269"/>
    <mergeCell ref="F266:F269"/>
    <mergeCell ref="G266:H269"/>
    <mergeCell ref="I266:K269"/>
    <mergeCell ref="L266:N269"/>
    <mergeCell ref="O266:Q269"/>
    <mergeCell ref="R266:W269"/>
    <mergeCell ref="R262:W265"/>
    <mergeCell ref="X262:AC265"/>
    <mergeCell ref="AD262:AI265"/>
    <mergeCell ref="AU262:AU265"/>
    <mergeCell ref="AV262:AV265"/>
    <mergeCell ref="AX262:AX265"/>
    <mergeCell ref="C262:C265"/>
    <mergeCell ref="D262:D265"/>
    <mergeCell ref="E262:E265"/>
    <mergeCell ref="F262:F265"/>
    <mergeCell ref="G262:H265"/>
    <mergeCell ref="I262:K265"/>
    <mergeCell ref="L262:N265"/>
    <mergeCell ref="O262:Q265"/>
    <mergeCell ref="O258:Q261"/>
    <mergeCell ref="AV254:AV257"/>
    <mergeCell ref="AV258:AV261"/>
    <mergeCell ref="I254:K257"/>
    <mergeCell ref="I258:K261"/>
    <mergeCell ref="L258:N261"/>
    <mergeCell ref="L254:N257"/>
    <mergeCell ref="O254:Q257"/>
    <mergeCell ref="R254:W257"/>
    <mergeCell ref="X254:AC257"/>
    <mergeCell ref="AD254:AI257"/>
    <mergeCell ref="AU254:AU257"/>
    <mergeCell ref="C254:C257"/>
    <mergeCell ref="D254:D257"/>
    <mergeCell ref="E254:E257"/>
    <mergeCell ref="F254:F257"/>
    <mergeCell ref="G254:H257"/>
    <mergeCell ref="R258:W261"/>
    <mergeCell ref="X258:AC261"/>
    <mergeCell ref="AD258:AI261"/>
    <mergeCell ref="AU258:AU261"/>
    <mergeCell ref="AX258:AX261"/>
    <mergeCell ref="AY258:AY261"/>
    <mergeCell ref="X250:AC253"/>
    <mergeCell ref="AD250:AI253"/>
    <mergeCell ref="AU250:AU253"/>
    <mergeCell ref="AV250:AV253"/>
    <mergeCell ref="AX250:AX253"/>
    <mergeCell ref="AY250:AY253"/>
    <mergeCell ref="C250:C253"/>
    <mergeCell ref="D250:D253"/>
    <mergeCell ref="E250:E253"/>
    <mergeCell ref="F250:F253"/>
    <mergeCell ref="G250:H253"/>
    <mergeCell ref="I250:K253"/>
    <mergeCell ref="L250:N253"/>
    <mergeCell ref="O250:Q253"/>
    <mergeCell ref="R250:W253"/>
    <mergeCell ref="AX254:AX257"/>
    <mergeCell ref="AY254:AY257"/>
    <mergeCell ref="C258:C261"/>
    <mergeCell ref="D258:D261"/>
    <mergeCell ref="E258:E261"/>
    <mergeCell ref="F258:F261"/>
    <mergeCell ref="G258:H261"/>
    <mergeCell ref="X246:AC249"/>
    <mergeCell ref="AD246:AI249"/>
    <mergeCell ref="AU246:AU249"/>
    <mergeCell ref="AV246:AV249"/>
    <mergeCell ref="AX246:AX249"/>
    <mergeCell ref="C246:C249"/>
    <mergeCell ref="D246:D249"/>
    <mergeCell ref="E246:E249"/>
    <mergeCell ref="F246:F249"/>
    <mergeCell ref="G246:H249"/>
    <mergeCell ref="I246:K249"/>
    <mergeCell ref="L246:N249"/>
    <mergeCell ref="O246:Q249"/>
    <mergeCell ref="AX234:AX237"/>
    <mergeCell ref="AY234:AY237"/>
    <mergeCell ref="AY230:AY233"/>
    <mergeCell ref="C234:C237"/>
    <mergeCell ref="D234:D237"/>
    <mergeCell ref="E234:E237"/>
    <mergeCell ref="AV238:AV241"/>
    <mergeCell ref="AX238:AX241"/>
    <mergeCell ref="AY238:AY241"/>
    <mergeCell ref="R238:W241"/>
    <mergeCell ref="X238:AC241"/>
    <mergeCell ref="AD238:AI241"/>
    <mergeCell ref="AU238:AU241"/>
    <mergeCell ref="AY246:AY249"/>
    <mergeCell ref="C242:C245"/>
    <mergeCell ref="D242:D245"/>
    <mergeCell ref="E242:E245"/>
    <mergeCell ref="F242:F245"/>
    <mergeCell ref="G242:H245"/>
    <mergeCell ref="I242:K245"/>
    <mergeCell ref="L242:N245"/>
    <mergeCell ref="L238:N241"/>
    <mergeCell ref="O238:Q241"/>
    <mergeCell ref="C238:C241"/>
    <mergeCell ref="D238:D241"/>
    <mergeCell ref="E238:E241"/>
    <mergeCell ref="F238:F241"/>
    <mergeCell ref="G238:H241"/>
    <mergeCell ref="I238:K241"/>
    <mergeCell ref="AX242:AX245"/>
    <mergeCell ref="AY242:AY245"/>
    <mergeCell ref="R242:W245"/>
    <mergeCell ref="X242:AC245"/>
    <mergeCell ref="AD242:AI245"/>
    <mergeCell ref="AU242:AU245"/>
    <mergeCell ref="AV242:AV245"/>
    <mergeCell ref="R246:W249"/>
    <mergeCell ref="O242:Q245"/>
    <mergeCell ref="AU226:AU229"/>
    <mergeCell ref="AV226:AV229"/>
    <mergeCell ref="X234:AC237"/>
    <mergeCell ref="AD234:AI237"/>
    <mergeCell ref="AU234:AU237"/>
    <mergeCell ref="AV234:AV237"/>
    <mergeCell ref="AU230:AU233"/>
    <mergeCell ref="AV230:AV233"/>
    <mergeCell ref="O230:Q233"/>
    <mergeCell ref="F234:F237"/>
    <mergeCell ref="G234:H237"/>
    <mergeCell ref="I234:K237"/>
    <mergeCell ref="L234:N237"/>
    <mergeCell ref="O234:Q237"/>
    <mergeCell ref="R234:W237"/>
    <mergeCell ref="R230:W233"/>
    <mergeCell ref="X230:AC233"/>
    <mergeCell ref="AD230:AI233"/>
    <mergeCell ref="L230:N233"/>
    <mergeCell ref="AX230:AX233"/>
    <mergeCell ref="C230:C233"/>
    <mergeCell ref="D230:D233"/>
    <mergeCell ref="E230:E233"/>
    <mergeCell ref="F230:F233"/>
    <mergeCell ref="G230:H233"/>
    <mergeCell ref="I230:K233"/>
    <mergeCell ref="I222:K225"/>
    <mergeCell ref="AX226:AX229"/>
    <mergeCell ref="C226:C229"/>
    <mergeCell ref="D226:D229"/>
    <mergeCell ref="E226:E229"/>
    <mergeCell ref="F226:F229"/>
    <mergeCell ref="G226:H229"/>
    <mergeCell ref="I226:K229"/>
    <mergeCell ref="C222:C225"/>
    <mergeCell ref="D222:D225"/>
    <mergeCell ref="E222:E225"/>
    <mergeCell ref="F222:F225"/>
    <mergeCell ref="G222:H225"/>
    <mergeCell ref="X226:AC229"/>
    <mergeCell ref="AD226:AI229"/>
    <mergeCell ref="AY226:AY229"/>
    <mergeCell ref="AX217:AX221"/>
    <mergeCell ref="AY217:AY221"/>
    <mergeCell ref="L219:N221"/>
    <mergeCell ref="O219:Q221"/>
    <mergeCell ref="R219:W221"/>
    <mergeCell ref="X219:AC221"/>
    <mergeCell ref="O226:Q229"/>
    <mergeCell ref="AV222:AV225"/>
    <mergeCell ref="AX222:AX225"/>
    <mergeCell ref="AY222:AY225"/>
    <mergeCell ref="L226:N229"/>
    <mergeCell ref="L222:N225"/>
    <mergeCell ref="O222:Q225"/>
    <mergeCell ref="R222:W225"/>
    <mergeCell ref="X222:AC225"/>
    <mergeCell ref="AD222:AI225"/>
    <mergeCell ref="AU222:AU225"/>
    <mergeCell ref="R226:W229"/>
    <mergeCell ref="B200:AP200"/>
    <mergeCell ref="C206:J207"/>
    <mergeCell ref="K206:R207"/>
    <mergeCell ref="S206:V207"/>
    <mergeCell ref="W206:AR207"/>
    <mergeCell ref="D211:AR211"/>
    <mergeCell ref="D213:AR213"/>
    <mergeCell ref="C204:J205"/>
    <mergeCell ref="K204:R205"/>
    <mergeCell ref="S204:V205"/>
    <mergeCell ref="W204:AR205"/>
    <mergeCell ref="AU213:AW215"/>
    <mergeCell ref="AX213:AY215"/>
    <mergeCell ref="C217:H221"/>
    <mergeCell ref="I217:K221"/>
    <mergeCell ref="L217:Q218"/>
    <mergeCell ref="AD217:AI221"/>
    <mergeCell ref="AU217:AU221"/>
    <mergeCell ref="AV217:AV221"/>
    <mergeCell ref="R217:AC218"/>
    <mergeCell ref="BA191:BA192"/>
    <mergeCell ref="BB191:BB192"/>
    <mergeCell ref="C194:AB198"/>
    <mergeCell ref="AE196:AK197"/>
    <mergeCell ref="AL196:AQ197"/>
    <mergeCell ref="AU196:AU197"/>
    <mergeCell ref="AV196:AV197"/>
    <mergeCell ref="AW196:AX197"/>
    <mergeCell ref="AT197:AT198"/>
    <mergeCell ref="AU191:AU192"/>
    <mergeCell ref="AV191:AV192"/>
    <mergeCell ref="AW191:AW192"/>
    <mergeCell ref="AX191:AX192"/>
    <mergeCell ref="AY191:AY192"/>
    <mergeCell ref="AZ191:AZ192"/>
    <mergeCell ref="Z191:AA192"/>
    <mergeCell ref="AE191:AI192"/>
    <mergeCell ref="AJ191:AK192"/>
    <mergeCell ref="AL191:AM192"/>
    <mergeCell ref="AN191:AO192"/>
    <mergeCell ref="AP191:AQ192"/>
    <mergeCell ref="N191:O192"/>
    <mergeCell ref="P191:Q192"/>
    <mergeCell ref="R191:S192"/>
    <mergeCell ref="T191:U192"/>
    <mergeCell ref="V191:W192"/>
    <mergeCell ref="X191:Y192"/>
    <mergeCell ref="AT186:AT187"/>
    <mergeCell ref="AU186:AU187"/>
    <mergeCell ref="AV186:AV187"/>
    <mergeCell ref="AX186:AX187"/>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AT167:AT168"/>
    <mergeCell ref="A183:I184"/>
    <mergeCell ref="B186:E187"/>
    <mergeCell ref="F186:G187"/>
    <mergeCell ref="H186:I187"/>
    <mergeCell ref="J186:K187"/>
    <mergeCell ref="L186:M187"/>
    <mergeCell ref="BA172:BA173"/>
    <mergeCell ref="AU167:AU168"/>
    <mergeCell ref="AV167:AV168"/>
    <mergeCell ref="AX167:AX168"/>
    <mergeCell ref="AY167:AY168"/>
    <mergeCell ref="Z167:AA168"/>
    <mergeCell ref="AE167:AI168"/>
    <mergeCell ref="AJ167:AK168"/>
    <mergeCell ref="AL167:AM168"/>
    <mergeCell ref="AN167:AO168"/>
    <mergeCell ref="AP167:AQ168"/>
    <mergeCell ref="N167:O168"/>
    <mergeCell ref="P167:Q168"/>
    <mergeCell ref="R167:S168"/>
    <mergeCell ref="T167:U168"/>
    <mergeCell ref="V167:W168"/>
    <mergeCell ref="BB172:BB173"/>
    <mergeCell ref="C175:AB179"/>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Z172:AA173"/>
    <mergeCell ref="AE172:AI173"/>
    <mergeCell ref="AN172:AO173"/>
    <mergeCell ref="B172:E173"/>
    <mergeCell ref="F172:G173"/>
    <mergeCell ref="H172:I173"/>
    <mergeCell ref="J172:K173"/>
    <mergeCell ref="L172:M173"/>
    <mergeCell ref="X167:Y168"/>
    <mergeCell ref="AJ172:AK173"/>
    <mergeCell ref="AL172:AM173"/>
    <mergeCell ref="AP172:AQ173"/>
    <mergeCell ref="N172:O173"/>
    <mergeCell ref="P172:Q173"/>
    <mergeCell ref="R172:S173"/>
    <mergeCell ref="T172:U173"/>
    <mergeCell ref="V172:W173"/>
    <mergeCell ref="X172:Y173"/>
    <mergeCell ref="A164:I165"/>
    <mergeCell ref="B167:E168"/>
    <mergeCell ref="F167:G168"/>
    <mergeCell ref="H167:I168"/>
    <mergeCell ref="J167:K168"/>
    <mergeCell ref="L167:M168"/>
    <mergeCell ref="AT149:AT150"/>
    <mergeCell ref="AU149:AU150"/>
    <mergeCell ref="BA154:BA155"/>
    <mergeCell ref="AV149:AV150"/>
    <mergeCell ref="AX149:AX150"/>
    <mergeCell ref="AY149:AY150"/>
    <mergeCell ref="F154:G155"/>
    <mergeCell ref="H154:I155"/>
    <mergeCell ref="J154:K155"/>
    <mergeCell ref="L154:M155"/>
    <mergeCell ref="Z149:AA150"/>
    <mergeCell ref="AE149:AI150"/>
    <mergeCell ref="AJ149:AK150"/>
    <mergeCell ref="AL149:AM150"/>
    <mergeCell ref="AN149:AO150"/>
    <mergeCell ref="AP149:AQ150"/>
    <mergeCell ref="N149:O150"/>
    <mergeCell ref="P149:Q150"/>
    <mergeCell ref="BB154:BB155"/>
    <mergeCell ref="C157:AB161"/>
    <mergeCell ref="AE159:AK160"/>
    <mergeCell ref="AL159:AQ160"/>
    <mergeCell ref="AU159:AU160"/>
    <mergeCell ref="AV159:AV160"/>
    <mergeCell ref="AW159:AX160"/>
    <mergeCell ref="AT160:AT161"/>
    <mergeCell ref="AU154:AU155"/>
    <mergeCell ref="AV154:AV155"/>
    <mergeCell ref="AW154:AW155"/>
    <mergeCell ref="AX154:AX155"/>
    <mergeCell ref="AY154:AY155"/>
    <mergeCell ref="AZ154:AZ155"/>
    <mergeCell ref="Z154:AA155"/>
    <mergeCell ref="AE154:AI155"/>
    <mergeCell ref="AJ154:AK155"/>
    <mergeCell ref="AP154:AQ155"/>
    <mergeCell ref="N154:O155"/>
    <mergeCell ref="P154:Q155"/>
    <mergeCell ref="R154:S155"/>
    <mergeCell ref="T154:U155"/>
    <mergeCell ref="V154:W155"/>
    <mergeCell ref="B154:E155"/>
    <mergeCell ref="R149:S150"/>
    <mergeCell ref="T149:U150"/>
    <mergeCell ref="V149:W150"/>
    <mergeCell ref="X149:Y150"/>
    <mergeCell ref="AL154:AM155"/>
    <mergeCell ref="AN154:AO155"/>
    <mergeCell ref="X154:Y155"/>
    <mergeCell ref="A146:I147"/>
    <mergeCell ref="B149:E150"/>
    <mergeCell ref="F149:G150"/>
    <mergeCell ref="H149:I150"/>
    <mergeCell ref="J149:K150"/>
    <mergeCell ref="L149:M150"/>
    <mergeCell ref="BA136:BA137"/>
    <mergeCell ref="BB136:BB137"/>
    <mergeCell ref="C139:AB143"/>
    <mergeCell ref="AE141:AK142"/>
    <mergeCell ref="AL141:AQ142"/>
    <mergeCell ref="AU141:AU142"/>
    <mergeCell ref="AV141:AV142"/>
    <mergeCell ref="AW141:AX142"/>
    <mergeCell ref="AT142:AT143"/>
    <mergeCell ref="AU136:AU137"/>
    <mergeCell ref="AV136:AV137"/>
    <mergeCell ref="AW136:AW137"/>
    <mergeCell ref="AX136:AX137"/>
    <mergeCell ref="AY136:AY137"/>
    <mergeCell ref="AZ136:AZ137"/>
    <mergeCell ref="Z136:AA137"/>
    <mergeCell ref="AE136:AI137"/>
    <mergeCell ref="AJ136:AK137"/>
    <mergeCell ref="AP136:AQ137"/>
    <mergeCell ref="N136:O137"/>
    <mergeCell ref="P136:Q137"/>
    <mergeCell ref="R136:S137"/>
    <mergeCell ref="B136:E137"/>
    <mergeCell ref="F136:G137"/>
    <mergeCell ref="H136:I137"/>
    <mergeCell ref="J136:K137"/>
    <mergeCell ref="L136:M137"/>
    <mergeCell ref="Z131:AA132"/>
    <mergeCell ref="AE131:AI132"/>
    <mergeCell ref="AJ131:AK132"/>
    <mergeCell ref="AL131:AM132"/>
    <mergeCell ref="N131:O132"/>
    <mergeCell ref="P131:Q132"/>
    <mergeCell ref="R131:S132"/>
    <mergeCell ref="T131:U132"/>
    <mergeCell ref="V131:W132"/>
    <mergeCell ref="X131:Y132"/>
    <mergeCell ref="AL136:AM137"/>
    <mergeCell ref="J131:K132"/>
    <mergeCell ref="L131:M132"/>
    <mergeCell ref="AT112:AT113"/>
    <mergeCell ref="AU112:AU113"/>
    <mergeCell ref="T136:U137"/>
    <mergeCell ref="V136:W137"/>
    <mergeCell ref="AV131:AV132"/>
    <mergeCell ref="AX131:AX132"/>
    <mergeCell ref="AY131:AY132"/>
    <mergeCell ref="AN131:AO132"/>
    <mergeCell ref="AP131:AQ132"/>
    <mergeCell ref="AN136:AO137"/>
    <mergeCell ref="AT131:AT132"/>
    <mergeCell ref="AU131:AU132"/>
    <mergeCell ref="BA117:BA118"/>
    <mergeCell ref="BB117:BB118"/>
    <mergeCell ref="C120:AB124"/>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P117:AQ118"/>
    <mergeCell ref="N117:O118"/>
    <mergeCell ref="P117:Q118"/>
    <mergeCell ref="R117:S118"/>
    <mergeCell ref="T117:U118"/>
    <mergeCell ref="V117:W118"/>
    <mergeCell ref="AV112:AV113"/>
    <mergeCell ref="AX112:AX113"/>
    <mergeCell ref="AY112:AY113"/>
    <mergeCell ref="B117:E118"/>
    <mergeCell ref="F117:G118"/>
    <mergeCell ref="H117:I118"/>
    <mergeCell ref="J117:K118"/>
    <mergeCell ref="L117:M118"/>
    <mergeCell ref="Z112:AA113"/>
    <mergeCell ref="AE112:AI113"/>
    <mergeCell ref="AJ112:AK113"/>
    <mergeCell ref="AL112:AM113"/>
    <mergeCell ref="AN112:AO113"/>
    <mergeCell ref="AP112:AQ113"/>
    <mergeCell ref="N112:O113"/>
    <mergeCell ref="P112:Q113"/>
    <mergeCell ref="R112:S113"/>
    <mergeCell ref="T112:U113"/>
    <mergeCell ref="V112:W113"/>
    <mergeCell ref="X112:Y113"/>
    <mergeCell ref="AL117:AM118"/>
    <mergeCell ref="AN117:AO118"/>
    <mergeCell ref="X117:Y118"/>
    <mergeCell ref="AU94:AU95"/>
    <mergeCell ref="BA99:BA100"/>
    <mergeCell ref="F99:G100"/>
    <mergeCell ref="H99:I100"/>
    <mergeCell ref="J99:K100"/>
    <mergeCell ref="L99:M100"/>
    <mergeCell ref="Z94:AA95"/>
    <mergeCell ref="AE94:AI95"/>
    <mergeCell ref="AJ94:AK95"/>
    <mergeCell ref="AL94:AM95"/>
    <mergeCell ref="AN94:AO95"/>
    <mergeCell ref="AP94:AQ95"/>
    <mergeCell ref="N94:O95"/>
    <mergeCell ref="P94:Q95"/>
    <mergeCell ref="R94:S95"/>
    <mergeCell ref="T94:U95"/>
    <mergeCell ref="V94:W95"/>
    <mergeCell ref="AY99:AY100"/>
    <mergeCell ref="AZ99:AZ100"/>
    <mergeCell ref="Z99:AA100"/>
    <mergeCell ref="AE99:AI100"/>
    <mergeCell ref="AJ99:AK100"/>
    <mergeCell ref="AP99:AQ100"/>
    <mergeCell ref="N99:O100"/>
    <mergeCell ref="P99:Q100"/>
    <mergeCell ref="R99:S100"/>
    <mergeCell ref="T99:U100"/>
    <mergeCell ref="V99:W100"/>
    <mergeCell ref="AE104:AK105"/>
    <mergeCell ref="AL104:AQ105"/>
    <mergeCell ref="AU104:AU105"/>
    <mergeCell ref="AV104:AV105"/>
    <mergeCell ref="AW104:AX105"/>
    <mergeCell ref="AT105:AT106"/>
    <mergeCell ref="AU99:AU100"/>
    <mergeCell ref="AV99:AV100"/>
    <mergeCell ref="AW99:AW100"/>
    <mergeCell ref="AX99:AX100"/>
    <mergeCell ref="AL99:AM100"/>
    <mergeCell ref="AN99:AO100"/>
    <mergeCell ref="X99:Y100"/>
    <mergeCell ref="L94:M95"/>
    <mergeCell ref="BA81:BA82"/>
    <mergeCell ref="BB81:BB82"/>
    <mergeCell ref="C84:AB88"/>
    <mergeCell ref="AE86:AK87"/>
    <mergeCell ref="AL86:AQ87"/>
    <mergeCell ref="AU86:AU87"/>
    <mergeCell ref="AV86:AV87"/>
    <mergeCell ref="AW86:AX87"/>
    <mergeCell ref="AT87:AT88"/>
    <mergeCell ref="AU81:AU82"/>
    <mergeCell ref="AV81:AV82"/>
    <mergeCell ref="AW81:AW82"/>
    <mergeCell ref="AX81:AX82"/>
    <mergeCell ref="AY81:AY82"/>
    <mergeCell ref="AZ81:AZ82"/>
    <mergeCell ref="Z81:AA82"/>
    <mergeCell ref="AE81:AI82"/>
    <mergeCell ref="AJ81:AK82"/>
    <mergeCell ref="AP81:AQ82"/>
    <mergeCell ref="BB99:BB100"/>
    <mergeCell ref="R81:S82"/>
    <mergeCell ref="T81:U82"/>
    <mergeCell ref="V81:W82"/>
    <mergeCell ref="AX94:AX95"/>
    <mergeCell ref="AY94:AY95"/>
    <mergeCell ref="AY76:AY77"/>
    <mergeCell ref="B81:E82"/>
    <mergeCell ref="F81:G82"/>
    <mergeCell ref="H81:I82"/>
    <mergeCell ref="J81:K82"/>
    <mergeCell ref="L81:M82"/>
    <mergeCell ref="Z76:AA77"/>
    <mergeCell ref="AE76:AI77"/>
    <mergeCell ref="AJ76:AK77"/>
    <mergeCell ref="AL76:AM77"/>
    <mergeCell ref="AN76:AO77"/>
    <mergeCell ref="AP76:AQ77"/>
    <mergeCell ref="N76:O77"/>
    <mergeCell ref="P76:Q77"/>
    <mergeCell ref="R76:S77"/>
    <mergeCell ref="T76:U77"/>
    <mergeCell ref="V76:W77"/>
    <mergeCell ref="X94:Y95"/>
    <mergeCell ref="AT94:AT95"/>
    <mergeCell ref="X76:Y77"/>
    <mergeCell ref="AL81:AM82"/>
    <mergeCell ref="AN81:AO82"/>
    <mergeCell ref="X81:Y82"/>
    <mergeCell ref="AT76:AT77"/>
    <mergeCell ref="AU76:AU77"/>
    <mergeCell ref="BA62:BA63"/>
    <mergeCell ref="BB62:BB63"/>
    <mergeCell ref="C65:AB69"/>
    <mergeCell ref="AE67:AK68"/>
    <mergeCell ref="AL67:AQ68"/>
    <mergeCell ref="AU67:AU68"/>
    <mergeCell ref="AV67:AV68"/>
    <mergeCell ref="AW67:AX68"/>
    <mergeCell ref="AT68:AT69"/>
    <mergeCell ref="AU62:AU63"/>
    <mergeCell ref="AV62:AV63"/>
    <mergeCell ref="AW62:AW63"/>
    <mergeCell ref="AX62:AX63"/>
    <mergeCell ref="AY62:AY63"/>
    <mergeCell ref="AZ62:AZ63"/>
    <mergeCell ref="Z62:AA63"/>
    <mergeCell ref="AE62:AI63"/>
    <mergeCell ref="AJ62:AK63"/>
    <mergeCell ref="T62:U63"/>
    <mergeCell ref="V62:W63"/>
    <mergeCell ref="AY57:AY58"/>
    <mergeCell ref="B62:E63"/>
    <mergeCell ref="F62:G63"/>
    <mergeCell ref="H62:I63"/>
    <mergeCell ref="J62:K63"/>
    <mergeCell ref="L62:M63"/>
    <mergeCell ref="Z57:AA58"/>
    <mergeCell ref="AE57:AI58"/>
    <mergeCell ref="AJ57:AK58"/>
    <mergeCell ref="AL57:AM58"/>
    <mergeCell ref="AN57:AO58"/>
    <mergeCell ref="AP57:AQ58"/>
    <mergeCell ref="N57:O58"/>
    <mergeCell ref="P57:Q58"/>
    <mergeCell ref="R57:S58"/>
    <mergeCell ref="T57:U58"/>
    <mergeCell ref="V57:W58"/>
    <mergeCell ref="X57:Y58"/>
    <mergeCell ref="AV49:AV50"/>
    <mergeCell ref="AW49:AX50"/>
    <mergeCell ref="AT50:AT51"/>
    <mergeCell ref="AU44:AU45"/>
    <mergeCell ref="AV44:AV45"/>
    <mergeCell ref="AW44:AW45"/>
    <mergeCell ref="AX44:AX45"/>
    <mergeCell ref="N44:O45"/>
    <mergeCell ref="AV39:AV40"/>
    <mergeCell ref="AX39:AX40"/>
    <mergeCell ref="Z39:AA40"/>
    <mergeCell ref="AE39:AI40"/>
    <mergeCell ref="AJ39:AK40"/>
    <mergeCell ref="AL39:AM40"/>
    <mergeCell ref="AN39:AO40"/>
    <mergeCell ref="AP39:AQ40"/>
    <mergeCell ref="N39:O40"/>
    <mergeCell ref="P39:Q40"/>
    <mergeCell ref="R39:S40"/>
    <mergeCell ref="T39:U40"/>
    <mergeCell ref="AJ44:AK45"/>
    <mergeCell ref="P44:Q45"/>
    <mergeCell ref="R44:S45"/>
    <mergeCell ref="T44:U45"/>
    <mergeCell ref="BB25:BB26"/>
    <mergeCell ref="C28:AB32"/>
    <mergeCell ref="AE30:AK31"/>
    <mergeCell ref="AL30:AQ31"/>
    <mergeCell ref="AU30:AU31"/>
    <mergeCell ref="AV30:AV31"/>
    <mergeCell ref="AW30:AX31"/>
    <mergeCell ref="AT31:AT32"/>
    <mergeCell ref="AV25:AV26"/>
    <mergeCell ref="AW25:AW26"/>
    <mergeCell ref="AX25:AX26"/>
    <mergeCell ref="AY25:AY26"/>
    <mergeCell ref="AZ25:AZ26"/>
    <mergeCell ref="BA25:BA26"/>
    <mergeCell ref="AE25:AI26"/>
    <mergeCell ref="AJ25:AK26"/>
    <mergeCell ref="AL25:AM26"/>
    <mergeCell ref="BA44:BA45"/>
    <mergeCell ref="BB44:BB45"/>
    <mergeCell ref="AY44:AY45"/>
    <mergeCell ref="AZ44:AZ45"/>
    <mergeCell ref="Z44:AA45"/>
    <mergeCell ref="AE44:AI45"/>
    <mergeCell ref="AT39:AT40"/>
    <mergeCell ref="AU39:AU40"/>
    <mergeCell ref="V39:W40"/>
    <mergeCell ref="X39:Y40"/>
    <mergeCell ref="AL44:AM45"/>
    <mergeCell ref="AN44:AO45"/>
    <mergeCell ref="AP44:AQ45"/>
    <mergeCell ref="X44:Y45"/>
    <mergeCell ref="AY39:AY40"/>
    <mergeCell ref="V44:W45"/>
    <mergeCell ref="AV20:AV21"/>
    <mergeCell ref="AX20:AX21"/>
    <mergeCell ref="AY20:AY21"/>
    <mergeCell ref="B25:E26"/>
    <mergeCell ref="F25:G26"/>
    <mergeCell ref="H25:I26"/>
    <mergeCell ref="J25:K26"/>
    <mergeCell ref="L25:M26"/>
    <mergeCell ref="N25:O26"/>
    <mergeCell ref="AE20:AI21"/>
    <mergeCell ref="AJ20:AK21"/>
    <mergeCell ref="AL20:AM21"/>
    <mergeCell ref="AN20:AO21"/>
    <mergeCell ref="AP20:AQ21"/>
    <mergeCell ref="AT20:AT21"/>
    <mergeCell ref="P20:Q21"/>
    <mergeCell ref="R20:S21"/>
    <mergeCell ref="T20:U21"/>
    <mergeCell ref="V20:W21"/>
    <mergeCell ref="X20:Y21"/>
    <mergeCell ref="Z20:AA21"/>
    <mergeCell ref="AP25:AQ26"/>
    <mergeCell ref="AU25:AU26"/>
    <mergeCell ref="P25:Q26"/>
    <mergeCell ref="R25:S26"/>
    <mergeCell ref="T25:U26"/>
    <mergeCell ref="AU20:AU21"/>
    <mergeCell ref="E270:E273"/>
    <mergeCell ref="F270:F273"/>
    <mergeCell ref="G270:H273"/>
    <mergeCell ref="I270:K273"/>
    <mergeCell ref="L270:N273"/>
    <mergeCell ref="O270:Q273"/>
    <mergeCell ref="R270:W273"/>
    <mergeCell ref="A54:I55"/>
    <mergeCell ref="C47:AB51"/>
    <mergeCell ref="AN25:AO26"/>
    <mergeCell ref="V25:W26"/>
    <mergeCell ref="X25:Y26"/>
    <mergeCell ref="Z25:AA26"/>
    <mergeCell ref="AE49:AK50"/>
    <mergeCell ref="AL49:AQ50"/>
    <mergeCell ref="AU49:AU50"/>
    <mergeCell ref="B44:E45"/>
    <mergeCell ref="F44:G45"/>
    <mergeCell ref="H44:I45"/>
    <mergeCell ref="J44:K45"/>
    <mergeCell ref="L44:M45"/>
    <mergeCell ref="A2:H2"/>
    <mergeCell ref="I2:AJ2"/>
    <mergeCell ref="AK2:AS2"/>
    <mergeCell ref="A3:AS3"/>
    <mergeCell ref="C5:K6"/>
    <mergeCell ref="L5:AP6"/>
    <mergeCell ref="C7:K8"/>
    <mergeCell ref="L7:AP8"/>
    <mergeCell ref="A12:AS12"/>
    <mergeCell ref="A17:I18"/>
    <mergeCell ref="B20:E21"/>
    <mergeCell ref="F20:G21"/>
    <mergeCell ref="H20:I21"/>
    <mergeCell ref="J20:K21"/>
    <mergeCell ref="L20:M21"/>
    <mergeCell ref="N20:O21"/>
    <mergeCell ref="A36:I37"/>
    <mergeCell ref="B39:E40"/>
    <mergeCell ref="F39:G40"/>
    <mergeCell ref="H39:I40"/>
    <mergeCell ref="J39:K40"/>
    <mergeCell ref="L39:M40"/>
    <mergeCell ref="AY270:AY273"/>
    <mergeCell ref="C274:C277"/>
    <mergeCell ref="D274:D277"/>
    <mergeCell ref="E274:E277"/>
    <mergeCell ref="F274:F277"/>
    <mergeCell ref="G274:H277"/>
    <mergeCell ref="I274:K277"/>
    <mergeCell ref="L274:N277"/>
    <mergeCell ref="O274:Q277"/>
    <mergeCell ref="R274:W277"/>
    <mergeCell ref="X274:AC277"/>
    <mergeCell ref="AD274:AI277"/>
    <mergeCell ref="AU274:AU277"/>
    <mergeCell ref="AV274:AV277"/>
    <mergeCell ref="AX274:AX277"/>
    <mergeCell ref="AY274:AY277"/>
    <mergeCell ref="C270:C273"/>
    <mergeCell ref="AU270:AU273"/>
    <mergeCell ref="AV270:AV273"/>
    <mergeCell ref="AX270:AX273"/>
    <mergeCell ref="AV57:AV58"/>
    <mergeCell ref="AX57:AX58"/>
    <mergeCell ref="A73:I74"/>
    <mergeCell ref="B76:E77"/>
    <mergeCell ref="F76:G77"/>
    <mergeCell ref="H76:I77"/>
    <mergeCell ref="J76:K77"/>
    <mergeCell ref="L76:M77"/>
    <mergeCell ref="AL62:AM63"/>
    <mergeCell ref="AN62:AO63"/>
    <mergeCell ref="X62:Y63"/>
    <mergeCell ref="H57:I58"/>
    <mergeCell ref="J57:K58"/>
    <mergeCell ref="L57:M58"/>
    <mergeCell ref="B57:E58"/>
    <mergeCell ref="AT57:AT58"/>
    <mergeCell ref="AU57:AU58"/>
    <mergeCell ref="AP62:AQ63"/>
    <mergeCell ref="N62:O63"/>
    <mergeCell ref="P62:Q63"/>
    <mergeCell ref="R62:S63"/>
    <mergeCell ref="F57:G58"/>
    <mergeCell ref="C278:C281"/>
    <mergeCell ref="D278:D281"/>
    <mergeCell ref="E278:E281"/>
    <mergeCell ref="F278:F281"/>
    <mergeCell ref="G278:H281"/>
    <mergeCell ref="I278:K281"/>
    <mergeCell ref="L278:N281"/>
    <mergeCell ref="O278:Q281"/>
    <mergeCell ref="N81:O82"/>
    <mergeCell ref="P81:Q82"/>
    <mergeCell ref="C102:AB106"/>
    <mergeCell ref="B99:E100"/>
    <mergeCell ref="A109:I110"/>
    <mergeCell ref="B112:E113"/>
    <mergeCell ref="F112:G113"/>
    <mergeCell ref="H112:I113"/>
    <mergeCell ref="J112:K113"/>
    <mergeCell ref="L112:M113"/>
    <mergeCell ref="X136:Y137"/>
    <mergeCell ref="A128:I129"/>
    <mergeCell ref="B131:E132"/>
    <mergeCell ref="F131:G132"/>
    <mergeCell ref="H131:I132"/>
    <mergeCell ref="AV76:AV77"/>
    <mergeCell ref="AX76:AX77"/>
    <mergeCell ref="A91:I92"/>
    <mergeCell ref="B94:E95"/>
    <mergeCell ref="F94:G95"/>
    <mergeCell ref="H94:I95"/>
    <mergeCell ref="J94:K95"/>
    <mergeCell ref="AV94:AV95"/>
    <mergeCell ref="AU290:AU293"/>
    <mergeCell ref="D270:D273"/>
    <mergeCell ref="AX290:AX293"/>
    <mergeCell ref="X278:AC281"/>
    <mergeCell ref="AD278:AI281"/>
    <mergeCell ref="AU278:AU281"/>
    <mergeCell ref="AV278:AV281"/>
    <mergeCell ref="AX278:AX281"/>
    <mergeCell ref="R290:W293"/>
    <mergeCell ref="X290:AC293"/>
    <mergeCell ref="AD290:AI293"/>
    <mergeCell ref="AV290:AV293"/>
    <mergeCell ref="AX282:AX285"/>
    <mergeCell ref="R278:W281"/>
    <mergeCell ref="X270:AC273"/>
    <mergeCell ref="AD270:AI273"/>
    <mergeCell ref="AY290:AY293"/>
    <mergeCell ref="C286:C289"/>
    <mergeCell ref="D286:D289"/>
    <mergeCell ref="E286:E289"/>
    <mergeCell ref="F286:F289"/>
    <mergeCell ref="G286:H289"/>
    <mergeCell ref="I286:K289"/>
    <mergeCell ref="L286:N289"/>
    <mergeCell ref="O286:Q289"/>
    <mergeCell ref="R286:W289"/>
    <mergeCell ref="X286:AC289"/>
    <mergeCell ref="AD286:AI289"/>
    <mergeCell ref="AU286:AU289"/>
    <mergeCell ref="AV286:AV289"/>
    <mergeCell ref="AX286:AX289"/>
    <mergeCell ref="AY286:AY289"/>
    <mergeCell ref="C290:C293"/>
    <mergeCell ref="D290:D293"/>
    <mergeCell ref="E290:E293"/>
    <mergeCell ref="F290:F293"/>
    <mergeCell ref="G290:H293"/>
    <mergeCell ref="I290:K293"/>
    <mergeCell ref="L290:N293"/>
    <mergeCell ref="O290:Q293"/>
    <mergeCell ref="AY278:AY281"/>
    <mergeCell ref="C282:C285"/>
    <mergeCell ref="D282:D285"/>
    <mergeCell ref="E282:E285"/>
    <mergeCell ref="F282:F285"/>
    <mergeCell ref="G282:H285"/>
    <mergeCell ref="I282:K285"/>
    <mergeCell ref="L282:N285"/>
    <mergeCell ref="O282:Q285"/>
    <mergeCell ref="R282:W285"/>
    <mergeCell ref="X282:AC285"/>
    <mergeCell ref="AD282:AI285"/>
    <mergeCell ref="AU282:AU285"/>
    <mergeCell ref="AV282:AV285"/>
    <mergeCell ref="AY282:AY285"/>
  </mergeCells>
  <phoneticPr fontId="2"/>
  <conditionalFormatting sqref="X222 X226 X230 X234 X238 X242 X246 X250 X254 X258 X262 X266">
    <cfRule type="expression" dxfId="199" priority="42">
      <formula>IF(X222="定",TRUE)</formula>
    </cfRule>
    <cfRule type="expression" dxfId="198" priority="44">
      <formula>IF(X222=0,TRUE)</formula>
    </cfRule>
  </conditionalFormatting>
  <conditionalFormatting sqref="R222 R226 R230 R234 R238 R242 R246 R250 R254 R258 R262 R266">
    <cfRule type="expression" dxfId="197" priority="39">
      <formula>IF(R222="定",TRUE)</formula>
    </cfRule>
    <cfRule type="expression" dxfId="196" priority="41">
      <formula>IF(R222=0,TRUE)</formula>
    </cfRule>
  </conditionalFormatting>
  <conditionalFormatting sqref="AD222 AD226 AD230 AD234 AD238 AD242 AD246 AD250 AD254 AD258 AD262 AD266">
    <cfRule type="expression" dxfId="195" priority="36">
      <formula>IF(AD222="定",TRUE)</formula>
    </cfRule>
    <cfRule type="expression" dxfId="194" priority="37">
      <formula>IF(BV225="×",TRUE)</formula>
    </cfRule>
    <cfRule type="expression" dxfId="193" priority="38">
      <formula>IF(AD222=0,TRUE)</formula>
    </cfRule>
  </conditionalFormatting>
  <conditionalFormatting sqref="X270 X274 X278 X282 X286 X290">
    <cfRule type="expression" dxfId="192" priority="33">
      <formula>IF(X270="定",TRUE)</formula>
    </cfRule>
    <cfRule type="expression" dxfId="191" priority="35">
      <formula>IF(X270=0,TRUE)</formula>
    </cfRule>
  </conditionalFormatting>
  <conditionalFormatting sqref="R270 R274 R278 R282 R286 R290">
    <cfRule type="expression" dxfId="190" priority="30">
      <formula>IF(R270="定",TRUE)</formula>
    </cfRule>
    <cfRule type="expression" dxfId="189" priority="32">
      <formula>IF(R270=0,TRUE)</formula>
    </cfRule>
  </conditionalFormatting>
  <conditionalFormatting sqref="AD270 AD274 AD278 AD282 AD286 AD290">
    <cfRule type="expression" dxfId="188" priority="27">
      <formula>IF(AD270="定",TRUE)</formula>
    </cfRule>
    <cfRule type="expression" dxfId="187" priority="28">
      <formula>IF(BV273="×",TRUE)</formula>
    </cfRule>
    <cfRule type="expression" dxfId="186" priority="29">
      <formula>IF(AD270=0,TRUE)</formula>
    </cfRule>
  </conditionalFormatting>
  <dataValidations count="5">
    <dataValidation type="whole" allowBlank="1" showInputMessage="1" showErrorMessage="1" sqref="H186:I187 H191:I192 H167:I168 H172:I173 H57:I58 H62:I63 H76:I77 H81:I82 H94:I95 H99:I100 H112:I113 H117:I118 H131:I132 H136:I137 H149:I150 H154:I155" xr:uid="{F15C992C-5DF0-4C6E-8E80-9895CD932D76}">
      <formula1>5</formula1>
      <formula2>28</formula2>
    </dataValidation>
    <dataValidation type="whole" allowBlank="1" showInputMessage="1" showErrorMessage="1" sqref="AN44:AO45 AN39:AO40 L20:M21 X20:Y21 AN172:AO173 AN167:AO168 L186:M187 X186:Y187 AN25:AO26 AN20:AO21 L25:M26 X25:Y26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L44:M45 X44:Y45 L39:M40 X39:Y40" xr:uid="{8FB670F5-3BA2-4CD0-974A-109E9B246B17}">
      <formula1>0</formula1>
      <formula2>59</formula2>
    </dataValidation>
    <dataValidation type="list" allowBlank="1" showInputMessage="1" showErrorMessage="1" sqref="O222:Q293 I222:K293" xr:uid="{B82BE06E-CE6C-49D4-92E7-3C057A923238}">
      <formula1>"○,定,×,－"</formula1>
    </dataValidation>
    <dataValidation type="decimal" operator="greaterThan" allowBlank="1" showInputMessage="1" showErrorMessage="1" sqref="K204:R205" xr:uid="{6072368A-3175-4BD5-8993-84F2F0ED0BEC}">
      <formula1>0</formula1>
    </dataValidation>
    <dataValidation type="whole" allowBlank="1" showInputMessage="1" showErrorMessage="1" sqref="L222:N293" xr:uid="{27DBC67D-DE81-43B9-AA79-B9C994801710}">
      <formula1>1</formula1>
      <formula2>10</formula2>
    </dataValidation>
  </dataValidations>
  <pageMargins left="0.9055118110236221" right="0.51181102362204722" top="0.55118110236220474" bottom="0.55118110236220474" header="0.31496062992125984" footer="0.31496062992125984"/>
  <pageSetup paperSize="9" scale="50" fitToHeight="3" orientation="portrait" cellComments="asDisplayed" r:id="rId1"/>
  <headerFooter>
    <oddFooter>&amp;C&amp;P/&amp;N ページ</oddFooter>
  </headerFooter>
  <rowBreaks count="2" manualBreakCount="2">
    <brk id="52" max="44" man="1"/>
    <brk id="216"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6517A-3760-4FBD-9776-70850AB63D18}">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19VzLRU/RiJFqbXnf5in9ljPm8TAy9Oa2JacvhkBnutSZwsnXcEZtk9LaImJq68IYXl6YMsqhNoVFdMbKDRicA==" saltValue="ZxWCM0oiXIThcYkD9Dzf8g=="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83" priority="5">
      <formula>IF(I11="定",TRUE)</formula>
    </cfRule>
    <cfRule type="expression" dxfId="82" priority="6">
      <formula>IF(I11="×",TRUE)</formula>
    </cfRule>
  </conditionalFormatting>
  <conditionalFormatting sqref="R11:W82">
    <cfRule type="expression" dxfId="81" priority="3">
      <formula>IF(I11="定",TRUE)</formula>
    </cfRule>
    <cfRule type="expression" dxfId="80" priority="4">
      <formula>IF(I11="×",TRUE)</formula>
    </cfRule>
  </conditionalFormatting>
  <conditionalFormatting sqref="C4">
    <cfRule type="expression" dxfId="79" priority="1">
      <formula>IF(XFD4="定",TRUE)</formula>
    </cfRule>
    <cfRule type="expression" dxfId="78" priority="2">
      <formula>IF(XFD4="×",TRUE)</formula>
    </cfRule>
  </conditionalFormatting>
  <dataValidations count="2">
    <dataValidation type="whole" operator="lessThanOrEqual" allowBlank="1" showInputMessage="1" showErrorMessage="1" sqref="R11:W82" xr:uid="{6BF8221F-F31D-4916-93ED-093119A1D76F}">
      <formula1>L11</formula1>
    </dataValidation>
    <dataValidation type="whole" operator="greaterThanOrEqual" allowBlank="1" showInputMessage="1" showErrorMessage="1" sqref="L11:Q82" xr:uid="{A3D97C79-10DC-4543-9F04-384527B7BB45}">
      <formula1>R11</formula1>
    </dataValidation>
  </dataValidations>
  <pageMargins left="0.7" right="0.7" top="0.75" bottom="0.75" header="0.3" footer="0.3"/>
  <pageSetup paperSize="9" scale="45"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08880-0976-46C3-B574-C2938DB86F5E}">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4BEA6R/Y2pPocDJVojy4zxLfQG/BmU2YdaCj50y3Xsr2FrUtk5+Nr7xLh0fenx+KnxkwU7okTzZ5aj915CEjGg==" saltValue="83pQJzDNFQqOiG4NRfsYDA=="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77" priority="5">
      <formula>IF(I11="定",TRUE)</formula>
    </cfRule>
    <cfRule type="expression" dxfId="76" priority="6">
      <formula>IF(I11="×",TRUE)</formula>
    </cfRule>
  </conditionalFormatting>
  <conditionalFormatting sqref="R11:W82">
    <cfRule type="expression" dxfId="75" priority="3">
      <formula>IF(I11="定",TRUE)</formula>
    </cfRule>
    <cfRule type="expression" dxfId="74" priority="4">
      <formula>IF(I11="×",TRUE)</formula>
    </cfRule>
  </conditionalFormatting>
  <conditionalFormatting sqref="C4">
    <cfRule type="expression" dxfId="73" priority="1">
      <formula>IF(XFD4="定",TRUE)</formula>
    </cfRule>
    <cfRule type="expression" dxfId="72" priority="2">
      <formula>IF(XFD4="×",TRUE)</formula>
    </cfRule>
  </conditionalFormatting>
  <dataValidations count="2">
    <dataValidation type="whole" operator="greaterThanOrEqual" allowBlank="1" showInputMessage="1" showErrorMessage="1" sqref="L11:Q82" xr:uid="{578D8D98-CE86-4B4B-BB63-8A0DF11359E3}">
      <formula1>R11</formula1>
    </dataValidation>
    <dataValidation type="whole" operator="lessThanOrEqual" allowBlank="1" showInputMessage="1" showErrorMessage="1" sqref="R11:W82" xr:uid="{C69F40FC-DEB1-4F11-A9B6-859A98F5FF9E}">
      <formula1>L11</formula1>
    </dataValidation>
  </dataValidations>
  <pageMargins left="0.7" right="0.7" top="0.75" bottom="0.75" header="0.3" footer="0.3"/>
  <pageSetup paperSize="9" scale="45"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A72C5-6232-4BD3-8766-8DA5A91517BF}">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A5Rf0SWpLJLn05xP9f1Nrp6GOgHWE6mCoKl+WAW0Ijy+ZY1xwf5qTDBHIKeEQGpH0O5RqR13ei9gDP6M2jtENA==" saltValue="PfLgyrdK+5lqOVR6XjuV1A=="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71" priority="5">
      <formula>IF(I11="定",TRUE)</formula>
    </cfRule>
    <cfRule type="expression" dxfId="70" priority="6">
      <formula>IF(I11="×",TRUE)</formula>
    </cfRule>
  </conditionalFormatting>
  <conditionalFormatting sqref="R11:W82">
    <cfRule type="expression" dxfId="69" priority="3">
      <formula>IF(I11="定",TRUE)</formula>
    </cfRule>
    <cfRule type="expression" dxfId="68" priority="4">
      <formula>IF(I11="×",TRUE)</formula>
    </cfRule>
  </conditionalFormatting>
  <conditionalFormatting sqref="C4">
    <cfRule type="expression" dxfId="67" priority="1">
      <formula>IF(XFD4="定",TRUE)</formula>
    </cfRule>
    <cfRule type="expression" dxfId="66" priority="2">
      <formula>IF(XFD4="×",TRUE)</formula>
    </cfRule>
  </conditionalFormatting>
  <dataValidations count="2">
    <dataValidation type="whole" operator="lessThanOrEqual" allowBlank="1" showInputMessage="1" showErrorMessage="1" sqref="R11:W82" xr:uid="{22E57432-79D6-41A2-AF3A-2975F8CB4184}">
      <formula1>L11</formula1>
    </dataValidation>
    <dataValidation type="whole" operator="greaterThanOrEqual" allowBlank="1" showInputMessage="1" showErrorMessage="1" sqref="L11:Q82" xr:uid="{2BF79D8C-116A-4F5C-A5EA-77B579010C9E}">
      <formula1>R11</formula1>
    </dataValidation>
  </dataValidations>
  <pageMargins left="0.7" right="0.7" top="0.75" bottom="0.75" header="0.3" footer="0.3"/>
  <pageSetup paperSize="9" scale="45"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3A685-4A4A-467D-A170-45DEE5AA7E24}">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bPZwEeeZfD8HF7/oLjwv7KFpNQVeMPytRUOq5hyQPEy57sK0PY6gKTNDzf+8KlMoZBdrdSTlba9IMC+RFZ2gYA==" saltValue="GBWmWIfTaA11WR3owVZoVw=="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65" priority="5">
      <formula>IF(I11="定",TRUE)</formula>
    </cfRule>
    <cfRule type="expression" dxfId="64" priority="6">
      <formula>IF(I11="×",TRUE)</formula>
    </cfRule>
  </conditionalFormatting>
  <conditionalFormatting sqref="R11:W82">
    <cfRule type="expression" dxfId="63" priority="3">
      <formula>IF(I11="定",TRUE)</formula>
    </cfRule>
    <cfRule type="expression" dxfId="62" priority="4">
      <formula>IF(I11="×",TRUE)</formula>
    </cfRule>
  </conditionalFormatting>
  <conditionalFormatting sqref="C4">
    <cfRule type="expression" dxfId="61" priority="1">
      <formula>IF(XFD4="定",TRUE)</formula>
    </cfRule>
    <cfRule type="expression" dxfId="60" priority="2">
      <formula>IF(XFD4="×",TRUE)</formula>
    </cfRule>
  </conditionalFormatting>
  <dataValidations count="2">
    <dataValidation type="whole" operator="greaterThanOrEqual" allowBlank="1" showInputMessage="1" showErrorMessage="1" sqref="L11:Q82" xr:uid="{585423F0-CC92-4780-85A5-3A354E557DED}">
      <formula1>R11</formula1>
    </dataValidation>
    <dataValidation type="whole" operator="lessThanOrEqual" allowBlank="1" showInputMessage="1" showErrorMessage="1" sqref="R11:W82" xr:uid="{21300028-CE9B-439E-9BD5-D7F09AA85ECC}">
      <formula1>L11</formula1>
    </dataValidation>
  </dataValidations>
  <pageMargins left="0.7" right="0.7" top="0.75" bottom="0.75" header="0.3" footer="0.3"/>
  <pageSetup paperSize="9" scale="45"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B89F7-0B78-4DAC-BE20-021221793AE0}">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jL2VBosobh6Zv+adr9m/BJ5r6Op0jR7ztBA7NBlJcLuzgcgsqYsxL+2+6ILFgsiqKYpmP6zi8njoShfhuMMmyg==" saltValue="NhVqRdFzM6isb8yrNy5kfg=="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59" priority="5">
      <formula>IF(I11="定",TRUE)</formula>
    </cfRule>
    <cfRule type="expression" dxfId="58" priority="6">
      <formula>IF(I11="×",TRUE)</formula>
    </cfRule>
  </conditionalFormatting>
  <conditionalFormatting sqref="R11:W82">
    <cfRule type="expression" dxfId="57" priority="3">
      <formula>IF(I11="定",TRUE)</formula>
    </cfRule>
    <cfRule type="expression" dxfId="56" priority="4">
      <formula>IF(I11="×",TRUE)</formula>
    </cfRule>
  </conditionalFormatting>
  <conditionalFormatting sqref="C4">
    <cfRule type="expression" dxfId="55" priority="1">
      <formula>IF(XFD4="定",TRUE)</formula>
    </cfRule>
    <cfRule type="expression" dxfId="54" priority="2">
      <formula>IF(XFD4="×",TRUE)</formula>
    </cfRule>
  </conditionalFormatting>
  <dataValidations count="2">
    <dataValidation type="whole" operator="lessThanOrEqual" allowBlank="1" showInputMessage="1" showErrorMessage="1" sqref="R11:W82" xr:uid="{68806EAF-DEB2-450D-B0C8-968D54BD7884}">
      <formula1>L11</formula1>
    </dataValidation>
    <dataValidation type="whole" operator="greaterThanOrEqual" allowBlank="1" showInputMessage="1" showErrorMessage="1" sqref="L11:Q82" xr:uid="{BC58284B-E85B-4FAD-A157-48EB231B6E0A}">
      <formula1>R11</formula1>
    </dataValidation>
  </dataValidations>
  <pageMargins left="0.7" right="0.7" top="0.75" bottom="0.75" header="0.3" footer="0.3"/>
  <pageSetup paperSize="9" scale="45"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33C35-A3FF-4D52-AAE7-9FA76B1EA3BE}">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1ABxl1Al0KtaMh1tPy5aekPVzwsAIkxwWUsBG0UK8OONrgbnG80Kequx8KYp+dLGG05px66AReacTbO8ydB9iQ==" saltValue="9OTARE6MFM/VXvutelC6Ng=="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53" priority="5">
      <formula>IF(I11="定",TRUE)</formula>
    </cfRule>
    <cfRule type="expression" dxfId="52" priority="6">
      <formula>IF(I11="×",TRUE)</formula>
    </cfRule>
  </conditionalFormatting>
  <conditionalFormatting sqref="R11:W82">
    <cfRule type="expression" dxfId="51" priority="3">
      <formula>IF(I11="定",TRUE)</formula>
    </cfRule>
    <cfRule type="expression" dxfId="50" priority="4">
      <formula>IF(I11="×",TRUE)</formula>
    </cfRule>
  </conditionalFormatting>
  <conditionalFormatting sqref="C4">
    <cfRule type="expression" dxfId="49" priority="1">
      <formula>IF(XFD4="定",TRUE)</formula>
    </cfRule>
    <cfRule type="expression" dxfId="48" priority="2">
      <formula>IF(XFD4="×",TRUE)</formula>
    </cfRule>
  </conditionalFormatting>
  <dataValidations count="2">
    <dataValidation type="whole" operator="greaterThanOrEqual" allowBlank="1" showInputMessage="1" showErrorMessage="1" sqref="L11:Q82" xr:uid="{E4F4146D-9096-4025-8D9E-82D74BB8415C}">
      <formula1>R11</formula1>
    </dataValidation>
    <dataValidation type="whole" operator="lessThanOrEqual" allowBlank="1" showInputMessage="1" showErrorMessage="1" sqref="R11:W82" xr:uid="{95975F20-4F03-4EC4-94D7-4D90A9136C91}">
      <formula1>L11</formula1>
    </dataValidation>
  </dataValidations>
  <pageMargins left="0.7" right="0.7" top="0.75" bottom="0.75" header="0.3" footer="0.3"/>
  <pageSetup paperSize="9" scale="45"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24AF9-05B9-4ECE-845F-6FF79B91F85A}">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tPYshOTRJH5jg5RLPo4h5JTWtaT6/Jdr61KHUpoMfZFJz/Vj+Lkq3JA2wcE/vtJvn4amVbJo6rg+vR7JF8g7uw==" saltValue="MUYo7r4sXr1cxDgW18Ob+Q=="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47" priority="5">
      <formula>IF(I11="定",TRUE)</formula>
    </cfRule>
    <cfRule type="expression" dxfId="46" priority="6">
      <formula>IF(I11="×",TRUE)</formula>
    </cfRule>
  </conditionalFormatting>
  <conditionalFormatting sqref="R11:W82">
    <cfRule type="expression" dxfId="45" priority="3">
      <formula>IF(I11="定",TRUE)</formula>
    </cfRule>
    <cfRule type="expression" dxfId="44" priority="4">
      <formula>IF(I11="×",TRUE)</formula>
    </cfRule>
  </conditionalFormatting>
  <conditionalFormatting sqref="C4">
    <cfRule type="expression" dxfId="43" priority="1">
      <formula>IF(XFD4="定",TRUE)</formula>
    </cfRule>
    <cfRule type="expression" dxfId="42" priority="2">
      <formula>IF(XFD4="×",TRUE)</formula>
    </cfRule>
  </conditionalFormatting>
  <dataValidations count="2">
    <dataValidation type="whole" operator="lessThanOrEqual" allowBlank="1" showInputMessage="1" showErrorMessage="1" sqref="R11:W82" xr:uid="{6DD93EA2-BAA9-4802-A4EE-06880B51F041}">
      <formula1>L11</formula1>
    </dataValidation>
    <dataValidation type="whole" operator="greaterThanOrEqual" allowBlank="1" showInputMessage="1" showErrorMessage="1" sqref="L11:Q82" xr:uid="{DF31995E-922F-4008-83F4-E6844DF47A14}">
      <formula1>R11</formula1>
    </dataValidation>
  </dataValidations>
  <pageMargins left="0.7" right="0.7" top="0.75" bottom="0.75" header="0.3" footer="0.3"/>
  <pageSetup paperSize="9" scale="45"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ED66C-4B81-450E-AC01-F6635279B48C}">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yAYT80aUM6EFhhLlSaDtieqg8jOcmtJ4HMcCeyEZQsH87sSf2gfMd5jrRoOGDTOC0ECtoqt3aABz5mwYHNNRQw==" saltValue="1MYSVXgXV8nIOxEEfx3HNA=="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41" priority="5">
      <formula>IF(I11="定",TRUE)</formula>
    </cfRule>
    <cfRule type="expression" dxfId="40" priority="6">
      <formula>IF(I11="×",TRUE)</formula>
    </cfRule>
  </conditionalFormatting>
  <conditionalFormatting sqref="R11:W82">
    <cfRule type="expression" dxfId="39" priority="3">
      <formula>IF(I11="定",TRUE)</formula>
    </cfRule>
    <cfRule type="expression" dxfId="38" priority="4">
      <formula>IF(I11="×",TRUE)</formula>
    </cfRule>
  </conditionalFormatting>
  <conditionalFormatting sqref="C4">
    <cfRule type="expression" dxfId="37" priority="1">
      <formula>IF(XFD4="定",TRUE)</formula>
    </cfRule>
    <cfRule type="expression" dxfId="36" priority="2">
      <formula>IF(XFD4="×",TRUE)</formula>
    </cfRule>
  </conditionalFormatting>
  <dataValidations count="2">
    <dataValidation type="whole" operator="greaterThanOrEqual" allowBlank="1" showInputMessage="1" showErrorMessage="1" sqref="L11:Q82" xr:uid="{CE26FE9A-683B-476A-9D59-E2E9C56A833B}">
      <formula1>R11</formula1>
    </dataValidation>
    <dataValidation type="whole" operator="lessThanOrEqual" allowBlank="1" showInputMessage="1" showErrorMessage="1" sqref="R11:W82" xr:uid="{F177E3F0-65BB-4E45-806A-E670D010397A}">
      <formula1>L11</formula1>
    </dataValidation>
  </dataValidations>
  <pageMargins left="0.7" right="0.7" top="0.75" bottom="0.75" header="0.3" footer="0.3"/>
  <pageSetup paperSize="9" scale="45"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3F757-8DBF-4BF7-9B4B-E56794706917}">
  <sheetPr>
    <pageSetUpPr fitToPage="1"/>
  </sheetPr>
  <dimension ref="C2:AZ105"/>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hEKkysNZ55N4Gs04XPORQBX0kphiDzNPmRXHeLzo6CusD+pKVJzqnCV9wcxijWSyvYxyrT/xQPTDvup87YVl4w==" saltValue="uxt/CZp13odJhf4uI73leg=="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35" priority="5">
      <formula>IF(I11="定",TRUE)</formula>
    </cfRule>
    <cfRule type="expression" dxfId="34" priority="6">
      <formula>IF(I11="×",TRUE)</formula>
    </cfRule>
  </conditionalFormatting>
  <conditionalFormatting sqref="R11:W82">
    <cfRule type="expression" dxfId="33" priority="3">
      <formula>IF(I11="定",TRUE)</formula>
    </cfRule>
    <cfRule type="expression" dxfId="32" priority="4">
      <formula>IF(I11="×",TRUE)</formula>
    </cfRule>
  </conditionalFormatting>
  <conditionalFormatting sqref="C4">
    <cfRule type="expression" dxfId="31" priority="1">
      <formula>IF(XFD4="定",TRUE)</formula>
    </cfRule>
    <cfRule type="expression" dxfId="30" priority="2">
      <formula>IF(XFD4="×",TRUE)</formula>
    </cfRule>
  </conditionalFormatting>
  <dataValidations count="2">
    <dataValidation type="whole" operator="lessThanOrEqual" allowBlank="1" showInputMessage="1" showErrorMessage="1" sqref="R11:W82" xr:uid="{444C32A5-FCED-477A-806C-B08DBD8E57BC}">
      <formula1>L11</formula1>
    </dataValidation>
    <dataValidation type="whole" operator="greaterThanOrEqual" allowBlank="1" showInputMessage="1" showErrorMessage="1" sqref="L11:Q82" xr:uid="{705A0AE6-3EFC-4839-9E0F-158E4E875AC1}">
      <formula1>R11</formula1>
    </dataValidation>
  </dataValidations>
  <pageMargins left="0.7" right="0.7" top="0.75" bottom="0.75" header="0.3" footer="0.3"/>
  <pageSetup paperSize="9" scale="45"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EDAE2-CCD8-4B0A-85BB-62D70E7111CB}">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qk195y0uV4kR9zl73J10mFR1o5NyRrq9rFSuG+GKEDM1OsLY4T9zK+EHvguKmBF8xyjK0wRqwc0J97vasx71Qg==" saltValue="44iqGSFQpH88lINqDNOjVA=="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29" priority="5">
      <formula>IF(I11="定",TRUE)</formula>
    </cfRule>
    <cfRule type="expression" dxfId="28" priority="6">
      <formula>IF(I11="×",TRUE)</formula>
    </cfRule>
  </conditionalFormatting>
  <conditionalFormatting sqref="R11:W82">
    <cfRule type="expression" dxfId="27" priority="3">
      <formula>IF(I11="定",TRUE)</formula>
    </cfRule>
    <cfRule type="expression" dxfId="26" priority="4">
      <formula>IF(I11="×",TRUE)</formula>
    </cfRule>
  </conditionalFormatting>
  <conditionalFormatting sqref="C4">
    <cfRule type="expression" dxfId="25" priority="1">
      <formula>IF(XFD4="定",TRUE)</formula>
    </cfRule>
    <cfRule type="expression" dxfId="24" priority="2">
      <formula>IF(XFD4="×",TRUE)</formula>
    </cfRule>
  </conditionalFormatting>
  <dataValidations count="2">
    <dataValidation type="whole" operator="greaterThanOrEqual" allowBlank="1" showInputMessage="1" showErrorMessage="1" sqref="L11:Q82" xr:uid="{4FBB2039-DD17-4829-9BCE-A9754B14FEA8}">
      <formula1>R11</formula1>
    </dataValidation>
    <dataValidation type="whole" operator="lessThanOrEqual" allowBlank="1" showInputMessage="1" showErrorMessage="1" sqref="R11:W82" xr:uid="{65E32319-F651-49EE-8AFB-7F6F2B8266C1}">
      <formula1>L11</formula1>
    </dataValidation>
  </dataValidations>
  <pageMargins left="0.7" right="0.7" top="0.75" bottom="0.75" header="0.3" footer="0.3"/>
  <pageSetup paperSize="9" scale="45"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7253-DE90-44DF-A6C5-4B305108D694}">
  <sheetPr>
    <pageSetUpPr fitToPage="1"/>
  </sheetPr>
  <dimension ref="C2:AZ83"/>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t="str">
        <f>'記載例(計算書)'!L5</f>
        <v>株式会社△△</v>
      </c>
      <c r="V2" s="328"/>
      <c r="W2" s="328"/>
      <c r="X2" s="328"/>
      <c r="Y2" s="328"/>
      <c r="Z2" s="328"/>
      <c r="AA2" s="328"/>
      <c r="AB2" s="328"/>
      <c r="AC2" s="328"/>
      <c r="AD2" s="328" t="s">
        <v>90</v>
      </c>
      <c r="AE2" s="328"/>
      <c r="AF2" s="328"/>
      <c r="AG2" s="328"/>
      <c r="AH2" s="328"/>
      <c r="AI2" s="328" t="str">
        <f>'記載例(計算書)'!L7</f>
        <v>シネマ〇〇京都</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443" t="s">
        <v>104</v>
      </c>
      <c r="D4" s="444"/>
      <c r="E4" s="444"/>
      <c r="F4" s="444"/>
      <c r="G4" s="444"/>
      <c r="H4" s="444"/>
      <c r="I4" s="444"/>
      <c r="J4" s="444"/>
      <c r="K4" s="444"/>
      <c r="L4" s="444"/>
      <c r="M4" s="445"/>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46"/>
      <c r="D5" s="447"/>
      <c r="E5" s="447"/>
      <c r="F5" s="447"/>
      <c r="G5" s="447"/>
      <c r="H5" s="447"/>
      <c r="I5" s="447"/>
      <c r="J5" s="447"/>
      <c r="K5" s="447"/>
      <c r="L5" s="447"/>
      <c r="M5" s="448"/>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22" t="s">
        <v>111</v>
      </c>
      <c r="AE6" s="259"/>
      <c r="AF6" s="259"/>
      <c r="AG6" s="259"/>
      <c r="AH6" s="259"/>
      <c r="AI6" s="26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4"/>
      <c r="AE7" s="267"/>
      <c r="AF7" s="267"/>
      <c r="AG7" s="267"/>
      <c r="AH7" s="267"/>
      <c r="AI7" s="423"/>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4"/>
      <c r="AE8" s="267"/>
      <c r="AF8" s="267"/>
      <c r="AG8" s="267"/>
      <c r="AH8" s="267"/>
      <c r="AI8" s="423"/>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4"/>
      <c r="AE9" s="267"/>
      <c r="AF9" s="267"/>
      <c r="AG9" s="267"/>
      <c r="AH9" s="267"/>
      <c r="AI9" s="423"/>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424"/>
      <c r="AE10" s="425"/>
      <c r="AF10" s="425"/>
      <c r="AG10" s="425"/>
      <c r="AH10" s="425"/>
      <c r="AI10" s="426"/>
      <c r="AU10" s="28"/>
      <c r="AV10" s="28"/>
      <c r="AW10" s="28"/>
    </row>
    <row r="11" spans="3:52" s="1" customFormat="1" ht="10.5" customHeight="1" x14ac:dyDescent="0.15">
      <c r="C11" s="368">
        <v>9</v>
      </c>
      <c r="D11" s="122" t="s">
        <v>2</v>
      </c>
      <c r="E11" s="125">
        <v>13</v>
      </c>
      <c r="F11" s="125" t="s">
        <v>1</v>
      </c>
      <c r="G11" s="119" t="s">
        <v>8</v>
      </c>
      <c r="H11" s="125"/>
      <c r="I11" s="458" t="str">
        <f>'記載例(計算書)'!I222</f>
        <v>○</v>
      </c>
      <c r="J11" s="459"/>
      <c r="K11" s="460"/>
      <c r="L11" s="449">
        <v>6</v>
      </c>
      <c r="M11" s="450"/>
      <c r="N11" s="450"/>
      <c r="O11" s="450"/>
      <c r="P11" s="450"/>
      <c r="Q11" s="451"/>
      <c r="R11" s="449">
        <v>2</v>
      </c>
      <c r="S11" s="450"/>
      <c r="T11" s="450"/>
      <c r="U11" s="450"/>
      <c r="V11" s="450"/>
      <c r="W11" s="451"/>
      <c r="X11" s="452">
        <f>IF(L11=0,0,IF(I11="○",R11/L11,0))</f>
        <v>0.33333333333333331</v>
      </c>
      <c r="Y11" s="453"/>
      <c r="Z11" s="453"/>
      <c r="AA11" s="453"/>
      <c r="AB11" s="453"/>
      <c r="AC11" s="454"/>
      <c r="AD11" s="455">
        <f>IF(I11="○",2*X11,0)</f>
        <v>0.66666666666666663</v>
      </c>
      <c r="AE11" s="456"/>
      <c r="AF11" s="456"/>
      <c r="AG11" s="456"/>
      <c r="AH11" s="456"/>
      <c r="AI11" s="457"/>
      <c r="AU11" s="160"/>
      <c r="AV11" s="161"/>
      <c r="AW11" s="28"/>
    </row>
    <row r="12" spans="3:52" s="1" customFormat="1" ht="10.9" customHeight="1" x14ac:dyDescent="0.15">
      <c r="C12" s="369"/>
      <c r="D12" s="122"/>
      <c r="E12" s="125"/>
      <c r="F12" s="125"/>
      <c r="G12" s="119"/>
      <c r="H12" s="125"/>
      <c r="I12" s="378"/>
      <c r="J12" s="379"/>
      <c r="K12" s="380"/>
      <c r="L12" s="387"/>
      <c r="M12" s="388"/>
      <c r="N12" s="388"/>
      <c r="O12" s="388"/>
      <c r="P12" s="388"/>
      <c r="Q12" s="389"/>
      <c r="R12" s="387"/>
      <c r="S12" s="388"/>
      <c r="T12" s="388"/>
      <c r="U12" s="388"/>
      <c r="V12" s="388"/>
      <c r="W12" s="389"/>
      <c r="X12" s="396"/>
      <c r="Y12" s="397"/>
      <c r="Z12" s="397"/>
      <c r="AA12" s="397"/>
      <c r="AB12" s="397"/>
      <c r="AC12" s="398"/>
      <c r="AD12" s="149"/>
      <c r="AE12" s="150"/>
      <c r="AF12" s="150"/>
      <c r="AG12" s="150"/>
      <c r="AH12" s="150"/>
      <c r="AI12" s="366"/>
      <c r="AU12" s="160"/>
      <c r="AV12" s="161"/>
      <c r="AW12" s="28"/>
    </row>
    <row r="13" spans="3:52" s="1" customFormat="1" ht="10.9" customHeight="1" x14ac:dyDescent="0.15">
      <c r="C13" s="369"/>
      <c r="D13" s="122"/>
      <c r="E13" s="125"/>
      <c r="F13" s="125"/>
      <c r="G13" s="119"/>
      <c r="H13" s="125"/>
      <c r="I13" s="378"/>
      <c r="J13" s="379"/>
      <c r="K13" s="380"/>
      <c r="L13" s="387"/>
      <c r="M13" s="388"/>
      <c r="N13" s="388"/>
      <c r="O13" s="388"/>
      <c r="P13" s="388"/>
      <c r="Q13" s="389"/>
      <c r="R13" s="387"/>
      <c r="S13" s="388"/>
      <c r="T13" s="388"/>
      <c r="U13" s="388"/>
      <c r="V13" s="388"/>
      <c r="W13" s="389"/>
      <c r="X13" s="396"/>
      <c r="Y13" s="397"/>
      <c r="Z13" s="397"/>
      <c r="AA13" s="397"/>
      <c r="AB13" s="397"/>
      <c r="AC13" s="398"/>
      <c r="AD13" s="149"/>
      <c r="AE13" s="150"/>
      <c r="AF13" s="150"/>
      <c r="AG13" s="150"/>
      <c r="AH13" s="150"/>
      <c r="AI13" s="366"/>
      <c r="AU13" s="160"/>
      <c r="AV13" s="161"/>
      <c r="AW13" s="28"/>
    </row>
    <row r="14" spans="3:52" s="1" customFormat="1" ht="10.9" customHeight="1" x14ac:dyDescent="0.15">
      <c r="C14" s="405"/>
      <c r="D14" s="123"/>
      <c r="E14" s="126"/>
      <c r="F14" s="126"/>
      <c r="G14" s="120"/>
      <c r="H14" s="126"/>
      <c r="I14" s="406"/>
      <c r="J14" s="180"/>
      <c r="K14" s="407"/>
      <c r="L14" s="408"/>
      <c r="M14" s="409"/>
      <c r="N14" s="409"/>
      <c r="O14" s="409"/>
      <c r="P14" s="409"/>
      <c r="Q14" s="410"/>
      <c r="R14" s="408"/>
      <c r="S14" s="409"/>
      <c r="T14" s="409"/>
      <c r="U14" s="409"/>
      <c r="V14" s="409"/>
      <c r="W14" s="410"/>
      <c r="X14" s="411"/>
      <c r="Y14" s="412"/>
      <c r="Z14" s="412"/>
      <c r="AA14" s="412"/>
      <c r="AB14" s="412"/>
      <c r="AC14" s="413"/>
      <c r="AD14" s="151"/>
      <c r="AE14" s="152"/>
      <c r="AF14" s="152"/>
      <c r="AG14" s="152"/>
      <c r="AH14" s="152"/>
      <c r="AI14" s="367"/>
      <c r="AU14" s="160"/>
      <c r="AV14" s="161"/>
      <c r="AW14" s="28"/>
    </row>
    <row r="15" spans="3:52" s="1" customFormat="1" ht="10.9" customHeight="1" x14ac:dyDescent="0.15">
      <c r="C15" s="368">
        <v>9</v>
      </c>
      <c r="D15" s="371" t="s">
        <v>2</v>
      </c>
      <c r="E15" s="125">
        <v>14</v>
      </c>
      <c r="F15" s="124" t="s">
        <v>1</v>
      </c>
      <c r="G15" s="374" t="s">
        <v>7</v>
      </c>
      <c r="H15" s="124"/>
      <c r="I15" s="378" t="str">
        <f>'記載例(計算書)'!I226</f>
        <v>○</v>
      </c>
      <c r="J15" s="379"/>
      <c r="K15" s="380"/>
      <c r="L15" s="387">
        <v>6</v>
      </c>
      <c r="M15" s="388"/>
      <c r="N15" s="388"/>
      <c r="O15" s="388"/>
      <c r="P15" s="388"/>
      <c r="Q15" s="389"/>
      <c r="R15" s="387">
        <v>2</v>
      </c>
      <c r="S15" s="388"/>
      <c r="T15" s="388"/>
      <c r="U15" s="388"/>
      <c r="V15" s="388"/>
      <c r="W15" s="389"/>
      <c r="X15" s="396">
        <f t="shared" ref="X15" si="0">IF(L15=0,0,IF(I15="○",R15/L15,0))</f>
        <v>0.33333333333333331</v>
      </c>
      <c r="Y15" s="397"/>
      <c r="Z15" s="397"/>
      <c r="AA15" s="397"/>
      <c r="AB15" s="397"/>
      <c r="AC15" s="398"/>
      <c r="AD15" s="147">
        <f t="shared" ref="AD15" si="1">IF(I15="○",2*X15,0)</f>
        <v>0.66666666666666663</v>
      </c>
      <c r="AE15" s="148"/>
      <c r="AF15" s="148"/>
      <c r="AG15" s="148"/>
      <c r="AH15" s="148"/>
      <c r="AI15" s="365"/>
      <c r="AU15" s="160"/>
      <c r="AV15" s="161"/>
      <c r="AW15" s="28"/>
    </row>
    <row r="16" spans="3:52" s="1" customFormat="1" ht="10.9" customHeight="1" x14ac:dyDescent="0.15">
      <c r="C16" s="369"/>
      <c r="D16" s="122"/>
      <c r="E16" s="125"/>
      <c r="F16" s="125"/>
      <c r="G16" s="119"/>
      <c r="H16" s="125"/>
      <c r="I16" s="378"/>
      <c r="J16" s="379"/>
      <c r="K16" s="380"/>
      <c r="L16" s="387"/>
      <c r="M16" s="388"/>
      <c r="N16" s="388"/>
      <c r="O16" s="388"/>
      <c r="P16" s="388"/>
      <c r="Q16" s="389"/>
      <c r="R16" s="387"/>
      <c r="S16" s="388"/>
      <c r="T16" s="388"/>
      <c r="U16" s="388"/>
      <c r="V16" s="388"/>
      <c r="W16" s="389"/>
      <c r="X16" s="396"/>
      <c r="Y16" s="397"/>
      <c r="Z16" s="397"/>
      <c r="AA16" s="397"/>
      <c r="AB16" s="397"/>
      <c r="AC16" s="398"/>
      <c r="AD16" s="149"/>
      <c r="AE16" s="150"/>
      <c r="AF16" s="150"/>
      <c r="AG16" s="150"/>
      <c r="AH16" s="150"/>
      <c r="AI16" s="366"/>
      <c r="AU16" s="160"/>
      <c r="AV16" s="161"/>
      <c r="AW16" s="28"/>
    </row>
    <row r="17" spans="3:49" s="1" customFormat="1" ht="10.9" customHeight="1" x14ac:dyDescent="0.15">
      <c r="C17" s="369"/>
      <c r="D17" s="122"/>
      <c r="E17" s="125"/>
      <c r="F17" s="125"/>
      <c r="G17" s="119"/>
      <c r="H17" s="125"/>
      <c r="I17" s="378"/>
      <c r="J17" s="379"/>
      <c r="K17" s="380"/>
      <c r="L17" s="387"/>
      <c r="M17" s="388"/>
      <c r="N17" s="388"/>
      <c r="O17" s="388"/>
      <c r="P17" s="388"/>
      <c r="Q17" s="389"/>
      <c r="R17" s="387"/>
      <c r="S17" s="388"/>
      <c r="T17" s="388"/>
      <c r="U17" s="388"/>
      <c r="V17" s="388"/>
      <c r="W17" s="389"/>
      <c r="X17" s="396"/>
      <c r="Y17" s="397"/>
      <c r="Z17" s="397"/>
      <c r="AA17" s="397"/>
      <c r="AB17" s="397"/>
      <c r="AC17" s="398"/>
      <c r="AD17" s="149"/>
      <c r="AE17" s="150"/>
      <c r="AF17" s="150"/>
      <c r="AG17" s="150"/>
      <c r="AH17" s="150"/>
      <c r="AI17" s="366"/>
      <c r="AU17" s="160"/>
      <c r="AV17" s="161"/>
      <c r="AW17" s="28"/>
    </row>
    <row r="18" spans="3:49" s="1" customFormat="1" ht="10.9" customHeight="1" x14ac:dyDescent="0.15">
      <c r="C18" s="405"/>
      <c r="D18" s="123"/>
      <c r="E18" s="126"/>
      <c r="F18" s="126"/>
      <c r="G18" s="120"/>
      <c r="H18" s="126"/>
      <c r="I18" s="406"/>
      <c r="J18" s="180"/>
      <c r="K18" s="407"/>
      <c r="L18" s="408"/>
      <c r="M18" s="409"/>
      <c r="N18" s="409"/>
      <c r="O18" s="409"/>
      <c r="P18" s="409"/>
      <c r="Q18" s="410"/>
      <c r="R18" s="408"/>
      <c r="S18" s="409"/>
      <c r="T18" s="409"/>
      <c r="U18" s="409"/>
      <c r="V18" s="409"/>
      <c r="W18" s="410"/>
      <c r="X18" s="411"/>
      <c r="Y18" s="412"/>
      <c r="Z18" s="412"/>
      <c r="AA18" s="412"/>
      <c r="AB18" s="412"/>
      <c r="AC18" s="413"/>
      <c r="AD18" s="151"/>
      <c r="AE18" s="152"/>
      <c r="AF18" s="152"/>
      <c r="AG18" s="152"/>
      <c r="AH18" s="152"/>
      <c r="AI18" s="367"/>
      <c r="AU18" s="160"/>
      <c r="AV18" s="161"/>
      <c r="AW18" s="28"/>
    </row>
    <row r="19" spans="3:49" s="1" customFormat="1" ht="10.9" customHeight="1" x14ac:dyDescent="0.15">
      <c r="C19" s="368">
        <v>9</v>
      </c>
      <c r="D19" s="371" t="s">
        <v>2</v>
      </c>
      <c r="E19" s="125">
        <v>15</v>
      </c>
      <c r="F19" s="124" t="s">
        <v>1</v>
      </c>
      <c r="G19" s="374" t="s">
        <v>6</v>
      </c>
      <c r="H19" s="124"/>
      <c r="I19" s="378" t="str">
        <f>'記載例(計算書)'!I230</f>
        <v>○</v>
      </c>
      <c r="J19" s="379"/>
      <c r="K19" s="380"/>
      <c r="L19" s="387">
        <v>7</v>
      </c>
      <c r="M19" s="388"/>
      <c r="N19" s="388"/>
      <c r="O19" s="388"/>
      <c r="P19" s="388"/>
      <c r="Q19" s="389"/>
      <c r="R19" s="384">
        <v>2</v>
      </c>
      <c r="S19" s="385"/>
      <c r="T19" s="385"/>
      <c r="U19" s="385"/>
      <c r="V19" s="385"/>
      <c r="W19" s="386"/>
      <c r="X19" s="396">
        <f t="shared" ref="X19" si="2">IF(L19=0,0,IF(I19="○",R19/L19,0))</f>
        <v>0.2857142857142857</v>
      </c>
      <c r="Y19" s="397"/>
      <c r="Z19" s="397"/>
      <c r="AA19" s="397"/>
      <c r="AB19" s="397"/>
      <c r="AC19" s="398"/>
      <c r="AD19" s="147">
        <f t="shared" ref="AD19" si="3">IF(I19="○",2*X19,0)</f>
        <v>0.5714285714285714</v>
      </c>
      <c r="AE19" s="148"/>
      <c r="AF19" s="148"/>
      <c r="AG19" s="148"/>
      <c r="AH19" s="148"/>
      <c r="AI19" s="365"/>
      <c r="AU19" s="160"/>
      <c r="AV19" s="161"/>
      <c r="AW19" s="28"/>
    </row>
    <row r="20" spans="3:49" s="1" customFormat="1" ht="10.9" customHeight="1" x14ac:dyDescent="0.15">
      <c r="C20" s="369"/>
      <c r="D20" s="122"/>
      <c r="E20" s="125"/>
      <c r="F20" s="125"/>
      <c r="G20" s="119"/>
      <c r="H20" s="125"/>
      <c r="I20" s="378"/>
      <c r="J20" s="379"/>
      <c r="K20" s="380"/>
      <c r="L20" s="387"/>
      <c r="M20" s="388"/>
      <c r="N20" s="388"/>
      <c r="O20" s="388"/>
      <c r="P20" s="388"/>
      <c r="Q20" s="389"/>
      <c r="R20" s="387"/>
      <c r="S20" s="388"/>
      <c r="T20" s="388"/>
      <c r="U20" s="388"/>
      <c r="V20" s="388"/>
      <c r="W20" s="389"/>
      <c r="X20" s="396"/>
      <c r="Y20" s="397"/>
      <c r="Z20" s="397"/>
      <c r="AA20" s="397"/>
      <c r="AB20" s="397"/>
      <c r="AC20" s="398"/>
      <c r="AD20" s="149"/>
      <c r="AE20" s="150"/>
      <c r="AF20" s="150"/>
      <c r="AG20" s="150"/>
      <c r="AH20" s="150"/>
      <c r="AI20" s="366"/>
      <c r="AU20" s="160"/>
      <c r="AV20" s="161"/>
      <c r="AW20" s="28"/>
    </row>
    <row r="21" spans="3:49" s="1" customFormat="1" ht="10.9" customHeight="1" x14ac:dyDescent="0.15">
      <c r="C21" s="369"/>
      <c r="D21" s="122"/>
      <c r="E21" s="125"/>
      <c r="F21" s="125"/>
      <c r="G21" s="119"/>
      <c r="H21" s="125"/>
      <c r="I21" s="378"/>
      <c r="J21" s="379"/>
      <c r="K21" s="380"/>
      <c r="L21" s="387"/>
      <c r="M21" s="388"/>
      <c r="N21" s="388"/>
      <c r="O21" s="388"/>
      <c r="P21" s="388"/>
      <c r="Q21" s="389"/>
      <c r="R21" s="387"/>
      <c r="S21" s="388"/>
      <c r="T21" s="388"/>
      <c r="U21" s="388"/>
      <c r="V21" s="388"/>
      <c r="W21" s="389"/>
      <c r="X21" s="396"/>
      <c r="Y21" s="397"/>
      <c r="Z21" s="397"/>
      <c r="AA21" s="397"/>
      <c r="AB21" s="397"/>
      <c r="AC21" s="398"/>
      <c r="AD21" s="149"/>
      <c r="AE21" s="150"/>
      <c r="AF21" s="150"/>
      <c r="AG21" s="150"/>
      <c r="AH21" s="150"/>
      <c r="AI21" s="366"/>
      <c r="AU21" s="160"/>
      <c r="AV21" s="161"/>
      <c r="AW21" s="28"/>
    </row>
    <row r="22" spans="3:49" s="1" customFormat="1" ht="10.9" customHeight="1" x14ac:dyDescent="0.15">
      <c r="C22" s="405"/>
      <c r="D22" s="123"/>
      <c r="E22" s="126"/>
      <c r="F22" s="126"/>
      <c r="G22" s="120"/>
      <c r="H22" s="126"/>
      <c r="I22" s="406"/>
      <c r="J22" s="180"/>
      <c r="K22" s="407"/>
      <c r="L22" s="408"/>
      <c r="M22" s="409"/>
      <c r="N22" s="409"/>
      <c r="O22" s="409"/>
      <c r="P22" s="409"/>
      <c r="Q22" s="410"/>
      <c r="R22" s="408"/>
      <c r="S22" s="409"/>
      <c r="T22" s="409"/>
      <c r="U22" s="409"/>
      <c r="V22" s="409"/>
      <c r="W22" s="410"/>
      <c r="X22" s="411"/>
      <c r="Y22" s="412"/>
      <c r="Z22" s="412"/>
      <c r="AA22" s="412"/>
      <c r="AB22" s="412"/>
      <c r="AC22" s="413"/>
      <c r="AD22" s="151"/>
      <c r="AE22" s="152"/>
      <c r="AF22" s="152"/>
      <c r="AG22" s="152"/>
      <c r="AH22" s="152"/>
      <c r="AI22" s="367"/>
      <c r="AU22" s="160"/>
      <c r="AV22" s="161"/>
      <c r="AW22" s="28"/>
    </row>
    <row r="23" spans="3:49" s="1" customFormat="1" ht="10.9" customHeight="1" x14ac:dyDescent="0.15">
      <c r="C23" s="368">
        <v>9</v>
      </c>
      <c r="D23" s="371" t="s">
        <v>2</v>
      </c>
      <c r="E23" s="125">
        <v>16</v>
      </c>
      <c r="F23" s="124" t="s">
        <v>1</v>
      </c>
      <c r="G23" s="374" t="s">
        <v>5</v>
      </c>
      <c r="H23" s="124"/>
      <c r="I23" s="378" t="str">
        <f>'記載例(計算書)'!I234</f>
        <v>○</v>
      </c>
      <c r="J23" s="379"/>
      <c r="K23" s="380"/>
      <c r="L23" s="387">
        <v>7</v>
      </c>
      <c r="M23" s="388"/>
      <c r="N23" s="388"/>
      <c r="O23" s="388"/>
      <c r="P23" s="388"/>
      <c r="Q23" s="389"/>
      <c r="R23" s="384">
        <v>2</v>
      </c>
      <c r="S23" s="385"/>
      <c r="T23" s="385"/>
      <c r="U23" s="385"/>
      <c r="V23" s="385"/>
      <c r="W23" s="386"/>
      <c r="X23" s="396">
        <f t="shared" ref="X23" si="4">IF(L23=0,0,IF(I23="○",R23/L23,0))</f>
        <v>0.2857142857142857</v>
      </c>
      <c r="Y23" s="397"/>
      <c r="Z23" s="397"/>
      <c r="AA23" s="397"/>
      <c r="AB23" s="397"/>
      <c r="AC23" s="398"/>
      <c r="AD23" s="147">
        <f t="shared" ref="AD23" si="5">IF(I23="○",2*X23,0)</f>
        <v>0.5714285714285714</v>
      </c>
      <c r="AE23" s="148"/>
      <c r="AF23" s="148"/>
      <c r="AG23" s="148"/>
      <c r="AH23" s="148"/>
      <c r="AI23" s="365"/>
      <c r="AU23" s="160"/>
      <c r="AV23" s="161"/>
      <c r="AW23" s="28"/>
    </row>
    <row r="24" spans="3:49" s="1" customFormat="1" ht="10.9" customHeight="1" x14ac:dyDescent="0.15">
      <c r="C24" s="369"/>
      <c r="D24" s="122"/>
      <c r="E24" s="125"/>
      <c r="F24" s="125"/>
      <c r="G24" s="119"/>
      <c r="H24" s="125"/>
      <c r="I24" s="378"/>
      <c r="J24" s="379"/>
      <c r="K24" s="380"/>
      <c r="L24" s="387"/>
      <c r="M24" s="388"/>
      <c r="N24" s="388"/>
      <c r="O24" s="388"/>
      <c r="P24" s="388"/>
      <c r="Q24" s="389"/>
      <c r="R24" s="387"/>
      <c r="S24" s="388"/>
      <c r="T24" s="388"/>
      <c r="U24" s="388"/>
      <c r="V24" s="388"/>
      <c r="W24" s="389"/>
      <c r="X24" s="396"/>
      <c r="Y24" s="397"/>
      <c r="Z24" s="397"/>
      <c r="AA24" s="397"/>
      <c r="AB24" s="397"/>
      <c r="AC24" s="398"/>
      <c r="AD24" s="149"/>
      <c r="AE24" s="150"/>
      <c r="AF24" s="150"/>
      <c r="AG24" s="150"/>
      <c r="AH24" s="150"/>
      <c r="AI24" s="366"/>
      <c r="AU24" s="160"/>
      <c r="AV24" s="161"/>
      <c r="AW24" s="28"/>
    </row>
    <row r="25" spans="3:49" s="1" customFormat="1" ht="10.9" customHeight="1" x14ac:dyDescent="0.15">
      <c r="C25" s="369"/>
      <c r="D25" s="122"/>
      <c r="E25" s="125"/>
      <c r="F25" s="125"/>
      <c r="G25" s="119"/>
      <c r="H25" s="125"/>
      <c r="I25" s="378"/>
      <c r="J25" s="379"/>
      <c r="K25" s="380"/>
      <c r="L25" s="387"/>
      <c r="M25" s="388"/>
      <c r="N25" s="388"/>
      <c r="O25" s="388"/>
      <c r="P25" s="388"/>
      <c r="Q25" s="389"/>
      <c r="R25" s="387"/>
      <c r="S25" s="388"/>
      <c r="T25" s="388"/>
      <c r="U25" s="388"/>
      <c r="V25" s="388"/>
      <c r="W25" s="389"/>
      <c r="X25" s="396"/>
      <c r="Y25" s="397"/>
      <c r="Z25" s="397"/>
      <c r="AA25" s="397"/>
      <c r="AB25" s="397"/>
      <c r="AC25" s="398"/>
      <c r="AD25" s="149"/>
      <c r="AE25" s="150"/>
      <c r="AF25" s="150"/>
      <c r="AG25" s="150"/>
      <c r="AH25" s="150"/>
      <c r="AI25" s="366"/>
      <c r="AU25" s="160"/>
      <c r="AV25" s="161"/>
      <c r="AW25" s="28"/>
    </row>
    <row r="26" spans="3:49" s="1" customFormat="1" ht="10.9" customHeight="1" x14ac:dyDescent="0.15">
      <c r="C26" s="405"/>
      <c r="D26" s="123"/>
      <c r="E26" s="126"/>
      <c r="F26" s="126"/>
      <c r="G26" s="120"/>
      <c r="H26" s="126"/>
      <c r="I26" s="406"/>
      <c r="J26" s="180"/>
      <c r="K26" s="407"/>
      <c r="L26" s="408"/>
      <c r="M26" s="409"/>
      <c r="N26" s="409"/>
      <c r="O26" s="409"/>
      <c r="P26" s="409"/>
      <c r="Q26" s="410"/>
      <c r="R26" s="408"/>
      <c r="S26" s="409"/>
      <c r="T26" s="409"/>
      <c r="U26" s="409"/>
      <c r="V26" s="409"/>
      <c r="W26" s="410"/>
      <c r="X26" s="411"/>
      <c r="Y26" s="412"/>
      <c r="Z26" s="412"/>
      <c r="AA26" s="412"/>
      <c r="AB26" s="412"/>
      <c r="AC26" s="413"/>
      <c r="AD26" s="151"/>
      <c r="AE26" s="152"/>
      <c r="AF26" s="152"/>
      <c r="AG26" s="152"/>
      <c r="AH26" s="152"/>
      <c r="AI26" s="367"/>
      <c r="AU26" s="160"/>
      <c r="AV26" s="161"/>
      <c r="AW26" s="28"/>
    </row>
    <row r="27" spans="3:49" s="1" customFormat="1" ht="10.9" customHeight="1" x14ac:dyDescent="0.15">
      <c r="C27" s="368">
        <v>9</v>
      </c>
      <c r="D27" s="371" t="s">
        <v>2</v>
      </c>
      <c r="E27" s="125">
        <v>17</v>
      </c>
      <c r="F27" s="124" t="s">
        <v>1</v>
      </c>
      <c r="G27" s="374" t="s">
        <v>4</v>
      </c>
      <c r="H27" s="124"/>
      <c r="I27" s="378" t="str">
        <f>'記載例(計算書)'!I238</f>
        <v>○</v>
      </c>
      <c r="J27" s="379"/>
      <c r="K27" s="380"/>
      <c r="L27" s="387">
        <v>6</v>
      </c>
      <c r="M27" s="388"/>
      <c r="N27" s="388"/>
      <c r="O27" s="388"/>
      <c r="P27" s="388"/>
      <c r="Q27" s="389"/>
      <c r="R27" s="384">
        <v>2</v>
      </c>
      <c r="S27" s="385"/>
      <c r="T27" s="385"/>
      <c r="U27" s="385"/>
      <c r="V27" s="385"/>
      <c r="W27" s="386"/>
      <c r="X27" s="396">
        <f t="shared" ref="X27" si="6">IF(L27=0,0,IF(I27="○",R27/L27,0))</f>
        <v>0.33333333333333331</v>
      </c>
      <c r="Y27" s="397"/>
      <c r="Z27" s="397"/>
      <c r="AA27" s="397"/>
      <c r="AB27" s="397"/>
      <c r="AC27" s="398"/>
      <c r="AD27" s="147">
        <f t="shared" ref="AD27" si="7">IF(I27="○",2*X27,0)</f>
        <v>0.66666666666666663</v>
      </c>
      <c r="AE27" s="148"/>
      <c r="AF27" s="148"/>
      <c r="AG27" s="148"/>
      <c r="AH27" s="148"/>
      <c r="AI27" s="365"/>
      <c r="AU27" s="160"/>
      <c r="AV27" s="161"/>
      <c r="AW27" s="28"/>
    </row>
    <row r="28" spans="3:49" s="1" customFormat="1" ht="10.9" customHeight="1" x14ac:dyDescent="0.15">
      <c r="C28" s="369"/>
      <c r="D28" s="122"/>
      <c r="E28" s="125"/>
      <c r="F28" s="125"/>
      <c r="G28" s="119"/>
      <c r="H28" s="125"/>
      <c r="I28" s="378"/>
      <c r="J28" s="379"/>
      <c r="K28" s="380"/>
      <c r="L28" s="387"/>
      <c r="M28" s="388"/>
      <c r="N28" s="388"/>
      <c r="O28" s="388"/>
      <c r="P28" s="388"/>
      <c r="Q28" s="389"/>
      <c r="R28" s="387"/>
      <c r="S28" s="388"/>
      <c r="T28" s="388"/>
      <c r="U28" s="388"/>
      <c r="V28" s="388"/>
      <c r="W28" s="389"/>
      <c r="X28" s="396"/>
      <c r="Y28" s="397"/>
      <c r="Z28" s="397"/>
      <c r="AA28" s="397"/>
      <c r="AB28" s="397"/>
      <c r="AC28" s="398"/>
      <c r="AD28" s="149"/>
      <c r="AE28" s="150"/>
      <c r="AF28" s="150"/>
      <c r="AG28" s="150"/>
      <c r="AH28" s="150"/>
      <c r="AI28" s="366"/>
      <c r="AU28" s="160"/>
      <c r="AV28" s="161"/>
      <c r="AW28" s="28"/>
    </row>
    <row r="29" spans="3:49" s="1" customFormat="1" ht="10.9" customHeight="1" x14ac:dyDescent="0.15">
      <c r="C29" s="369"/>
      <c r="D29" s="122"/>
      <c r="E29" s="125"/>
      <c r="F29" s="125"/>
      <c r="G29" s="119"/>
      <c r="H29" s="125"/>
      <c r="I29" s="378"/>
      <c r="J29" s="379"/>
      <c r="K29" s="380"/>
      <c r="L29" s="387"/>
      <c r="M29" s="388"/>
      <c r="N29" s="388"/>
      <c r="O29" s="388"/>
      <c r="P29" s="388"/>
      <c r="Q29" s="389"/>
      <c r="R29" s="387"/>
      <c r="S29" s="388"/>
      <c r="T29" s="388"/>
      <c r="U29" s="388"/>
      <c r="V29" s="388"/>
      <c r="W29" s="389"/>
      <c r="X29" s="396"/>
      <c r="Y29" s="397"/>
      <c r="Z29" s="397"/>
      <c r="AA29" s="397"/>
      <c r="AB29" s="397"/>
      <c r="AC29" s="398"/>
      <c r="AD29" s="149"/>
      <c r="AE29" s="150"/>
      <c r="AF29" s="150"/>
      <c r="AG29" s="150"/>
      <c r="AH29" s="150"/>
      <c r="AI29" s="366"/>
      <c r="AU29" s="160"/>
      <c r="AV29" s="161"/>
      <c r="AW29" s="28"/>
    </row>
    <row r="30" spans="3:49" s="1" customFormat="1" ht="10.9" customHeight="1" x14ac:dyDescent="0.15">
      <c r="C30" s="405"/>
      <c r="D30" s="123"/>
      <c r="E30" s="126"/>
      <c r="F30" s="126"/>
      <c r="G30" s="120"/>
      <c r="H30" s="126"/>
      <c r="I30" s="406"/>
      <c r="J30" s="180"/>
      <c r="K30" s="407"/>
      <c r="L30" s="408"/>
      <c r="M30" s="409"/>
      <c r="N30" s="409"/>
      <c r="O30" s="409"/>
      <c r="P30" s="409"/>
      <c r="Q30" s="410"/>
      <c r="R30" s="408"/>
      <c r="S30" s="409"/>
      <c r="T30" s="409"/>
      <c r="U30" s="409"/>
      <c r="V30" s="409"/>
      <c r="W30" s="410"/>
      <c r="X30" s="411"/>
      <c r="Y30" s="412"/>
      <c r="Z30" s="412"/>
      <c r="AA30" s="412"/>
      <c r="AB30" s="412"/>
      <c r="AC30" s="413"/>
      <c r="AD30" s="151"/>
      <c r="AE30" s="152"/>
      <c r="AF30" s="152"/>
      <c r="AG30" s="152"/>
      <c r="AH30" s="152"/>
      <c r="AI30" s="367"/>
      <c r="AU30" s="160"/>
      <c r="AV30" s="161"/>
      <c r="AW30" s="28"/>
    </row>
    <row r="31" spans="3:49" s="1" customFormat="1" ht="10.9" customHeight="1" x14ac:dyDescent="0.15">
      <c r="C31" s="368">
        <v>9</v>
      </c>
      <c r="D31" s="371" t="s">
        <v>2</v>
      </c>
      <c r="E31" s="125">
        <v>18</v>
      </c>
      <c r="F31" s="124" t="s">
        <v>1</v>
      </c>
      <c r="G31" s="374" t="s">
        <v>3</v>
      </c>
      <c r="H31" s="124"/>
      <c r="I31" s="378" t="str">
        <f>'記載例(計算書)'!I242</f>
        <v>○</v>
      </c>
      <c r="J31" s="379"/>
      <c r="K31" s="380"/>
      <c r="L31" s="387">
        <v>6</v>
      </c>
      <c r="M31" s="388"/>
      <c r="N31" s="388"/>
      <c r="O31" s="388"/>
      <c r="P31" s="388"/>
      <c r="Q31" s="389"/>
      <c r="R31" s="384">
        <v>2</v>
      </c>
      <c r="S31" s="385"/>
      <c r="T31" s="385"/>
      <c r="U31" s="385"/>
      <c r="V31" s="385"/>
      <c r="W31" s="386"/>
      <c r="X31" s="396">
        <f t="shared" ref="X31" si="8">IF(L31=0,0,IF(I31="○",R31/L31,0))</f>
        <v>0.33333333333333331</v>
      </c>
      <c r="Y31" s="397"/>
      <c r="Z31" s="397"/>
      <c r="AA31" s="397"/>
      <c r="AB31" s="397"/>
      <c r="AC31" s="398"/>
      <c r="AD31" s="147">
        <f t="shared" ref="AD31" si="9">IF(I31="○",2*X31,0)</f>
        <v>0.66666666666666663</v>
      </c>
      <c r="AE31" s="148"/>
      <c r="AF31" s="148"/>
      <c r="AG31" s="148"/>
      <c r="AH31" s="148"/>
      <c r="AI31" s="365"/>
      <c r="AU31" s="160"/>
      <c r="AV31" s="161"/>
      <c r="AW31" s="28"/>
    </row>
    <row r="32" spans="3:49" s="1" customFormat="1" ht="10.9" customHeight="1" x14ac:dyDescent="0.15">
      <c r="C32" s="369"/>
      <c r="D32" s="122"/>
      <c r="E32" s="125"/>
      <c r="F32" s="125"/>
      <c r="G32" s="119"/>
      <c r="H32" s="125"/>
      <c r="I32" s="378"/>
      <c r="J32" s="379"/>
      <c r="K32" s="380"/>
      <c r="L32" s="387"/>
      <c r="M32" s="388"/>
      <c r="N32" s="388"/>
      <c r="O32" s="388"/>
      <c r="P32" s="388"/>
      <c r="Q32" s="389"/>
      <c r="R32" s="387"/>
      <c r="S32" s="388"/>
      <c r="T32" s="388"/>
      <c r="U32" s="388"/>
      <c r="V32" s="388"/>
      <c r="W32" s="389"/>
      <c r="X32" s="396"/>
      <c r="Y32" s="397"/>
      <c r="Z32" s="397"/>
      <c r="AA32" s="397"/>
      <c r="AB32" s="397"/>
      <c r="AC32" s="398"/>
      <c r="AD32" s="149"/>
      <c r="AE32" s="150"/>
      <c r="AF32" s="150"/>
      <c r="AG32" s="150"/>
      <c r="AH32" s="150"/>
      <c r="AI32" s="366"/>
      <c r="AU32" s="160"/>
      <c r="AV32" s="161"/>
      <c r="AW32" s="28"/>
    </row>
    <row r="33" spans="3:49" s="1" customFormat="1" ht="10.9" customHeight="1" x14ac:dyDescent="0.15">
      <c r="C33" s="369"/>
      <c r="D33" s="122"/>
      <c r="E33" s="125"/>
      <c r="F33" s="125"/>
      <c r="G33" s="119"/>
      <c r="H33" s="125"/>
      <c r="I33" s="378"/>
      <c r="J33" s="379"/>
      <c r="K33" s="380"/>
      <c r="L33" s="387"/>
      <c r="M33" s="388"/>
      <c r="N33" s="388"/>
      <c r="O33" s="388"/>
      <c r="P33" s="388"/>
      <c r="Q33" s="389"/>
      <c r="R33" s="387"/>
      <c r="S33" s="388"/>
      <c r="T33" s="388"/>
      <c r="U33" s="388"/>
      <c r="V33" s="388"/>
      <c r="W33" s="389"/>
      <c r="X33" s="396"/>
      <c r="Y33" s="397"/>
      <c r="Z33" s="397"/>
      <c r="AA33" s="397"/>
      <c r="AB33" s="397"/>
      <c r="AC33" s="398"/>
      <c r="AD33" s="149"/>
      <c r="AE33" s="150"/>
      <c r="AF33" s="150"/>
      <c r="AG33" s="150"/>
      <c r="AH33" s="150"/>
      <c r="AI33" s="366"/>
      <c r="AU33" s="160"/>
      <c r="AV33" s="161"/>
      <c r="AW33" s="28"/>
    </row>
    <row r="34" spans="3:49" s="1" customFormat="1" ht="10.9" customHeight="1" x14ac:dyDescent="0.15">
      <c r="C34" s="405"/>
      <c r="D34" s="123"/>
      <c r="E34" s="126"/>
      <c r="F34" s="126"/>
      <c r="G34" s="120"/>
      <c r="H34" s="126"/>
      <c r="I34" s="406"/>
      <c r="J34" s="180"/>
      <c r="K34" s="407"/>
      <c r="L34" s="408"/>
      <c r="M34" s="409"/>
      <c r="N34" s="409"/>
      <c r="O34" s="409"/>
      <c r="P34" s="409"/>
      <c r="Q34" s="410"/>
      <c r="R34" s="408"/>
      <c r="S34" s="409"/>
      <c r="T34" s="409"/>
      <c r="U34" s="409"/>
      <c r="V34" s="409"/>
      <c r="W34" s="410"/>
      <c r="X34" s="411"/>
      <c r="Y34" s="412"/>
      <c r="Z34" s="412"/>
      <c r="AA34" s="412"/>
      <c r="AB34" s="412"/>
      <c r="AC34" s="413"/>
      <c r="AD34" s="151"/>
      <c r="AE34" s="152"/>
      <c r="AF34" s="152"/>
      <c r="AG34" s="152"/>
      <c r="AH34" s="152"/>
      <c r="AI34" s="367"/>
      <c r="AU34" s="160"/>
      <c r="AV34" s="161"/>
      <c r="AW34" s="28"/>
    </row>
    <row r="35" spans="3:49" s="1" customFormat="1" ht="10.9" customHeight="1" x14ac:dyDescent="0.15">
      <c r="C35" s="368">
        <v>9</v>
      </c>
      <c r="D35" s="371" t="s">
        <v>2</v>
      </c>
      <c r="E35" s="125">
        <v>19</v>
      </c>
      <c r="F35" s="124" t="s">
        <v>1</v>
      </c>
      <c r="G35" s="374" t="s">
        <v>0</v>
      </c>
      <c r="H35" s="124"/>
      <c r="I35" s="378" t="str">
        <f>'記載例(計算書)'!I246</f>
        <v>○</v>
      </c>
      <c r="J35" s="379"/>
      <c r="K35" s="380"/>
      <c r="L35" s="387">
        <v>6</v>
      </c>
      <c r="M35" s="388"/>
      <c r="N35" s="388"/>
      <c r="O35" s="388"/>
      <c r="P35" s="388"/>
      <c r="Q35" s="389"/>
      <c r="R35" s="384">
        <v>2</v>
      </c>
      <c r="S35" s="385"/>
      <c r="T35" s="385"/>
      <c r="U35" s="385"/>
      <c r="V35" s="385"/>
      <c r="W35" s="386"/>
      <c r="X35" s="396">
        <f t="shared" ref="X35" si="10">IF(L35=0,0,IF(I35="○",R35/L35,0))</f>
        <v>0.33333333333333331</v>
      </c>
      <c r="Y35" s="397"/>
      <c r="Z35" s="397"/>
      <c r="AA35" s="397"/>
      <c r="AB35" s="397"/>
      <c r="AC35" s="398"/>
      <c r="AD35" s="147">
        <f t="shared" ref="AD35" si="11">IF(I35="○",2*X35,0)</f>
        <v>0.66666666666666663</v>
      </c>
      <c r="AE35" s="148"/>
      <c r="AF35" s="148"/>
      <c r="AG35" s="148"/>
      <c r="AH35" s="148"/>
      <c r="AI35" s="365"/>
      <c r="AU35" s="160"/>
      <c r="AV35" s="161"/>
      <c r="AW35" s="28"/>
    </row>
    <row r="36" spans="3:49" s="1" customFormat="1" ht="10.9" customHeight="1" x14ac:dyDescent="0.15">
      <c r="C36" s="369"/>
      <c r="D36" s="122"/>
      <c r="E36" s="125"/>
      <c r="F36" s="125"/>
      <c r="G36" s="119"/>
      <c r="H36" s="125"/>
      <c r="I36" s="378"/>
      <c r="J36" s="379"/>
      <c r="K36" s="380"/>
      <c r="L36" s="387"/>
      <c r="M36" s="388"/>
      <c r="N36" s="388"/>
      <c r="O36" s="388"/>
      <c r="P36" s="388"/>
      <c r="Q36" s="389"/>
      <c r="R36" s="387"/>
      <c r="S36" s="388"/>
      <c r="T36" s="388"/>
      <c r="U36" s="388"/>
      <c r="V36" s="388"/>
      <c r="W36" s="389"/>
      <c r="X36" s="396"/>
      <c r="Y36" s="397"/>
      <c r="Z36" s="397"/>
      <c r="AA36" s="397"/>
      <c r="AB36" s="397"/>
      <c r="AC36" s="398"/>
      <c r="AD36" s="149"/>
      <c r="AE36" s="150"/>
      <c r="AF36" s="150"/>
      <c r="AG36" s="150"/>
      <c r="AH36" s="150"/>
      <c r="AI36" s="366"/>
      <c r="AU36" s="160"/>
      <c r="AV36" s="161"/>
      <c r="AW36" s="28"/>
    </row>
    <row r="37" spans="3:49" s="1" customFormat="1" ht="10.9" customHeight="1" x14ac:dyDescent="0.15">
      <c r="C37" s="369"/>
      <c r="D37" s="122"/>
      <c r="E37" s="125"/>
      <c r="F37" s="125"/>
      <c r="G37" s="119"/>
      <c r="H37" s="125"/>
      <c r="I37" s="378"/>
      <c r="J37" s="379"/>
      <c r="K37" s="380"/>
      <c r="L37" s="387"/>
      <c r="M37" s="388"/>
      <c r="N37" s="388"/>
      <c r="O37" s="388"/>
      <c r="P37" s="388"/>
      <c r="Q37" s="389"/>
      <c r="R37" s="387"/>
      <c r="S37" s="388"/>
      <c r="T37" s="388"/>
      <c r="U37" s="388"/>
      <c r="V37" s="388"/>
      <c r="W37" s="389"/>
      <c r="X37" s="396"/>
      <c r="Y37" s="397"/>
      <c r="Z37" s="397"/>
      <c r="AA37" s="397"/>
      <c r="AB37" s="397"/>
      <c r="AC37" s="398"/>
      <c r="AD37" s="149"/>
      <c r="AE37" s="150"/>
      <c r="AF37" s="150"/>
      <c r="AG37" s="150"/>
      <c r="AH37" s="150"/>
      <c r="AI37" s="366"/>
      <c r="AU37" s="160"/>
      <c r="AV37" s="161"/>
      <c r="AW37" s="28"/>
    </row>
    <row r="38" spans="3:49" s="1" customFormat="1" ht="10.9" customHeight="1" x14ac:dyDescent="0.15">
      <c r="C38" s="405"/>
      <c r="D38" s="123"/>
      <c r="E38" s="126"/>
      <c r="F38" s="126"/>
      <c r="G38" s="120"/>
      <c r="H38" s="126"/>
      <c r="I38" s="406"/>
      <c r="J38" s="180"/>
      <c r="K38" s="407"/>
      <c r="L38" s="408"/>
      <c r="M38" s="409"/>
      <c r="N38" s="409"/>
      <c r="O38" s="409"/>
      <c r="P38" s="409"/>
      <c r="Q38" s="410"/>
      <c r="R38" s="408"/>
      <c r="S38" s="409"/>
      <c r="T38" s="409"/>
      <c r="U38" s="409"/>
      <c r="V38" s="409"/>
      <c r="W38" s="410"/>
      <c r="X38" s="411"/>
      <c r="Y38" s="412"/>
      <c r="Z38" s="412"/>
      <c r="AA38" s="412"/>
      <c r="AB38" s="412"/>
      <c r="AC38" s="413"/>
      <c r="AD38" s="151"/>
      <c r="AE38" s="152"/>
      <c r="AF38" s="152"/>
      <c r="AG38" s="152"/>
      <c r="AH38" s="152"/>
      <c r="AI38" s="367"/>
      <c r="AU38" s="160"/>
      <c r="AV38" s="161"/>
      <c r="AW38" s="28"/>
    </row>
    <row r="39" spans="3:49" s="1" customFormat="1" ht="10.9" customHeight="1" x14ac:dyDescent="0.15">
      <c r="C39" s="368">
        <v>9</v>
      </c>
      <c r="D39" s="371" t="s">
        <v>2</v>
      </c>
      <c r="E39" s="125">
        <v>20</v>
      </c>
      <c r="F39" s="124" t="s">
        <v>1</v>
      </c>
      <c r="G39" s="374" t="s">
        <v>8</v>
      </c>
      <c r="H39" s="124"/>
      <c r="I39" s="378" t="str">
        <f>'記載例(計算書)'!I250</f>
        <v>○</v>
      </c>
      <c r="J39" s="379"/>
      <c r="K39" s="380"/>
      <c r="L39" s="387">
        <v>6</v>
      </c>
      <c r="M39" s="388"/>
      <c r="N39" s="388"/>
      <c r="O39" s="388"/>
      <c r="P39" s="388"/>
      <c r="Q39" s="389"/>
      <c r="R39" s="384">
        <v>2</v>
      </c>
      <c r="S39" s="385"/>
      <c r="T39" s="385"/>
      <c r="U39" s="385"/>
      <c r="V39" s="385"/>
      <c r="W39" s="386"/>
      <c r="X39" s="396">
        <f t="shared" ref="X39" si="12">IF(L39=0,0,IF(I39="○",R39/L39,0))</f>
        <v>0.33333333333333331</v>
      </c>
      <c r="Y39" s="397"/>
      <c r="Z39" s="397"/>
      <c r="AA39" s="397"/>
      <c r="AB39" s="397"/>
      <c r="AC39" s="398"/>
      <c r="AD39" s="147">
        <f t="shared" ref="AD39" si="13">IF(I39="○",2*X39,0)</f>
        <v>0.66666666666666663</v>
      </c>
      <c r="AE39" s="148"/>
      <c r="AF39" s="148"/>
      <c r="AG39" s="148"/>
      <c r="AH39" s="148"/>
      <c r="AI39" s="365"/>
      <c r="AU39" s="160"/>
      <c r="AV39" s="161"/>
      <c r="AW39" s="28"/>
    </row>
    <row r="40" spans="3:49" s="1" customFormat="1" ht="10.9" customHeight="1" x14ac:dyDescent="0.15">
      <c r="C40" s="369"/>
      <c r="D40" s="122"/>
      <c r="E40" s="125"/>
      <c r="F40" s="125"/>
      <c r="G40" s="119"/>
      <c r="H40" s="125"/>
      <c r="I40" s="378"/>
      <c r="J40" s="379"/>
      <c r="K40" s="380"/>
      <c r="L40" s="387"/>
      <c r="M40" s="388"/>
      <c r="N40" s="388"/>
      <c r="O40" s="388"/>
      <c r="P40" s="388"/>
      <c r="Q40" s="389"/>
      <c r="R40" s="387"/>
      <c r="S40" s="388"/>
      <c r="T40" s="388"/>
      <c r="U40" s="388"/>
      <c r="V40" s="388"/>
      <c r="W40" s="389"/>
      <c r="X40" s="396"/>
      <c r="Y40" s="397"/>
      <c r="Z40" s="397"/>
      <c r="AA40" s="397"/>
      <c r="AB40" s="397"/>
      <c r="AC40" s="398"/>
      <c r="AD40" s="149"/>
      <c r="AE40" s="150"/>
      <c r="AF40" s="150"/>
      <c r="AG40" s="150"/>
      <c r="AH40" s="150"/>
      <c r="AI40" s="366"/>
      <c r="AU40" s="160"/>
      <c r="AV40" s="161"/>
      <c r="AW40" s="28"/>
    </row>
    <row r="41" spans="3:49" s="1" customFormat="1" ht="10.9" customHeight="1" x14ac:dyDescent="0.15">
      <c r="C41" s="369"/>
      <c r="D41" s="122"/>
      <c r="E41" s="125"/>
      <c r="F41" s="125"/>
      <c r="G41" s="119"/>
      <c r="H41" s="125"/>
      <c r="I41" s="378"/>
      <c r="J41" s="379"/>
      <c r="K41" s="380"/>
      <c r="L41" s="387"/>
      <c r="M41" s="388"/>
      <c r="N41" s="388"/>
      <c r="O41" s="388"/>
      <c r="P41" s="388"/>
      <c r="Q41" s="389"/>
      <c r="R41" s="387"/>
      <c r="S41" s="388"/>
      <c r="T41" s="388"/>
      <c r="U41" s="388"/>
      <c r="V41" s="388"/>
      <c r="W41" s="389"/>
      <c r="X41" s="396"/>
      <c r="Y41" s="397"/>
      <c r="Z41" s="397"/>
      <c r="AA41" s="397"/>
      <c r="AB41" s="397"/>
      <c r="AC41" s="398"/>
      <c r="AD41" s="149"/>
      <c r="AE41" s="150"/>
      <c r="AF41" s="150"/>
      <c r="AG41" s="150"/>
      <c r="AH41" s="150"/>
      <c r="AI41" s="366"/>
      <c r="AU41" s="160"/>
      <c r="AV41" s="161"/>
      <c r="AW41" s="28"/>
    </row>
    <row r="42" spans="3:49" s="1" customFormat="1" ht="10.9" customHeight="1" x14ac:dyDescent="0.15">
      <c r="C42" s="405"/>
      <c r="D42" s="123"/>
      <c r="E42" s="126"/>
      <c r="F42" s="126"/>
      <c r="G42" s="120"/>
      <c r="H42" s="126"/>
      <c r="I42" s="406"/>
      <c r="J42" s="180"/>
      <c r="K42" s="407"/>
      <c r="L42" s="408"/>
      <c r="M42" s="409"/>
      <c r="N42" s="409"/>
      <c r="O42" s="409"/>
      <c r="P42" s="409"/>
      <c r="Q42" s="410"/>
      <c r="R42" s="408"/>
      <c r="S42" s="409"/>
      <c r="T42" s="409"/>
      <c r="U42" s="409"/>
      <c r="V42" s="409"/>
      <c r="W42" s="410"/>
      <c r="X42" s="411"/>
      <c r="Y42" s="412"/>
      <c r="Z42" s="412"/>
      <c r="AA42" s="412"/>
      <c r="AB42" s="412"/>
      <c r="AC42" s="413"/>
      <c r="AD42" s="151"/>
      <c r="AE42" s="152"/>
      <c r="AF42" s="152"/>
      <c r="AG42" s="152"/>
      <c r="AH42" s="152"/>
      <c r="AI42" s="367"/>
      <c r="AU42" s="160"/>
      <c r="AV42" s="161"/>
      <c r="AW42" s="28"/>
    </row>
    <row r="43" spans="3:49" s="1" customFormat="1" ht="10.9" customHeight="1" x14ac:dyDescent="0.15">
      <c r="C43" s="368">
        <v>9</v>
      </c>
      <c r="D43" s="371" t="s">
        <v>2</v>
      </c>
      <c r="E43" s="125">
        <v>21</v>
      </c>
      <c r="F43" s="124" t="s">
        <v>1</v>
      </c>
      <c r="G43" s="374" t="s">
        <v>7</v>
      </c>
      <c r="H43" s="124"/>
      <c r="I43" s="378" t="str">
        <f>'記載例(計算書)'!I254</f>
        <v>○</v>
      </c>
      <c r="J43" s="379"/>
      <c r="K43" s="380"/>
      <c r="L43" s="387">
        <v>6</v>
      </c>
      <c r="M43" s="388"/>
      <c r="N43" s="388"/>
      <c r="O43" s="388"/>
      <c r="P43" s="388"/>
      <c r="Q43" s="389"/>
      <c r="R43" s="384">
        <v>2</v>
      </c>
      <c r="S43" s="385"/>
      <c r="T43" s="385"/>
      <c r="U43" s="385"/>
      <c r="V43" s="385"/>
      <c r="W43" s="386"/>
      <c r="X43" s="396">
        <f t="shared" ref="X43" si="14">IF(L43=0,0,IF(I43="○",R43/L43,0))</f>
        <v>0.33333333333333331</v>
      </c>
      <c r="Y43" s="397"/>
      <c r="Z43" s="397"/>
      <c r="AA43" s="397"/>
      <c r="AB43" s="397"/>
      <c r="AC43" s="398"/>
      <c r="AD43" s="147">
        <f t="shared" ref="AD43" si="15">IF(I43="○",2*X43,0)</f>
        <v>0.66666666666666663</v>
      </c>
      <c r="AE43" s="148"/>
      <c r="AF43" s="148"/>
      <c r="AG43" s="148"/>
      <c r="AH43" s="148"/>
      <c r="AI43" s="365"/>
      <c r="AU43" s="160"/>
      <c r="AV43" s="161"/>
      <c r="AW43" s="28"/>
    </row>
    <row r="44" spans="3:49" s="1" customFormat="1" ht="10.9" customHeight="1" x14ac:dyDescent="0.15">
      <c r="C44" s="369"/>
      <c r="D44" s="122"/>
      <c r="E44" s="125"/>
      <c r="F44" s="125"/>
      <c r="G44" s="119"/>
      <c r="H44" s="125"/>
      <c r="I44" s="378"/>
      <c r="J44" s="379"/>
      <c r="K44" s="380"/>
      <c r="L44" s="387"/>
      <c r="M44" s="388"/>
      <c r="N44" s="388"/>
      <c r="O44" s="388"/>
      <c r="P44" s="388"/>
      <c r="Q44" s="389"/>
      <c r="R44" s="387"/>
      <c r="S44" s="388"/>
      <c r="T44" s="388"/>
      <c r="U44" s="388"/>
      <c r="V44" s="388"/>
      <c r="W44" s="389"/>
      <c r="X44" s="396"/>
      <c r="Y44" s="397"/>
      <c r="Z44" s="397"/>
      <c r="AA44" s="397"/>
      <c r="AB44" s="397"/>
      <c r="AC44" s="398"/>
      <c r="AD44" s="149"/>
      <c r="AE44" s="150"/>
      <c r="AF44" s="150"/>
      <c r="AG44" s="150"/>
      <c r="AH44" s="150"/>
      <c r="AI44" s="366"/>
      <c r="AU44" s="160"/>
      <c r="AV44" s="161"/>
      <c r="AW44" s="28"/>
    </row>
    <row r="45" spans="3:49" s="1" customFormat="1" ht="10.9" customHeight="1" x14ac:dyDescent="0.15">
      <c r="C45" s="369"/>
      <c r="D45" s="122"/>
      <c r="E45" s="125"/>
      <c r="F45" s="125"/>
      <c r="G45" s="119"/>
      <c r="H45" s="125"/>
      <c r="I45" s="378"/>
      <c r="J45" s="379"/>
      <c r="K45" s="380"/>
      <c r="L45" s="387"/>
      <c r="M45" s="388"/>
      <c r="N45" s="388"/>
      <c r="O45" s="388"/>
      <c r="P45" s="388"/>
      <c r="Q45" s="389"/>
      <c r="R45" s="387"/>
      <c r="S45" s="388"/>
      <c r="T45" s="388"/>
      <c r="U45" s="388"/>
      <c r="V45" s="388"/>
      <c r="W45" s="389"/>
      <c r="X45" s="396"/>
      <c r="Y45" s="397"/>
      <c r="Z45" s="397"/>
      <c r="AA45" s="397"/>
      <c r="AB45" s="397"/>
      <c r="AC45" s="398"/>
      <c r="AD45" s="149"/>
      <c r="AE45" s="150"/>
      <c r="AF45" s="150"/>
      <c r="AG45" s="150"/>
      <c r="AH45" s="150"/>
      <c r="AI45" s="366"/>
      <c r="AU45" s="160"/>
      <c r="AV45" s="161"/>
      <c r="AW45" s="28"/>
    </row>
    <row r="46" spans="3:49" s="1" customFormat="1" ht="10.9" customHeight="1" x14ac:dyDescent="0.15">
      <c r="C46" s="405"/>
      <c r="D46" s="123"/>
      <c r="E46" s="126"/>
      <c r="F46" s="126"/>
      <c r="G46" s="120"/>
      <c r="H46" s="126"/>
      <c r="I46" s="406"/>
      <c r="J46" s="180"/>
      <c r="K46" s="407"/>
      <c r="L46" s="408"/>
      <c r="M46" s="409"/>
      <c r="N46" s="409"/>
      <c r="O46" s="409"/>
      <c r="P46" s="409"/>
      <c r="Q46" s="410"/>
      <c r="R46" s="408"/>
      <c r="S46" s="409"/>
      <c r="T46" s="409"/>
      <c r="U46" s="409"/>
      <c r="V46" s="409"/>
      <c r="W46" s="410"/>
      <c r="X46" s="411"/>
      <c r="Y46" s="412"/>
      <c r="Z46" s="412"/>
      <c r="AA46" s="412"/>
      <c r="AB46" s="412"/>
      <c r="AC46" s="413"/>
      <c r="AD46" s="151"/>
      <c r="AE46" s="152"/>
      <c r="AF46" s="152"/>
      <c r="AG46" s="152"/>
      <c r="AH46" s="152"/>
      <c r="AI46" s="367"/>
      <c r="AU46" s="160"/>
      <c r="AV46" s="161"/>
      <c r="AW46" s="28"/>
    </row>
    <row r="47" spans="3:49" s="1" customFormat="1" ht="10.9" customHeight="1" x14ac:dyDescent="0.15">
      <c r="C47" s="368">
        <v>9</v>
      </c>
      <c r="D47" s="371" t="s">
        <v>2</v>
      </c>
      <c r="E47" s="125">
        <v>22</v>
      </c>
      <c r="F47" s="124" t="s">
        <v>1</v>
      </c>
      <c r="G47" s="374" t="s">
        <v>6</v>
      </c>
      <c r="H47" s="124"/>
      <c r="I47" s="378" t="str">
        <f>'記載例(計算書)'!I258</f>
        <v>○</v>
      </c>
      <c r="J47" s="379"/>
      <c r="K47" s="380"/>
      <c r="L47" s="387">
        <v>6</v>
      </c>
      <c r="M47" s="388"/>
      <c r="N47" s="388"/>
      <c r="O47" s="388"/>
      <c r="P47" s="388"/>
      <c r="Q47" s="389"/>
      <c r="R47" s="384">
        <v>2</v>
      </c>
      <c r="S47" s="385"/>
      <c r="T47" s="385"/>
      <c r="U47" s="385"/>
      <c r="V47" s="385"/>
      <c r="W47" s="386"/>
      <c r="X47" s="396">
        <f t="shared" ref="X47" si="16">IF(L47=0,0,IF(I47="○",R47/L47,0))</f>
        <v>0.33333333333333331</v>
      </c>
      <c r="Y47" s="397"/>
      <c r="Z47" s="397"/>
      <c r="AA47" s="397"/>
      <c r="AB47" s="397"/>
      <c r="AC47" s="398"/>
      <c r="AD47" s="147">
        <f t="shared" ref="AD47" si="17">IF(I47="○",2*X47,0)</f>
        <v>0.66666666666666663</v>
      </c>
      <c r="AE47" s="148"/>
      <c r="AF47" s="148"/>
      <c r="AG47" s="148"/>
      <c r="AH47" s="148"/>
      <c r="AI47" s="365"/>
      <c r="AU47" s="160"/>
      <c r="AV47" s="161"/>
      <c r="AW47" s="28"/>
    </row>
    <row r="48" spans="3:49" s="1" customFormat="1" ht="10.9" customHeight="1" x14ac:dyDescent="0.15">
      <c r="C48" s="369"/>
      <c r="D48" s="122"/>
      <c r="E48" s="125"/>
      <c r="F48" s="125"/>
      <c r="G48" s="119"/>
      <c r="H48" s="125"/>
      <c r="I48" s="378"/>
      <c r="J48" s="379"/>
      <c r="K48" s="380"/>
      <c r="L48" s="387"/>
      <c r="M48" s="388"/>
      <c r="N48" s="388"/>
      <c r="O48" s="388"/>
      <c r="P48" s="388"/>
      <c r="Q48" s="389"/>
      <c r="R48" s="387"/>
      <c r="S48" s="388"/>
      <c r="T48" s="388"/>
      <c r="U48" s="388"/>
      <c r="V48" s="388"/>
      <c r="W48" s="389"/>
      <c r="X48" s="396"/>
      <c r="Y48" s="397"/>
      <c r="Z48" s="397"/>
      <c r="AA48" s="397"/>
      <c r="AB48" s="397"/>
      <c r="AC48" s="398"/>
      <c r="AD48" s="149"/>
      <c r="AE48" s="150"/>
      <c r="AF48" s="150"/>
      <c r="AG48" s="150"/>
      <c r="AH48" s="150"/>
      <c r="AI48" s="366"/>
      <c r="AU48" s="160"/>
      <c r="AV48" s="161"/>
      <c r="AW48" s="28"/>
    </row>
    <row r="49" spans="3:49" s="1" customFormat="1" ht="10.9" customHeight="1" x14ac:dyDescent="0.15">
      <c r="C49" s="369"/>
      <c r="D49" s="122"/>
      <c r="E49" s="125"/>
      <c r="F49" s="125"/>
      <c r="G49" s="119"/>
      <c r="H49" s="125"/>
      <c r="I49" s="378"/>
      <c r="J49" s="379"/>
      <c r="K49" s="380"/>
      <c r="L49" s="387"/>
      <c r="M49" s="388"/>
      <c r="N49" s="388"/>
      <c r="O49" s="388"/>
      <c r="P49" s="388"/>
      <c r="Q49" s="389"/>
      <c r="R49" s="387"/>
      <c r="S49" s="388"/>
      <c r="T49" s="388"/>
      <c r="U49" s="388"/>
      <c r="V49" s="388"/>
      <c r="W49" s="389"/>
      <c r="X49" s="396"/>
      <c r="Y49" s="397"/>
      <c r="Z49" s="397"/>
      <c r="AA49" s="397"/>
      <c r="AB49" s="397"/>
      <c r="AC49" s="398"/>
      <c r="AD49" s="149"/>
      <c r="AE49" s="150"/>
      <c r="AF49" s="150"/>
      <c r="AG49" s="150"/>
      <c r="AH49" s="150"/>
      <c r="AI49" s="366"/>
      <c r="AU49" s="160"/>
      <c r="AV49" s="161"/>
      <c r="AW49" s="28"/>
    </row>
    <row r="50" spans="3:49" s="1" customFormat="1" ht="10.9" customHeight="1" x14ac:dyDescent="0.15">
      <c r="C50" s="405"/>
      <c r="D50" s="123"/>
      <c r="E50" s="126"/>
      <c r="F50" s="126"/>
      <c r="G50" s="120"/>
      <c r="H50" s="126"/>
      <c r="I50" s="406"/>
      <c r="J50" s="180"/>
      <c r="K50" s="407"/>
      <c r="L50" s="408"/>
      <c r="M50" s="409"/>
      <c r="N50" s="409"/>
      <c r="O50" s="409"/>
      <c r="P50" s="409"/>
      <c r="Q50" s="410"/>
      <c r="R50" s="408"/>
      <c r="S50" s="409"/>
      <c r="T50" s="409"/>
      <c r="U50" s="409"/>
      <c r="V50" s="409"/>
      <c r="W50" s="410"/>
      <c r="X50" s="411"/>
      <c r="Y50" s="412"/>
      <c r="Z50" s="412"/>
      <c r="AA50" s="412"/>
      <c r="AB50" s="412"/>
      <c r="AC50" s="413"/>
      <c r="AD50" s="151"/>
      <c r="AE50" s="152"/>
      <c r="AF50" s="152"/>
      <c r="AG50" s="152"/>
      <c r="AH50" s="152"/>
      <c r="AI50" s="367"/>
      <c r="AU50" s="160"/>
      <c r="AV50" s="161"/>
      <c r="AW50" s="28"/>
    </row>
    <row r="51" spans="3:49" s="1" customFormat="1" ht="10.9" customHeight="1" x14ac:dyDescent="0.15">
      <c r="C51" s="368">
        <v>9</v>
      </c>
      <c r="D51" s="371" t="s">
        <v>2</v>
      </c>
      <c r="E51" s="125">
        <v>23</v>
      </c>
      <c r="F51" s="124" t="s">
        <v>1</v>
      </c>
      <c r="G51" s="374" t="s">
        <v>5</v>
      </c>
      <c r="H51" s="124"/>
      <c r="I51" s="378" t="str">
        <f>'記載例(計算書)'!I262</f>
        <v>○</v>
      </c>
      <c r="J51" s="379"/>
      <c r="K51" s="380"/>
      <c r="L51" s="387">
        <v>7</v>
      </c>
      <c r="M51" s="388"/>
      <c r="N51" s="388"/>
      <c r="O51" s="388"/>
      <c r="P51" s="388"/>
      <c r="Q51" s="389"/>
      <c r="R51" s="384">
        <v>2</v>
      </c>
      <c r="S51" s="385"/>
      <c r="T51" s="385"/>
      <c r="U51" s="385"/>
      <c r="V51" s="385"/>
      <c r="W51" s="386"/>
      <c r="X51" s="396">
        <f t="shared" ref="X51" si="18">IF(L51=0,0,IF(I51="○",R51/L51,0))</f>
        <v>0.2857142857142857</v>
      </c>
      <c r="Y51" s="397"/>
      <c r="Z51" s="397"/>
      <c r="AA51" s="397"/>
      <c r="AB51" s="397"/>
      <c r="AC51" s="398"/>
      <c r="AD51" s="147">
        <f t="shared" ref="AD51" si="19">IF(I51="○",2*X51,0)</f>
        <v>0.5714285714285714</v>
      </c>
      <c r="AE51" s="148"/>
      <c r="AF51" s="148"/>
      <c r="AG51" s="148"/>
      <c r="AH51" s="148"/>
      <c r="AI51" s="365"/>
      <c r="AU51" s="160"/>
      <c r="AV51" s="161"/>
      <c r="AW51" s="28"/>
    </row>
    <row r="52" spans="3:49" s="1" customFormat="1" ht="10.9" customHeight="1" x14ac:dyDescent="0.15">
      <c r="C52" s="369"/>
      <c r="D52" s="122"/>
      <c r="E52" s="125"/>
      <c r="F52" s="125"/>
      <c r="G52" s="119"/>
      <c r="H52" s="125"/>
      <c r="I52" s="378"/>
      <c r="J52" s="379"/>
      <c r="K52" s="380"/>
      <c r="L52" s="387"/>
      <c r="M52" s="388"/>
      <c r="N52" s="388"/>
      <c r="O52" s="388"/>
      <c r="P52" s="388"/>
      <c r="Q52" s="389"/>
      <c r="R52" s="387"/>
      <c r="S52" s="388"/>
      <c r="T52" s="388"/>
      <c r="U52" s="388"/>
      <c r="V52" s="388"/>
      <c r="W52" s="389"/>
      <c r="X52" s="396"/>
      <c r="Y52" s="397"/>
      <c r="Z52" s="397"/>
      <c r="AA52" s="397"/>
      <c r="AB52" s="397"/>
      <c r="AC52" s="398"/>
      <c r="AD52" s="149"/>
      <c r="AE52" s="150"/>
      <c r="AF52" s="150"/>
      <c r="AG52" s="150"/>
      <c r="AH52" s="150"/>
      <c r="AI52" s="366"/>
      <c r="AU52" s="160"/>
      <c r="AV52" s="161"/>
      <c r="AW52" s="28"/>
    </row>
    <row r="53" spans="3:49" s="1" customFormat="1" ht="10.9" customHeight="1" x14ac:dyDescent="0.15">
      <c r="C53" s="369"/>
      <c r="D53" s="122"/>
      <c r="E53" s="125"/>
      <c r="F53" s="125"/>
      <c r="G53" s="119"/>
      <c r="H53" s="125"/>
      <c r="I53" s="378"/>
      <c r="J53" s="379"/>
      <c r="K53" s="380"/>
      <c r="L53" s="387"/>
      <c r="M53" s="388"/>
      <c r="N53" s="388"/>
      <c r="O53" s="388"/>
      <c r="P53" s="388"/>
      <c r="Q53" s="389"/>
      <c r="R53" s="387"/>
      <c r="S53" s="388"/>
      <c r="T53" s="388"/>
      <c r="U53" s="388"/>
      <c r="V53" s="388"/>
      <c r="W53" s="389"/>
      <c r="X53" s="396"/>
      <c r="Y53" s="397"/>
      <c r="Z53" s="397"/>
      <c r="AA53" s="397"/>
      <c r="AB53" s="397"/>
      <c r="AC53" s="398"/>
      <c r="AD53" s="149"/>
      <c r="AE53" s="150"/>
      <c r="AF53" s="150"/>
      <c r="AG53" s="150"/>
      <c r="AH53" s="150"/>
      <c r="AI53" s="366"/>
      <c r="AU53" s="160"/>
      <c r="AV53" s="161"/>
      <c r="AW53" s="28"/>
    </row>
    <row r="54" spans="3:49" s="1" customFormat="1" ht="10.9" customHeight="1" x14ac:dyDescent="0.15">
      <c r="C54" s="405"/>
      <c r="D54" s="123"/>
      <c r="E54" s="126"/>
      <c r="F54" s="126"/>
      <c r="G54" s="120"/>
      <c r="H54" s="126"/>
      <c r="I54" s="406"/>
      <c r="J54" s="180"/>
      <c r="K54" s="407"/>
      <c r="L54" s="408"/>
      <c r="M54" s="409"/>
      <c r="N54" s="409"/>
      <c r="O54" s="409"/>
      <c r="P54" s="409"/>
      <c r="Q54" s="410"/>
      <c r="R54" s="408"/>
      <c r="S54" s="409"/>
      <c r="T54" s="409"/>
      <c r="U54" s="409"/>
      <c r="V54" s="409"/>
      <c r="W54" s="410"/>
      <c r="X54" s="411"/>
      <c r="Y54" s="412"/>
      <c r="Z54" s="412"/>
      <c r="AA54" s="412"/>
      <c r="AB54" s="412"/>
      <c r="AC54" s="413"/>
      <c r="AD54" s="151"/>
      <c r="AE54" s="152"/>
      <c r="AF54" s="152"/>
      <c r="AG54" s="152"/>
      <c r="AH54" s="152"/>
      <c r="AI54" s="367"/>
      <c r="AU54" s="160"/>
      <c r="AV54" s="161"/>
      <c r="AW54" s="28"/>
    </row>
    <row r="55" spans="3:49" s="1" customFormat="1" ht="10.9" customHeight="1" x14ac:dyDescent="0.15">
      <c r="C55" s="368">
        <v>9</v>
      </c>
      <c r="D55" s="371" t="s">
        <v>2</v>
      </c>
      <c r="E55" s="125">
        <v>24</v>
      </c>
      <c r="F55" s="124" t="s">
        <v>1</v>
      </c>
      <c r="G55" s="374" t="s">
        <v>4</v>
      </c>
      <c r="H55" s="124"/>
      <c r="I55" s="378" t="str">
        <f>'記載例(計算書)'!I266</f>
        <v>○</v>
      </c>
      <c r="J55" s="379"/>
      <c r="K55" s="380"/>
      <c r="L55" s="387">
        <v>7</v>
      </c>
      <c r="M55" s="388"/>
      <c r="N55" s="388"/>
      <c r="O55" s="388"/>
      <c r="P55" s="388"/>
      <c r="Q55" s="389"/>
      <c r="R55" s="384">
        <v>2</v>
      </c>
      <c r="S55" s="385"/>
      <c r="T55" s="385"/>
      <c r="U55" s="385"/>
      <c r="V55" s="385"/>
      <c r="W55" s="386"/>
      <c r="X55" s="396">
        <f t="shared" ref="X55" si="20">IF(L55=0,0,IF(I55="○",R55/L55,0))</f>
        <v>0.2857142857142857</v>
      </c>
      <c r="Y55" s="397"/>
      <c r="Z55" s="397"/>
      <c r="AA55" s="397"/>
      <c r="AB55" s="397"/>
      <c r="AC55" s="398"/>
      <c r="AD55" s="147">
        <f t="shared" ref="AD55" si="21">IF(I55="○",2*X55,0)</f>
        <v>0.5714285714285714</v>
      </c>
      <c r="AE55" s="148"/>
      <c r="AF55" s="148"/>
      <c r="AG55" s="148"/>
      <c r="AH55" s="148"/>
      <c r="AI55" s="365"/>
      <c r="AU55" s="160"/>
      <c r="AV55" s="161"/>
      <c r="AW55" s="28"/>
    </row>
    <row r="56" spans="3:49" s="1" customFormat="1" ht="10.9" customHeight="1" x14ac:dyDescent="0.15">
      <c r="C56" s="369"/>
      <c r="D56" s="122"/>
      <c r="E56" s="125"/>
      <c r="F56" s="125"/>
      <c r="G56" s="119"/>
      <c r="H56" s="125"/>
      <c r="I56" s="378"/>
      <c r="J56" s="379"/>
      <c r="K56" s="380"/>
      <c r="L56" s="387"/>
      <c r="M56" s="388"/>
      <c r="N56" s="388"/>
      <c r="O56" s="388"/>
      <c r="P56" s="388"/>
      <c r="Q56" s="389"/>
      <c r="R56" s="387"/>
      <c r="S56" s="388"/>
      <c r="T56" s="388"/>
      <c r="U56" s="388"/>
      <c r="V56" s="388"/>
      <c r="W56" s="389"/>
      <c r="X56" s="396"/>
      <c r="Y56" s="397"/>
      <c r="Z56" s="397"/>
      <c r="AA56" s="397"/>
      <c r="AB56" s="397"/>
      <c r="AC56" s="398"/>
      <c r="AD56" s="149"/>
      <c r="AE56" s="150"/>
      <c r="AF56" s="150"/>
      <c r="AG56" s="150"/>
      <c r="AH56" s="150"/>
      <c r="AI56" s="366"/>
      <c r="AU56" s="160"/>
      <c r="AV56" s="161"/>
      <c r="AW56" s="28"/>
    </row>
    <row r="57" spans="3:49" s="1" customFormat="1" ht="10.9" customHeight="1" x14ac:dyDescent="0.15">
      <c r="C57" s="369"/>
      <c r="D57" s="122"/>
      <c r="E57" s="125"/>
      <c r="F57" s="125"/>
      <c r="G57" s="119"/>
      <c r="H57" s="125"/>
      <c r="I57" s="378"/>
      <c r="J57" s="379"/>
      <c r="K57" s="380"/>
      <c r="L57" s="387"/>
      <c r="M57" s="388"/>
      <c r="N57" s="388"/>
      <c r="O57" s="388"/>
      <c r="P57" s="388"/>
      <c r="Q57" s="389"/>
      <c r="R57" s="387"/>
      <c r="S57" s="388"/>
      <c r="T57" s="388"/>
      <c r="U57" s="388"/>
      <c r="V57" s="388"/>
      <c r="W57" s="389"/>
      <c r="X57" s="396"/>
      <c r="Y57" s="397"/>
      <c r="Z57" s="397"/>
      <c r="AA57" s="397"/>
      <c r="AB57" s="397"/>
      <c r="AC57" s="398"/>
      <c r="AD57" s="149"/>
      <c r="AE57" s="150"/>
      <c r="AF57" s="150"/>
      <c r="AG57" s="150"/>
      <c r="AH57" s="150"/>
      <c r="AI57" s="366"/>
      <c r="AU57" s="160"/>
      <c r="AV57" s="161"/>
      <c r="AW57" s="28"/>
    </row>
    <row r="58" spans="3:49" s="1" customFormat="1" ht="10.9" customHeight="1" x14ac:dyDescent="0.15">
      <c r="C58" s="405"/>
      <c r="D58" s="123"/>
      <c r="E58" s="126"/>
      <c r="F58" s="126"/>
      <c r="G58" s="120"/>
      <c r="H58" s="126"/>
      <c r="I58" s="406"/>
      <c r="J58" s="180"/>
      <c r="K58" s="407"/>
      <c r="L58" s="408"/>
      <c r="M58" s="409"/>
      <c r="N58" s="409"/>
      <c r="O58" s="409"/>
      <c r="P58" s="409"/>
      <c r="Q58" s="410"/>
      <c r="R58" s="408"/>
      <c r="S58" s="409"/>
      <c r="T58" s="409"/>
      <c r="U58" s="409"/>
      <c r="V58" s="409"/>
      <c r="W58" s="410"/>
      <c r="X58" s="411"/>
      <c r="Y58" s="412"/>
      <c r="Z58" s="412"/>
      <c r="AA58" s="412"/>
      <c r="AB58" s="412"/>
      <c r="AC58" s="413"/>
      <c r="AD58" s="151"/>
      <c r="AE58" s="152"/>
      <c r="AF58" s="152"/>
      <c r="AG58" s="152"/>
      <c r="AH58" s="152"/>
      <c r="AI58" s="367"/>
      <c r="AU58" s="160"/>
      <c r="AV58" s="161"/>
      <c r="AW58" s="28"/>
    </row>
    <row r="59" spans="3:49" s="1" customFormat="1" ht="10.9" customHeight="1" x14ac:dyDescent="0.15">
      <c r="C59" s="368">
        <v>9</v>
      </c>
      <c r="D59" s="371" t="s">
        <v>2</v>
      </c>
      <c r="E59" s="125">
        <v>25</v>
      </c>
      <c r="F59" s="124" t="s">
        <v>1</v>
      </c>
      <c r="G59" s="374" t="s">
        <v>3</v>
      </c>
      <c r="H59" s="124"/>
      <c r="I59" s="378" t="str">
        <f>'記載例(計算書)'!I270</f>
        <v>○</v>
      </c>
      <c r="J59" s="379"/>
      <c r="K59" s="380"/>
      <c r="L59" s="387">
        <v>6</v>
      </c>
      <c r="M59" s="388"/>
      <c r="N59" s="388"/>
      <c r="O59" s="388"/>
      <c r="P59" s="388"/>
      <c r="Q59" s="389"/>
      <c r="R59" s="384">
        <v>2</v>
      </c>
      <c r="S59" s="385"/>
      <c r="T59" s="385"/>
      <c r="U59" s="385"/>
      <c r="V59" s="385"/>
      <c r="W59" s="386"/>
      <c r="X59" s="396">
        <f t="shared" ref="X59" si="22">IF(L59=0,0,IF(I59="○",R59/L59,0))</f>
        <v>0.33333333333333331</v>
      </c>
      <c r="Y59" s="397"/>
      <c r="Z59" s="397"/>
      <c r="AA59" s="397"/>
      <c r="AB59" s="397"/>
      <c r="AC59" s="398"/>
      <c r="AD59" s="147">
        <f t="shared" ref="AD59" si="23">IF(I59="○",2*X59,0)</f>
        <v>0.66666666666666663</v>
      </c>
      <c r="AE59" s="148"/>
      <c r="AF59" s="148"/>
      <c r="AG59" s="148"/>
      <c r="AH59" s="148"/>
      <c r="AI59" s="365"/>
      <c r="AU59" s="160"/>
      <c r="AV59" s="161"/>
      <c r="AW59" s="28"/>
    </row>
    <row r="60" spans="3:49" s="1" customFormat="1" ht="10.9" customHeight="1" x14ac:dyDescent="0.15">
      <c r="C60" s="369"/>
      <c r="D60" s="122"/>
      <c r="E60" s="125"/>
      <c r="F60" s="125"/>
      <c r="G60" s="119"/>
      <c r="H60" s="125"/>
      <c r="I60" s="378"/>
      <c r="J60" s="379"/>
      <c r="K60" s="380"/>
      <c r="L60" s="387"/>
      <c r="M60" s="388"/>
      <c r="N60" s="388"/>
      <c r="O60" s="388"/>
      <c r="P60" s="388"/>
      <c r="Q60" s="389"/>
      <c r="R60" s="387"/>
      <c r="S60" s="388"/>
      <c r="T60" s="388"/>
      <c r="U60" s="388"/>
      <c r="V60" s="388"/>
      <c r="W60" s="389"/>
      <c r="X60" s="396"/>
      <c r="Y60" s="397"/>
      <c r="Z60" s="397"/>
      <c r="AA60" s="397"/>
      <c r="AB60" s="397"/>
      <c r="AC60" s="398"/>
      <c r="AD60" s="149"/>
      <c r="AE60" s="150"/>
      <c r="AF60" s="150"/>
      <c r="AG60" s="150"/>
      <c r="AH60" s="150"/>
      <c r="AI60" s="366"/>
      <c r="AU60" s="160"/>
      <c r="AV60" s="161"/>
      <c r="AW60" s="28"/>
    </row>
    <row r="61" spans="3:49" s="1" customFormat="1" ht="10.9" customHeight="1" x14ac:dyDescent="0.15">
      <c r="C61" s="369"/>
      <c r="D61" s="122"/>
      <c r="E61" s="125"/>
      <c r="F61" s="125"/>
      <c r="G61" s="119"/>
      <c r="H61" s="125"/>
      <c r="I61" s="378"/>
      <c r="J61" s="379"/>
      <c r="K61" s="380"/>
      <c r="L61" s="387"/>
      <c r="M61" s="388"/>
      <c r="N61" s="388"/>
      <c r="O61" s="388"/>
      <c r="P61" s="388"/>
      <c r="Q61" s="389"/>
      <c r="R61" s="387"/>
      <c r="S61" s="388"/>
      <c r="T61" s="388"/>
      <c r="U61" s="388"/>
      <c r="V61" s="388"/>
      <c r="W61" s="389"/>
      <c r="X61" s="396"/>
      <c r="Y61" s="397"/>
      <c r="Z61" s="397"/>
      <c r="AA61" s="397"/>
      <c r="AB61" s="397"/>
      <c r="AC61" s="398"/>
      <c r="AD61" s="149"/>
      <c r="AE61" s="150"/>
      <c r="AF61" s="150"/>
      <c r="AG61" s="150"/>
      <c r="AH61" s="150"/>
      <c r="AI61" s="366"/>
      <c r="AU61" s="160"/>
      <c r="AV61" s="161"/>
      <c r="AW61" s="28"/>
    </row>
    <row r="62" spans="3:49" s="1" customFormat="1" ht="10.9" customHeight="1" x14ac:dyDescent="0.15">
      <c r="C62" s="405"/>
      <c r="D62" s="123"/>
      <c r="E62" s="126"/>
      <c r="F62" s="126"/>
      <c r="G62" s="120"/>
      <c r="H62" s="126"/>
      <c r="I62" s="406"/>
      <c r="J62" s="180"/>
      <c r="K62" s="407"/>
      <c r="L62" s="408"/>
      <c r="M62" s="409"/>
      <c r="N62" s="409"/>
      <c r="O62" s="409"/>
      <c r="P62" s="409"/>
      <c r="Q62" s="410"/>
      <c r="R62" s="408"/>
      <c r="S62" s="409"/>
      <c r="T62" s="409"/>
      <c r="U62" s="409"/>
      <c r="V62" s="409"/>
      <c r="W62" s="410"/>
      <c r="X62" s="411"/>
      <c r="Y62" s="412"/>
      <c r="Z62" s="412"/>
      <c r="AA62" s="412"/>
      <c r="AB62" s="412"/>
      <c r="AC62" s="413"/>
      <c r="AD62" s="151"/>
      <c r="AE62" s="152"/>
      <c r="AF62" s="152"/>
      <c r="AG62" s="152"/>
      <c r="AH62" s="152"/>
      <c r="AI62" s="367"/>
      <c r="AU62" s="160"/>
      <c r="AV62" s="161"/>
      <c r="AW62" s="28"/>
    </row>
    <row r="63" spans="3:49" s="1" customFormat="1" ht="10.9" customHeight="1" x14ac:dyDescent="0.15">
      <c r="C63" s="368">
        <v>9</v>
      </c>
      <c r="D63" s="371" t="s">
        <v>2</v>
      </c>
      <c r="E63" s="125">
        <v>26</v>
      </c>
      <c r="F63" s="124" t="s">
        <v>1</v>
      </c>
      <c r="G63" s="374" t="s">
        <v>0</v>
      </c>
      <c r="H63" s="124"/>
      <c r="I63" s="378" t="str">
        <f>'記載例(計算書)'!I274</f>
        <v>○</v>
      </c>
      <c r="J63" s="379"/>
      <c r="K63" s="380"/>
      <c r="L63" s="387">
        <v>6</v>
      </c>
      <c r="M63" s="388"/>
      <c r="N63" s="388"/>
      <c r="O63" s="388"/>
      <c r="P63" s="388"/>
      <c r="Q63" s="389"/>
      <c r="R63" s="384">
        <v>2</v>
      </c>
      <c r="S63" s="385"/>
      <c r="T63" s="385"/>
      <c r="U63" s="385"/>
      <c r="V63" s="385"/>
      <c r="W63" s="386"/>
      <c r="X63" s="396">
        <f t="shared" ref="X63" si="24">IF(L63=0,0,IF(I63="○",R63/L63,0))</f>
        <v>0.33333333333333331</v>
      </c>
      <c r="Y63" s="397"/>
      <c r="Z63" s="397"/>
      <c r="AA63" s="397"/>
      <c r="AB63" s="397"/>
      <c r="AC63" s="398"/>
      <c r="AD63" s="147">
        <f t="shared" ref="AD63" si="25">IF(I63="○",2*X63,0)</f>
        <v>0.66666666666666663</v>
      </c>
      <c r="AE63" s="148"/>
      <c r="AF63" s="148"/>
      <c r="AG63" s="148"/>
      <c r="AH63" s="148"/>
      <c r="AI63" s="365"/>
      <c r="AU63" s="160"/>
      <c r="AV63" s="161"/>
      <c r="AW63" s="28"/>
    </row>
    <row r="64" spans="3:49" s="1" customFormat="1" ht="10.9" customHeight="1" x14ac:dyDescent="0.15">
      <c r="C64" s="369"/>
      <c r="D64" s="122"/>
      <c r="E64" s="125"/>
      <c r="F64" s="125"/>
      <c r="G64" s="119"/>
      <c r="H64" s="125"/>
      <c r="I64" s="378"/>
      <c r="J64" s="379"/>
      <c r="K64" s="380"/>
      <c r="L64" s="387"/>
      <c r="M64" s="388"/>
      <c r="N64" s="388"/>
      <c r="O64" s="388"/>
      <c r="P64" s="388"/>
      <c r="Q64" s="389"/>
      <c r="R64" s="387"/>
      <c r="S64" s="388"/>
      <c r="T64" s="388"/>
      <c r="U64" s="388"/>
      <c r="V64" s="388"/>
      <c r="W64" s="389"/>
      <c r="X64" s="396"/>
      <c r="Y64" s="397"/>
      <c r="Z64" s="397"/>
      <c r="AA64" s="397"/>
      <c r="AB64" s="397"/>
      <c r="AC64" s="398"/>
      <c r="AD64" s="149"/>
      <c r="AE64" s="150"/>
      <c r="AF64" s="150"/>
      <c r="AG64" s="150"/>
      <c r="AH64" s="150"/>
      <c r="AI64" s="366"/>
      <c r="AU64" s="160"/>
      <c r="AV64" s="161"/>
      <c r="AW64" s="28"/>
    </row>
    <row r="65" spans="3:49" s="1" customFormat="1" ht="10.9" customHeight="1" x14ac:dyDescent="0.15">
      <c r="C65" s="369"/>
      <c r="D65" s="122"/>
      <c r="E65" s="125"/>
      <c r="F65" s="125"/>
      <c r="G65" s="119"/>
      <c r="H65" s="125"/>
      <c r="I65" s="378"/>
      <c r="J65" s="379"/>
      <c r="K65" s="380"/>
      <c r="L65" s="387"/>
      <c r="M65" s="388"/>
      <c r="N65" s="388"/>
      <c r="O65" s="388"/>
      <c r="P65" s="388"/>
      <c r="Q65" s="389"/>
      <c r="R65" s="387"/>
      <c r="S65" s="388"/>
      <c r="T65" s="388"/>
      <c r="U65" s="388"/>
      <c r="V65" s="388"/>
      <c r="W65" s="389"/>
      <c r="X65" s="396"/>
      <c r="Y65" s="397"/>
      <c r="Z65" s="397"/>
      <c r="AA65" s="397"/>
      <c r="AB65" s="397"/>
      <c r="AC65" s="398"/>
      <c r="AD65" s="149"/>
      <c r="AE65" s="150"/>
      <c r="AF65" s="150"/>
      <c r="AG65" s="150"/>
      <c r="AH65" s="150"/>
      <c r="AI65" s="366"/>
      <c r="AU65" s="160"/>
      <c r="AV65" s="161"/>
      <c r="AW65" s="28"/>
    </row>
    <row r="66" spans="3:49" s="1" customFormat="1" ht="10.9" customHeight="1" x14ac:dyDescent="0.15">
      <c r="C66" s="405"/>
      <c r="D66" s="123"/>
      <c r="E66" s="126"/>
      <c r="F66" s="126"/>
      <c r="G66" s="120"/>
      <c r="H66" s="126"/>
      <c r="I66" s="406"/>
      <c r="J66" s="180"/>
      <c r="K66" s="407"/>
      <c r="L66" s="408"/>
      <c r="M66" s="409"/>
      <c r="N66" s="409"/>
      <c r="O66" s="409"/>
      <c r="P66" s="409"/>
      <c r="Q66" s="410"/>
      <c r="R66" s="408"/>
      <c r="S66" s="409"/>
      <c r="T66" s="409"/>
      <c r="U66" s="409"/>
      <c r="V66" s="409"/>
      <c r="W66" s="410"/>
      <c r="X66" s="411"/>
      <c r="Y66" s="412"/>
      <c r="Z66" s="412"/>
      <c r="AA66" s="412"/>
      <c r="AB66" s="412"/>
      <c r="AC66" s="413"/>
      <c r="AD66" s="151"/>
      <c r="AE66" s="152"/>
      <c r="AF66" s="152"/>
      <c r="AG66" s="152"/>
      <c r="AH66" s="152"/>
      <c r="AI66" s="367"/>
      <c r="AU66" s="160"/>
      <c r="AV66" s="161"/>
      <c r="AW66" s="28"/>
    </row>
    <row r="67" spans="3:49" s="1" customFormat="1" ht="10.9" customHeight="1" x14ac:dyDescent="0.15">
      <c r="C67" s="368">
        <v>9</v>
      </c>
      <c r="D67" s="371" t="s">
        <v>2</v>
      </c>
      <c r="E67" s="125">
        <v>27</v>
      </c>
      <c r="F67" s="124" t="s">
        <v>1</v>
      </c>
      <c r="G67" s="374" t="s">
        <v>8</v>
      </c>
      <c r="H67" s="124"/>
      <c r="I67" s="378" t="str">
        <f>'記載例(計算書)'!I278</f>
        <v>○</v>
      </c>
      <c r="J67" s="379"/>
      <c r="K67" s="380"/>
      <c r="L67" s="387">
        <v>6</v>
      </c>
      <c r="M67" s="388"/>
      <c r="N67" s="388"/>
      <c r="O67" s="388"/>
      <c r="P67" s="388"/>
      <c r="Q67" s="389"/>
      <c r="R67" s="384">
        <v>2</v>
      </c>
      <c r="S67" s="385"/>
      <c r="T67" s="385"/>
      <c r="U67" s="385"/>
      <c r="V67" s="385"/>
      <c r="W67" s="386"/>
      <c r="X67" s="396">
        <f t="shared" ref="X67" si="26">IF(L67=0,0,IF(I67="○",R67/L67,0))</f>
        <v>0.33333333333333331</v>
      </c>
      <c r="Y67" s="397"/>
      <c r="Z67" s="397"/>
      <c r="AA67" s="397"/>
      <c r="AB67" s="397"/>
      <c r="AC67" s="398"/>
      <c r="AD67" s="147">
        <f t="shared" ref="AD67" si="27">IF(I67="○",2*X67,0)</f>
        <v>0.66666666666666663</v>
      </c>
      <c r="AE67" s="148"/>
      <c r="AF67" s="148"/>
      <c r="AG67" s="148"/>
      <c r="AH67" s="148"/>
      <c r="AI67" s="365"/>
      <c r="AU67" s="160"/>
      <c r="AV67" s="161"/>
      <c r="AW67" s="28"/>
    </row>
    <row r="68" spans="3:49" s="1" customFormat="1" ht="10.9" customHeight="1" x14ac:dyDescent="0.15">
      <c r="C68" s="369"/>
      <c r="D68" s="122"/>
      <c r="E68" s="125"/>
      <c r="F68" s="125"/>
      <c r="G68" s="119"/>
      <c r="H68" s="125"/>
      <c r="I68" s="378"/>
      <c r="J68" s="379"/>
      <c r="K68" s="380"/>
      <c r="L68" s="387"/>
      <c r="M68" s="388"/>
      <c r="N68" s="388"/>
      <c r="O68" s="388"/>
      <c r="P68" s="388"/>
      <c r="Q68" s="389"/>
      <c r="R68" s="387"/>
      <c r="S68" s="388"/>
      <c r="T68" s="388"/>
      <c r="U68" s="388"/>
      <c r="V68" s="388"/>
      <c r="W68" s="389"/>
      <c r="X68" s="396"/>
      <c r="Y68" s="397"/>
      <c r="Z68" s="397"/>
      <c r="AA68" s="397"/>
      <c r="AB68" s="397"/>
      <c r="AC68" s="398"/>
      <c r="AD68" s="149"/>
      <c r="AE68" s="150"/>
      <c r="AF68" s="150"/>
      <c r="AG68" s="150"/>
      <c r="AH68" s="150"/>
      <c r="AI68" s="366"/>
      <c r="AU68" s="160"/>
      <c r="AV68" s="161"/>
      <c r="AW68" s="28"/>
    </row>
    <row r="69" spans="3:49" s="1" customFormat="1" ht="10.9" customHeight="1" x14ac:dyDescent="0.15">
      <c r="C69" s="369"/>
      <c r="D69" s="122"/>
      <c r="E69" s="125"/>
      <c r="F69" s="125"/>
      <c r="G69" s="119"/>
      <c r="H69" s="125"/>
      <c r="I69" s="378"/>
      <c r="J69" s="379"/>
      <c r="K69" s="380"/>
      <c r="L69" s="387"/>
      <c r="M69" s="388"/>
      <c r="N69" s="388"/>
      <c r="O69" s="388"/>
      <c r="P69" s="388"/>
      <c r="Q69" s="389"/>
      <c r="R69" s="387"/>
      <c r="S69" s="388"/>
      <c r="T69" s="388"/>
      <c r="U69" s="388"/>
      <c r="V69" s="388"/>
      <c r="W69" s="389"/>
      <c r="X69" s="396"/>
      <c r="Y69" s="397"/>
      <c r="Z69" s="397"/>
      <c r="AA69" s="397"/>
      <c r="AB69" s="397"/>
      <c r="AC69" s="398"/>
      <c r="AD69" s="149"/>
      <c r="AE69" s="150"/>
      <c r="AF69" s="150"/>
      <c r="AG69" s="150"/>
      <c r="AH69" s="150"/>
      <c r="AI69" s="366"/>
      <c r="AU69" s="160"/>
      <c r="AV69" s="161"/>
      <c r="AW69" s="28"/>
    </row>
    <row r="70" spans="3:49" s="1" customFormat="1" ht="10.9" customHeight="1" x14ac:dyDescent="0.15">
      <c r="C70" s="405"/>
      <c r="D70" s="123"/>
      <c r="E70" s="126"/>
      <c r="F70" s="126"/>
      <c r="G70" s="120"/>
      <c r="H70" s="126"/>
      <c r="I70" s="406"/>
      <c r="J70" s="180"/>
      <c r="K70" s="407"/>
      <c r="L70" s="408"/>
      <c r="M70" s="409"/>
      <c r="N70" s="409"/>
      <c r="O70" s="409"/>
      <c r="P70" s="409"/>
      <c r="Q70" s="410"/>
      <c r="R70" s="408"/>
      <c r="S70" s="409"/>
      <c r="T70" s="409"/>
      <c r="U70" s="409"/>
      <c r="V70" s="409"/>
      <c r="W70" s="410"/>
      <c r="X70" s="411"/>
      <c r="Y70" s="412"/>
      <c r="Z70" s="412"/>
      <c r="AA70" s="412"/>
      <c r="AB70" s="412"/>
      <c r="AC70" s="413"/>
      <c r="AD70" s="151"/>
      <c r="AE70" s="152"/>
      <c r="AF70" s="152"/>
      <c r="AG70" s="152"/>
      <c r="AH70" s="152"/>
      <c r="AI70" s="367"/>
      <c r="AU70" s="160"/>
      <c r="AV70" s="161"/>
      <c r="AW70" s="28"/>
    </row>
    <row r="71" spans="3:49" s="1" customFormat="1" ht="10.9" customHeight="1" x14ac:dyDescent="0.15">
      <c r="C71" s="368">
        <v>9</v>
      </c>
      <c r="D71" s="371" t="s">
        <v>2</v>
      </c>
      <c r="E71" s="125">
        <v>28</v>
      </c>
      <c r="F71" s="124" t="s">
        <v>1</v>
      </c>
      <c r="G71" s="374" t="s">
        <v>7</v>
      </c>
      <c r="H71" s="124"/>
      <c r="I71" s="378" t="str">
        <f>'記載例(計算書)'!I282</f>
        <v>○</v>
      </c>
      <c r="J71" s="379"/>
      <c r="K71" s="380"/>
      <c r="L71" s="387">
        <v>6</v>
      </c>
      <c r="M71" s="388"/>
      <c r="N71" s="388"/>
      <c r="O71" s="388"/>
      <c r="P71" s="388"/>
      <c r="Q71" s="389"/>
      <c r="R71" s="384">
        <v>2</v>
      </c>
      <c r="S71" s="385"/>
      <c r="T71" s="385"/>
      <c r="U71" s="385"/>
      <c r="V71" s="385"/>
      <c r="W71" s="386"/>
      <c r="X71" s="396">
        <f t="shared" ref="X71" si="28">IF(L71=0,0,IF(I71="○",R71/L71,0))</f>
        <v>0.33333333333333331</v>
      </c>
      <c r="Y71" s="397"/>
      <c r="Z71" s="397"/>
      <c r="AA71" s="397"/>
      <c r="AB71" s="397"/>
      <c r="AC71" s="398"/>
      <c r="AD71" s="147">
        <f t="shared" ref="AD71" si="29">IF(I71="○",2*X71,0)</f>
        <v>0.66666666666666663</v>
      </c>
      <c r="AE71" s="148"/>
      <c r="AF71" s="148"/>
      <c r="AG71" s="148"/>
      <c r="AH71" s="148"/>
      <c r="AI71" s="365"/>
      <c r="AU71" s="160"/>
      <c r="AV71" s="161"/>
      <c r="AW71" s="28"/>
    </row>
    <row r="72" spans="3:49" s="1" customFormat="1" ht="10.9" customHeight="1" x14ac:dyDescent="0.15">
      <c r="C72" s="369"/>
      <c r="D72" s="122"/>
      <c r="E72" s="125"/>
      <c r="F72" s="125"/>
      <c r="G72" s="119"/>
      <c r="H72" s="125"/>
      <c r="I72" s="378"/>
      <c r="J72" s="379"/>
      <c r="K72" s="380"/>
      <c r="L72" s="387"/>
      <c r="M72" s="388"/>
      <c r="N72" s="388"/>
      <c r="O72" s="388"/>
      <c r="P72" s="388"/>
      <c r="Q72" s="389"/>
      <c r="R72" s="387"/>
      <c r="S72" s="388"/>
      <c r="T72" s="388"/>
      <c r="U72" s="388"/>
      <c r="V72" s="388"/>
      <c r="W72" s="389"/>
      <c r="X72" s="396"/>
      <c r="Y72" s="397"/>
      <c r="Z72" s="397"/>
      <c r="AA72" s="397"/>
      <c r="AB72" s="397"/>
      <c r="AC72" s="398"/>
      <c r="AD72" s="149"/>
      <c r="AE72" s="150"/>
      <c r="AF72" s="150"/>
      <c r="AG72" s="150"/>
      <c r="AH72" s="150"/>
      <c r="AI72" s="366"/>
      <c r="AU72" s="160"/>
      <c r="AV72" s="161"/>
      <c r="AW72" s="28"/>
    </row>
    <row r="73" spans="3:49" s="1" customFormat="1" ht="10.9" customHeight="1" x14ac:dyDescent="0.15">
      <c r="C73" s="369"/>
      <c r="D73" s="122"/>
      <c r="E73" s="125"/>
      <c r="F73" s="125"/>
      <c r="G73" s="119"/>
      <c r="H73" s="125"/>
      <c r="I73" s="378"/>
      <c r="J73" s="379"/>
      <c r="K73" s="380"/>
      <c r="L73" s="387"/>
      <c r="M73" s="388"/>
      <c r="N73" s="388"/>
      <c r="O73" s="388"/>
      <c r="P73" s="388"/>
      <c r="Q73" s="389"/>
      <c r="R73" s="387"/>
      <c r="S73" s="388"/>
      <c r="T73" s="388"/>
      <c r="U73" s="388"/>
      <c r="V73" s="388"/>
      <c r="W73" s="389"/>
      <c r="X73" s="396"/>
      <c r="Y73" s="397"/>
      <c r="Z73" s="397"/>
      <c r="AA73" s="397"/>
      <c r="AB73" s="397"/>
      <c r="AC73" s="398"/>
      <c r="AD73" s="149"/>
      <c r="AE73" s="150"/>
      <c r="AF73" s="150"/>
      <c r="AG73" s="150"/>
      <c r="AH73" s="150"/>
      <c r="AI73" s="366"/>
      <c r="AU73" s="160"/>
      <c r="AV73" s="161"/>
      <c r="AW73" s="28"/>
    </row>
    <row r="74" spans="3:49" s="1" customFormat="1" ht="10.9" customHeight="1" x14ac:dyDescent="0.15">
      <c r="C74" s="405"/>
      <c r="D74" s="123"/>
      <c r="E74" s="126"/>
      <c r="F74" s="126"/>
      <c r="G74" s="120"/>
      <c r="H74" s="126"/>
      <c r="I74" s="406"/>
      <c r="J74" s="180"/>
      <c r="K74" s="407"/>
      <c r="L74" s="408"/>
      <c r="M74" s="409"/>
      <c r="N74" s="409"/>
      <c r="O74" s="409"/>
      <c r="P74" s="409"/>
      <c r="Q74" s="410"/>
      <c r="R74" s="408"/>
      <c r="S74" s="409"/>
      <c r="T74" s="409"/>
      <c r="U74" s="409"/>
      <c r="V74" s="409"/>
      <c r="W74" s="410"/>
      <c r="X74" s="411"/>
      <c r="Y74" s="412"/>
      <c r="Z74" s="412"/>
      <c r="AA74" s="412"/>
      <c r="AB74" s="412"/>
      <c r="AC74" s="413"/>
      <c r="AD74" s="151"/>
      <c r="AE74" s="152"/>
      <c r="AF74" s="152"/>
      <c r="AG74" s="152"/>
      <c r="AH74" s="152"/>
      <c r="AI74" s="367"/>
      <c r="AU74" s="160"/>
      <c r="AV74" s="161"/>
      <c r="AW74" s="28"/>
    </row>
    <row r="75" spans="3:49" s="1" customFormat="1" ht="10.9" customHeight="1" x14ac:dyDescent="0.15">
      <c r="C75" s="368">
        <v>9</v>
      </c>
      <c r="D75" s="371" t="s">
        <v>2</v>
      </c>
      <c r="E75" s="125">
        <v>29</v>
      </c>
      <c r="F75" s="124" t="s">
        <v>1</v>
      </c>
      <c r="G75" s="374" t="s">
        <v>6</v>
      </c>
      <c r="H75" s="124"/>
      <c r="I75" s="378" t="str">
        <f>'記載例(計算書)'!I286</f>
        <v>○</v>
      </c>
      <c r="J75" s="379"/>
      <c r="K75" s="380"/>
      <c r="L75" s="387">
        <v>6</v>
      </c>
      <c r="M75" s="388"/>
      <c r="N75" s="388"/>
      <c r="O75" s="388"/>
      <c r="P75" s="388"/>
      <c r="Q75" s="389"/>
      <c r="R75" s="384">
        <v>2</v>
      </c>
      <c r="S75" s="385"/>
      <c r="T75" s="385"/>
      <c r="U75" s="385"/>
      <c r="V75" s="385"/>
      <c r="W75" s="386"/>
      <c r="X75" s="396">
        <f t="shared" ref="X75" si="30">IF(L75=0,0,IF(I75="○",R75/L75,0))</f>
        <v>0.33333333333333331</v>
      </c>
      <c r="Y75" s="397"/>
      <c r="Z75" s="397"/>
      <c r="AA75" s="397"/>
      <c r="AB75" s="397"/>
      <c r="AC75" s="398"/>
      <c r="AD75" s="147">
        <f t="shared" ref="AD75" si="31">IF(I75="○",2*X75,0)</f>
        <v>0.66666666666666663</v>
      </c>
      <c r="AE75" s="148"/>
      <c r="AF75" s="148"/>
      <c r="AG75" s="148"/>
      <c r="AH75" s="148"/>
      <c r="AI75" s="365"/>
      <c r="AU75" s="160"/>
      <c r="AV75" s="161"/>
      <c r="AW75" s="28"/>
    </row>
    <row r="76" spans="3:49" s="1" customFormat="1" ht="10.9" customHeight="1" x14ac:dyDescent="0.15">
      <c r="C76" s="369"/>
      <c r="D76" s="122"/>
      <c r="E76" s="125"/>
      <c r="F76" s="125"/>
      <c r="G76" s="119"/>
      <c r="H76" s="125"/>
      <c r="I76" s="378"/>
      <c r="J76" s="379"/>
      <c r="K76" s="380"/>
      <c r="L76" s="387"/>
      <c r="M76" s="388"/>
      <c r="N76" s="388"/>
      <c r="O76" s="388"/>
      <c r="P76" s="388"/>
      <c r="Q76" s="389"/>
      <c r="R76" s="387"/>
      <c r="S76" s="388"/>
      <c r="T76" s="388"/>
      <c r="U76" s="388"/>
      <c r="V76" s="388"/>
      <c r="W76" s="389"/>
      <c r="X76" s="396"/>
      <c r="Y76" s="397"/>
      <c r="Z76" s="397"/>
      <c r="AA76" s="397"/>
      <c r="AB76" s="397"/>
      <c r="AC76" s="398"/>
      <c r="AD76" s="149"/>
      <c r="AE76" s="150"/>
      <c r="AF76" s="150"/>
      <c r="AG76" s="150"/>
      <c r="AH76" s="150"/>
      <c r="AI76" s="366"/>
      <c r="AU76" s="160"/>
      <c r="AV76" s="161"/>
      <c r="AW76" s="28"/>
    </row>
    <row r="77" spans="3:49" s="1" customFormat="1" ht="10.9" customHeight="1" x14ac:dyDescent="0.15">
      <c r="C77" s="369"/>
      <c r="D77" s="122"/>
      <c r="E77" s="125"/>
      <c r="F77" s="125"/>
      <c r="G77" s="119"/>
      <c r="H77" s="125"/>
      <c r="I77" s="378"/>
      <c r="J77" s="379"/>
      <c r="K77" s="380"/>
      <c r="L77" s="387"/>
      <c r="M77" s="388"/>
      <c r="N77" s="388"/>
      <c r="O77" s="388"/>
      <c r="P77" s="388"/>
      <c r="Q77" s="389"/>
      <c r="R77" s="387"/>
      <c r="S77" s="388"/>
      <c r="T77" s="388"/>
      <c r="U77" s="388"/>
      <c r="V77" s="388"/>
      <c r="W77" s="389"/>
      <c r="X77" s="396"/>
      <c r="Y77" s="397"/>
      <c r="Z77" s="397"/>
      <c r="AA77" s="397"/>
      <c r="AB77" s="397"/>
      <c r="AC77" s="398"/>
      <c r="AD77" s="149"/>
      <c r="AE77" s="150"/>
      <c r="AF77" s="150"/>
      <c r="AG77" s="150"/>
      <c r="AH77" s="150"/>
      <c r="AI77" s="366"/>
      <c r="AU77" s="160"/>
      <c r="AV77" s="161"/>
      <c r="AW77" s="28"/>
    </row>
    <row r="78" spans="3:49" s="1" customFormat="1" ht="10.9" customHeight="1" x14ac:dyDescent="0.15">
      <c r="C78" s="405"/>
      <c r="D78" s="123"/>
      <c r="E78" s="126"/>
      <c r="F78" s="126"/>
      <c r="G78" s="120"/>
      <c r="H78" s="126"/>
      <c r="I78" s="406"/>
      <c r="J78" s="180"/>
      <c r="K78" s="407"/>
      <c r="L78" s="408"/>
      <c r="M78" s="409"/>
      <c r="N78" s="409"/>
      <c r="O78" s="409"/>
      <c r="P78" s="409"/>
      <c r="Q78" s="410"/>
      <c r="R78" s="408"/>
      <c r="S78" s="409"/>
      <c r="T78" s="409"/>
      <c r="U78" s="409"/>
      <c r="V78" s="409"/>
      <c r="W78" s="410"/>
      <c r="X78" s="411"/>
      <c r="Y78" s="412"/>
      <c r="Z78" s="412"/>
      <c r="AA78" s="412"/>
      <c r="AB78" s="412"/>
      <c r="AC78" s="413"/>
      <c r="AD78" s="151"/>
      <c r="AE78" s="152"/>
      <c r="AF78" s="152"/>
      <c r="AG78" s="152"/>
      <c r="AH78" s="152"/>
      <c r="AI78" s="367"/>
      <c r="AU78" s="160"/>
      <c r="AV78" s="161"/>
      <c r="AW78" s="28"/>
    </row>
    <row r="79" spans="3:49" s="1" customFormat="1" ht="10.9" customHeight="1" x14ac:dyDescent="0.15">
      <c r="C79" s="368">
        <v>9</v>
      </c>
      <c r="D79" s="371" t="s">
        <v>2</v>
      </c>
      <c r="E79" s="124">
        <v>30</v>
      </c>
      <c r="F79" s="124" t="s">
        <v>1</v>
      </c>
      <c r="G79" s="374" t="s">
        <v>5</v>
      </c>
      <c r="H79" s="124"/>
      <c r="I79" s="376" t="str">
        <f>'記載例(計算書)'!I290</f>
        <v>○</v>
      </c>
      <c r="J79" s="179"/>
      <c r="K79" s="377"/>
      <c r="L79" s="384">
        <v>7</v>
      </c>
      <c r="M79" s="385"/>
      <c r="N79" s="385"/>
      <c r="O79" s="385"/>
      <c r="P79" s="385"/>
      <c r="Q79" s="386"/>
      <c r="R79" s="384">
        <v>2</v>
      </c>
      <c r="S79" s="385"/>
      <c r="T79" s="385"/>
      <c r="U79" s="385"/>
      <c r="V79" s="385"/>
      <c r="W79" s="386"/>
      <c r="X79" s="393">
        <f t="shared" ref="X79" si="32">IF(L79=0,0,IF(I79="○",R79/L79,0))</f>
        <v>0.2857142857142857</v>
      </c>
      <c r="Y79" s="394"/>
      <c r="Z79" s="394"/>
      <c r="AA79" s="394"/>
      <c r="AB79" s="394"/>
      <c r="AC79" s="395"/>
      <c r="AD79" s="147">
        <f t="shared" ref="AD79" si="33">IF(I79="○",2*X79,0)</f>
        <v>0.5714285714285714</v>
      </c>
      <c r="AE79" s="148"/>
      <c r="AF79" s="148"/>
      <c r="AG79" s="148"/>
      <c r="AH79" s="148"/>
      <c r="AI79" s="365"/>
      <c r="AU79" s="160"/>
      <c r="AV79" s="161"/>
      <c r="AW79" s="28"/>
    </row>
    <row r="80" spans="3:49" s="1" customFormat="1" ht="10.9" customHeight="1" x14ac:dyDescent="0.15">
      <c r="C80" s="369"/>
      <c r="D80" s="122"/>
      <c r="E80" s="125"/>
      <c r="F80" s="125"/>
      <c r="G80" s="119"/>
      <c r="H80" s="125"/>
      <c r="I80" s="378"/>
      <c r="J80" s="379"/>
      <c r="K80" s="380"/>
      <c r="L80" s="387"/>
      <c r="M80" s="388"/>
      <c r="N80" s="388"/>
      <c r="O80" s="388"/>
      <c r="P80" s="388"/>
      <c r="Q80" s="389"/>
      <c r="R80" s="387"/>
      <c r="S80" s="388"/>
      <c r="T80" s="388"/>
      <c r="U80" s="388"/>
      <c r="V80" s="388"/>
      <c r="W80" s="389"/>
      <c r="X80" s="396"/>
      <c r="Y80" s="397"/>
      <c r="Z80" s="397"/>
      <c r="AA80" s="397"/>
      <c r="AB80" s="397"/>
      <c r="AC80" s="398"/>
      <c r="AD80" s="149"/>
      <c r="AE80" s="150"/>
      <c r="AF80" s="150"/>
      <c r="AG80" s="150"/>
      <c r="AH80" s="150"/>
      <c r="AI80" s="366"/>
      <c r="AU80" s="160"/>
      <c r="AV80" s="161"/>
      <c r="AW80" s="28"/>
    </row>
    <row r="81" spans="3:49" s="1" customFormat="1" ht="10.9" customHeight="1" x14ac:dyDescent="0.15">
      <c r="C81" s="369"/>
      <c r="D81" s="122"/>
      <c r="E81" s="125"/>
      <c r="F81" s="125"/>
      <c r="G81" s="119"/>
      <c r="H81" s="125"/>
      <c r="I81" s="378"/>
      <c r="J81" s="379"/>
      <c r="K81" s="380"/>
      <c r="L81" s="387"/>
      <c r="M81" s="388"/>
      <c r="N81" s="388"/>
      <c r="O81" s="388"/>
      <c r="P81" s="388"/>
      <c r="Q81" s="389"/>
      <c r="R81" s="387"/>
      <c r="S81" s="388"/>
      <c r="T81" s="388"/>
      <c r="U81" s="388"/>
      <c r="V81" s="388"/>
      <c r="W81" s="389"/>
      <c r="X81" s="396"/>
      <c r="Y81" s="397"/>
      <c r="Z81" s="397"/>
      <c r="AA81" s="397"/>
      <c r="AB81" s="397"/>
      <c r="AC81" s="398"/>
      <c r="AD81" s="149"/>
      <c r="AE81" s="150"/>
      <c r="AF81" s="150"/>
      <c r="AG81" s="150"/>
      <c r="AH81" s="150"/>
      <c r="AI81" s="366"/>
      <c r="AU81" s="160"/>
      <c r="AV81" s="161"/>
      <c r="AW81" s="28"/>
    </row>
    <row r="82" spans="3:49" s="1" customFormat="1" ht="10.9" customHeight="1" thickBot="1" x14ac:dyDescent="0.2">
      <c r="C82" s="370"/>
      <c r="D82" s="372"/>
      <c r="E82" s="373"/>
      <c r="F82" s="373"/>
      <c r="G82" s="375"/>
      <c r="H82" s="373"/>
      <c r="I82" s="381"/>
      <c r="J82" s="382"/>
      <c r="K82" s="383"/>
      <c r="L82" s="390"/>
      <c r="M82" s="391"/>
      <c r="N82" s="391"/>
      <c r="O82" s="391"/>
      <c r="P82" s="391"/>
      <c r="Q82" s="392"/>
      <c r="R82" s="390"/>
      <c r="S82" s="391"/>
      <c r="T82" s="391"/>
      <c r="U82" s="391"/>
      <c r="V82" s="391"/>
      <c r="W82" s="392"/>
      <c r="X82" s="399"/>
      <c r="Y82" s="400"/>
      <c r="Z82" s="400"/>
      <c r="AA82" s="400"/>
      <c r="AB82" s="400"/>
      <c r="AC82" s="401"/>
      <c r="AD82" s="402"/>
      <c r="AE82" s="403"/>
      <c r="AF82" s="403"/>
      <c r="AG82" s="403"/>
      <c r="AH82" s="403"/>
      <c r="AI82" s="404"/>
      <c r="AU82" s="160"/>
      <c r="AV82" s="161"/>
      <c r="AW82" s="28"/>
    </row>
    <row r="83" spans="3:49" s="1" customFormat="1" ht="18.75" x14ac:dyDescent="0.15">
      <c r="D83" s="68"/>
      <c r="AN83" s="86"/>
      <c r="AO83" s="86"/>
      <c r="AU83" s="28"/>
      <c r="AV83" s="28"/>
      <c r="AW83" s="28"/>
    </row>
  </sheetData>
  <sheetProtection algorithmName="SHA-512" hashValue="pBvusbydX66pFtabNefxlw6rkUmqa5W2rfOhRHDTsZlz77hXfXF6QGXLdwoZdjzF97MftYhwjTefKJ8mnW0gaA==" saltValue="++5OVxwIkPIEXZxnasIigA==" spinCount="100000" sheet="1" objects="1" scenarios="1"/>
  <mergeCells count="229">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 ref="AD59:AI62"/>
    <mergeCell ref="AU59:AU62"/>
    <mergeCell ref="AV59:AV62"/>
    <mergeCell ref="C63:C66"/>
    <mergeCell ref="D63:D66"/>
    <mergeCell ref="E63:E66"/>
    <mergeCell ref="F63:F66"/>
    <mergeCell ref="G63:H66"/>
    <mergeCell ref="I63:K66"/>
    <mergeCell ref="L63:Q66"/>
    <mergeCell ref="R63:W66"/>
    <mergeCell ref="X63:AC66"/>
    <mergeCell ref="AD63:AI66"/>
    <mergeCell ref="AU63:AU66"/>
    <mergeCell ref="AV63:AV66"/>
    <mergeCell ref="C59:C62"/>
    <mergeCell ref="D59:D62"/>
    <mergeCell ref="E59:E62"/>
    <mergeCell ref="F59:F62"/>
    <mergeCell ref="G59:H62"/>
    <mergeCell ref="I59:K62"/>
    <mergeCell ref="L59:Q62"/>
    <mergeCell ref="R59:W62"/>
    <mergeCell ref="X59:AC62"/>
    <mergeCell ref="AD67:AI70"/>
    <mergeCell ref="AU67:AU70"/>
    <mergeCell ref="AV67:AV70"/>
    <mergeCell ref="C71:C74"/>
    <mergeCell ref="D71:D74"/>
    <mergeCell ref="E71:E74"/>
    <mergeCell ref="F71:F74"/>
    <mergeCell ref="G71:H74"/>
    <mergeCell ref="I71:K74"/>
    <mergeCell ref="L71:Q74"/>
    <mergeCell ref="R71:W74"/>
    <mergeCell ref="X71:AC74"/>
    <mergeCell ref="AD71:AI74"/>
    <mergeCell ref="AU71:AU74"/>
    <mergeCell ref="AV71:AV74"/>
    <mergeCell ref="C67:C70"/>
    <mergeCell ref="D67:D70"/>
    <mergeCell ref="E67:E70"/>
    <mergeCell ref="F67:F70"/>
    <mergeCell ref="G67:H70"/>
    <mergeCell ref="I67:K70"/>
    <mergeCell ref="L67:Q70"/>
    <mergeCell ref="R67:W70"/>
    <mergeCell ref="X67:AC70"/>
    <mergeCell ref="AD75:AI78"/>
    <mergeCell ref="AU75:AU78"/>
    <mergeCell ref="AV75:AV78"/>
    <mergeCell ref="C79:C82"/>
    <mergeCell ref="D79:D82"/>
    <mergeCell ref="E79:E82"/>
    <mergeCell ref="F79:F82"/>
    <mergeCell ref="G79:H82"/>
    <mergeCell ref="I79:K82"/>
    <mergeCell ref="L79:Q82"/>
    <mergeCell ref="R79:W82"/>
    <mergeCell ref="X79:AC82"/>
    <mergeCell ref="AD79:AI82"/>
    <mergeCell ref="AU79:AU82"/>
    <mergeCell ref="AV79:AV82"/>
    <mergeCell ref="C75:C78"/>
    <mergeCell ref="D75:D78"/>
    <mergeCell ref="E75:E78"/>
    <mergeCell ref="F75:F78"/>
    <mergeCell ref="G75:H78"/>
    <mergeCell ref="I75:K78"/>
    <mergeCell ref="L75:Q78"/>
    <mergeCell ref="R75:W78"/>
    <mergeCell ref="X75:AC78"/>
  </mergeCells>
  <phoneticPr fontId="2"/>
  <conditionalFormatting sqref="C4">
    <cfRule type="expression" dxfId="185" priority="157">
      <formula>IF(XFD4="定",TRUE)</formula>
    </cfRule>
    <cfRule type="expression" dxfId="184" priority="158">
      <formula>IF(XFD4="×",TRUE)</formula>
    </cfRule>
  </conditionalFormatting>
  <conditionalFormatting sqref="L11:Q30">
    <cfRule type="expression" dxfId="183" priority="155">
      <formula>IF(I11="定",TRUE)</formula>
    </cfRule>
    <cfRule type="expression" dxfId="182" priority="156">
      <formula>IF(I11="×",TRUE)</formula>
    </cfRule>
  </conditionalFormatting>
  <conditionalFormatting sqref="R11:W30">
    <cfRule type="expression" dxfId="181" priority="153">
      <formula>IF(I11="定",TRUE)</formula>
    </cfRule>
    <cfRule type="expression" dxfId="180" priority="154">
      <formula>IF(I11="×",TRUE)</formula>
    </cfRule>
  </conditionalFormatting>
  <conditionalFormatting sqref="L31:Q34">
    <cfRule type="expression" dxfId="179" priority="151">
      <formula>IF(I31="定",TRUE)</formula>
    </cfRule>
    <cfRule type="expression" dxfId="178" priority="152">
      <formula>IF(I31="×",TRUE)</formula>
    </cfRule>
  </conditionalFormatting>
  <conditionalFormatting sqref="R31:W34">
    <cfRule type="expression" dxfId="177" priority="149">
      <formula>IF(I31="定",TRUE)</formula>
    </cfRule>
    <cfRule type="expression" dxfId="176" priority="150">
      <formula>IF(I31="×",TRUE)</formula>
    </cfRule>
  </conditionalFormatting>
  <conditionalFormatting sqref="L35:Q38">
    <cfRule type="expression" dxfId="175" priority="147">
      <formula>IF(I35="定",TRUE)</formula>
    </cfRule>
    <cfRule type="expression" dxfId="174" priority="148">
      <formula>IF(I35="×",TRUE)</formula>
    </cfRule>
  </conditionalFormatting>
  <conditionalFormatting sqref="R35:W38">
    <cfRule type="expression" dxfId="173" priority="145">
      <formula>IF(I35="定",TRUE)</formula>
    </cfRule>
    <cfRule type="expression" dxfId="172" priority="146">
      <formula>IF(I35="×",TRUE)</formula>
    </cfRule>
  </conditionalFormatting>
  <conditionalFormatting sqref="L39:Q42">
    <cfRule type="expression" dxfId="171" priority="143">
      <formula>IF(I39="定",TRUE)</formula>
    </cfRule>
    <cfRule type="expression" dxfId="170" priority="144">
      <formula>IF(I39="×",TRUE)</formula>
    </cfRule>
  </conditionalFormatting>
  <conditionalFormatting sqref="R39:W42">
    <cfRule type="expression" dxfId="169" priority="141">
      <formula>IF(I39="定",TRUE)</formula>
    </cfRule>
    <cfRule type="expression" dxfId="168" priority="142">
      <formula>IF(I39="×",TRUE)</formula>
    </cfRule>
  </conditionalFormatting>
  <conditionalFormatting sqref="L43:Q46">
    <cfRule type="expression" dxfId="167" priority="139">
      <formula>IF(I43="定",TRUE)</formula>
    </cfRule>
    <cfRule type="expression" dxfId="166" priority="140">
      <formula>IF(I43="×",TRUE)</formula>
    </cfRule>
  </conditionalFormatting>
  <conditionalFormatting sqref="R43:W46">
    <cfRule type="expression" dxfId="165" priority="137">
      <formula>IF(I43="定",TRUE)</formula>
    </cfRule>
    <cfRule type="expression" dxfId="164" priority="138">
      <formula>IF(I43="×",TRUE)</formula>
    </cfRule>
  </conditionalFormatting>
  <conditionalFormatting sqref="L51:Q54">
    <cfRule type="expression" dxfId="163" priority="135">
      <formula>IF(I51="定",TRUE)</formula>
    </cfRule>
    <cfRule type="expression" dxfId="162" priority="136">
      <formula>IF(I51="×",TRUE)</formula>
    </cfRule>
  </conditionalFormatting>
  <conditionalFormatting sqref="R51:W54">
    <cfRule type="expression" dxfId="161" priority="133">
      <formula>IF(I51="定",TRUE)</formula>
    </cfRule>
    <cfRule type="expression" dxfId="160" priority="134">
      <formula>IF(I51="×",TRUE)</formula>
    </cfRule>
  </conditionalFormatting>
  <conditionalFormatting sqref="L47:Q50">
    <cfRule type="expression" dxfId="159" priority="131">
      <formula>IF(I47="定",TRUE)</formula>
    </cfRule>
    <cfRule type="expression" dxfId="158" priority="132">
      <formula>IF(I47="×",TRUE)</formula>
    </cfRule>
  </conditionalFormatting>
  <conditionalFormatting sqref="R47:W50">
    <cfRule type="expression" dxfId="157" priority="129">
      <formula>IF(I47="定",TRUE)</formula>
    </cfRule>
    <cfRule type="expression" dxfId="156" priority="130">
      <formula>IF(I47="×",TRUE)</formula>
    </cfRule>
  </conditionalFormatting>
  <conditionalFormatting sqref="L55:Q58">
    <cfRule type="expression" dxfId="155" priority="127">
      <formula>IF(I55="定",TRUE)</formula>
    </cfRule>
    <cfRule type="expression" dxfId="154" priority="128">
      <formula>IF(I55="×",TRUE)</formula>
    </cfRule>
  </conditionalFormatting>
  <conditionalFormatting sqref="R55:W58">
    <cfRule type="expression" dxfId="153" priority="125">
      <formula>IF(I55="定",TRUE)</formula>
    </cfRule>
    <cfRule type="expression" dxfId="152" priority="126">
      <formula>IF(I55="×",TRUE)</formula>
    </cfRule>
  </conditionalFormatting>
  <conditionalFormatting sqref="L79:Q82">
    <cfRule type="expression" dxfId="151" priority="87">
      <formula>IF(I79="定",TRUE)</formula>
    </cfRule>
    <cfRule type="expression" dxfId="150" priority="88">
      <formula>IF(I79="×",TRUE)</formula>
    </cfRule>
  </conditionalFormatting>
  <conditionalFormatting sqref="R79:W82">
    <cfRule type="expression" dxfId="149" priority="85">
      <formula>IF(I79="定",TRUE)</formula>
    </cfRule>
    <cfRule type="expression" dxfId="148" priority="86">
      <formula>IF(I79="×",TRUE)</formula>
    </cfRule>
  </conditionalFormatting>
  <conditionalFormatting sqref="L59:Q62">
    <cfRule type="expression" dxfId="147" priority="79">
      <formula>IF(I59="定",TRUE)</formula>
    </cfRule>
    <cfRule type="expression" dxfId="146" priority="80">
      <formula>IF(I59="×",TRUE)</formula>
    </cfRule>
  </conditionalFormatting>
  <conditionalFormatting sqref="R59:W62">
    <cfRule type="expression" dxfId="145" priority="77">
      <formula>IF(I59="定",TRUE)</formula>
    </cfRule>
    <cfRule type="expression" dxfId="144" priority="78">
      <formula>IF(I59="×",TRUE)</formula>
    </cfRule>
  </conditionalFormatting>
  <conditionalFormatting sqref="L63:Q66">
    <cfRule type="expression" dxfId="143" priority="75">
      <formula>IF(I63="定",TRUE)</formula>
    </cfRule>
    <cfRule type="expression" dxfId="142" priority="76">
      <formula>IF(I63="×",TRUE)</formula>
    </cfRule>
  </conditionalFormatting>
  <conditionalFormatting sqref="R63:W66">
    <cfRule type="expression" dxfId="141" priority="73">
      <formula>IF(I63="定",TRUE)</formula>
    </cfRule>
    <cfRule type="expression" dxfId="140" priority="74">
      <formula>IF(I63="×",TRUE)</formula>
    </cfRule>
  </conditionalFormatting>
  <conditionalFormatting sqref="L71:Q74">
    <cfRule type="expression" dxfId="139" priority="71">
      <formula>IF(I71="定",TRUE)</formula>
    </cfRule>
    <cfRule type="expression" dxfId="138" priority="72">
      <formula>IF(I71="×",TRUE)</formula>
    </cfRule>
  </conditionalFormatting>
  <conditionalFormatting sqref="R71:W74">
    <cfRule type="expression" dxfId="137" priority="69">
      <formula>IF(I71="定",TRUE)</formula>
    </cfRule>
    <cfRule type="expression" dxfId="136" priority="70">
      <formula>IF(I71="×",TRUE)</formula>
    </cfRule>
  </conditionalFormatting>
  <conditionalFormatting sqref="L67:Q70">
    <cfRule type="expression" dxfId="135" priority="67">
      <formula>IF(I67="定",TRUE)</formula>
    </cfRule>
    <cfRule type="expression" dxfId="134" priority="68">
      <formula>IF(I67="×",TRUE)</formula>
    </cfRule>
  </conditionalFormatting>
  <conditionalFormatting sqref="R67:W70">
    <cfRule type="expression" dxfId="133" priority="65">
      <formula>IF(I67="定",TRUE)</formula>
    </cfRule>
    <cfRule type="expression" dxfId="132" priority="66">
      <formula>IF(I67="×",TRUE)</formula>
    </cfRule>
  </conditionalFormatting>
  <conditionalFormatting sqref="L75:Q78">
    <cfRule type="expression" dxfId="131" priority="63">
      <formula>IF(I75="定",TRUE)</formula>
    </cfRule>
    <cfRule type="expression" dxfId="130" priority="64">
      <formula>IF(I75="×",TRUE)</formula>
    </cfRule>
  </conditionalFormatting>
  <conditionalFormatting sqref="R75:W78">
    <cfRule type="expression" dxfId="129" priority="61">
      <formula>IF(I75="定",TRUE)</formula>
    </cfRule>
    <cfRule type="expression" dxfId="128" priority="62">
      <formula>IF(I75="×",TRUE)</formula>
    </cfRule>
  </conditionalFormatting>
  <dataValidations count="2">
    <dataValidation type="whole" operator="greaterThanOrEqual" allowBlank="1" showInputMessage="1" showErrorMessage="1" sqref="L11:Q82" xr:uid="{325D94F3-6798-4CF7-B5EC-6BFCEBF5D1B5}">
      <formula1>R11</formula1>
    </dataValidation>
    <dataValidation type="whole" operator="lessThanOrEqual" allowBlank="1" showInputMessage="1" showErrorMessage="1" sqref="R11:W82" xr:uid="{F77C0182-A901-47D5-9575-B32088BB7E55}">
      <formula1>L11</formula1>
    </dataValidation>
  </dataValidations>
  <pageMargins left="0.7" right="0.7" top="0.75" bottom="0.75" header="0.3" footer="0.3"/>
  <pageSetup paperSize="9" scale="45"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897D1-ECDF-476D-ABE6-0E7AD6692B4D}">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L/pligkhaW29e3P03d5SnehEWFUU6zCdxcfx6ShmSaFxrpRNLFpTYpKr4FRTQq+6X2zJvoEoEVaPlXix45NQpw==" saltValue="BTKDyz0hVPgtFY9kkqP2yQ=="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23" priority="5">
      <formula>IF(I11="定",TRUE)</formula>
    </cfRule>
    <cfRule type="expression" dxfId="22" priority="6">
      <formula>IF(I11="×",TRUE)</formula>
    </cfRule>
  </conditionalFormatting>
  <conditionalFormatting sqref="R11:W82">
    <cfRule type="expression" dxfId="21" priority="3">
      <formula>IF(I11="定",TRUE)</formula>
    </cfRule>
    <cfRule type="expression" dxfId="20" priority="4">
      <formula>IF(I11="×",TRUE)</formula>
    </cfRule>
  </conditionalFormatting>
  <conditionalFormatting sqref="C4">
    <cfRule type="expression" dxfId="19" priority="1">
      <formula>IF(XFD4="定",TRUE)</formula>
    </cfRule>
    <cfRule type="expression" dxfId="18" priority="2">
      <formula>IF(XFD4="×",TRUE)</formula>
    </cfRule>
  </conditionalFormatting>
  <dataValidations count="2">
    <dataValidation type="whole" operator="lessThanOrEqual" allowBlank="1" showInputMessage="1" showErrorMessage="1" sqref="R11:W82" xr:uid="{32A5A21D-1884-41AB-AD9A-0BB7360834EC}">
      <formula1>L11</formula1>
    </dataValidation>
    <dataValidation type="whole" operator="greaterThanOrEqual" allowBlank="1" showInputMessage="1" showErrorMessage="1" sqref="L11:Q82" xr:uid="{031F947C-87C8-435A-A8B7-07BFF1DFCA05}">
      <formula1>R11</formula1>
    </dataValidation>
  </dataValidations>
  <pageMargins left="0.7" right="0.7" top="0.75" bottom="0.75" header="0.3" footer="0.3"/>
  <pageSetup paperSize="9" scale="45"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DA327-184E-4227-887E-4EA55986AE42}">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4IswsBaldFByprTQn6DOvEsqg6zQwfI2s7pYAcpMQG5gSaADLSetBCm124f/G+bhPFhgDRm9130sbDpGkshSYg==" saltValue="rxptnRirpFoaBaEXiM1yig=="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17" priority="5">
      <formula>IF(I11="定",TRUE)</formula>
    </cfRule>
    <cfRule type="expression" dxfId="16" priority="6">
      <formula>IF(I11="×",TRUE)</formula>
    </cfRule>
  </conditionalFormatting>
  <conditionalFormatting sqref="R11:W82">
    <cfRule type="expression" dxfId="15" priority="3">
      <formula>IF(I11="定",TRUE)</formula>
    </cfRule>
    <cfRule type="expression" dxfId="14" priority="4">
      <formula>IF(I11="×",TRUE)</formula>
    </cfRule>
  </conditionalFormatting>
  <conditionalFormatting sqref="C4">
    <cfRule type="expression" dxfId="13" priority="1">
      <formula>IF(XFD4="定",TRUE)</formula>
    </cfRule>
    <cfRule type="expression" dxfId="12" priority="2">
      <formula>IF(XFD4="×",TRUE)</formula>
    </cfRule>
  </conditionalFormatting>
  <dataValidations count="2">
    <dataValidation type="whole" operator="greaterThanOrEqual" allowBlank="1" showInputMessage="1" showErrorMessage="1" sqref="L11:Q82" xr:uid="{4408DDBA-33DE-4CD6-B5EA-CDA658FF472C}">
      <formula1>R11</formula1>
    </dataValidation>
    <dataValidation type="whole" operator="lessThanOrEqual" allowBlank="1" showInputMessage="1" showErrorMessage="1" sqref="R11:W82" xr:uid="{036C7A39-A7E5-4606-886C-E7B9D3406E93}">
      <formula1>L11</formula1>
    </dataValidation>
  </dataValidations>
  <pageMargins left="0.7" right="0.7" top="0.75" bottom="0.75" header="0.3" footer="0.3"/>
  <pageSetup paperSize="9" scale="45"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B80E-8FAD-4E31-8964-3C378FFA3B23}">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OwYmGZ5lEu2Nz39jV9DPCSfLOeWALXf8ZnpmtUbbcDfcVvlzx3ZkZkzFEl4JA8xRk/OpArpHbvovoEWa+ojX1A==" saltValue="zfRRoTZwn8T8wmDw8wGIDw=="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11" priority="5">
      <formula>IF(I11="定",TRUE)</formula>
    </cfRule>
    <cfRule type="expression" dxfId="10" priority="6">
      <formula>IF(I11="×",TRUE)</formula>
    </cfRule>
  </conditionalFormatting>
  <conditionalFormatting sqref="R11:W82">
    <cfRule type="expression" dxfId="9" priority="3">
      <formula>IF(I11="定",TRUE)</formula>
    </cfRule>
    <cfRule type="expression" dxfId="8" priority="4">
      <formula>IF(I11="×",TRUE)</formula>
    </cfRule>
  </conditionalFormatting>
  <conditionalFormatting sqref="C4">
    <cfRule type="expression" dxfId="7" priority="1">
      <formula>IF(XFD4="定",TRUE)</formula>
    </cfRule>
    <cfRule type="expression" dxfId="6" priority="2">
      <formula>IF(XFD4="×",TRUE)</formula>
    </cfRule>
  </conditionalFormatting>
  <dataValidations count="2">
    <dataValidation type="whole" operator="lessThanOrEqual" allowBlank="1" showInputMessage="1" showErrorMessage="1" sqref="R11:W82" xr:uid="{3BF3EFA8-ED9B-4BDB-BBCA-B856C1AA1649}">
      <formula1>L11</formula1>
    </dataValidation>
    <dataValidation type="whole" operator="greaterThanOrEqual" allowBlank="1" showInputMessage="1" showErrorMessage="1" sqref="L11:Q82" xr:uid="{0E863FC5-2478-4FE6-B069-521E7105D969}">
      <formula1>R11</formula1>
    </dataValidation>
  </dataValidations>
  <pageMargins left="0.7" right="0.7" top="0.75" bottom="0.75" header="0.3" footer="0.3"/>
  <pageSetup paperSize="9" scale="45"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B3DC-3DF3-4C89-83CB-92EBE6177C7D}">
  <sheetPr>
    <pageSetUpPr fitToPage="1"/>
  </sheetPr>
  <dimension ref="C2:AZ105"/>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c/4MDPP+wn/tUaEyjqnKWj1/5TDztzoDWMsa3ed2vGt7RqFWszu1bxRVe0XcsbOM6tZYow4bNF/eTVX6cXB18w==" saltValue="NOfpZ+fBNFf33MTxNzrrKw=="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5" priority="5">
      <formula>IF(I11="定",TRUE)</formula>
    </cfRule>
    <cfRule type="expression" dxfId="4" priority="6">
      <formula>IF(I11="×",TRUE)</formula>
    </cfRule>
  </conditionalFormatting>
  <conditionalFormatting sqref="R11:W82">
    <cfRule type="expression" dxfId="3" priority="3">
      <formula>IF(I11="定",TRUE)</formula>
    </cfRule>
    <cfRule type="expression" dxfId="2" priority="4">
      <formula>IF(I11="×",TRUE)</formula>
    </cfRule>
  </conditionalFormatting>
  <conditionalFormatting sqref="C4">
    <cfRule type="expression" dxfId="1" priority="1">
      <formula>IF(XFD4="定",TRUE)</formula>
    </cfRule>
    <cfRule type="expression" dxfId="0" priority="2">
      <formula>IF(XFD4="×",TRUE)</formula>
    </cfRule>
  </conditionalFormatting>
  <dataValidations count="2">
    <dataValidation type="whole" operator="greaterThanOrEqual" allowBlank="1" showInputMessage="1" showErrorMessage="1" sqref="L11:Q82" xr:uid="{E260932A-5221-4EDB-9C73-1D539C263E08}">
      <formula1>R11</formula1>
    </dataValidation>
    <dataValidation type="whole" operator="lessThanOrEqual" allowBlank="1" showInputMessage="1" showErrorMessage="1" sqref="R11:W82" xr:uid="{B688EEFD-A586-4114-A16D-781048B55097}">
      <formula1>L11</formula1>
    </dataValidation>
  </dataValidations>
  <pageMargins left="0.7" right="0.7" top="0.75" bottom="0.75" header="0.3" footer="0.3"/>
  <pageSetup paperSize="9" scale="45"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838FB-F209-4E73-A5B6-576971556585}">
  <dimension ref="A1:BO309"/>
  <sheetViews>
    <sheetView showZeros="0" view="pageBreakPreview" topLeftCell="A13" zoomScale="55" zoomScaleNormal="100" zoomScaleSheetLayoutView="55" zoomScalePageLayoutView="40" workbookViewId="0">
      <selection activeCell="AE30" sqref="AE30:AK31"/>
    </sheetView>
  </sheetViews>
  <sheetFormatPr defaultColWidth="9" defaultRowHeight="18.75" x14ac:dyDescent="0.15"/>
  <cols>
    <col min="1" max="3" width="4.125" style="1" customWidth="1"/>
    <col min="4" max="4" width="4.125" style="68"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c r="AT1" s="28"/>
      <c r="AU1" s="28"/>
      <c r="AV1" s="28"/>
      <c r="AW1" s="28"/>
      <c r="AX1" s="28"/>
      <c r="AY1" s="28"/>
      <c r="AZ1" s="28"/>
      <c r="BA1" s="28"/>
      <c r="BB1" s="28"/>
      <c r="BC1" s="28"/>
      <c r="BD1" s="28"/>
      <c r="BE1" s="28"/>
    </row>
    <row r="2" spans="1:59" ht="35.1" customHeight="1" x14ac:dyDescent="0.15">
      <c r="A2" s="185" t="s">
        <v>105</v>
      </c>
      <c r="B2" s="185"/>
      <c r="C2" s="185"/>
      <c r="D2" s="185"/>
      <c r="E2" s="185"/>
      <c r="F2" s="185"/>
      <c r="G2" s="185"/>
      <c r="H2" s="185"/>
      <c r="I2" s="186" t="s">
        <v>83</v>
      </c>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7">
        <v>4</v>
      </c>
      <c r="AL2" s="187"/>
      <c r="AM2" s="187"/>
      <c r="AN2" s="187"/>
      <c r="AO2" s="187"/>
      <c r="AP2" s="187"/>
      <c r="AQ2" s="187"/>
      <c r="AR2" s="187"/>
      <c r="AS2" s="187"/>
      <c r="AT2" s="46"/>
      <c r="AU2" s="46"/>
      <c r="AV2" s="46"/>
      <c r="AW2" s="46"/>
      <c r="AX2" s="46"/>
      <c r="AY2" s="46"/>
      <c r="AZ2" s="46"/>
      <c r="BA2" s="46"/>
      <c r="BB2" s="46"/>
      <c r="BC2" s="46"/>
      <c r="BD2" s="46"/>
      <c r="BE2" s="46"/>
      <c r="BF2" s="3"/>
    </row>
    <row r="3" spans="1:59" ht="35.1" customHeight="1" x14ac:dyDescent="0.15">
      <c r="A3" s="186" t="s">
        <v>106</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46"/>
      <c r="AU3" s="46"/>
      <c r="AV3" s="46"/>
      <c r="AW3" s="46"/>
      <c r="AX3" s="46"/>
      <c r="AY3" s="46"/>
      <c r="AZ3" s="46"/>
      <c r="BA3" s="46"/>
      <c r="BB3" s="46"/>
      <c r="BC3" s="46"/>
      <c r="BD3" s="46"/>
      <c r="BE3" s="46"/>
      <c r="BF3" s="3"/>
    </row>
    <row r="4" spans="1:59" ht="27.75" customHeight="1" thickBot="1"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6"/>
      <c r="AT4" s="98"/>
      <c r="AU4" s="3"/>
      <c r="AV4" s="3"/>
      <c r="AW4" s="3"/>
      <c r="AX4" s="3"/>
      <c r="AY4" s="3"/>
      <c r="AZ4" s="3"/>
      <c r="BA4" s="3"/>
      <c r="BB4" s="3"/>
      <c r="BC4" s="3"/>
      <c r="BD4" s="3"/>
      <c r="BE4" s="3"/>
      <c r="BF4" s="3"/>
      <c r="BG4" s="3"/>
    </row>
    <row r="5" spans="1:59" ht="27.75" customHeight="1" x14ac:dyDescent="0.15">
      <c r="A5" s="95"/>
      <c r="B5" s="96"/>
      <c r="C5" s="188" t="s">
        <v>86</v>
      </c>
      <c r="D5" s="189"/>
      <c r="E5" s="189"/>
      <c r="F5" s="189"/>
      <c r="G5" s="189"/>
      <c r="H5" s="189"/>
      <c r="I5" s="189"/>
      <c r="J5" s="189"/>
      <c r="K5" s="189"/>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9"/>
      <c r="AQ5" s="95"/>
      <c r="AR5" s="95"/>
      <c r="AS5" s="96"/>
      <c r="AT5" s="98"/>
      <c r="AU5" s="3"/>
      <c r="AV5" s="3"/>
      <c r="AW5" s="3"/>
      <c r="AX5" s="3"/>
      <c r="AY5" s="3"/>
      <c r="AZ5" s="3"/>
      <c r="BA5" s="3"/>
      <c r="BB5" s="3"/>
      <c r="BC5" s="3"/>
      <c r="BD5" s="3"/>
      <c r="BE5" s="3"/>
      <c r="BF5" s="3"/>
      <c r="BG5" s="3"/>
    </row>
    <row r="6" spans="1:59" ht="27.75" customHeight="1" x14ac:dyDescent="0.15">
      <c r="A6" s="95"/>
      <c r="B6" s="96"/>
      <c r="C6" s="190"/>
      <c r="D6" s="191"/>
      <c r="E6" s="191"/>
      <c r="F6" s="191"/>
      <c r="G6" s="191"/>
      <c r="H6" s="191"/>
      <c r="I6" s="191"/>
      <c r="J6" s="191"/>
      <c r="K6" s="191"/>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5"/>
      <c r="AQ6" s="95"/>
      <c r="AR6" s="95"/>
      <c r="AS6" s="96"/>
      <c r="AT6" s="98"/>
      <c r="AU6" s="3"/>
      <c r="AV6" s="3"/>
      <c r="AW6" s="3"/>
      <c r="AX6" s="3"/>
      <c r="AY6" s="3"/>
      <c r="AZ6" s="3"/>
      <c r="BA6" s="3"/>
      <c r="BB6" s="3"/>
      <c r="BC6" s="3"/>
      <c r="BD6" s="3"/>
      <c r="BE6" s="3"/>
      <c r="BF6" s="3"/>
      <c r="BG6" s="3"/>
    </row>
    <row r="7" spans="1:59" ht="27.75" customHeight="1" x14ac:dyDescent="0.15">
      <c r="A7" s="95"/>
      <c r="B7" s="95"/>
      <c r="C7" s="196" t="s">
        <v>87</v>
      </c>
      <c r="D7" s="191"/>
      <c r="E7" s="191"/>
      <c r="F7" s="191"/>
      <c r="G7" s="191"/>
      <c r="H7" s="191"/>
      <c r="I7" s="191"/>
      <c r="J7" s="191"/>
      <c r="K7" s="191"/>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5"/>
      <c r="AQ7" s="95"/>
      <c r="AR7" s="95"/>
      <c r="AS7" s="96"/>
      <c r="AT7" s="98"/>
      <c r="AU7" s="3"/>
      <c r="AV7" s="3"/>
      <c r="AW7" s="3"/>
      <c r="AX7" s="3"/>
      <c r="AY7" s="3"/>
      <c r="AZ7" s="3"/>
      <c r="BA7" s="3"/>
      <c r="BB7" s="3"/>
      <c r="BC7" s="3"/>
      <c r="BD7" s="3"/>
      <c r="BE7" s="3"/>
      <c r="BF7" s="3"/>
      <c r="BG7" s="3"/>
    </row>
    <row r="8" spans="1:59" ht="27.75" customHeight="1" thickBot="1" x14ac:dyDescent="0.2">
      <c r="A8" s="95"/>
      <c r="B8" s="95"/>
      <c r="C8" s="197"/>
      <c r="D8" s="198"/>
      <c r="E8" s="198"/>
      <c r="F8" s="198"/>
      <c r="G8" s="198"/>
      <c r="H8" s="198"/>
      <c r="I8" s="198"/>
      <c r="J8" s="198"/>
      <c r="K8" s="198"/>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7"/>
      <c r="AQ8" s="95"/>
      <c r="AR8" s="95"/>
      <c r="AS8" s="96"/>
      <c r="AT8" s="98"/>
      <c r="AU8" s="3"/>
      <c r="AV8" s="3"/>
      <c r="AW8" s="3"/>
      <c r="AX8" s="3"/>
      <c r="AY8" s="3"/>
      <c r="AZ8" s="3"/>
      <c r="BA8" s="3"/>
      <c r="BB8" s="3"/>
      <c r="BC8" s="3"/>
      <c r="BD8" s="3"/>
      <c r="BE8" s="3"/>
      <c r="BF8" s="3"/>
      <c r="BG8" s="3"/>
    </row>
    <row r="9" spans="1:59" ht="27.75" customHeight="1" x14ac:dyDescent="0.1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96"/>
      <c r="AT9" s="112"/>
      <c r="AU9" s="3"/>
      <c r="AV9" s="3"/>
      <c r="AW9" s="3"/>
      <c r="AX9" s="3"/>
      <c r="AY9" s="3"/>
      <c r="AZ9" s="3"/>
      <c r="BA9" s="3"/>
      <c r="BB9" s="3"/>
      <c r="BC9" s="3"/>
      <c r="BD9" s="3"/>
      <c r="BE9" s="3"/>
      <c r="BF9" s="3"/>
      <c r="BG9" s="3"/>
    </row>
    <row r="10" spans="1:59" s="9" customFormat="1" ht="28.5" customHeight="1" x14ac:dyDescent="0.15">
      <c r="A10" s="4" t="s">
        <v>81</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 customHeight="1" x14ac:dyDescent="0.15">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99"/>
      <c r="AU11" s="11"/>
      <c r="AV11" s="11"/>
      <c r="AW11" s="11"/>
      <c r="AX11" s="11"/>
      <c r="AY11" s="11"/>
      <c r="AZ11" s="11"/>
      <c r="BA11" s="11"/>
      <c r="BB11" s="11"/>
      <c r="BC11" s="11"/>
      <c r="BD11" s="11"/>
      <c r="BE11" s="11"/>
    </row>
    <row r="12" spans="1:59" ht="25.5" customHeight="1" x14ac:dyDescent="0.15">
      <c r="A12" s="201" t="s">
        <v>85</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46"/>
      <c r="AU12" s="28"/>
      <c r="AV12" s="28"/>
      <c r="AW12" s="28"/>
      <c r="AX12" s="100"/>
      <c r="AY12" s="28"/>
      <c r="AZ12" s="28"/>
      <c r="BA12" s="28"/>
      <c r="BB12" s="28"/>
      <c r="BC12" s="28"/>
      <c r="BD12" s="28"/>
      <c r="BE12" s="28"/>
    </row>
    <row r="13" spans="1:59" s="13" customFormat="1" ht="28.5" customHeight="1" x14ac:dyDescent="0.15">
      <c r="A13" s="14"/>
      <c r="B13" s="15" t="s">
        <v>19</v>
      </c>
      <c r="D13" s="16"/>
      <c r="X13" s="17"/>
      <c r="AS13" s="10"/>
      <c r="AT13" s="101"/>
      <c r="AU13" s="100"/>
      <c r="AV13" s="100"/>
      <c r="AW13" s="100"/>
      <c r="AX13" s="100"/>
      <c r="AY13" s="100"/>
      <c r="AZ13" s="100"/>
      <c r="BA13" s="100"/>
      <c r="BB13" s="100"/>
      <c r="BC13" s="100"/>
      <c r="BD13" s="100"/>
      <c r="BE13" s="100"/>
      <c r="BF13" s="18"/>
    </row>
    <row r="14" spans="1:59" s="13" customFormat="1" ht="28.5" customHeight="1" x14ac:dyDescent="0.15">
      <c r="A14" s="14"/>
      <c r="B14" s="15" t="s">
        <v>20</v>
      </c>
      <c r="D14" s="16"/>
      <c r="X14" s="17"/>
      <c r="AS14" s="10"/>
      <c r="AT14" s="100"/>
      <c r="AU14" s="100"/>
      <c r="AV14" s="100"/>
      <c r="AW14" s="100"/>
      <c r="AX14" s="100"/>
      <c r="AY14" s="100"/>
      <c r="AZ14" s="100"/>
      <c r="BA14" s="100"/>
      <c r="BB14" s="100"/>
      <c r="BC14" s="100"/>
      <c r="BD14" s="100"/>
      <c r="BE14" s="100"/>
    </row>
    <row r="15" spans="1:59" s="13" customFormat="1" ht="28.5" customHeight="1" x14ac:dyDescent="0.15">
      <c r="A15" s="14"/>
      <c r="B15" s="15" t="s">
        <v>21</v>
      </c>
      <c r="D15" s="16"/>
      <c r="X15" s="17"/>
      <c r="AS15" s="10"/>
      <c r="AT15" s="100"/>
      <c r="AU15" s="100"/>
      <c r="AV15" s="100"/>
      <c r="AW15" s="100"/>
      <c r="AX15" s="100"/>
      <c r="AY15" s="100"/>
      <c r="AZ15" s="100"/>
      <c r="BA15" s="100"/>
      <c r="BB15" s="100"/>
      <c r="BC15" s="100"/>
      <c r="BD15" s="100"/>
      <c r="BE15" s="100"/>
    </row>
    <row r="16" spans="1:59" s="22" customFormat="1" ht="16.5" customHeight="1" x14ac:dyDescent="0.15">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15">
      <c r="A17" s="164" t="s">
        <v>22</v>
      </c>
      <c r="B17" s="165"/>
      <c r="C17" s="165"/>
      <c r="D17" s="165"/>
      <c r="E17" s="165"/>
      <c r="F17" s="165"/>
      <c r="G17" s="165"/>
      <c r="H17" s="165"/>
      <c r="I17" s="166"/>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23</v>
      </c>
      <c r="AV17" s="34"/>
      <c r="AW17" s="34"/>
      <c r="AX17" s="34"/>
      <c r="AY17" s="34"/>
      <c r="AZ17" s="28"/>
      <c r="BA17" s="34"/>
      <c r="BB17" s="34"/>
      <c r="BC17" s="34"/>
      <c r="BD17" s="34"/>
      <c r="BE17" s="34"/>
      <c r="BF17" s="9"/>
    </row>
    <row r="18" spans="1:58" ht="17.25" customHeight="1" x14ac:dyDescent="0.15">
      <c r="A18" s="167"/>
      <c r="B18" s="168"/>
      <c r="C18" s="168"/>
      <c r="D18" s="168"/>
      <c r="E18" s="168"/>
      <c r="F18" s="168"/>
      <c r="G18" s="168"/>
      <c r="H18" s="168"/>
      <c r="I18" s="169"/>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15">
      <c r="A19" s="29"/>
      <c r="B19" s="30" t="s">
        <v>24</v>
      </c>
      <c r="C19" s="31"/>
      <c r="D19" s="31"/>
      <c r="E19" s="31"/>
      <c r="F19" s="28"/>
      <c r="G19" s="32"/>
      <c r="H19" s="28"/>
      <c r="I19" s="32"/>
      <c r="J19" s="32"/>
      <c r="K19" s="32"/>
      <c r="L19" s="32"/>
      <c r="M19" s="32"/>
      <c r="N19" s="32"/>
      <c r="O19" s="32"/>
      <c r="P19" s="32"/>
      <c r="Q19" s="32"/>
      <c r="R19" s="32"/>
      <c r="S19" s="32"/>
      <c r="T19" s="32"/>
      <c r="U19" s="32"/>
      <c r="V19" s="32"/>
      <c r="W19" s="32"/>
      <c r="X19" s="32"/>
      <c r="Y19" s="32"/>
      <c r="Z19" s="32"/>
      <c r="AA19" s="33"/>
      <c r="AB19" s="34"/>
      <c r="AC19" s="34"/>
      <c r="AD19" s="34"/>
      <c r="AE19" s="30" t="s">
        <v>25</v>
      </c>
      <c r="AF19" s="34"/>
      <c r="AG19" s="34"/>
      <c r="AH19" s="34"/>
      <c r="AI19" s="34"/>
      <c r="AJ19" s="34"/>
      <c r="AK19" s="34"/>
      <c r="AL19" s="34"/>
      <c r="AM19" s="34"/>
      <c r="AN19" s="34"/>
      <c r="AO19" s="34"/>
      <c r="AP19" s="34"/>
      <c r="AQ19" s="34"/>
      <c r="AR19" s="34"/>
      <c r="AS19" s="34"/>
      <c r="AT19" s="28"/>
      <c r="AU19" s="28"/>
      <c r="AV19" s="28" t="s">
        <v>26</v>
      </c>
      <c r="AW19" s="28"/>
      <c r="AX19" s="28"/>
      <c r="AY19" s="28" t="s">
        <v>27</v>
      </c>
      <c r="AZ19" s="28"/>
      <c r="BA19" s="28"/>
      <c r="BB19" s="28"/>
      <c r="BC19" s="28"/>
      <c r="BD19" s="28"/>
      <c r="BE19" s="28"/>
      <c r="BF19" s="28"/>
    </row>
    <row r="20" spans="1:58" ht="25.5" customHeight="1" x14ac:dyDescent="0.15">
      <c r="A20" s="29"/>
      <c r="B20" s="170" t="s">
        <v>28</v>
      </c>
      <c r="C20" s="171"/>
      <c r="D20" s="171"/>
      <c r="E20" s="172"/>
      <c r="F20" s="176" t="s">
        <v>29</v>
      </c>
      <c r="G20" s="176"/>
      <c r="H20" s="177"/>
      <c r="I20" s="177"/>
      <c r="J20" s="179" t="s">
        <v>30</v>
      </c>
      <c r="K20" s="179"/>
      <c r="L20" s="177"/>
      <c r="M20" s="177"/>
      <c r="N20" s="179" t="s">
        <v>31</v>
      </c>
      <c r="O20" s="183"/>
      <c r="P20" s="225" t="s">
        <v>32</v>
      </c>
      <c r="Q20" s="183"/>
      <c r="R20" s="202" t="s">
        <v>33</v>
      </c>
      <c r="S20" s="202"/>
      <c r="T20" s="177"/>
      <c r="U20" s="177"/>
      <c r="V20" s="179" t="s">
        <v>30</v>
      </c>
      <c r="W20" s="179"/>
      <c r="X20" s="177"/>
      <c r="Y20" s="177"/>
      <c r="Z20" s="179" t="s">
        <v>31</v>
      </c>
      <c r="AA20" s="183"/>
      <c r="AB20" s="28"/>
      <c r="AC20" s="28"/>
      <c r="AD20" s="28"/>
      <c r="AE20" s="217" t="s">
        <v>34</v>
      </c>
      <c r="AF20" s="218"/>
      <c r="AG20" s="218"/>
      <c r="AH20" s="218"/>
      <c r="AI20" s="219"/>
      <c r="AJ20" s="223">
        <f>ROUNDDOWN(AY20/60,0)</f>
        <v>0</v>
      </c>
      <c r="AK20" s="223"/>
      <c r="AL20" s="218" t="s">
        <v>35</v>
      </c>
      <c r="AM20" s="218"/>
      <c r="AN20" s="223">
        <f>AY20-AJ20*60</f>
        <v>0</v>
      </c>
      <c r="AO20" s="223"/>
      <c r="AP20" s="179" t="s">
        <v>31</v>
      </c>
      <c r="AQ20" s="183"/>
      <c r="AR20" s="34"/>
      <c r="AS20" s="28"/>
      <c r="AT20" s="163"/>
      <c r="AU20" s="163" t="s">
        <v>36</v>
      </c>
      <c r="AV20" s="162">
        <f>T20*60+X20</f>
        <v>0</v>
      </c>
      <c r="AW20" s="28"/>
      <c r="AX20" s="163" t="s">
        <v>37</v>
      </c>
      <c r="AY20" s="162">
        <f>(T20*60+X20)-(H20*60+L20)</f>
        <v>0</v>
      </c>
      <c r="AZ20" s="28"/>
      <c r="BA20" s="28"/>
      <c r="BB20" s="28"/>
      <c r="BC20" s="28"/>
      <c r="BD20" s="28"/>
      <c r="BE20" s="28"/>
      <c r="BF20" s="28"/>
    </row>
    <row r="21" spans="1:58" ht="35.25" customHeight="1" x14ac:dyDescent="0.15">
      <c r="A21" s="29"/>
      <c r="B21" s="173"/>
      <c r="C21" s="174"/>
      <c r="D21" s="174"/>
      <c r="E21" s="175"/>
      <c r="F21" s="176"/>
      <c r="G21" s="176"/>
      <c r="H21" s="178"/>
      <c r="I21" s="178"/>
      <c r="J21" s="180"/>
      <c r="K21" s="180"/>
      <c r="L21" s="178"/>
      <c r="M21" s="178"/>
      <c r="N21" s="180"/>
      <c r="O21" s="184"/>
      <c r="P21" s="226"/>
      <c r="Q21" s="184"/>
      <c r="R21" s="203"/>
      <c r="S21" s="203"/>
      <c r="T21" s="178"/>
      <c r="U21" s="178"/>
      <c r="V21" s="180"/>
      <c r="W21" s="180"/>
      <c r="X21" s="178"/>
      <c r="Y21" s="178"/>
      <c r="Z21" s="180"/>
      <c r="AA21" s="184"/>
      <c r="AB21" s="28"/>
      <c r="AC21" s="28"/>
      <c r="AD21" s="28"/>
      <c r="AE21" s="220"/>
      <c r="AF21" s="221"/>
      <c r="AG21" s="221"/>
      <c r="AH21" s="221"/>
      <c r="AI21" s="222"/>
      <c r="AJ21" s="224"/>
      <c r="AK21" s="224"/>
      <c r="AL21" s="221"/>
      <c r="AM21" s="221"/>
      <c r="AN21" s="224"/>
      <c r="AO21" s="224"/>
      <c r="AP21" s="180"/>
      <c r="AQ21" s="184"/>
      <c r="AR21" s="34"/>
      <c r="AS21" s="28"/>
      <c r="AT21" s="163"/>
      <c r="AU21" s="163"/>
      <c r="AV21" s="162"/>
      <c r="AW21" s="28"/>
      <c r="AX21" s="163"/>
      <c r="AY21" s="162"/>
      <c r="AZ21" s="28"/>
      <c r="BA21" s="28"/>
      <c r="BB21" s="28"/>
      <c r="BC21" s="28"/>
      <c r="BD21" s="28"/>
      <c r="BE21" s="28"/>
      <c r="BF21" s="28"/>
    </row>
    <row r="22" spans="1:58" ht="17.25" customHeight="1" x14ac:dyDescent="0.15">
      <c r="A22" s="29"/>
      <c r="B22" s="35"/>
      <c r="C22" s="35"/>
      <c r="D22" s="35"/>
      <c r="E22" s="35"/>
      <c r="F22" s="36"/>
      <c r="G22" s="36"/>
      <c r="H22" s="37"/>
      <c r="I22" s="36"/>
      <c r="J22" s="36"/>
      <c r="K22" s="36"/>
      <c r="L22" s="36"/>
      <c r="M22" s="36"/>
      <c r="N22" s="36"/>
      <c r="O22" s="36"/>
      <c r="P22" s="36"/>
      <c r="Q22" s="36"/>
      <c r="R22" s="36"/>
      <c r="S22" s="36"/>
      <c r="T22" s="36"/>
      <c r="U22" s="36"/>
      <c r="V22" s="36"/>
      <c r="W22" s="36"/>
      <c r="X22" s="34"/>
      <c r="Y22" s="34"/>
      <c r="Z22" s="32"/>
      <c r="AA22" s="33"/>
      <c r="AB22" s="34"/>
      <c r="AC22" s="34"/>
      <c r="AD22" s="34"/>
      <c r="AE22" s="38"/>
      <c r="AF22" s="38"/>
      <c r="AG22" s="38"/>
      <c r="AH22" s="38"/>
      <c r="AI22" s="38"/>
      <c r="AJ22" s="39" t="s">
        <v>38</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15">
      <c r="A23" s="29"/>
      <c r="B23" s="30"/>
      <c r="C23" s="31"/>
      <c r="D23" s="31"/>
      <c r="E23" s="31"/>
      <c r="F23" s="32"/>
      <c r="G23" s="32"/>
      <c r="H23" s="32"/>
      <c r="I23" s="32"/>
      <c r="J23" s="32"/>
      <c r="K23" s="32"/>
      <c r="L23" s="32"/>
      <c r="M23" s="32"/>
      <c r="N23" s="32"/>
      <c r="O23" s="32"/>
      <c r="P23" s="32"/>
      <c r="Q23" s="32"/>
      <c r="R23" s="32"/>
      <c r="S23" s="32"/>
      <c r="T23" s="32"/>
      <c r="U23" s="32"/>
      <c r="V23" s="32"/>
      <c r="W23" s="33"/>
      <c r="X23" s="34"/>
      <c r="Y23" s="34"/>
      <c r="Z23" s="32"/>
      <c r="AA23" s="33"/>
      <c r="AB23" s="34"/>
      <c r="AC23" s="34"/>
      <c r="AD23" s="34"/>
      <c r="AE23" s="38"/>
      <c r="AF23" s="38"/>
      <c r="AG23" s="38"/>
      <c r="AH23" s="38"/>
      <c r="AI23" s="38"/>
      <c r="AJ23" s="38"/>
      <c r="AK23" s="38"/>
      <c r="AL23" s="38"/>
      <c r="AM23" s="38"/>
      <c r="AN23" s="38"/>
      <c r="AO23" s="38"/>
      <c r="AP23" s="38"/>
      <c r="AQ23" s="38"/>
      <c r="AR23" s="34"/>
      <c r="AV23" s="42" t="s">
        <v>39</v>
      </c>
      <c r="AY23" s="28" t="s">
        <v>40</v>
      </c>
      <c r="BB23" s="28" t="s">
        <v>41</v>
      </c>
    </row>
    <row r="24" spans="1:58" s="47" customFormat="1" ht="25.5" customHeight="1" x14ac:dyDescent="0.15">
      <c r="A24" s="40"/>
      <c r="B24" s="41" t="s">
        <v>100</v>
      </c>
      <c r="C24" s="41"/>
      <c r="D24" s="41"/>
      <c r="E24" s="41"/>
      <c r="F24" s="41"/>
      <c r="G24" s="41"/>
      <c r="H24" s="41"/>
      <c r="I24" s="41"/>
      <c r="J24" s="41"/>
      <c r="K24" s="41"/>
      <c r="L24" s="41"/>
      <c r="M24" s="41"/>
      <c r="N24" s="41"/>
      <c r="O24" s="42"/>
      <c r="P24" s="41"/>
      <c r="Q24" s="41"/>
      <c r="R24" s="41"/>
      <c r="S24" s="41"/>
      <c r="T24" s="41"/>
      <c r="U24" s="17"/>
      <c r="V24" s="41"/>
      <c r="W24" s="41"/>
      <c r="X24" s="34"/>
      <c r="Y24" s="34"/>
      <c r="Z24" s="32"/>
      <c r="AA24" s="33"/>
      <c r="AB24" s="34"/>
      <c r="AC24" s="34"/>
      <c r="AD24" s="34"/>
      <c r="AE24" s="43" t="s">
        <v>42</v>
      </c>
      <c r="AF24" s="44"/>
      <c r="AG24" s="45"/>
      <c r="AH24" s="45"/>
      <c r="AI24" s="45"/>
      <c r="AJ24" s="45"/>
      <c r="AK24" s="45"/>
      <c r="AL24" s="45"/>
      <c r="AM24" s="45"/>
      <c r="AN24" s="38"/>
      <c r="AO24" s="38"/>
      <c r="AP24" s="38"/>
      <c r="AQ24" s="46"/>
      <c r="AR24" s="34"/>
      <c r="AS24" s="28"/>
      <c r="AT24" s="42"/>
      <c r="AU24" s="42"/>
      <c r="AV24" s="42" t="s">
        <v>43</v>
      </c>
      <c r="AW24" s="42"/>
      <c r="AX24" s="42"/>
      <c r="AY24" s="28" t="s">
        <v>44</v>
      </c>
      <c r="AZ24" s="42"/>
      <c r="BA24" s="28"/>
      <c r="BB24" s="28"/>
      <c r="BC24" s="42"/>
      <c r="BD24" s="28"/>
      <c r="BE24" s="42"/>
      <c r="BF24" s="42"/>
    </row>
    <row r="25" spans="1:58" ht="25.5" customHeight="1" x14ac:dyDescent="0.15">
      <c r="A25" s="29"/>
      <c r="B25" s="170" t="s">
        <v>28</v>
      </c>
      <c r="C25" s="171"/>
      <c r="D25" s="171"/>
      <c r="E25" s="172"/>
      <c r="F25" s="176" t="s">
        <v>29</v>
      </c>
      <c r="G25" s="176"/>
      <c r="H25" s="177"/>
      <c r="I25" s="177"/>
      <c r="J25" s="179" t="s">
        <v>30</v>
      </c>
      <c r="K25" s="179"/>
      <c r="L25" s="177"/>
      <c r="M25" s="177"/>
      <c r="N25" s="179" t="s">
        <v>31</v>
      </c>
      <c r="O25" s="183"/>
      <c r="P25" s="225" t="s">
        <v>32</v>
      </c>
      <c r="Q25" s="183"/>
      <c r="R25" s="202" t="s">
        <v>33</v>
      </c>
      <c r="S25" s="202"/>
      <c r="T25" s="243"/>
      <c r="U25" s="177"/>
      <c r="V25" s="179" t="s">
        <v>30</v>
      </c>
      <c r="W25" s="179"/>
      <c r="X25" s="177"/>
      <c r="Y25" s="177"/>
      <c r="Z25" s="179" t="s">
        <v>31</v>
      </c>
      <c r="AA25" s="183"/>
      <c r="AB25" s="34"/>
      <c r="AC25" s="34"/>
      <c r="AD25" s="34"/>
      <c r="AE25" s="227" t="s">
        <v>116</v>
      </c>
      <c r="AF25" s="179"/>
      <c r="AG25" s="179"/>
      <c r="AH25" s="179"/>
      <c r="AI25" s="183"/>
      <c r="AJ25" s="241">
        <f>ROUNDDOWN(AV30/60,0)</f>
        <v>0</v>
      </c>
      <c r="AK25" s="223"/>
      <c r="AL25" s="179" t="s">
        <v>30</v>
      </c>
      <c r="AM25" s="179"/>
      <c r="AN25" s="223">
        <f>AV30-AJ25*60</f>
        <v>0</v>
      </c>
      <c r="AO25" s="223"/>
      <c r="AP25" s="179" t="s">
        <v>31</v>
      </c>
      <c r="AQ25" s="183"/>
      <c r="AR25" s="34"/>
      <c r="AS25" s="48"/>
      <c r="AT25" s="28"/>
      <c r="AU25" s="163" t="s">
        <v>45</v>
      </c>
      <c r="AV25" s="162">
        <f>IF(AY25&lt;=BB25,BB25,AV20)</f>
        <v>1260</v>
      </c>
      <c r="AW25" s="160"/>
      <c r="AX25" s="163" t="s">
        <v>46</v>
      </c>
      <c r="AY25" s="162">
        <f>T25*60+X25</f>
        <v>0</v>
      </c>
      <c r="AZ25" s="160"/>
      <c r="BA25" s="163" t="s">
        <v>47</v>
      </c>
      <c r="BB25" s="162">
        <f>21*60</f>
        <v>1260</v>
      </c>
      <c r="BC25" s="28"/>
      <c r="BD25" s="28"/>
      <c r="BE25" s="28"/>
      <c r="BF25" s="28"/>
    </row>
    <row r="26" spans="1:58" ht="35.25" customHeight="1" x14ac:dyDescent="0.15">
      <c r="A26" s="29"/>
      <c r="B26" s="173"/>
      <c r="C26" s="174"/>
      <c r="D26" s="174"/>
      <c r="E26" s="175"/>
      <c r="F26" s="176"/>
      <c r="G26" s="176"/>
      <c r="H26" s="178"/>
      <c r="I26" s="178"/>
      <c r="J26" s="180"/>
      <c r="K26" s="180"/>
      <c r="L26" s="178"/>
      <c r="M26" s="178"/>
      <c r="N26" s="180"/>
      <c r="O26" s="184"/>
      <c r="P26" s="226"/>
      <c r="Q26" s="184"/>
      <c r="R26" s="203"/>
      <c r="S26" s="203"/>
      <c r="T26" s="244"/>
      <c r="U26" s="178"/>
      <c r="V26" s="180"/>
      <c r="W26" s="180"/>
      <c r="X26" s="178"/>
      <c r="Y26" s="178"/>
      <c r="Z26" s="180"/>
      <c r="AA26" s="184"/>
      <c r="AB26" s="28"/>
      <c r="AC26" s="28"/>
      <c r="AD26" s="28"/>
      <c r="AE26" s="226"/>
      <c r="AF26" s="180"/>
      <c r="AG26" s="180"/>
      <c r="AH26" s="180"/>
      <c r="AI26" s="184"/>
      <c r="AJ26" s="242"/>
      <c r="AK26" s="224"/>
      <c r="AL26" s="180"/>
      <c r="AM26" s="180"/>
      <c r="AN26" s="224"/>
      <c r="AO26" s="224"/>
      <c r="AP26" s="180"/>
      <c r="AQ26" s="184"/>
      <c r="AR26" s="34"/>
      <c r="AS26" s="48"/>
      <c r="AT26" s="28"/>
      <c r="AU26" s="163"/>
      <c r="AV26" s="162"/>
      <c r="AW26" s="160"/>
      <c r="AX26" s="163"/>
      <c r="AY26" s="162"/>
      <c r="AZ26" s="160"/>
      <c r="BA26" s="163"/>
      <c r="BB26" s="162"/>
      <c r="BC26" s="28"/>
      <c r="BD26" s="28"/>
      <c r="BE26" s="28"/>
      <c r="BF26" s="28"/>
    </row>
    <row r="27" spans="1:58" ht="17.25" customHeight="1" x14ac:dyDescent="0.15">
      <c r="A27" s="49"/>
      <c r="B27" s="35"/>
      <c r="C27" s="35"/>
      <c r="D27" s="35"/>
      <c r="E27" s="35"/>
      <c r="F27" s="28"/>
      <c r="G27" s="35"/>
      <c r="H27" s="37"/>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38</v>
      </c>
      <c r="AK27" s="46"/>
      <c r="AL27" s="46"/>
      <c r="AM27" s="46"/>
      <c r="AN27" s="46"/>
      <c r="AO27" s="46"/>
      <c r="AP27" s="46"/>
      <c r="AQ27" s="46"/>
      <c r="AR27" s="28"/>
      <c r="AS27" s="28"/>
      <c r="AT27" s="28"/>
      <c r="AU27" s="28"/>
      <c r="AV27" s="28"/>
      <c r="AW27" s="28"/>
      <c r="AX27" s="28"/>
      <c r="AY27" s="61" t="s">
        <v>48</v>
      </c>
      <c r="AZ27" s="28"/>
      <c r="BA27" s="28"/>
      <c r="BB27" s="28"/>
      <c r="BC27" s="28"/>
      <c r="BD27" s="28"/>
      <c r="BE27" s="28"/>
      <c r="BF27" s="28"/>
    </row>
    <row r="28" spans="1:58" ht="25.5" customHeight="1" x14ac:dyDescent="0.2">
      <c r="A28" s="49"/>
      <c r="B28" s="28"/>
      <c r="C28" s="208" t="s">
        <v>99</v>
      </c>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10"/>
      <c r="AD28" s="28"/>
      <c r="AE28" s="46"/>
      <c r="AF28" s="46"/>
      <c r="AG28" s="46"/>
      <c r="AH28" s="46"/>
      <c r="AI28" s="46"/>
      <c r="AJ28" s="46"/>
      <c r="AK28" s="46"/>
      <c r="AL28" s="46"/>
      <c r="AM28" s="46"/>
      <c r="AN28" s="46"/>
      <c r="AO28" s="46"/>
      <c r="AP28" s="46"/>
      <c r="AQ28" s="46"/>
      <c r="AR28" s="28"/>
      <c r="AS28" s="28"/>
      <c r="AT28" s="28"/>
      <c r="AU28" s="28"/>
      <c r="AV28" s="28"/>
      <c r="AW28" s="28"/>
      <c r="AX28" s="28"/>
      <c r="AY28" s="102" t="s">
        <v>88</v>
      </c>
      <c r="AZ28" s="28"/>
      <c r="BA28" s="28"/>
      <c r="BB28" s="28"/>
      <c r="BC28" s="28"/>
      <c r="BD28" s="28"/>
      <c r="BE28" s="28"/>
      <c r="BF28" s="28"/>
    </row>
    <row r="29" spans="1:58" ht="25.5" customHeight="1" x14ac:dyDescent="0.15">
      <c r="A29" s="49"/>
      <c r="B29" s="28"/>
      <c r="C29" s="211"/>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3"/>
      <c r="AD29" s="28"/>
      <c r="AE29" s="43" t="s">
        <v>49</v>
      </c>
      <c r="AF29" s="46"/>
      <c r="AG29" s="46"/>
      <c r="AH29" s="46"/>
      <c r="AI29" s="46"/>
      <c r="AJ29" s="46"/>
      <c r="AK29" s="46"/>
      <c r="AL29" s="46"/>
      <c r="AM29" s="46"/>
      <c r="AN29" s="46"/>
      <c r="AO29" s="46"/>
      <c r="AP29" s="46"/>
      <c r="AQ29" s="46"/>
      <c r="AR29" s="28"/>
      <c r="AS29" s="28"/>
      <c r="AT29" s="28"/>
      <c r="AU29" s="28"/>
      <c r="AV29" s="28" t="s">
        <v>50</v>
      </c>
      <c r="AW29" s="28"/>
      <c r="AX29" s="28"/>
      <c r="AY29" s="28" t="s">
        <v>51</v>
      </c>
      <c r="AZ29" s="103"/>
      <c r="BA29" s="28"/>
      <c r="BB29" s="28"/>
      <c r="BC29" s="28"/>
      <c r="BD29" s="28"/>
      <c r="BE29" s="28"/>
      <c r="BF29" s="28"/>
    </row>
    <row r="30" spans="1:58" s="47" customFormat="1" ht="25.5" customHeight="1" x14ac:dyDescent="0.15">
      <c r="A30" s="49"/>
      <c r="B30" s="28"/>
      <c r="C30" s="211"/>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3"/>
      <c r="AC30" s="1"/>
      <c r="AD30" s="28"/>
      <c r="AE30" s="217" t="s">
        <v>52</v>
      </c>
      <c r="AF30" s="228"/>
      <c r="AG30" s="228"/>
      <c r="AH30" s="228"/>
      <c r="AI30" s="228"/>
      <c r="AJ30" s="228"/>
      <c r="AK30" s="229"/>
      <c r="AL30" s="233">
        <f>IF(AY20=0,0,ROUNDUP(AV30/AY20,3))</f>
        <v>0</v>
      </c>
      <c r="AM30" s="234"/>
      <c r="AN30" s="234"/>
      <c r="AO30" s="234"/>
      <c r="AP30" s="234"/>
      <c r="AQ30" s="235"/>
      <c r="AR30" s="28"/>
      <c r="AS30" s="28"/>
      <c r="AT30" s="42"/>
      <c r="AU30" s="163" t="s">
        <v>53</v>
      </c>
      <c r="AV30" s="239">
        <f>IF(AV20-AV25&gt;0,IF(AV20-AV25&gt;AY20,AY20,AV20-AV25),0)</f>
        <v>0</v>
      </c>
      <c r="AW30" s="240" t="s">
        <v>54</v>
      </c>
      <c r="AX30" s="240"/>
      <c r="AY30" s="103"/>
      <c r="AZ30" s="103"/>
      <c r="BA30" s="42"/>
      <c r="BB30" s="42"/>
      <c r="BC30" s="42"/>
      <c r="BD30" s="42"/>
      <c r="BE30" s="42"/>
      <c r="BF30" s="42"/>
    </row>
    <row r="31" spans="1:58" ht="35.25" customHeight="1" x14ac:dyDescent="0.15">
      <c r="A31" s="49"/>
      <c r="B31" s="28"/>
      <c r="C31" s="211"/>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3"/>
      <c r="AD31" s="28"/>
      <c r="AE31" s="230"/>
      <c r="AF31" s="231"/>
      <c r="AG31" s="231"/>
      <c r="AH31" s="231"/>
      <c r="AI31" s="231"/>
      <c r="AJ31" s="231"/>
      <c r="AK31" s="232"/>
      <c r="AL31" s="236"/>
      <c r="AM31" s="237"/>
      <c r="AN31" s="237"/>
      <c r="AO31" s="237"/>
      <c r="AP31" s="237"/>
      <c r="AQ31" s="238"/>
      <c r="AR31" s="28"/>
      <c r="AS31" s="28"/>
      <c r="AT31" s="163"/>
      <c r="AU31" s="163"/>
      <c r="AV31" s="239"/>
      <c r="AW31" s="240"/>
      <c r="AX31" s="240"/>
      <c r="AY31" s="28"/>
      <c r="AZ31" s="28"/>
      <c r="BA31" s="28"/>
      <c r="BB31" s="28"/>
      <c r="BC31" s="28"/>
      <c r="BD31" s="28"/>
      <c r="BE31" s="28"/>
      <c r="BF31" s="28"/>
    </row>
    <row r="32" spans="1:58" ht="25.5" customHeight="1" x14ac:dyDescent="0.15">
      <c r="A32" s="49"/>
      <c r="B32" s="28"/>
      <c r="C32" s="214"/>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6"/>
      <c r="AD32" s="28"/>
      <c r="AE32" s="28"/>
      <c r="AF32" s="28"/>
      <c r="AG32" s="28"/>
      <c r="AH32" s="28"/>
      <c r="AI32" s="28"/>
      <c r="AJ32" s="28"/>
      <c r="AK32" s="52" t="s">
        <v>38</v>
      </c>
      <c r="AL32" s="28"/>
      <c r="AM32" s="34"/>
      <c r="AN32" s="34"/>
      <c r="AO32" s="34"/>
      <c r="AP32" s="28"/>
      <c r="AQ32" s="28"/>
      <c r="AR32" s="28"/>
      <c r="AS32" s="28"/>
      <c r="AT32" s="163"/>
      <c r="AU32" s="28"/>
      <c r="AV32" s="28"/>
      <c r="AW32" s="28"/>
      <c r="AX32" s="28"/>
      <c r="AY32" s="28"/>
      <c r="AZ32" s="28"/>
      <c r="BA32" s="28"/>
      <c r="BB32" s="28"/>
      <c r="BC32" s="28"/>
      <c r="BD32" s="28"/>
      <c r="BE32" s="28"/>
      <c r="BF32" s="28"/>
    </row>
    <row r="33" spans="1:58" ht="25.5" customHeight="1" x14ac:dyDescent="0.15">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55</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15">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15">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15">
      <c r="A36" s="164" t="s">
        <v>56</v>
      </c>
      <c r="B36" s="165"/>
      <c r="C36" s="165"/>
      <c r="D36" s="165"/>
      <c r="E36" s="165"/>
      <c r="F36" s="165"/>
      <c r="G36" s="165"/>
      <c r="H36" s="165"/>
      <c r="I36" s="166"/>
      <c r="J36" s="23"/>
      <c r="K36" s="63" t="s">
        <v>57</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23</v>
      </c>
      <c r="AV36" s="34"/>
      <c r="AW36" s="34"/>
      <c r="AX36" s="34"/>
      <c r="AY36" s="34"/>
      <c r="AZ36" s="28"/>
      <c r="BA36" s="34"/>
      <c r="BB36" s="34"/>
      <c r="BC36" s="34"/>
      <c r="BD36" s="34"/>
      <c r="BE36" s="34"/>
      <c r="BF36" s="9"/>
    </row>
    <row r="37" spans="1:58" ht="17.25" customHeight="1" x14ac:dyDescent="0.15">
      <c r="A37" s="167"/>
      <c r="B37" s="168"/>
      <c r="C37" s="168"/>
      <c r="D37" s="168"/>
      <c r="E37" s="168"/>
      <c r="F37" s="168"/>
      <c r="G37" s="168"/>
      <c r="H37" s="168"/>
      <c r="I37" s="169"/>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15">
      <c r="A38" s="29"/>
      <c r="B38" s="30" t="s">
        <v>24</v>
      </c>
      <c r="C38" s="31"/>
      <c r="D38" s="31"/>
      <c r="E38" s="31"/>
      <c r="F38" s="28"/>
      <c r="G38" s="32"/>
      <c r="H38" s="28"/>
      <c r="I38" s="32"/>
      <c r="J38" s="32"/>
      <c r="K38" s="32"/>
      <c r="L38" s="32"/>
      <c r="M38" s="32"/>
      <c r="N38" s="32"/>
      <c r="O38" s="32"/>
      <c r="P38" s="32"/>
      <c r="Q38" s="32"/>
      <c r="R38" s="32"/>
      <c r="S38" s="32"/>
      <c r="T38" s="32"/>
      <c r="U38" s="32"/>
      <c r="V38" s="32"/>
      <c r="W38" s="32"/>
      <c r="X38" s="32"/>
      <c r="Y38" s="32"/>
      <c r="Z38" s="32"/>
      <c r="AA38" s="33"/>
      <c r="AB38" s="34"/>
      <c r="AC38" s="34"/>
      <c r="AD38" s="34"/>
      <c r="AE38" s="30" t="s">
        <v>25</v>
      </c>
      <c r="AF38" s="34"/>
      <c r="AG38" s="34"/>
      <c r="AH38" s="34"/>
      <c r="AI38" s="34"/>
      <c r="AJ38" s="34"/>
      <c r="AK38" s="34"/>
      <c r="AL38" s="34"/>
      <c r="AM38" s="34"/>
      <c r="AN38" s="34"/>
      <c r="AO38" s="34"/>
      <c r="AP38" s="34"/>
      <c r="AQ38" s="34"/>
      <c r="AR38" s="34"/>
      <c r="AS38" s="34"/>
      <c r="AT38" s="28"/>
      <c r="AU38" s="28"/>
      <c r="AV38" s="28" t="s">
        <v>26</v>
      </c>
      <c r="AW38" s="28"/>
      <c r="AX38" s="28"/>
      <c r="AY38" s="28" t="s">
        <v>27</v>
      </c>
      <c r="AZ38" s="28"/>
      <c r="BA38" s="28"/>
      <c r="BB38" s="28"/>
      <c r="BC38" s="28"/>
      <c r="BD38" s="28"/>
      <c r="BE38" s="28"/>
      <c r="BF38" s="28"/>
    </row>
    <row r="39" spans="1:58" ht="25.5" customHeight="1" x14ac:dyDescent="0.15">
      <c r="A39" s="29"/>
      <c r="B39" s="170" t="s">
        <v>27</v>
      </c>
      <c r="C39" s="171"/>
      <c r="D39" s="171"/>
      <c r="E39" s="172"/>
      <c r="F39" s="176" t="s">
        <v>29</v>
      </c>
      <c r="G39" s="176"/>
      <c r="H39" s="177"/>
      <c r="I39" s="177"/>
      <c r="J39" s="179" t="s">
        <v>30</v>
      </c>
      <c r="K39" s="179"/>
      <c r="L39" s="177"/>
      <c r="M39" s="177"/>
      <c r="N39" s="179" t="s">
        <v>31</v>
      </c>
      <c r="O39" s="183"/>
      <c r="P39" s="225" t="s">
        <v>32</v>
      </c>
      <c r="Q39" s="183"/>
      <c r="R39" s="202" t="s">
        <v>33</v>
      </c>
      <c r="S39" s="202"/>
      <c r="T39" s="177"/>
      <c r="U39" s="177"/>
      <c r="V39" s="179" t="s">
        <v>30</v>
      </c>
      <c r="W39" s="179"/>
      <c r="X39" s="177"/>
      <c r="Y39" s="177"/>
      <c r="Z39" s="179" t="s">
        <v>31</v>
      </c>
      <c r="AA39" s="183"/>
      <c r="AB39" s="28"/>
      <c r="AC39" s="28"/>
      <c r="AD39" s="28"/>
      <c r="AE39" s="217" t="s">
        <v>107</v>
      </c>
      <c r="AF39" s="218"/>
      <c r="AG39" s="218"/>
      <c r="AH39" s="218"/>
      <c r="AI39" s="219"/>
      <c r="AJ39" s="223">
        <f>ROUNDDOWN(AY39/60,0)</f>
        <v>0</v>
      </c>
      <c r="AK39" s="223"/>
      <c r="AL39" s="218" t="s">
        <v>35</v>
      </c>
      <c r="AM39" s="218"/>
      <c r="AN39" s="223">
        <f>AY39-AJ39*60</f>
        <v>0</v>
      </c>
      <c r="AO39" s="223"/>
      <c r="AP39" s="179" t="s">
        <v>31</v>
      </c>
      <c r="AQ39" s="183"/>
      <c r="AR39" s="34"/>
      <c r="AS39" s="28"/>
      <c r="AT39" s="163"/>
      <c r="AU39" s="163" t="s">
        <v>36</v>
      </c>
      <c r="AV39" s="162">
        <f>T39*60+X39</f>
        <v>0</v>
      </c>
      <c r="AW39" s="28"/>
      <c r="AX39" s="163" t="s">
        <v>37</v>
      </c>
      <c r="AY39" s="162">
        <f>(T39*60+X39)-(H39*60+L39)</f>
        <v>0</v>
      </c>
      <c r="AZ39" s="28"/>
      <c r="BA39" s="28"/>
      <c r="BB39" s="28"/>
      <c r="BC39" s="28"/>
      <c r="BD39" s="28"/>
      <c r="BE39" s="28"/>
      <c r="BF39" s="28"/>
    </row>
    <row r="40" spans="1:58" ht="35.25" customHeight="1" x14ac:dyDescent="0.15">
      <c r="A40" s="29"/>
      <c r="B40" s="173"/>
      <c r="C40" s="174"/>
      <c r="D40" s="174"/>
      <c r="E40" s="175"/>
      <c r="F40" s="176"/>
      <c r="G40" s="176"/>
      <c r="H40" s="178"/>
      <c r="I40" s="178"/>
      <c r="J40" s="180"/>
      <c r="K40" s="180"/>
      <c r="L40" s="178"/>
      <c r="M40" s="178"/>
      <c r="N40" s="180"/>
      <c r="O40" s="184"/>
      <c r="P40" s="226"/>
      <c r="Q40" s="184"/>
      <c r="R40" s="203"/>
      <c r="S40" s="203"/>
      <c r="T40" s="178"/>
      <c r="U40" s="178"/>
      <c r="V40" s="180"/>
      <c r="W40" s="180"/>
      <c r="X40" s="178"/>
      <c r="Y40" s="178"/>
      <c r="Z40" s="180"/>
      <c r="AA40" s="184"/>
      <c r="AB40" s="28"/>
      <c r="AC40" s="28"/>
      <c r="AD40" s="28"/>
      <c r="AE40" s="220"/>
      <c r="AF40" s="221"/>
      <c r="AG40" s="221"/>
      <c r="AH40" s="221"/>
      <c r="AI40" s="222"/>
      <c r="AJ40" s="224"/>
      <c r="AK40" s="224"/>
      <c r="AL40" s="221"/>
      <c r="AM40" s="221"/>
      <c r="AN40" s="224"/>
      <c r="AO40" s="224"/>
      <c r="AP40" s="180"/>
      <c r="AQ40" s="184"/>
      <c r="AR40" s="34"/>
      <c r="AS40" s="28"/>
      <c r="AT40" s="163"/>
      <c r="AU40" s="163"/>
      <c r="AV40" s="162"/>
      <c r="AW40" s="28"/>
      <c r="AX40" s="163"/>
      <c r="AY40" s="162"/>
      <c r="AZ40" s="28"/>
      <c r="BA40" s="28"/>
      <c r="BB40" s="28"/>
      <c r="BC40" s="28"/>
      <c r="BD40" s="28"/>
      <c r="BE40" s="28"/>
      <c r="BF40" s="28"/>
    </row>
    <row r="41" spans="1:58" ht="17.25" customHeight="1" x14ac:dyDescent="0.15">
      <c r="A41" s="29"/>
      <c r="B41" s="35"/>
      <c r="C41" s="35"/>
      <c r="D41" s="35"/>
      <c r="E41" s="35"/>
      <c r="F41" s="36"/>
      <c r="G41" s="36"/>
      <c r="H41" s="37"/>
      <c r="I41" s="36"/>
      <c r="J41" s="36"/>
      <c r="K41" s="36"/>
      <c r="L41" s="36"/>
      <c r="M41" s="36"/>
      <c r="N41" s="36"/>
      <c r="O41" s="36"/>
      <c r="P41" s="36"/>
      <c r="Q41" s="36"/>
      <c r="R41" s="36"/>
      <c r="S41" s="36"/>
      <c r="T41" s="36"/>
      <c r="U41" s="36"/>
      <c r="V41" s="36"/>
      <c r="W41" s="36"/>
      <c r="X41" s="34"/>
      <c r="Y41" s="34"/>
      <c r="Z41" s="32"/>
      <c r="AA41" s="33"/>
      <c r="AB41" s="34"/>
      <c r="AC41" s="34"/>
      <c r="AD41" s="34"/>
      <c r="AE41" s="38"/>
      <c r="AF41" s="38"/>
      <c r="AG41" s="38"/>
      <c r="AH41" s="38"/>
      <c r="AI41" s="38"/>
      <c r="AJ41" s="39" t="s">
        <v>38</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15">
      <c r="A42" s="29"/>
      <c r="B42" s="30"/>
      <c r="C42" s="31"/>
      <c r="D42" s="31"/>
      <c r="E42" s="31"/>
      <c r="F42" s="32"/>
      <c r="G42" s="32"/>
      <c r="H42" s="32"/>
      <c r="I42" s="32"/>
      <c r="J42" s="32"/>
      <c r="K42" s="32"/>
      <c r="L42" s="32"/>
      <c r="M42" s="32"/>
      <c r="N42" s="32"/>
      <c r="O42" s="32"/>
      <c r="P42" s="32"/>
      <c r="Q42" s="32"/>
      <c r="R42" s="32"/>
      <c r="S42" s="32"/>
      <c r="T42" s="32"/>
      <c r="U42" s="32"/>
      <c r="V42" s="32"/>
      <c r="W42" s="33"/>
      <c r="X42" s="34"/>
      <c r="Y42" s="34"/>
      <c r="Z42" s="32"/>
      <c r="AA42" s="33"/>
      <c r="AB42" s="34"/>
      <c r="AC42" s="34"/>
      <c r="AD42" s="34"/>
      <c r="AE42" s="38"/>
      <c r="AF42" s="38"/>
      <c r="AG42" s="38"/>
      <c r="AH42" s="38"/>
      <c r="AI42" s="38"/>
      <c r="AJ42" s="38"/>
      <c r="AK42" s="38"/>
      <c r="AL42" s="38"/>
      <c r="AM42" s="38"/>
      <c r="AN42" s="38"/>
      <c r="AO42" s="38"/>
      <c r="AP42" s="38"/>
      <c r="AQ42" s="38"/>
      <c r="AR42" s="34"/>
      <c r="AV42" s="42" t="s">
        <v>39</v>
      </c>
      <c r="AY42" s="28" t="s">
        <v>40</v>
      </c>
      <c r="BB42" s="28" t="s">
        <v>41</v>
      </c>
    </row>
    <row r="43" spans="1:58" s="47" customFormat="1" ht="25.5" customHeight="1" x14ac:dyDescent="0.15">
      <c r="A43" s="40"/>
      <c r="B43" s="41" t="s">
        <v>100</v>
      </c>
      <c r="C43" s="41"/>
      <c r="D43" s="41"/>
      <c r="E43" s="41"/>
      <c r="F43" s="41"/>
      <c r="G43" s="41"/>
      <c r="H43" s="41"/>
      <c r="I43" s="41"/>
      <c r="J43" s="41"/>
      <c r="K43" s="41"/>
      <c r="L43" s="41"/>
      <c r="M43" s="41"/>
      <c r="N43" s="41"/>
      <c r="O43" s="42"/>
      <c r="P43" s="41"/>
      <c r="Q43" s="41"/>
      <c r="R43" s="41"/>
      <c r="S43" s="41"/>
      <c r="T43" s="41"/>
      <c r="U43" s="17"/>
      <c r="V43" s="41"/>
      <c r="W43" s="41"/>
      <c r="X43" s="34"/>
      <c r="Y43" s="34"/>
      <c r="Z43" s="32"/>
      <c r="AA43" s="33"/>
      <c r="AB43" s="34"/>
      <c r="AC43" s="34"/>
      <c r="AD43" s="34"/>
      <c r="AE43" s="43" t="s">
        <v>42</v>
      </c>
      <c r="AF43" s="44"/>
      <c r="AG43" s="45"/>
      <c r="AH43" s="45"/>
      <c r="AI43" s="45"/>
      <c r="AJ43" s="45"/>
      <c r="AK43" s="45"/>
      <c r="AL43" s="45"/>
      <c r="AM43" s="45"/>
      <c r="AN43" s="38"/>
      <c r="AO43" s="38"/>
      <c r="AP43" s="38"/>
      <c r="AQ43" s="46"/>
      <c r="AR43" s="34"/>
      <c r="AS43" s="28"/>
      <c r="AT43" s="42"/>
      <c r="AU43" s="42"/>
      <c r="AV43" s="42" t="s">
        <v>43</v>
      </c>
      <c r="AW43" s="42"/>
      <c r="AX43" s="42"/>
      <c r="AY43" s="28" t="s">
        <v>44</v>
      </c>
      <c r="AZ43" s="42"/>
      <c r="BA43" s="28"/>
      <c r="BB43" s="28"/>
      <c r="BC43" s="42"/>
      <c r="BD43" s="28"/>
      <c r="BE43" s="42"/>
      <c r="BF43" s="42"/>
    </row>
    <row r="44" spans="1:58" ht="25.5" customHeight="1" x14ac:dyDescent="0.15">
      <c r="A44" s="29"/>
      <c r="B44" s="170" t="s">
        <v>27</v>
      </c>
      <c r="C44" s="171"/>
      <c r="D44" s="171"/>
      <c r="E44" s="172"/>
      <c r="F44" s="176" t="s">
        <v>29</v>
      </c>
      <c r="G44" s="176"/>
      <c r="H44" s="177"/>
      <c r="I44" s="177"/>
      <c r="J44" s="179" t="s">
        <v>30</v>
      </c>
      <c r="K44" s="179"/>
      <c r="L44" s="177"/>
      <c r="M44" s="177"/>
      <c r="N44" s="179" t="s">
        <v>31</v>
      </c>
      <c r="O44" s="183"/>
      <c r="P44" s="225" t="s">
        <v>32</v>
      </c>
      <c r="Q44" s="183"/>
      <c r="R44" s="202" t="s">
        <v>33</v>
      </c>
      <c r="S44" s="202"/>
      <c r="T44" s="243"/>
      <c r="U44" s="177"/>
      <c r="V44" s="179" t="s">
        <v>30</v>
      </c>
      <c r="W44" s="179"/>
      <c r="X44" s="177"/>
      <c r="Y44" s="177"/>
      <c r="Z44" s="179" t="s">
        <v>31</v>
      </c>
      <c r="AA44" s="183"/>
      <c r="AB44" s="34"/>
      <c r="AC44" s="34"/>
      <c r="AD44" s="34"/>
      <c r="AE44" s="227" t="s">
        <v>50</v>
      </c>
      <c r="AF44" s="179"/>
      <c r="AG44" s="179"/>
      <c r="AH44" s="179"/>
      <c r="AI44" s="183"/>
      <c r="AJ44" s="241">
        <f>ROUNDDOWN(AV49/60,0)</f>
        <v>0</v>
      </c>
      <c r="AK44" s="223"/>
      <c r="AL44" s="179" t="s">
        <v>30</v>
      </c>
      <c r="AM44" s="179"/>
      <c r="AN44" s="223">
        <f>AV49-AJ44*60</f>
        <v>0</v>
      </c>
      <c r="AO44" s="223"/>
      <c r="AP44" s="179" t="s">
        <v>31</v>
      </c>
      <c r="AQ44" s="183"/>
      <c r="AR44" s="34"/>
      <c r="AS44" s="48"/>
      <c r="AT44" s="28"/>
      <c r="AU44" s="163" t="s">
        <v>45</v>
      </c>
      <c r="AV44" s="162">
        <f>IF(AY44&lt;=BB44,BB44,AV39)</f>
        <v>1260</v>
      </c>
      <c r="AW44" s="160"/>
      <c r="AX44" s="163" t="s">
        <v>46</v>
      </c>
      <c r="AY44" s="162">
        <f>T44*60+X44</f>
        <v>0</v>
      </c>
      <c r="AZ44" s="160"/>
      <c r="BA44" s="163" t="s">
        <v>47</v>
      </c>
      <c r="BB44" s="162">
        <f>21*60</f>
        <v>1260</v>
      </c>
      <c r="BC44" s="28"/>
      <c r="BD44" s="28"/>
      <c r="BE44" s="28"/>
      <c r="BF44" s="28"/>
    </row>
    <row r="45" spans="1:58" ht="35.25" customHeight="1" x14ac:dyDescent="0.15">
      <c r="A45" s="29"/>
      <c r="B45" s="173"/>
      <c r="C45" s="174"/>
      <c r="D45" s="174"/>
      <c r="E45" s="175"/>
      <c r="F45" s="176"/>
      <c r="G45" s="176"/>
      <c r="H45" s="178"/>
      <c r="I45" s="178"/>
      <c r="J45" s="180"/>
      <c r="K45" s="180"/>
      <c r="L45" s="178"/>
      <c r="M45" s="178"/>
      <c r="N45" s="180"/>
      <c r="O45" s="184"/>
      <c r="P45" s="226"/>
      <c r="Q45" s="184"/>
      <c r="R45" s="203"/>
      <c r="S45" s="203"/>
      <c r="T45" s="244"/>
      <c r="U45" s="178"/>
      <c r="V45" s="180"/>
      <c r="W45" s="180"/>
      <c r="X45" s="178"/>
      <c r="Y45" s="178"/>
      <c r="Z45" s="180"/>
      <c r="AA45" s="184"/>
      <c r="AB45" s="28"/>
      <c r="AC45" s="28"/>
      <c r="AD45" s="28"/>
      <c r="AE45" s="226"/>
      <c r="AF45" s="180"/>
      <c r="AG45" s="180"/>
      <c r="AH45" s="180"/>
      <c r="AI45" s="184"/>
      <c r="AJ45" s="242"/>
      <c r="AK45" s="224"/>
      <c r="AL45" s="180"/>
      <c r="AM45" s="180"/>
      <c r="AN45" s="224"/>
      <c r="AO45" s="224"/>
      <c r="AP45" s="180"/>
      <c r="AQ45" s="184"/>
      <c r="AR45" s="34"/>
      <c r="AS45" s="48"/>
      <c r="AT45" s="28"/>
      <c r="AU45" s="163"/>
      <c r="AV45" s="162"/>
      <c r="AW45" s="160"/>
      <c r="AX45" s="163"/>
      <c r="AY45" s="162"/>
      <c r="AZ45" s="160"/>
      <c r="BA45" s="163"/>
      <c r="BB45" s="162"/>
      <c r="BC45" s="28"/>
      <c r="BD45" s="28"/>
      <c r="BE45" s="28"/>
      <c r="BF45" s="28"/>
    </row>
    <row r="46" spans="1:58" ht="17.25" customHeight="1" x14ac:dyDescent="0.15">
      <c r="A46" s="49"/>
      <c r="B46" s="35"/>
      <c r="C46" s="35"/>
      <c r="D46" s="35"/>
      <c r="E46" s="35"/>
      <c r="F46" s="28"/>
      <c r="G46" s="35"/>
      <c r="H46" s="37"/>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38</v>
      </c>
      <c r="AK46" s="46"/>
      <c r="AL46" s="46"/>
      <c r="AM46" s="46"/>
      <c r="AN46" s="46"/>
      <c r="AO46" s="46"/>
      <c r="AP46" s="46"/>
      <c r="AQ46" s="46"/>
      <c r="AR46" s="28"/>
      <c r="AS46" s="28"/>
      <c r="AT46" s="28"/>
      <c r="AU46" s="28"/>
      <c r="AV46" s="28"/>
      <c r="AW46" s="28"/>
      <c r="AX46" s="28"/>
      <c r="AY46" s="61" t="s">
        <v>48</v>
      </c>
      <c r="AZ46" s="28"/>
      <c r="BA46" s="28"/>
      <c r="BB46" s="28"/>
      <c r="BC46" s="28"/>
      <c r="BD46" s="28"/>
      <c r="BE46" s="28"/>
      <c r="BF46" s="28"/>
    </row>
    <row r="47" spans="1:58" ht="25.5" customHeight="1" x14ac:dyDescent="0.2">
      <c r="A47" s="49"/>
      <c r="B47" s="28"/>
      <c r="C47" s="208" t="s">
        <v>99</v>
      </c>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10"/>
      <c r="AC47" s="28"/>
      <c r="AD47" s="28"/>
      <c r="AE47" s="46"/>
      <c r="AF47" s="46"/>
      <c r="AG47" s="46"/>
      <c r="AH47" s="46"/>
      <c r="AI47" s="46"/>
      <c r="AJ47" s="46"/>
      <c r="AK47" s="46"/>
      <c r="AL47" s="46"/>
      <c r="AM47" s="46"/>
      <c r="AN47" s="46"/>
      <c r="AO47" s="46"/>
      <c r="AP47" s="46"/>
      <c r="AQ47" s="46"/>
      <c r="AR47" s="28"/>
      <c r="AS47" s="28"/>
      <c r="AT47" s="28"/>
      <c r="AU47" s="28"/>
      <c r="AV47" s="28"/>
      <c r="AW47" s="28"/>
      <c r="AX47" s="28"/>
      <c r="AY47" s="102" t="s">
        <v>88</v>
      </c>
      <c r="AZ47" s="28"/>
      <c r="BA47" s="28"/>
      <c r="BB47" s="28"/>
      <c r="BC47" s="28"/>
      <c r="BD47" s="28"/>
      <c r="BE47" s="28"/>
      <c r="BF47" s="28"/>
    </row>
    <row r="48" spans="1:58" ht="25.5" customHeight="1" x14ac:dyDescent="0.15">
      <c r="A48" s="49"/>
      <c r="B48" s="28"/>
      <c r="C48" s="211"/>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3"/>
      <c r="AC48" s="28"/>
      <c r="AD48" s="28"/>
      <c r="AE48" s="43" t="s">
        <v>49</v>
      </c>
      <c r="AF48" s="46"/>
      <c r="AG48" s="46"/>
      <c r="AH48" s="46"/>
      <c r="AI48" s="46"/>
      <c r="AJ48" s="46"/>
      <c r="AK48" s="46"/>
      <c r="AL48" s="46"/>
      <c r="AM48" s="46"/>
      <c r="AN48" s="46"/>
      <c r="AO48" s="46"/>
      <c r="AP48" s="46"/>
      <c r="AQ48" s="46"/>
      <c r="AR48" s="28"/>
      <c r="AS48" s="28"/>
      <c r="AT48" s="28"/>
      <c r="AU48" s="28"/>
      <c r="AV48" s="28" t="s">
        <v>50</v>
      </c>
      <c r="AW48" s="28"/>
      <c r="AX48" s="28"/>
      <c r="AY48" s="28" t="s">
        <v>51</v>
      </c>
      <c r="AZ48" s="103"/>
      <c r="BA48" s="28"/>
      <c r="BB48" s="28"/>
      <c r="BC48" s="28"/>
      <c r="BD48" s="28"/>
      <c r="BE48" s="28"/>
      <c r="BF48" s="28"/>
    </row>
    <row r="49" spans="1:58" s="47" customFormat="1" ht="25.5" customHeight="1" x14ac:dyDescent="0.15">
      <c r="A49" s="49"/>
      <c r="B49" s="28"/>
      <c r="C49" s="211"/>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3"/>
      <c r="AD49" s="34"/>
      <c r="AE49" s="217" t="s">
        <v>108</v>
      </c>
      <c r="AF49" s="228"/>
      <c r="AG49" s="228"/>
      <c r="AH49" s="228"/>
      <c r="AI49" s="228"/>
      <c r="AJ49" s="228"/>
      <c r="AK49" s="229"/>
      <c r="AL49" s="233">
        <f>IF(AY39=0,0,ROUNDUP(AV49/AY39,3))</f>
        <v>0</v>
      </c>
      <c r="AM49" s="234"/>
      <c r="AN49" s="234"/>
      <c r="AO49" s="234"/>
      <c r="AP49" s="234"/>
      <c r="AQ49" s="235"/>
      <c r="AR49" s="28"/>
      <c r="AS49" s="28"/>
      <c r="AT49" s="42"/>
      <c r="AU49" s="163" t="s">
        <v>53</v>
      </c>
      <c r="AV49" s="239">
        <f>IF(AV39-AV44&gt;0,IF(AV39-AV44&gt;AY39,AY39,AV39-AV44),0)</f>
        <v>0</v>
      </c>
      <c r="AW49" s="240" t="s">
        <v>54</v>
      </c>
      <c r="AX49" s="240"/>
      <c r="AY49" s="103"/>
      <c r="AZ49" s="103"/>
      <c r="BA49" s="42"/>
      <c r="BB49" s="42"/>
      <c r="BC49" s="42"/>
      <c r="BD49" s="42"/>
      <c r="BE49" s="42"/>
      <c r="BF49" s="42"/>
    </row>
    <row r="50" spans="1:58" ht="35.25" customHeight="1" x14ac:dyDescent="0.15">
      <c r="A50" s="64"/>
      <c r="B50" s="28"/>
      <c r="C50" s="211"/>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3"/>
      <c r="AC50" s="34"/>
      <c r="AD50" s="28"/>
      <c r="AE50" s="230"/>
      <c r="AF50" s="231"/>
      <c r="AG50" s="231"/>
      <c r="AH50" s="231"/>
      <c r="AI50" s="231"/>
      <c r="AJ50" s="231"/>
      <c r="AK50" s="232"/>
      <c r="AL50" s="236"/>
      <c r="AM50" s="237"/>
      <c r="AN50" s="237"/>
      <c r="AO50" s="237"/>
      <c r="AP50" s="237"/>
      <c r="AQ50" s="238"/>
      <c r="AR50" s="28"/>
      <c r="AS50" s="28"/>
      <c r="AT50" s="163"/>
      <c r="AU50" s="163"/>
      <c r="AV50" s="239"/>
      <c r="AW50" s="240"/>
      <c r="AX50" s="240"/>
      <c r="AY50" s="28"/>
      <c r="AZ50" s="28"/>
      <c r="BA50" s="28"/>
      <c r="BB50" s="28"/>
      <c r="BC50" s="28"/>
      <c r="BD50" s="28"/>
      <c r="BE50" s="28"/>
      <c r="BF50" s="28"/>
    </row>
    <row r="51" spans="1:58" ht="25.5" customHeight="1" x14ac:dyDescent="0.15">
      <c r="A51" s="64"/>
      <c r="B51" s="28"/>
      <c r="C51" s="214"/>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6"/>
      <c r="AC51" s="28"/>
      <c r="AD51" s="28"/>
      <c r="AE51" s="28"/>
      <c r="AF51" s="28"/>
      <c r="AG51" s="28"/>
      <c r="AH51" s="28"/>
      <c r="AI51" s="28"/>
      <c r="AJ51" s="28"/>
      <c r="AK51" s="52" t="s">
        <v>38</v>
      </c>
      <c r="AL51" s="28"/>
      <c r="AM51" s="34"/>
      <c r="AN51" s="34"/>
      <c r="AO51" s="34"/>
      <c r="AP51" s="28"/>
      <c r="AQ51" s="28"/>
      <c r="AR51" s="28"/>
      <c r="AS51" s="28"/>
      <c r="AT51" s="163"/>
      <c r="AU51" s="28"/>
      <c r="AV51" s="28"/>
      <c r="AW51" s="28"/>
      <c r="AX51" s="28"/>
      <c r="AY51" s="28"/>
      <c r="AZ51" s="28"/>
      <c r="BA51" s="28"/>
      <c r="BB51" s="28"/>
      <c r="BC51" s="28"/>
      <c r="BD51" s="28"/>
      <c r="BE51" s="28"/>
      <c r="BF51" s="28"/>
    </row>
    <row r="52" spans="1:58" ht="25.5" customHeight="1" x14ac:dyDescent="0.15">
      <c r="A52" s="49"/>
      <c r="B52" s="31"/>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55</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15">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15">
      <c r="A54" s="164" t="s">
        <v>59</v>
      </c>
      <c r="B54" s="165"/>
      <c r="C54" s="165"/>
      <c r="D54" s="165"/>
      <c r="E54" s="165"/>
      <c r="F54" s="165"/>
      <c r="G54" s="165"/>
      <c r="H54" s="165"/>
      <c r="I54" s="166"/>
      <c r="J54" s="23"/>
      <c r="K54" s="63" t="s">
        <v>60</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23</v>
      </c>
      <c r="AV54" s="34"/>
      <c r="AW54" s="34"/>
      <c r="AX54" s="34"/>
      <c r="AY54" s="34"/>
      <c r="AZ54" s="28"/>
      <c r="BA54" s="34"/>
      <c r="BB54" s="34"/>
      <c r="BC54" s="34"/>
      <c r="BD54" s="34"/>
      <c r="BE54" s="34"/>
      <c r="BF54" s="9"/>
    </row>
    <row r="55" spans="1:58" ht="17.25" customHeight="1" x14ac:dyDescent="0.15">
      <c r="A55" s="167"/>
      <c r="B55" s="168"/>
      <c r="C55" s="168"/>
      <c r="D55" s="168"/>
      <c r="E55" s="168"/>
      <c r="F55" s="168"/>
      <c r="G55" s="168"/>
      <c r="H55" s="168"/>
      <c r="I55" s="169"/>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15">
      <c r="A56" s="29"/>
      <c r="B56" s="30" t="s">
        <v>24</v>
      </c>
      <c r="C56" s="31"/>
      <c r="D56" s="31"/>
      <c r="E56" s="31"/>
      <c r="F56" s="28"/>
      <c r="G56" s="32"/>
      <c r="H56" s="28"/>
      <c r="I56" s="32"/>
      <c r="J56" s="32"/>
      <c r="K56" s="32"/>
      <c r="L56" s="32"/>
      <c r="M56" s="32"/>
      <c r="N56" s="32"/>
      <c r="O56" s="32"/>
      <c r="P56" s="32"/>
      <c r="Q56" s="32"/>
      <c r="R56" s="32"/>
      <c r="S56" s="32"/>
      <c r="T56" s="32"/>
      <c r="U56" s="32"/>
      <c r="V56" s="32"/>
      <c r="W56" s="32"/>
      <c r="X56" s="32"/>
      <c r="Y56" s="32"/>
      <c r="Z56" s="32"/>
      <c r="AA56" s="33"/>
      <c r="AB56" s="34"/>
      <c r="AC56" s="34"/>
      <c r="AD56" s="34"/>
      <c r="AE56" s="30" t="s">
        <v>25</v>
      </c>
      <c r="AF56" s="34"/>
      <c r="AG56" s="34"/>
      <c r="AH56" s="34"/>
      <c r="AI56" s="34"/>
      <c r="AJ56" s="34"/>
      <c r="AK56" s="34"/>
      <c r="AL56" s="34"/>
      <c r="AM56" s="34"/>
      <c r="AN56" s="34"/>
      <c r="AO56" s="34"/>
      <c r="AP56" s="34"/>
      <c r="AQ56" s="34"/>
      <c r="AR56" s="34"/>
      <c r="AS56" s="34"/>
      <c r="AT56" s="28"/>
      <c r="AU56" s="28"/>
      <c r="AV56" s="28" t="s">
        <v>26</v>
      </c>
      <c r="AW56" s="28"/>
      <c r="AX56" s="28"/>
      <c r="AY56" s="28" t="s">
        <v>27</v>
      </c>
      <c r="AZ56" s="28"/>
      <c r="BA56" s="28"/>
      <c r="BB56" s="28"/>
      <c r="BC56" s="28"/>
      <c r="BD56" s="28"/>
      <c r="BE56" s="28"/>
      <c r="BF56" s="28"/>
    </row>
    <row r="57" spans="1:58" ht="25.5" customHeight="1" x14ac:dyDescent="0.15">
      <c r="A57" s="29"/>
      <c r="B57" s="170" t="s">
        <v>27</v>
      </c>
      <c r="C57" s="171"/>
      <c r="D57" s="171"/>
      <c r="E57" s="172"/>
      <c r="F57" s="176" t="s">
        <v>29</v>
      </c>
      <c r="G57" s="176"/>
      <c r="H57" s="177"/>
      <c r="I57" s="177"/>
      <c r="J57" s="179" t="s">
        <v>30</v>
      </c>
      <c r="K57" s="179"/>
      <c r="L57" s="177"/>
      <c r="M57" s="177"/>
      <c r="N57" s="179" t="s">
        <v>31</v>
      </c>
      <c r="O57" s="183"/>
      <c r="P57" s="225" t="s">
        <v>32</v>
      </c>
      <c r="Q57" s="183"/>
      <c r="R57" s="202" t="s">
        <v>33</v>
      </c>
      <c r="S57" s="202"/>
      <c r="T57" s="177"/>
      <c r="U57" s="177"/>
      <c r="V57" s="179" t="s">
        <v>30</v>
      </c>
      <c r="W57" s="179"/>
      <c r="X57" s="177"/>
      <c r="Y57" s="177"/>
      <c r="Z57" s="179" t="s">
        <v>31</v>
      </c>
      <c r="AA57" s="183"/>
      <c r="AB57" s="28"/>
      <c r="AC57" s="28"/>
      <c r="AD57" s="28"/>
      <c r="AE57" s="217" t="s">
        <v>107</v>
      </c>
      <c r="AF57" s="218"/>
      <c r="AG57" s="218"/>
      <c r="AH57" s="218"/>
      <c r="AI57" s="219"/>
      <c r="AJ57" s="223">
        <f>ROUNDDOWN(AY57/60,0)</f>
        <v>0</v>
      </c>
      <c r="AK57" s="223"/>
      <c r="AL57" s="218" t="s">
        <v>35</v>
      </c>
      <c r="AM57" s="218"/>
      <c r="AN57" s="223">
        <f>AY57-AJ57*60</f>
        <v>0</v>
      </c>
      <c r="AO57" s="223"/>
      <c r="AP57" s="179" t="s">
        <v>31</v>
      </c>
      <c r="AQ57" s="183"/>
      <c r="AR57" s="34"/>
      <c r="AS57" s="28"/>
      <c r="AT57" s="163"/>
      <c r="AU57" s="163" t="s">
        <v>36</v>
      </c>
      <c r="AV57" s="162">
        <f>T57*60+X57</f>
        <v>0</v>
      </c>
      <c r="AW57" s="28"/>
      <c r="AX57" s="163" t="s">
        <v>37</v>
      </c>
      <c r="AY57" s="162">
        <f>(T57*60+X57)-(H57*60+L57)</f>
        <v>0</v>
      </c>
      <c r="AZ57" s="28"/>
      <c r="BA57" s="28"/>
      <c r="BB57" s="28"/>
      <c r="BC57" s="28"/>
      <c r="BD57" s="28"/>
      <c r="BE57" s="28"/>
      <c r="BF57" s="28"/>
    </row>
    <row r="58" spans="1:58" ht="35.25" customHeight="1" x14ac:dyDescent="0.15">
      <c r="A58" s="29"/>
      <c r="B58" s="173"/>
      <c r="C58" s="174"/>
      <c r="D58" s="174"/>
      <c r="E58" s="175"/>
      <c r="F58" s="176"/>
      <c r="G58" s="176"/>
      <c r="H58" s="178"/>
      <c r="I58" s="178"/>
      <c r="J58" s="180"/>
      <c r="K58" s="180"/>
      <c r="L58" s="178"/>
      <c r="M58" s="178"/>
      <c r="N58" s="180"/>
      <c r="O58" s="184"/>
      <c r="P58" s="226"/>
      <c r="Q58" s="184"/>
      <c r="R58" s="203"/>
      <c r="S58" s="203"/>
      <c r="T58" s="178"/>
      <c r="U58" s="178"/>
      <c r="V58" s="180"/>
      <c r="W58" s="180"/>
      <c r="X58" s="178"/>
      <c r="Y58" s="178"/>
      <c r="Z58" s="180"/>
      <c r="AA58" s="184"/>
      <c r="AB58" s="28"/>
      <c r="AC58" s="28"/>
      <c r="AD58" s="28"/>
      <c r="AE58" s="220"/>
      <c r="AF58" s="221"/>
      <c r="AG58" s="221"/>
      <c r="AH58" s="221"/>
      <c r="AI58" s="222"/>
      <c r="AJ58" s="224"/>
      <c r="AK58" s="224"/>
      <c r="AL58" s="221"/>
      <c r="AM58" s="221"/>
      <c r="AN58" s="224"/>
      <c r="AO58" s="224"/>
      <c r="AP58" s="180"/>
      <c r="AQ58" s="184"/>
      <c r="AR58" s="34"/>
      <c r="AS58" s="28"/>
      <c r="AT58" s="163"/>
      <c r="AU58" s="163"/>
      <c r="AV58" s="162"/>
      <c r="AW58" s="28"/>
      <c r="AX58" s="163"/>
      <c r="AY58" s="162"/>
      <c r="AZ58" s="28"/>
      <c r="BA58" s="28"/>
      <c r="BB58" s="28"/>
      <c r="BC58" s="28"/>
      <c r="BD58" s="28"/>
      <c r="BE58" s="28"/>
      <c r="BF58" s="28"/>
    </row>
    <row r="59" spans="1:58" ht="17.25" customHeight="1" x14ac:dyDescent="0.15">
      <c r="A59" s="29"/>
      <c r="B59" s="35"/>
      <c r="C59" s="35"/>
      <c r="D59" s="35"/>
      <c r="E59" s="35"/>
      <c r="F59" s="36"/>
      <c r="G59" s="36"/>
      <c r="H59" s="37"/>
      <c r="I59" s="36"/>
      <c r="J59" s="36"/>
      <c r="K59" s="36"/>
      <c r="L59" s="36"/>
      <c r="M59" s="36"/>
      <c r="N59" s="36"/>
      <c r="O59" s="36"/>
      <c r="P59" s="36"/>
      <c r="Q59" s="36"/>
      <c r="R59" s="36"/>
      <c r="S59" s="36"/>
      <c r="T59" s="36"/>
      <c r="U59" s="36"/>
      <c r="V59" s="36"/>
      <c r="W59" s="36"/>
      <c r="X59" s="34"/>
      <c r="Y59" s="34"/>
      <c r="Z59" s="32"/>
      <c r="AA59" s="33"/>
      <c r="AB59" s="34"/>
      <c r="AC59" s="34"/>
      <c r="AD59" s="34"/>
      <c r="AE59" s="38"/>
      <c r="AF59" s="38"/>
      <c r="AG59" s="38"/>
      <c r="AH59" s="38"/>
      <c r="AI59" s="38"/>
      <c r="AJ59" s="39" t="s">
        <v>38</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15">
      <c r="A60" s="29"/>
      <c r="B60" s="30"/>
      <c r="C60" s="31"/>
      <c r="D60" s="31"/>
      <c r="E60" s="31"/>
      <c r="F60" s="32"/>
      <c r="G60" s="32"/>
      <c r="H60" s="32"/>
      <c r="I60" s="32"/>
      <c r="J60" s="32"/>
      <c r="K60" s="32"/>
      <c r="L60" s="32"/>
      <c r="M60" s="32"/>
      <c r="N60" s="32"/>
      <c r="O60" s="32"/>
      <c r="P60" s="32"/>
      <c r="Q60" s="32"/>
      <c r="R60" s="32"/>
      <c r="S60" s="32"/>
      <c r="T60" s="32"/>
      <c r="U60" s="32"/>
      <c r="V60" s="32"/>
      <c r="W60" s="33"/>
      <c r="X60" s="34"/>
      <c r="Y60" s="34"/>
      <c r="Z60" s="32"/>
      <c r="AA60" s="33"/>
      <c r="AB60" s="34"/>
      <c r="AC60" s="34"/>
      <c r="AD60" s="34"/>
      <c r="AE60" s="38"/>
      <c r="AF60" s="38"/>
      <c r="AG60" s="38"/>
      <c r="AH60" s="38"/>
      <c r="AI60" s="38"/>
      <c r="AJ60" s="38"/>
      <c r="AK60" s="38"/>
      <c r="AL60" s="38"/>
      <c r="AM60" s="38"/>
      <c r="AN60" s="38"/>
      <c r="AO60" s="38"/>
      <c r="AP60" s="38"/>
      <c r="AQ60" s="38"/>
      <c r="AR60" s="34"/>
      <c r="AV60" s="42" t="s">
        <v>39</v>
      </c>
      <c r="AY60" s="28" t="s">
        <v>40</v>
      </c>
      <c r="BB60" s="28" t="s">
        <v>41</v>
      </c>
    </row>
    <row r="61" spans="1:58" s="47" customFormat="1" ht="25.5" customHeight="1" x14ac:dyDescent="0.15">
      <c r="A61" s="40"/>
      <c r="B61" s="41" t="s">
        <v>100</v>
      </c>
      <c r="C61" s="41"/>
      <c r="D61" s="41"/>
      <c r="E61" s="41"/>
      <c r="F61" s="41"/>
      <c r="G61" s="41"/>
      <c r="H61" s="41"/>
      <c r="I61" s="41"/>
      <c r="J61" s="41"/>
      <c r="K61" s="41"/>
      <c r="L61" s="41"/>
      <c r="M61" s="41"/>
      <c r="N61" s="41"/>
      <c r="O61" s="42"/>
      <c r="P61" s="41"/>
      <c r="Q61" s="41"/>
      <c r="R61" s="41"/>
      <c r="S61" s="41"/>
      <c r="T61" s="41"/>
      <c r="U61" s="17"/>
      <c r="V61" s="41"/>
      <c r="W61" s="41"/>
      <c r="X61" s="34"/>
      <c r="Y61" s="34"/>
      <c r="Z61" s="32"/>
      <c r="AA61" s="33"/>
      <c r="AB61" s="34"/>
      <c r="AC61" s="34"/>
      <c r="AD61" s="34"/>
      <c r="AE61" s="43" t="s">
        <v>42</v>
      </c>
      <c r="AF61" s="44"/>
      <c r="AG61" s="45"/>
      <c r="AH61" s="45"/>
      <c r="AI61" s="45"/>
      <c r="AJ61" s="45"/>
      <c r="AK61" s="45"/>
      <c r="AL61" s="45"/>
      <c r="AM61" s="45"/>
      <c r="AN61" s="38"/>
      <c r="AO61" s="38"/>
      <c r="AP61" s="38"/>
      <c r="AQ61" s="46"/>
      <c r="AR61" s="34"/>
      <c r="AS61" s="28"/>
      <c r="AT61" s="42"/>
      <c r="AU61" s="42"/>
      <c r="AV61" s="42" t="s">
        <v>43</v>
      </c>
      <c r="AW61" s="42"/>
      <c r="AX61" s="42"/>
      <c r="AY61" s="28" t="s">
        <v>44</v>
      </c>
      <c r="AZ61" s="42"/>
      <c r="BA61" s="28"/>
      <c r="BB61" s="28"/>
      <c r="BC61" s="42"/>
      <c r="BD61" s="28"/>
      <c r="BE61" s="42"/>
      <c r="BF61" s="42"/>
    </row>
    <row r="62" spans="1:58" ht="25.5" customHeight="1" x14ac:dyDescent="0.15">
      <c r="A62" s="29"/>
      <c r="B62" s="170" t="s">
        <v>27</v>
      </c>
      <c r="C62" s="171"/>
      <c r="D62" s="171"/>
      <c r="E62" s="172"/>
      <c r="F62" s="176" t="s">
        <v>29</v>
      </c>
      <c r="G62" s="176"/>
      <c r="H62" s="177"/>
      <c r="I62" s="177"/>
      <c r="J62" s="179" t="s">
        <v>30</v>
      </c>
      <c r="K62" s="179"/>
      <c r="L62" s="177"/>
      <c r="M62" s="177"/>
      <c r="N62" s="179" t="s">
        <v>31</v>
      </c>
      <c r="O62" s="183"/>
      <c r="P62" s="225" t="s">
        <v>32</v>
      </c>
      <c r="Q62" s="183"/>
      <c r="R62" s="202" t="s">
        <v>33</v>
      </c>
      <c r="S62" s="202"/>
      <c r="T62" s="243"/>
      <c r="U62" s="177"/>
      <c r="V62" s="179" t="s">
        <v>30</v>
      </c>
      <c r="W62" s="179"/>
      <c r="X62" s="177"/>
      <c r="Y62" s="177"/>
      <c r="Z62" s="179" t="s">
        <v>31</v>
      </c>
      <c r="AA62" s="183"/>
      <c r="AB62" s="34"/>
      <c r="AC62" s="34"/>
      <c r="AD62" s="34"/>
      <c r="AE62" s="227" t="s">
        <v>50</v>
      </c>
      <c r="AF62" s="179"/>
      <c r="AG62" s="179"/>
      <c r="AH62" s="179"/>
      <c r="AI62" s="183"/>
      <c r="AJ62" s="241">
        <f>ROUNDDOWN(AV67/60,0)</f>
        <v>0</v>
      </c>
      <c r="AK62" s="223"/>
      <c r="AL62" s="179" t="s">
        <v>30</v>
      </c>
      <c r="AM62" s="179"/>
      <c r="AN62" s="223">
        <f>AV67-AJ62*60</f>
        <v>0</v>
      </c>
      <c r="AO62" s="223"/>
      <c r="AP62" s="179" t="s">
        <v>31</v>
      </c>
      <c r="AQ62" s="183"/>
      <c r="AR62" s="34"/>
      <c r="AS62" s="48"/>
      <c r="AT62" s="28"/>
      <c r="AU62" s="163" t="s">
        <v>45</v>
      </c>
      <c r="AV62" s="162">
        <f>IF(AY62&lt;=BB62,BB62,AV57)</f>
        <v>1260</v>
      </c>
      <c r="AW62" s="160"/>
      <c r="AX62" s="163" t="s">
        <v>46</v>
      </c>
      <c r="AY62" s="162">
        <f>T62*60+X62</f>
        <v>0</v>
      </c>
      <c r="AZ62" s="160"/>
      <c r="BA62" s="163" t="s">
        <v>47</v>
      </c>
      <c r="BB62" s="162">
        <f>21*60</f>
        <v>1260</v>
      </c>
      <c r="BC62" s="28"/>
      <c r="BD62" s="28"/>
      <c r="BE62" s="28"/>
      <c r="BF62" s="28"/>
    </row>
    <row r="63" spans="1:58" ht="35.25" customHeight="1" x14ac:dyDescent="0.15">
      <c r="A63" s="29"/>
      <c r="B63" s="173"/>
      <c r="C63" s="174"/>
      <c r="D63" s="174"/>
      <c r="E63" s="175"/>
      <c r="F63" s="176"/>
      <c r="G63" s="176"/>
      <c r="H63" s="178"/>
      <c r="I63" s="178"/>
      <c r="J63" s="180"/>
      <c r="K63" s="180"/>
      <c r="L63" s="178"/>
      <c r="M63" s="178"/>
      <c r="N63" s="180"/>
      <c r="O63" s="184"/>
      <c r="P63" s="226"/>
      <c r="Q63" s="184"/>
      <c r="R63" s="203"/>
      <c r="S63" s="203"/>
      <c r="T63" s="244"/>
      <c r="U63" s="178"/>
      <c r="V63" s="180"/>
      <c r="W63" s="180"/>
      <c r="X63" s="178"/>
      <c r="Y63" s="178"/>
      <c r="Z63" s="180"/>
      <c r="AA63" s="184"/>
      <c r="AB63" s="28"/>
      <c r="AC63" s="28"/>
      <c r="AD63" s="28"/>
      <c r="AE63" s="226"/>
      <c r="AF63" s="180"/>
      <c r="AG63" s="180"/>
      <c r="AH63" s="180"/>
      <c r="AI63" s="184"/>
      <c r="AJ63" s="242"/>
      <c r="AK63" s="224"/>
      <c r="AL63" s="180"/>
      <c r="AM63" s="180"/>
      <c r="AN63" s="224"/>
      <c r="AO63" s="224"/>
      <c r="AP63" s="180"/>
      <c r="AQ63" s="184"/>
      <c r="AR63" s="34"/>
      <c r="AS63" s="48"/>
      <c r="AT63" s="28"/>
      <c r="AU63" s="163"/>
      <c r="AV63" s="162"/>
      <c r="AW63" s="160"/>
      <c r="AX63" s="163"/>
      <c r="AY63" s="162"/>
      <c r="AZ63" s="160"/>
      <c r="BA63" s="163"/>
      <c r="BB63" s="162"/>
      <c r="BC63" s="28"/>
      <c r="BD63" s="28"/>
      <c r="BE63" s="28"/>
      <c r="BF63" s="28"/>
    </row>
    <row r="64" spans="1:58" ht="17.25" customHeight="1" x14ac:dyDescent="0.15">
      <c r="A64" s="49"/>
      <c r="B64" s="35"/>
      <c r="C64" s="35"/>
      <c r="D64" s="35"/>
      <c r="E64" s="35"/>
      <c r="F64" s="28"/>
      <c r="G64" s="35"/>
      <c r="H64" s="37"/>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38</v>
      </c>
      <c r="AK64" s="46"/>
      <c r="AL64" s="46"/>
      <c r="AM64" s="46"/>
      <c r="AN64" s="46"/>
      <c r="AO64" s="46"/>
      <c r="AP64" s="46"/>
      <c r="AQ64" s="46"/>
      <c r="AR64" s="28"/>
      <c r="AS64" s="28"/>
      <c r="AT64" s="28"/>
      <c r="AU64" s="28"/>
      <c r="AV64" s="28"/>
      <c r="AW64" s="28"/>
      <c r="AX64" s="28"/>
      <c r="AY64" s="61" t="s">
        <v>48</v>
      </c>
      <c r="AZ64" s="28"/>
      <c r="BA64" s="28"/>
      <c r="BB64" s="28"/>
      <c r="BC64" s="28"/>
      <c r="BD64" s="28"/>
      <c r="BE64" s="28"/>
      <c r="BF64" s="28"/>
    </row>
    <row r="65" spans="1:58" ht="25.5" customHeight="1" x14ac:dyDescent="0.2">
      <c r="A65" s="49"/>
      <c r="B65" s="28"/>
      <c r="C65" s="208" t="s">
        <v>99</v>
      </c>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10"/>
      <c r="AD65" s="28"/>
      <c r="AE65" s="46"/>
      <c r="AF65" s="46"/>
      <c r="AG65" s="46"/>
      <c r="AH65" s="46"/>
      <c r="AI65" s="46"/>
      <c r="AJ65" s="46"/>
      <c r="AK65" s="46"/>
      <c r="AL65" s="46"/>
      <c r="AM65" s="46"/>
      <c r="AN65" s="46"/>
      <c r="AO65" s="46"/>
      <c r="AP65" s="46"/>
      <c r="AQ65" s="46"/>
      <c r="AR65" s="28"/>
      <c r="AS65" s="28"/>
      <c r="AT65" s="28"/>
      <c r="AU65" s="28"/>
      <c r="AV65" s="28"/>
      <c r="AW65" s="28"/>
      <c r="AX65" s="28"/>
      <c r="AY65" s="102" t="s">
        <v>88</v>
      </c>
      <c r="AZ65" s="28"/>
      <c r="BA65" s="28"/>
      <c r="BB65" s="28"/>
      <c r="BC65" s="28"/>
      <c r="BD65" s="28"/>
      <c r="BE65" s="28"/>
      <c r="BF65" s="28"/>
    </row>
    <row r="66" spans="1:58" ht="25.5" customHeight="1" x14ac:dyDescent="0.15">
      <c r="A66" s="49"/>
      <c r="B66" s="28"/>
      <c r="C66" s="211"/>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3"/>
      <c r="AD66" s="28"/>
      <c r="AE66" s="43" t="s">
        <v>49</v>
      </c>
      <c r="AF66" s="46"/>
      <c r="AG66" s="46"/>
      <c r="AH66" s="46"/>
      <c r="AI66" s="46"/>
      <c r="AJ66" s="46"/>
      <c r="AK66" s="46"/>
      <c r="AL66" s="46"/>
      <c r="AM66" s="46"/>
      <c r="AN66" s="46"/>
      <c r="AO66" s="46"/>
      <c r="AP66" s="46"/>
      <c r="AQ66" s="46"/>
      <c r="AR66" s="28"/>
      <c r="AS66" s="28"/>
      <c r="AT66" s="28"/>
      <c r="AU66" s="28"/>
      <c r="AV66" s="28" t="s">
        <v>50</v>
      </c>
      <c r="AW66" s="28"/>
      <c r="AX66" s="28"/>
      <c r="AY66" s="28" t="s">
        <v>51</v>
      </c>
      <c r="AZ66" s="103"/>
      <c r="BA66" s="28"/>
      <c r="BB66" s="28"/>
      <c r="BC66" s="28"/>
      <c r="BD66" s="28"/>
      <c r="BE66" s="28"/>
      <c r="BF66" s="28"/>
    </row>
    <row r="67" spans="1:58" s="47" customFormat="1" ht="25.5" customHeight="1" x14ac:dyDescent="0.15">
      <c r="A67" s="49"/>
      <c r="B67" s="28"/>
      <c r="C67" s="211"/>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3"/>
      <c r="AC67" s="1"/>
      <c r="AD67" s="28"/>
      <c r="AE67" s="217" t="s">
        <v>108</v>
      </c>
      <c r="AF67" s="228"/>
      <c r="AG67" s="228"/>
      <c r="AH67" s="228"/>
      <c r="AI67" s="228"/>
      <c r="AJ67" s="228"/>
      <c r="AK67" s="229"/>
      <c r="AL67" s="233">
        <f>IF(AY57=0,0,ROUNDUP(AV67/AY57,3))</f>
        <v>0</v>
      </c>
      <c r="AM67" s="234"/>
      <c r="AN67" s="234"/>
      <c r="AO67" s="234"/>
      <c r="AP67" s="234"/>
      <c r="AQ67" s="235"/>
      <c r="AR67" s="28"/>
      <c r="AS67" s="28"/>
      <c r="AT67" s="42"/>
      <c r="AU67" s="163" t="s">
        <v>53</v>
      </c>
      <c r="AV67" s="239">
        <f>IF(AV57-AV62&gt;0,IF(AV57-AV62&gt;AY57,AY57,AV57-AV62),0)</f>
        <v>0</v>
      </c>
      <c r="AW67" s="240" t="s">
        <v>54</v>
      </c>
      <c r="AX67" s="240"/>
      <c r="AY67" s="103"/>
      <c r="AZ67" s="103"/>
      <c r="BA67" s="42"/>
      <c r="BB67" s="42"/>
      <c r="BC67" s="42"/>
      <c r="BD67" s="42"/>
      <c r="BE67" s="42"/>
      <c r="BF67" s="42"/>
    </row>
    <row r="68" spans="1:58" ht="35.25" customHeight="1" x14ac:dyDescent="0.15">
      <c r="A68" s="49"/>
      <c r="B68" s="28"/>
      <c r="C68" s="211"/>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3"/>
      <c r="AD68" s="28"/>
      <c r="AE68" s="230"/>
      <c r="AF68" s="231"/>
      <c r="AG68" s="231"/>
      <c r="AH68" s="231"/>
      <c r="AI68" s="231"/>
      <c r="AJ68" s="231"/>
      <c r="AK68" s="232"/>
      <c r="AL68" s="236"/>
      <c r="AM68" s="237"/>
      <c r="AN68" s="237"/>
      <c r="AO68" s="237"/>
      <c r="AP68" s="237"/>
      <c r="AQ68" s="238"/>
      <c r="AR68" s="28"/>
      <c r="AS68" s="28"/>
      <c r="AT68" s="163"/>
      <c r="AU68" s="163"/>
      <c r="AV68" s="239"/>
      <c r="AW68" s="240"/>
      <c r="AX68" s="240"/>
      <c r="AY68" s="28"/>
      <c r="AZ68" s="28"/>
      <c r="BA68" s="28"/>
      <c r="BB68" s="28"/>
      <c r="BC68" s="28"/>
      <c r="BD68" s="28"/>
      <c r="BE68" s="28"/>
      <c r="BF68" s="28"/>
    </row>
    <row r="69" spans="1:58" ht="25.5" customHeight="1" x14ac:dyDescent="0.15">
      <c r="A69" s="49"/>
      <c r="B69" s="28"/>
      <c r="C69" s="214"/>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6"/>
      <c r="AD69" s="28"/>
      <c r="AE69" s="28"/>
      <c r="AF69" s="28"/>
      <c r="AG69" s="28"/>
      <c r="AH69" s="28"/>
      <c r="AI69" s="28"/>
      <c r="AJ69" s="28"/>
      <c r="AK69" s="52" t="s">
        <v>38</v>
      </c>
      <c r="AL69" s="28"/>
      <c r="AM69" s="34"/>
      <c r="AN69" s="34"/>
      <c r="AO69" s="34"/>
      <c r="AP69" s="28"/>
      <c r="AQ69" s="28"/>
      <c r="AR69" s="28"/>
      <c r="AS69" s="28"/>
      <c r="AT69" s="163"/>
      <c r="AU69" s="28"/>
      <c r="AV69" s="28"/>
      <c r="AW69" s="28"/>
      <c r="AX69" s="28"/>
      <c r="AY69" s="28"/>
      <c r="AZ69" s="28"/>
      <c r="BA69" s="28"/>
      <c r="BB69" s="28"/>
      <c r="BC69" s="28"/>
      <c r="BD69" s="28"/>
      <c r="BE69" s="28"/>
      <c r="BF69" s="28"/>
    </row>
    <row r="70" spans="1:58" ht="25.5" customHeight="1" x14ac:dyDescent="0.15">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55</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15">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15">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15">
      <c r="A73" s="164" t="s">
        <v>61</v>
      </c>
      <c r="B73" s="165"/>
      <c r="C73" s="165"/>
      <c r="D73" s="165"/>
      <c r="E73" s="165"/>
      <c r="F73" s="165"/>
      <c r="G73" s="165"/>
      <c r="H73" s="165"/>
      <c r="I73" s="166"/>
      <c r="J73" s="23"/>
      <c r="K73" s="63" t="s">
        <v>60</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23</v>
      </c>
      <c r="AV73" s="34"/>
      <c r="AW73" s="34"/>
      <c r="AX73" s="34"/>
      <c r="AY73" s="34"/>
      <c r="AZ73" s="28"/>
      <c r="BA73" s="34"/>
      <c r="BB73" s="34"/>
      <c r="BC73" s="34"/>
      <c r="BD73" s="34"/>
      <c r="BE73" s="34"/>
      <c r="BF73" s="9"/>
    </row>
    <row r="74" spans="1:58" ht="17.25" hidden="1" customHeight="1" x14ac:dyDescent="0.15">
      <c r="A74" s="167"/>
      <c r="B74" s="168"/>
      <c r="C74" s="168"/>
      <c r="D74" s="168"/>
      <c r="E74" s="168"/>
      <c r="F74" s="168"/>
      <c r="G74" s="168"/>
      <c r="H74" s="168"/>
      <c r="I74" s="169"/>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15">
      <c r="A75" s="29"/>
      <c r="B75" s="30" t="s">
        <v>24</v>
      </c>
      <c r="C75" s="31"/>
      <c r="D75" s="31"/>
      <c r="E75" s="31"/>
      <c r="F75" s="28"/>
      <c r="G75" s="32"/>
      <c r="H75" s="28"/>
      <c r="I75" s="32"/>
      <c r="J75" s="32"/>
      <c r="K75" s="32"/>
      <c r="L75" s="32"/>
      <c r="M75" s="32"/>
      <c r="N75" s="32"/>
      <c r="O75" s="32"/>
      <c r="P75" s="32"/>
      <c r="Q75" s="32"/>
      <c r="R75" s="32"/>
      <c r="S75" s="32"/>
      <c r="T75" s="32"/>
      <c r="U75" s="32"/>
      <c r="V75" s="32"/>
      <c r="W75" s="32"/>
      <c r="X75" s="32"/>
      <c r="Y75" s="32"/>
      <c r="Z75" s="32"/>
      <c r="AA75" s="33"/>
      <c r="AB75" s="34"/>
      <c r="AC75" s="34"/>
      <c r="AD75" s="34"/>
      <c r="AE75" s="30" t="s">
        <v>25</v>
      </c>
      <c r="AF75" s="34"/>
      <c r="AG75" s="34"/>
      <c r="AH75" s="34"/>
      <c r="AI75" s="34"/>
      <c r="AJ75" s="34"/>
      <c r="AK75" s="34"/>
      <c r="AL75" s="34"/>
      <c r="AM75" s="34"/>
      <c r="AN75" s="34"/>
      <c r="AO75" s="34"/>
      <c r="AP75" s="34"/>
      <c r="AQ75" s="34"/>
      <c r="AR75" s="34"/>
      <c r="AS75" s="34"/>
      <c r="AT75" s="28"/>
      <c r="AU75" s="28"/>
      <c r="AV75" s="28" t="s">
        <v>26</v>
      </c>
      <c r="AW75" s="28"/>
      <c r="AX75" s="28"/>
      <c r="AY75" s="28" t="s">
        <v>27</v>
      </c>
      <c r="AZ75" s="28"/>
      <c r="BA75" s="28"/>
      <c r="BB75" s="28"/>
      <c r="BC75" s="28"/>
      <c r="BD75" s="28"/>
      <c r="BE75" s="28"/>
      <c r="BF75" s="28"/>
    </row>
    <row r="76" spans="1:58" ht="25.5" hidden="1" customHeight="1" x14ac:dyDescent="0.15">
      <c r="A76" s="29"/>
      <c r="B76" s="170" t="s">
        <v>27</v>
      </c>
      <c r="C76" s="171"/>
      <c r="D76" s="171"/>
      <c r="E76" s="172"/>
      <c r="F76" s="176" t="s">
        <v>29</v>
      </c>
      <c r="G76" s="176"/>
      <c r="H76" s="177"/>
      <c r="I76" s="177"/>
      <c r="J76" s="179" t="s">
        <v>30</v>
      </c>
      <c r="K76" s="179"/>
      <c r="L76" s="177"/>
      <c r="M76" s="177"/>
      <c r="N76" s="179" t="s">
        <v>31</v>
      </c>
      <c r="O76" s="183"/>
      <c r="P76" s="225" t="s">
        <v>32</v>
      </c>
      <c r="Q76" s="183"/>
      <c r="R76" s="202" t="s">
        <v>33</v>
      </c>
      <c r="S76" s="202"/>
      <c r="T76" s="177"/>
      <c r="U76" s="177"/>
      <c r="V76" s="179" t="s">
        <v>30</v>
      </c>
      <c r="W76" s="179"/>
      <c r="X76" s="177"/>
      <c r="Y76" s="177"/>
      <c r="Z76" s="179" t="s">
        <v>31</v>
      </c>
      <c r="AA76" s="183"/>
      <c r="AB76" s="28"/>
      <c r="AC76" s="28"/>
      <c r="AD76" s="28"/>
      <c r="AE76" s="217" t="s">
        <v>107</v>
      </c>
      <c r="AF76" s="218"/>
      <c r="AG76" s="218"/>
      <c r="AH76" s="218"/>
      <c r="AI76" s="219"/>
      <c r="AJ76" s="223">
        <f>ROUNDDOWN(AY76/60,0)</f>
        <v>0</v>
      </c>
      <c r="AK76" s="223"/>
      <c r="AL76" s="218" t="s">
        <v>35</v>
      </c>
      <c r="AM76" s="218"/>
      <c r="AN76" s="223">
        <f>AY76-AJ76*60</f>
        <v>0</v>
      </c>
      <c r="AO76" s="223"/>
      <c r="AP76" s="179" t="s">
        <v>31</v>
      </c>
      <c r="AQ76" s="183"/>
      <c r="AR76" s="34"/>
      <c r="AS76" s="28"/>
      <c r="AT76" s="163"/>
      <c r="AU76" s="163" t="s">
        <v>36</v>
      </c>
      <c r="AV76" s="162">
        <f>T76*60+X76</f>
        <v>0</v>
      </c>
      <c r="AW76" s="28"/>
      <c r="AX76" s="163" t="s">
        <v>37</v>
      </c>
      <c r="AY76" s="162">
        <f>(T76*60+X76)-(H76*60+L76)</f>
        <v>0</v>
      </c>
      <c r="AZ76" s="28"/>
      <c r="BA76" s="28"/>
      <c r="BB76" s="28"/>
      <c r="BC76" s="28"/>
      <c r="BD76" s="28"/>
      <c r="BE76" s="28"/>
      <c r="BF76" s="28"/>
    </row>
    <row r="77" spans="1:58" ht="35.25" hidden="1" customHeight="1" x14ac:dyDescent="0.15">
      <c r="A77" s="29"/>
      <c r="B77" s="173"/>
      <c r="C77" s="174"/>
      <c r="D77" s="174"/>
      <c r="E77" s="175"/>
      <c r="F77" s="176"/>
      <c r="G77" s="176"/>
      <c r="H77" s="178"/>
      <c r="I77" s="178"/>
      <c r="J77" s="180"/>
      <c r="K77" s="180"/>
      <c r="L77" s="178"/>
      <c r="M77" s="178"/>
      <c r="N77" s="180"/>
      <c r="O77" s="184"/>
      <c r="P77" s="226"/>
      <c r="Q77" s="184"/>
      <c r="R77" s="203"/>
      <c r="S77" s="203"/>
      <c r="T77" s="178"/>
      <c r="U77" s="178"/>
      <c r="V77" s="180"/>
      <c r="W77" s="180"/>
      <c r="X77" s="178"/>
      <c r="Y77" s="178"/>
      <c r="Z77" s="180"/>
      <c r="AA77" s="184"/>
      <c r="AB77" s="28"/>
      <c r="AC77" s="28"/>
      <c r="AD77" s="28"/>
      <c r="AE77" s="220"/>
      <c r="AF77" s="221"/>
      <c r="AG77" s="221"/>
      <c r="AH77" s="221"/>
      <c r="AI77" s="222"/>
      <c r="AJ77" s="224"/>
      <c r="AK77" s="224"/>
      <c r="AL77" s="221"/>
      <c r="AM77" s="221"/>
      <c r="AN77" s="224"/>
      <c r="AO77" s="224"/>
      <c r="AP77" s="180"/>
      <c r="AQ77" s="184"/>
      <c r="AR77" s="34"/>
      <c r="AS77" s="28"/>
      <c r="AT77" s="163"/>
      <c r="AU77" s="163"/>
      <c r="AV77" s="162"/>
      <c r="AW77" s="28"/>
      <c r="AX77" s="163"/>
      <c r="AY77" s="162"/>
      <c r="AZ77" s="28"/>
      <c r="BA77" s="28"/>
      <c r="BB77" s="28"/>
      <c r="BC77" s="28"/>
      <c r="BD77" s="28"/>
      <c r="BE77" s="28"/>
      <c r="BF77" s="28"/>
    </row>
    <row r="78" spans="1:58" ht="17.25" hidden="1" customHeight="1" x14ac:dyDescent="0.15">
      <c r="A78" s="29"/>
      <c r="B78" s="35"/>
      <c r="C78" s="35"/>
      <c r="D78" s="35"/>
      <c r="E78" s="35"/>
      <c r="F78" s="36"/>
      <c r="G78" s="36"/>
      <c r="H78" s="37"/>
      <c r="I78" s="36"/>
      <c r="J78" s="36"/>
      <c r="K78" s="36"/>
      <c r="L78" s="36"/>
      <c r="M78" s="36"/>
      <c r="N78" s="36"/>
      <c r="O78" s="36"/>
      <c r="P78" s="36"/>
      <c r="Q78" s="36"/>
      <c r="R78" s="36"/>
      <c r="S78" s="36"/>
      <c r="T78" s="36"/>
      <c r="U78" s="36"/>
      <c r="V78" s="36"/>
      <c r="W78" s="36"/>
      <c r="X78" s="34"/>
      <c r="Y78" s="34"/>
      <c r="Z78" s="32"/>
      <c r="AA78" s="33"/>
      <c r="AB78" s="34"/>
      <c r="AC78" s="34"/>
      <c r="AD78" s="34"/>
      <c r="AE78" s="38"/>
      <c r="AF78" s="38"/>
      <c r="AG78" s="38"/>
      <c r="AH78" s="38"/>
      <c r="AI78" s="38"/>
      <c r="AJ78" s="39" t="s">
        <v>38</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15">
      <c r="A79" s="29"/>
      <c r="B79" s="30"/>
      <c r="C79" s="31"/>
      <c r="D79" s="31"/>
      <c r="E79" s="31"/>
      <c r="F79" s="32"/>
      <c r="G79" s="32"/>
      <c r="H79" s="32"/>
      <c r="I79" s="32"/>
      <c r="J79" s="32"/>
      <c r="K79" s="32"/>
      <c r="L79" s="32"/>
      <c r="M79" s="32"/>
      <c r="N79" s="32"/>
      <c r="O79" s="32"/>
      <c r="P79" s="32"/>
      <c r="Q79" s="32"/>
      <c r="R79" s="32"/>
      <c r="S79" s="32"/>
      <c r="T79" s="32"/>
      <c r="U79" s="32"/>
      <c r="V79" s="32"/>
      <c r="W79" s="33"/>
      <c r="X79" s="34"/>
      <c r="Y79" s="34"/>
      <c r="Z79" s="32"/>
      <c r="AA79" s="33"/>
      <c r="AB79" s="34"/>
      <c r="AC79" s="34"/>
      <c r="AD79" s="34"/>
      <c r="AE79" s="38"/>
      <c r="AF79" s="38"/>
      <c r="AG79" s="38"/>
      <c r="AH79" s="38"/>
      <c r="AI79" s="38"/>
      <c r="AJ79" s="38"/>
      <c r="AK79" s="38"/>
      <c r="AL79" s="38"/>
      <c r="AM79" s="38"/>
      <c r="AN79" s="38"/>
      <c r="AO79" s="38"/>
      <c r="AP79" s="38"/>
      <c r="AQ79" s="38"/>
      <c r="AR79" s="34"/>
      <c r="AV79" s="42" t="s">
        <v>39</v>
      </c>
      <c r="AY79" s="28" t="s">
        <v>40</v>
      </c>
      <c r="BB79" s="28" t="s">
        <v>41</v>
      </c>
    </row>
    <row r="80" spans="1:58" s="47" customFormat="1" ht="25.5" hidden="1" customHeight="1" x14ac:dyDescent="0.15">
      <c r="A80" s="40"/>
      <c r="B80" s="41" t="s">
        <v>100</v>
      </c>
      <c r="C80" s="41"/>
      <c r="D80" s="41"/>
      <c r="E80" s="41"/>
      <c r="F80" s="41"/>
      <c r="G80" s="41"/>
      <c r="H80" s="41"/>
      <c r="I80" s="41"/>
      <c r="J80" s="41"/>
      <c r="K80" s="41"/>
      <c r="L80" s="41"/>
      <c r="M80" s="41"/>
      <c r="N80" s="41"/>
      <c r="O80" s="42"/>
      <c r="P80" s="41"/>
      <c r="Q80" s="41"/>
      <c r="R80" s="41"/>
      <c r="S80" s="41"/>
      <c r="T80" s="41"/>
      <c r="U80" s="17"/>
      <c r="V80" s="41"/>
      <c r="W80" s="41"/>
      <c r="X80" s="34"/>
      <c r="Y80" s="34"/>
      <c r="Z80" s="32"/>
      <c r="AA80" s="33"/>
      <c r="AB80" s="34"/>
      <c r="AC80" s="34"/>
      <c r="AD80" s="34"/>
      <c r="AE80" s="43" t="s">
        <v>42</v>
      </c>
      <c r="AF80" s="44"/>
      <c r="AG80" s="45"/>
      <c r="AH80" s="45"/>
      <c r="AI80" s="45"/>
      <c r="AJ80" s="45"/>
      <c r="AK80" s="45"/>
      <c r="AL80" s="45"/>
      <c r="AM80" s="45"/>
      <c r="AN80" s="38"/>
      <c r="AO80" s="38"/>
      <c r="AP80" s="38"/>
      <c r="AQ80" s="46"/>
      <c r="AR80" s="34"/>
      <c r="AS80" s="28"/>
      <c r="AT80" s="42"/>
      <c r="AU80" s="42"/>
      <c r="AV80" s="42" t="s">
        <v>43</v>
      </c>
      <c r="AW80" s="42"/>
      <c r="AX80" s="42"/>
      <c r="AY80" s="28" t="s">
        <v>44</v>
      </c>
      <c r="AZ80" s="42"/>
      <c r="BA80" s="28"/>
      <c r="BB80" s="28"/>
      <c r="BC80" s="42"/>
      <c r="BD80" s="28"/>
      <c r="BE80" s="42"/>
      <c r="BF80" s="42"/>
    </row>
    <row r="81" spans="1:58" ht="25.5" hidden="1" customHeight="1" x14ac:dyDescent="0.15">
      <c r="A81" s="29"/>
      <c r="B81" s="170" t="s">
        <v>27</v>
      </c>
      <c r="C81" s="171"/>
      <c r="D81" s="171"/>
      <c r="E81" s="172"/>
      <c r="F81" s="176" t="s">
        <v>29</v>
      </c>
      <c r="G81" s="176"/>
      <c r="H81" s="177"/>
      <c r="I81" s="177"/>
      <c r="J81" s="179" t="s">
        <v>30</v>
      </c>
      <c r="K81" s="179"/>
      <c r="L81" s="177"/>
      <c r="M81" s="177"/>
      <c r="N81" s="179" t="s">
        <v>31</v>
      </c>
      <c r="O81" s="183"/>
      <c r="P81" s="225" t="s">
        <v>32</v>
      </c>
      <c r="Q81" s="183"/>
      <c r="R81" s="202" t="s">
        <v>33</v>
      </c>
      <c r="S81" s="202"/>
      <c r="T81" s="243"/>
      <c r="U81" s="177"/>
      <c r="V81" s="179" t="s">
        <v>30</v>
      </c>
      <c r="W81" s="179"/>
      <c r="X81" s="177"/>
      <c r="Y81" s="177"/>
      <c r="Z81" s="179" t="s">
        <v>31</v>
      </c>
      <c r="AA81" s="183"/>
      <c r="AB81" s="34"/>
      <c r="AC81" s="34"/>
      <c r="AD81" s="34"/>
      <c r="AE81" s="227" t="s">
        <v>109</v>
      </c>
      <c r="AF81" s="179"/>
      <c r="AG81" s="179"/>
      <c r="AH81" s="179"/>
      <c r="AI81" s="183"/>
      <c r="AJ81" s="241">
        <f>ROUNDDOWN(AV86/60,0)</f>
        <v>0</v>
      </c>
      <c r="AK81" s="223"/>
      <c r="AL81" s="179" t="s">
        <v>30</v>
      </c>
      <c r="AM81" s="179"/>
      <c r="AN81" s="223">
        <f>AV86-AJ81*60</f>
        <v>0</v>
      </c>
      <c r="AO81" s="223"/>
      <c r="AP81" s="179" t="s">
        <v>31</v>
      </c>
      <c r="AQ81" s="183"/>
      <c r="AR81" s="34"/>
      <c r="AS81" s="48"/>
      <c r="AT81" s="28"/>
      <c r="AU81" s="163" t="s">
        <v>45</v>
      </c>
      <c r="AV81" s="162">
        <f>IF(AY81&lt;=BB81,BB81,AV76)</f>
        <v>1260</v>
      </c>
      <c r="AW81" s="160"/>
      <c r="AX81" s="163" t="s">
        <v>46</v>
      </c>
      <c r="AY81" s="162">
        <f>T81*60+X81</f>
        <v>0</v>
      </c>
      <c r="AZ81" s="160"/>
      <c r="BA81" s="163" t="s">
        <v>47</v>
      </c>
      <c r="BB81" s="162">
        <f>21*60</f>
        <v>1260</v>
      </c>
      <c r="BC81" s="28"/>
      <c r="BD81" s="28"/>
      <c r="BE81" s="28"/>
      <c r="BF81" s="28"/>
    </row>
    <row r="82" spans="1:58" ht="35.25" hidden="1" customHeight="1" x14ac:dyDescent="0.15">
      <c r="A82" s="29"/>
      <c r="B82" s="173"/>
      <c r="C82" s="174"/>
      <c r="D82" s="174"/>
      <c r="E82" s="175"/>
      <c r="F82" s="176"/>
      <c r="G82" s="176"/>
      <c r="H82" s="178"/>
      <c r="I82" s="178"/>
      <c r="J82" s="180"/>
      <c r="K82" s="180"/>
      <c r="L82" s="178"/>
      <c r="M82" s="178"/>
      <c r="N82" s="180"/>
      <c r="O82" s="184"/>
      <c r="P82" s="226"/>
      <c r="Q82" s="184"/>
      <c r="R82" s="203"/>
      <c r="S82" s="203"/>
      <c r="T82" s="244"/>
      <c r="U82" s="178"/>
      <c r="V82" s="180"/>
      <c r="W82" s="180"/>
      <c r="X82" s="178"/>
      <c r="Y82" s="178"/>
      <c r="Z82" s="180"/>
      <c r="AA82" s="184"/>
      <c r="AB82" s="28"/>
      <c r="AC82" s="28"/>
      <c r="AD82" s="28"/>
      <c r="AE82" s="226"/>
      <c r="AF82" s="180"/>
      <c r="AG82" s="180"/>
      <c r="AH82" s="180"/>
      <c r="AI82" s="184"/>
      <c r="AJ82" s="242"/>
      <c r="AK82" s="224"/>
      <c r="AL82" s="180"/>
      <c r="AM82" s="180"/>
      <c r="AN82" s="224"/>
      <c r="AO82" s="224"/>
      <c r="AP82" s="180"/>
      <c r="AQ82" s="184"/>
      <c r="AR82" s="34"/>
      <c r="AS82" s="48"/>
      <c r="AT82" s="28"/>
      <c r="AU82" s="163"/>
      <c r="AV82" s="162"/>
      <c r="AW82" s="160"/>
      <c r="AX82" s="163"/>
      <c r="AY82" s="162"/>
      <c r="AZ82" s="160"/>
      <c r="BA82" s="163"/>
      <c r="BB82" s="162"/>
      <c r="BC82" s="28"/>
      <c r="BD82" s="28"/>
      <c r="BE82" s="28"/>
      <c r="BF82" s="28"/>
    </row>
    <row r="83" spans="1:58" ht="17.25" hidden="1" customHeight="1" x14ac:dyDescent="0.15">
      <c r="A83" s="49"/>
      <c r="B83" s="35"/>
      <c r="C83" s="35"/>
      <c r="D83" s="35"/>
      <c r="E83" s="35"/>
      <c r="F83" s="28"/>
      <c r="G83" s="35"/>
      <c r="H83" s="37"/>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38</v>
      </c>
      <c r="AK83" s="46"/>
      <c r="AL83" s="46"/>
      <c r="AM83" s="46"/>
      <c r="AN83" s="46"/>
      <c r="AO83" s="46"/>
      <c r="AP83" s="46"/>
      <c r="AQ83" s="46"/>
      <c r="AR83" s="28"/>
      <c r="AS83" s="28"/>
      <c r="AT83" s="28"/>
      <c r="AU83" s="28"/>
      <c r="AV83" s="28"/>
      <c r="AW83" s="28"/>
      <c r="AX83" s="28"/>
      <c r="AY83" s="61" t="s">
        <v>48</v>
      </c>
      <c r="AZ83" s="28"/>
      <c r="BA83" s="28"/>
      <c r="BB83" s="28"/>
      <c r="BC83" s="28"/>
      <c r="BD83" s="28"/>
      <c r="BE83" s="28"/>
      <c r="BF83" s="28"/>
    </row>
    <row r="84" spans="1:58" ht="25.5" hidden="1" customHeight="1" x14ac:dyDescent="0.2">
      <c r="A84" s="49"/>
      <c r="B84" s="28"/>
      <c r="C84" s="208" t="s">
        <v>99</v>
      </c>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10"/>
      <c r="AC84" s="28"/>
      <c r="AD84" s="28"/>
      <c r="AE84" s="46"/>
      <c r="AF84" s="46"/>
      <c r="AG84" s="46"/>
      <c r="AH84" s="46"/>
      <c r="AI84" s="46"/>
      <c r="AJ84" s="46"/>
      <c r="AK84" s="46"/>
      <c r="AL84" s="46"/>
      <c r="AM84" s="46"/>
      <c r="AN84" s="46"/>
      <c r="AO84" s="46"/>
      <c r="AP84" s="46"/>
      <c r="AQ84" s="46"/>
      <c r="AR84" s="28"/>
      <c r="AS84" s="28"/>
      <c r="AT84" s="28"/>
      <c r="AU84" s="28"/>
      <c r="AV84" s="28"/>
      <c r="AW84" s="28"/>
      <c r="AX84" s="28"/>
      <c r="AY84" s="102" t="s">
        <v>88</v>
      </c>
      <c r="AZ84" s="28"/>
      <c r="BA84" s="28"/>
      <c r="BB84" s="28"/>
      <c r="BC84" s="28"/>
      <c r="BD84" s="28"/>
      <c r="BE84" s="28"/>
      <c r="BF84" s="28"/>
    </row>
    <row r="85" spans="1:58" ht="25.5" hidden="1" customHeight="1" x14ac:dyDescent="0.15">
      <c r="A85" s="49"/>
      <c r="B85" s="28"/>
      <c r="C85" s="211"/>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3"/>
      <c r="AC85" s="28"/>
      <c r="AD85" s="28"/>
      <c r="AE85" s="43" t="s">
        <v>49</v>
      </c>
      <c r="AF85" s="46"/>
      <c r="AG85" s="46"/>
      <c r="AH85" s="46"/>
      <c r="AI85" s="46"/>
      <c r="AJ85" s="46"/>
      <c r="AK85" s="46"/>
      <c r="AL85" s="46"/>
      <c r="AM85" s="46"/>
      <c r="AN85" s="46"/>
      <c r="AO85" s="46"/>
      <c r="AP85" s="46"/>
      <c r="AQ85" s="46"/>
      <c r="AR85" s="28"/>
      <c r="AS85" s="28"/>
      <c r="AT85" s="28"/>
      <c r="AU85" s="28"/>
      <c r="AV85" s="28" t="s">
        <v>50</v>
      </c>
      <c r="AW85" s="28"/>
      <c r="AX85" s="28"/>
      <c r="AY85" s="28" t="s">
        <v>51</v>
      </c>
      <c r="AZ85" s="103"/>
      <c r="BA85" s="28"/>
      <c r="BB85" s="28"/>
      <c r="BC85" s="28"/>
      <c r="BD85" s="28"/>
      <c r="BE85" s="28"/>
      <c r="BF85" s="28"/>
    </row>
    <row r="86" spans="1:58" s="47" customFormat="1" ht="25.5" hidden="1" customHeight="1" x14ac:dyDescent="0.15">
      <c r="A86" s="49"/>
      <c r="B86" s="28"/>
      <c r="C86" s="211"/>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3"/>
      <c r="AD86" s="34"/>
      <c r="AE86" s="217" t="s">
        <v>108</v>
      </c>
      <c r="AF86" s="228"/>
      <c r="AG86" s="228"/>
      <c r="AH86" s="228"/>
      <c r="AI86" s="228"/>
      <c r="AJ86" s="228"/>
      <c r="AK86" s="229"/>
      <c r="AL86" s="233">
        <f>IF(AY76=0,0,ROUNDUP(AV86/AY76,3))</f>
        <v>0</v>
      </c>
      <c r="AM86" s="234"/>
      <c r="AN86" s="234"/>
      <c r="AO86" s="234"/>
      <c r="AP86" s="234"/>
      <c r="AQ86" s="235"/>
      <c r="AR86" s="28"/>
      <c r="AS86" s="28"/>
      <c r="AT86" s="42"/>
      <c r="AU86" s="163" t="s">
        <v>53</v>
      </c>
      <c r="AV86" s="239">
        <f>IF(AV76-AV81&gt;0,IF(AV76-AV81&gt;AY76,AY76,AV76-AV81),0)</f>
        <v>0</v>
      </c>
      <c r="AW86" s="240" t="s">
        <v>54</v>
      </c>
      <c r="AX86" s="240"/>
      <c r="AY86" s="103"/>
      <c r="AZ86" s="103"/>
      <c r="BA86" s="42"/>
      <c r="BB86" s="42"/>
      <c r="BC86" s="42"/>
      <c r="BD86" s="42"/>
      <c r="BE86" s="42"/>
      <c r="BF86" s="42"/>
    </row>
    <row r="87" spans="1:58" ht="35.25" hidden="1" customHeight="1" x14ac:dyDescent="0.15">
      <c r="A87" s="64"/>
      <c r="B87" s="28"/>
      <c r="C87" s="211"/>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3"/>
      <c r="AC87" s="34"/>
      <c r="AD87" s="28"/>
      <c r="AE87" s="230"/>
      <c r="AF87" s="231"/>
      <c r="AG87" s="231"/>
      <c r="AH87" s="231"/>
      <c r="AI87" s="231"/>
      <c r="AJ87" s="231"/>
      <c r="AK87" s="232"/>
      <c r="AL87" s="236"/>
      <c r="AM87" s="237"/>
      <c r="AN87" s="237"/>
      <c r="AO87" s="237"/>
      <c r="AP87" s="237"/>
      <c r="AQ87" s="238"/>
      <c r="AR87" s="28"/>
      <c r="AS87" s="28"/>
      <c r="AT87" s="163"/>
      <c r="AU87" s="163"/>
      <c r="AV87" s="239"/>
      <c r="AW87" s="240"/>
      <c r="AX87" s="240"/>
      <c r="AY87" s="28"/>
      <c r="AZ87" s="28"/>
      <c r="BA87" s="28"/>
      <c r="BB87" s="28"/>
      <c r="BC87" s="28"/>
      <c r="BD87" s="28"/>
      <c r="BE87" s="28"/>
      <c r="BF87" s="28"/>
    </row>
    <row r="88" spans="1:58" ht="25.5" hidden="1" customHeight="1" x14ac:dyDescent="0.15">
      <c r="A88" s="64"/>
      <c r="B88" s="28"/>
      <c r="C88" s="214"/>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6"/>
      <c r="AC88" s="28"/>
      <c r="AD88" s="28"/>
      <c r="AE88" s="28"/>
      <c r="AF88" s="28"/>
      <c r="AG88" s="28"/>
      <c r="AH88" s="28"/>
      <c r="AI88" s="28"/>
      <c r="AJ88" s="28"/>
      <c r="AK88" s="52" t="s">
        <v>38</v>
      </c>
      <c r="AL88" s="28"/>
      <c r="AM88" s="34"/>
      <c r="AN88" s="34"/>
      <c r="AO88" s="34"/>
      <c r="AP88" s="28"/>
      <c r="AQ88" s="28"/>
      <c r="AR88" s="28"/>
      <c r="AS88" s="28"/>
      <c r="AT88" s="163"/>
      <c r="AU88" s="28"/>
      <c r="AV88" s="28"/>
      <c r="AW88" s="28"/>
      <c r="AX88" s="28"/>
      <c r="AY88" s="28"/>
      <c r="AZ88" s="28"/>
      <c r="BA88" s="28"/>
      <c r="BB88" s="28"/>
      <c r="BC88" s="28"/>
      <c r="BD88" s="28"/>
      <c r="BE88" s="28"/>
      <c r="BF88" s="28"/>
    </row>
    <row r="89" spans="1:58" ht="25.5" hidden="1" customHeight="1" x14ac:dyDescent="0.15">
      <c r="A89" s="49"/>
      <c r="B89" s="31"/>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55</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15">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15">
      <c r="A91" s="164" t="s">
        <v>62</v>
      </c>
      <c r="B91" s="165"/>
      <c r="C91" s="165"/>
      <c r="D91" s="165"/>
      <c r="E91" s="165"/>
      <c r="F91" s="165"/>
      <c r="G91" s="165"/>
      <c r="H91" s="165"/>
      <c r="I91" s="166"/>
      <c r="J91" s="23"/>
      <c r="K91" s="63" t="s">
        <v>60</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23</v>
      </c>
      <c r="AV91" s="34"/>
      <c r="AW91" s="34"/>
      <c r="AX91" s="34"/>
      <c r="AY91" s="34"/>
      <c r="AZ91" s="28"/>
      <c r="BA91" s="34"/>
      <c r="BB91" s="34"/>
      <c r="BC91" s="34"/>
      <c r="BD91" s="34"/>
      <c r="BE91" s="34"/>
      <c r="BF91" s="9"/>
    </row>
    <row r="92" spans="1:58" ht="17.25" hidden="1" customHeight="1" x14ac:dyDescent="0.15">
      <c r="A92" s="167"/>
      <c r="B92" s="168"/>
      <c r="C92" s="168"/>
      <c r="D92" s="168"/>
      <c r="E92" s="168"/>
      <c r="F92" s="168"/>
      <c r="G92" s="168"/>
      <c r="H92" s="168"/>
      <c r="I92" s="169"/>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15">
      <c r="A93" s="29"/>
      <c r="B93" s="30" t="s">
        <v>24</v>
      </c>
      <c r="C93" s="31"/>
      <c r="D93" s="31"/>
      <c r="E93" s="31"/>
      <c r="F93" s="28"/>
      <c r="G93" s="32"/>
      <c r="H93" s="28"/>
      <c r="I93" s="32"/>
      <c r="J93" s="32"/>
      <c r="K93" s="32"/>
      <c r="L93" s="32"/>
      <c r="M93" s="32"/>
      <c r="N93" s="32"/>
      <c r="O93" s="32"/>
      <c r="P93" s="32"/>
      <c r="Q93" s="32"/>
      <c r="R93" s="32"/>
      <c r="S93" s="32"/>
      <c r="T93" s="32"/>
      <c r="U93" s="32"/>
      <c r="V93" s="32"/>
      <c r="W93" s="32"/>
      <c r="X93" s="32"/>
      <c r="Y93" s="32"/>
      <c r="Z93" s="32"/>
      <c r="AA93" s="33"/>
      <c r="AB93" s="34"/>
      <c r="AC93" s="34"/>
      <c r="AD93" s="34"/>
      <c r="AE93" s="30" t="s">
        <v>25</v>
      </c>
      <c r="AF93" s="34"/>
      <c r="AG93" s="34"/>
      <c r="AH93" s="34"/>
      <c r="AI93" s="34"/>
      <c r="AJ93" s="34"/>
      <c r="AK93" s="34"/>
      <c r="AL93" s="34"/>
      <c r="AM93" s="34"/>
      <c r="AN93" s="34"/>
      <c r="AO93" s="34"/>
      <c r="AP93" s="34"/>
      <c r="AQ93" s="34"/>
      <c r="AR93" s="34"/>
      <c r="AS93" s="34"/>
      <c r="AT93" s="28"/>
      <c r="AU93" s="28"/>
      <c r="AV93" s="28" t="s">
        <v>26</v>
      </c>
      <c r="AW93" s="28"/>
      <c r="AX93" s="28"/>
      <c r="AY93" s="28" t="s">
        <v>27</v>
      </c>
      <c r="AZ93" s="28"/>
      <c r="BA93" s="28"/>
      <c r="BB93" s="28"/>
      <c r="BC93" s="28"/>
      <c r="BD93" s="28"/>
      <c r="BE93" s="28"/>
      <c r="BF93" s="28"/>
    </row>
    <row r="94" spans="1:58" ht="25.5" hidden="1" customHeight="1" x14ac:dyDescent="0.15">
      <c r="A94" s="29"/>
      <c r="B94" s="170" t="s">
        <v>27</v>
      </c>
      <c r="C94" s="171"/>
      <c r="D94" s="171"/>
      <c r="E94" s="172"/>
      <c r="F94" s="176" t="s">
        <v>29</v>
      </c>
      <c r="G94" s="176"/>
      <c r="H94" s="177"/>
      <c r="I94" s="177"/>
      <c r="J94" s="179" t="s">
        <v>30</v>
      </c>
      <c r="K94" s="179"/>
      <c r="L94" s="177"/>
      <c r="M94" s="177"/>
      <c r="N94" s="179" t="s">
        <v>31</v>
      </c>
      <c r="O94" s="183"/>
      <c r="P94" s="225" t="s">
        <v>32</v>
      </c>
      <c r="Q94" s="183"/>
      <c r="R94" s="202" t="s">
        <v>33</v>
      </c>
      <c r="S94" s="202"/>
      <c r="T94" s="177"/>
      <c r="U94" s="177"/>
      <c r="V94" s="179" t="s">
        <v>30</v>
      </c>
      <c r="W94" s="179"/>
      <c r="X94" s="177"/>
      <c r="Y94" s="177"/>
      <c r="Z94" s="179" t="s">
        <v>31</v>
      </c>
      <c r="AA94" s="183"/>
      <c r="AB94" s="28"/>
      <c r="AC94" s="28"/>
      <c r="AD94" s="28"/>
      <c r="AE94" s="217" t="s">
        <v>107</v>
      </c>
      <c r="AF94" s="218"/>
      <c r="AG94" s="218"/>
      <c r="AH94" s="218"/>
      <c r="AI94" s="219"/>
      <c r="AJ94" s="223">
        <f>ROUNDDOWN(AY94/60,0)</f>
        <v>0</v>
      </c>
      <c r="AK94" s="223"/>
      <c r="AL94" s="218" t="s">
        <v>35</v>
      </c>
      <c r="AM94" s="218"/>
      <c r="AN94" s="223">
        <f>AY94-AJ94*60</f>
        <v>0</v>
      </c>
      <c r="AO94" s="223"/>
      <c r="AP94" s="179" t="s">
        <v>31</v>
      </c>
      <c r="AQ94" s="183"/>
      <c r="AR94" s="34"/>
      <c r="AS94" s="28"/>
      <c r="AT94" s="163"/>
      <c r="AU94" s="163" t="s">
        <v>36</v>
      </c>
      <c r="AV94" s="162">
        <f>T94*60+X94</f>
        <v>0</v>
      </c>
      <c r="AW94" s="28"/>
      <c r="AX94" s="163" t="s">
        <v>37</v>
      </c>
      <c r="AY94" s="162">
        <f>(T94*60+X94)-(H94*60+L94)</f>
        <v>0</v>
      </c>
      <c r="AZ94" s="28"/>
      <c r="BA94" s="28"/>
      <c r="BB94" s="28"/>
      <c r="BC94" s="28"/>
      <c r="BD94" s="28"/>
      <c r="BE94" s="28"/>
      <c r="BF94" s="28"/>
    </row>
    <row r="95" spans="1:58" ht="35.25" hidden="1" customHeight="1" x14ac:dyDescent="0.15">
      <c r="A95" s="29"/>
      <c r="B95" s="173"/>
      <c r="C95" s="174"/>
      <c r="D95" s="174"/>
      <c r="E95" s="175"/>
      <c r="F95" s="176"/>
      <c r="G95" s="176"/>
      <c r="H95" s="178"/>
      <c r="I95" s="178"/>
      <c r="J95" s="180"/>
      <c r="K95" s="180"/>
      <c r="L95" s="178"/>
      <c r="M95" s="178"/>
      <c r="N95" s="180"/>
      <c r="O95" s="184"/>
      <c r="P95" s="226"/>
      <c r="Q95" s="184"/>
      <c r="R95" s="203"/>
      <c r="S95" s="203"/>
      <c r="T95" s="178"/>
      <c r="U95" s="178"/>
      <c r="V95" s="180"/>
      <c r="W95" s="180"/>
      <c r="X95" s="178"/>
      <c r="Y95" s="178"/>
      <c r="Z95" s="180"/>
      <c r="AA95" s="184"/>
      <c r="AB95" s="28"/>
      <c r="AC95" s="28"/>
      <c r="AD95" s="28"/>
      <c r="AE95" s="220"/>
      <c r="AF95" s="221"/>
      <c r="AG95" s="221"/>
      <c r="AH95" s="221"/>
      <c r="AI95" s="222"/>
      <c r="AJ95" s="224"/>
      <c r="AK95" s="224"/>
      <c r="AL95" s="221"/>
      <c r="AM95" s="221"/>
      <c r="AN95" s="224"/>
      <c r="AO95" s="224"/>
      <c r="AP95" s="180"/>
      <c r="AQ95" s="184"/>
      <c r="AR95" s="34"/>
      <c r="AS95" s="28"/>
      <c r="AT95" s="163"/>
      <c r="AU95" s="163"/>
      <c r="AV95" s="162"/>
      <c r="AW95" s="28"/>
      <c r="AX95" s="163"/>
      <c r="AY95" s="162"/>
      <c r="AZ95" s="28"/>
      <c r="BA95" s="28"/>
      <c r="BB95" s="28"/>
      <c r="BC95" s="28"/>
      <c r="BD95" s="28"/>
      <c r="BE95" s="28"/>
      <c r="BF95" s="28"/>
    </row>
    <row r="96" spans="1:58" ht="17.25" hidden="1" customHeight="1" x14ac:dyDescent="0.15">
      <c r="A96" s="29"/>
      <c r="B96" s="35"/>
      <c r="C96" s="35"/>
      <c r="D96" s="35"/>
      <c r="E96" s="35"/>
      <c r="F96" s="36"/>
      <c r="G96" s="36"/>
      <c r="H96" s="37"/>
      <c r="I96" s="36"/>
      <c r="J96" s="36"/>
      <c r="K96" s="36"/>
      <c r="L96" s="36"/>
      <c r="M96" s="36"/>
      <c r="N96" s="36"/>
      <c r="O96" s="36"/>
      <c r="P96" s="36"/>
      <c r="Q96" s="36"/>
      <c r="R96" s="36"/>
      <c r="S96" s="36"/>
      <c r="T96" s="36"/>
      <c r="U96" s="36"/>
      <c r="V96" s="36"/>
      <c r="W96" s="36"/>
      <c r="X96" s="34"/>
      <c r="Y96" s="34"/>
      <c r="Z96" s="32"/>
      <c r="AA96" s="33"/>
      <c r="AB96" s="34"/>
      <c r="AC96" s="34"/>
      <c r="AD96" s="34"/>
      <c r="AE96" s="38"/>
      <c r="AF96" s="38"/>
      <c r="AG96" s="38"/>
      <c r="AH96" s="38"/>
      <c r="AI96" s="38"/>
      <c r="AJ96" s="39" t="s">
        <v>38</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15">
      <c r="A97" s="29"/>
      <c r="B97" s="30"/>
      <c r="C97" s="31"/>
      <c r="D97" s="31"/>
      <c r="E97" s="31"/>
      <c r="F97" s="32"/>
      <c r="G97" s="32"/>
      <c r="H97" s="32"/>
      <c r="I97" s="32"/>
      <c r="J97" s="32"/>
      <c r="K97" s="32"/>
      <c r="L97" s="32"/>
      <c r="M97" s="32"/>
      <c r="N97" s="32"/>
      <c r="O97" s="32"/>
      <c r="P97" s="32"/>
      <c r="Q97" s="32"/>
      <c r="R97" s="32"/>
      <c r="S97" s="32"/>
      <c r="T97" s="32"/>
      <c r="U97" s="32"/>
      <c r="V97" s="32"/>
      <c r="W97" s="33"/>
      <c r="X97" s="34"/>
      <c r="Y97" s="34"/>
      <c r="Z97" s="32"/>
      <c r="AA97" s="33"/>
      <c r="AB97" s="34"/>
      <c r="AC97" s="34"/>
      <c r="AD97" s="34"/>
      <c r="AE97" s="38"/>
      <c r="AF97" s="38"/>
      <c r="AG97" s="38"/>
      <c r="AH97" s="38"/>
      <c r="AI97" s="38"/>
      <c r="AJ97" s="38"/>
      <c r="AK97" s="38"/>
      <c r="AL97" s="38"/>
      <c r="AM97" s="38"/>
      <c r="AN97" s="38"/>
      <c r="AO97" s="38"/>
      <c r="AP97" s="38"/>
      <c r="AQ97" s="38"/>
      <c r="AR97" s="34"/>
      <c r="AV97" s="42" t="s">
        <v>39</v>
      </c>
      <c r="AY97" s="28" t="s">
        <v>40</v>
      </c>
      <c r="BB97" s="28" t="s">
        <v>41</v>
      </c>
    </row>
    <row r="98" spans="1:58" s="47" customFormat="1" ht="25.5" hidden="1" customHeight="1" x14ac:dyDescent="0.15">
      <c r="A98" s="40"/>
      <c r="B98" s="41" t="s">
        <v>100</v>
      </c>
      <c r="C98" s="41"/>
      <c r="D98" s="41"/>
      <c r="E98" s="41"/>
      <c r="F98" s="41"/>
      <c r="G98" s="41"/>
      <c r="H98" s="41"/>
      <c r="I98" s="41"/>
      <c r="J98" s="41"/>
      <c r="K98" s="41"/>
      <c r="L98" s="41"/>
      <c r="M98" s="41"/>
      <c r="N98" s="41"/>
      <c r="O98" s="42"/>
      <c r="P98" s="41"/>
      <c r="Q98" s="41"/>
      <c r="R98" s="41"/>
      <c r="S98" s="41"/>
      <c r="T98" s="41"/>
      <c r="U98" s="17"/>
      <c r="V98" s="41"/>
      <c r="W98" s="41"/>
      <c r="X98" s="34"/>
      <c r="Y98" s="34"/>
      <c r="Z98" s="32"/>
      <c r="AA98" s="33"/>
      <c r="AB98" s="34"/>
      <c r="AC98" s="34"/>
      <c r="AD98" s="34"/>
      <c r="AE98" s="43" t="s">
        <v>42</v>
      </c>
      <c r="AF98" s="44"/>
      <c r="AG98" s="45"/>
      <c r="AH98" s="45"/>
      <c r="AI98" s="45"/>
      <c r="AJ98" s="45"/>
      <c r="AK98" s="45"/>
      <c r="AL98" s="45"/>
      <c r="AM98" s="45"/>
      <c r="AN98" s="38"/>
      <c r="AO98" s="38"/>
      <c r="AP98" s="38"/>
      <c r="AQ98" s="46"/>
      <c r="AR98" s="34"/>
      <c r="AS98" s="28"/>
      <c r="AT98" s="42"/>
      <c r="AU98" s="42"/>
      <c r="AV98" s="42" t="s">
        <v>43</v>
      </c>
      <c r="AW98" s="42"/>
      <c r="AX98" s="42"/>
      <c r="AY98" s="28" t="s">
        <v>44</v>
      </c>
      <c r="AZ98" s="42"/>
      <c r="BA98" s="28"/>
      <c r="BB98" s="28"/>
      <c r="BC98" s="42"/>
      <c r="BD98" s="28"/>
      <c r="BE98" s="42"/>
      <c r="BF98" s="42"/>
    </row>
    <row r="99" spans="1:58" ht="25.5" hidden="1" customHeight="1" x14ac:dyDescent="0.15">
      <c r="A99" s="29"/>
      <c r="B99" s="170" t="s">
        <v>27</v>
      </c>
      <c r="C99" s="171"/>
      <c r="D99" s="171"/>
      <c r="E99" s="172"/>
      <c r="F99" s="176" t="s">
        <v>29</v>
      </c>
      <c r="G99" s="176"/>
      <c r="H99" s="177"/>
      <c r="I99" s="177"/>
      <c r="J99" s="179" t="s">
        <v>30</v>
      </c>
      <c r="K99" s="179"/>
      <c r="L99" s="177"/>
      <c r="M99" s="177"/>
      <c r="N99" s="179" t="s">
        <v>31</v>
      </c>
      <c r="O99" s="183"/>
      <c r="P99" s="225" t="s">
        <v>32</v>
      </c>
      <c r="Q99" s="183"/>
      <c r="R99" s="202" t="s">
        <v>33</v>
      </c>
      <c r="S99" s="202"/>
      <c r="T99" s="243"/>
      <c r="U99" s="177"/>
      <c r="V99" s="179" t="s">
        <v>30</v>
      </c>
      <c r="W99" s="179"/>
      <c r="X99" s="177"/>
      <c r="Y99" s="177"/>
      <c r="Z99" s="179" t="s">
        <v>31</v>
      </c>
      <c r="AA99" s="183"/>
      <c r="AB99" s="34"/>
      <c r="AC99" s="34"/>
      <c r="AD99" s="34"/>
      <c r="AE99" s="227" t="s">
        <v>50</v>
      </c>
      <c r="AF99" s="179"/>
      <c r="AG99" s="179"/>
      <c r="AH99" s="179"/>
      <c r="AI99" s="183"/>
      <c r="AJ99" s="241">
        <f>ROUNDDOWN(AV104/60,0)</f>
        <v>0</v>
      </c>
      <c r="AK99" s="223"/>
      <c r="AL99" s="179" t="s">
        <v>30</v>
      </c>
      <c r="AM99" s="179"/>
      <c r="AN99" s="223">
        <f>AV104-AJ99*60</f>
        <v>0</v>
      </c>
      <c r="AO99" s="223"/>
      <c r="AP99" s="179" t="s">
        <v>31</v>
      </c>
      <c r="AQ99" s="183"/>
      <c r="AR99" s="34"/>
      <c r="AS99" s="48"/>
      <c r="AT99" s="28"/>
      <c r="AU99" s="163" t="s">
        <v>45</v>
      </c>
      <c r="AV99" s="162">
        <f>IF(AY99&lt;=BB99,BB99,AV94)</f>
        <v>1260</v>
      </c>
      <c r="AW99" s="160"/>
      <c r="AX99" s="163" t="s">
        <v>46</v>
      </c>
      <c r="AY99" s="162">
        <f>T99*60+X99</f>
        <v>0</v>
      </c>
      <c r="AZ99" s="160"/>
      <c r="BA99" s="163" t="s">
        <v>47</v>
      </c>
      <c r="BB99" s="162">
        <f>21*60</f>
        <v>1260</v>
      </c>
      <c r="BC99" s="28"/>
      <c r="BD99" s="28"/>
      <c r="BE99" s="28"/>
      <c r="BF99" s="28"/>
    </row>
    <row r="100" spans="1:58" ht="35.25" hidden="1" customHeight="1" x14ac:dyDescent="0.15">
      <c r="A100" s="29"/>
      <c r="B100" s="173"/>
      <c r="C100" s="174"/>
      <c r="D100" s="174"/>
      <c r="E100" s="175"/>
      <c r="F100" s="176"/>
      <c r="G100" s="176"/>
      <c r="H100" s="178"/>
      <c r="I100" s="178"/>
      <c r="J100" s="180"/>
      <c r="K100" s="180"/>
      <c r="L100" s="178"/>
      <c r="M100" s="178"/>
      <c r="N100" s="180"/>
      <c r="O100" s="184"/>
      <c r="P100" s="226"/>
      <c r="Q100" s="184"/>
      <c r="R100" s="203"/>
      <c r="S100" s="203"/>
      <c r="T100" s="244"/>
      <c r="U100" s="178"/>
      <c r="V100" s="180"/>
      <c r="W100" s="180"/>
      <c r="X100" s="178"/>
      <c r="Y100" s="178"/>
      <c r="Z100" s="180"/>
      <c r="AA100" s="184"/>
      <c r="AB100" s="28"/>
      <c r="AC100" s="28"/>
      <c r="AD100" s="28"/>
      <c r="AE100" s="226"/>
      <c r="AF100" s="180"/>
      <c r="AG100" s="180"/>
      <c r="AH100" s="180"/>
      <c r="AI100" s="184"/>
      <c r="AJ100" s="242"/>
      <c r="AK100" s="224"/>
      <c r="AL100" s="180"/>
      <c r="AM100" s="180"/>
      <c r="AN100" s="224"/>
      <c r="AO100" s="224"/>
      <c r="AP100" s="180"/>
      <c r="AQ100" s="184"/>
      <c r="AR100" s="34"/>
      <c r="AS100" s="48"/>
      <c r="AT100" s="28"/>
      <c r="AU100" s="163"/>
      <c r="AV100" s="162"/>
      <c r="AW100" s="160"/>
      <c r="AX100" s="163"/>
      <c r="AY100" s="162"/>
      <c r="AZ100" s="160"/>
      <c r="BA100" s="163"/>
      <c r="BB100" s="162"/>
      <c r="BC100" s="28"/>
      <c r="BD100" s="28"/>
      <c r="BE100" s="28"/>
      <c r="BF100" s="28"/>
    </row>
    <row r="101" spans="1:58" ht="17.25" hidden="1" customHeight="1" x14ac:dyDescent="0.15">
      <c r="A101" s="49"/>
      <c r="B101" s="35"/>
      <c r="C101" s="35"/>
      <c r="D101" s="35"/>
      <c r="E101" s="35"/>
      <c r="F101" s="28"/>
      <c r="G101" s="35"/>
      <c r="H101" s="37"/>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38</v>
      </c>
      <c r="AK101" s="46"/>
      <c r="AL101" s="46"/>
      <c r="AM101" s="46"/>
      <c r="AN101" s="46"/>
      <c r="AO101" s="46"/>
      <c r="AP101" s="46"/>
      <c r="AQ101" s="46"/>
      <c r="AR101" s="28"/>
      <c r="AS101" s="28"/>
      <c r="AT101" s="28"/>
      <c r="AU101" s="28"/>
      <c r="AV101" s="28"/>
      <c r="AW101" s="28"/>
      <c r="AX101" s="28"/>
      <c r="AY101" s="61" t="s">
        <v>48</v>
      </c>
      <c r="AZ101" s="28"/>
      <c r="BA101" s="28"/>
      <c r="BB101" s="28"/>
      <c r="BC101" s="28"/>
      <c r="BD101" s="28"/>
      <c r="BE101" s="28"/>
      <c r="BF101" s="28"/>
    </row>
    <row r="102" spans="1:58" ht="25.5" hidden="1" customHeight="1" x14ac:dyDescent="0.2">
      <c r="A102" s="49"/>
      <c r="B102" s="28"/>
      <c r="C102" s="208" t="s">
        <v>99</v>
      </c>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10"/>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02" t="s">
        <v>88</v>
      </c>
      <c r="AZ102" s="28"/>
      <c r="BA102" s="28"/>
      <c r="BB102" s="28"/>
      <c r="BC102" s="28"/>
      <c r="BD102" s="28"/>
      <c r="BE102" s="28"/>
      <c r="BF102" s="28"/>
    </row>
    <row r="103" spans="1:58" ht="25.5" hidden="1" customHeight="1" x14ac:dyDescent="0.15">
      <c r="A103" s="49"/>
      <c r="B103" s="28"/>
      <c r="C103" s="211"/>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3"/>
      <c r="AC103" s="28"/>
      <c r="AD103" s="28"/>
      <c r="AE103" s="43" t="s">
        <v>49</v>
      </c>
      <c r="AF103" s="46"/>
      <c r="AG103" s="46"/>
      <c r="AH103" s="46"/>
      <c r="AI103" s="46"/>
      <c r="AJ103" s="46"/>
      <c r="AK103" s="46"/>
      <c r="AL103" s="46"/>
      <c r="AM103" s="46"/>
      <c r="AN103" s="46"/>
      <c r="AO103" s="46"/>
      <c r="AP103" s="46"/>
      <c r="AQ103" s="46"/>
      <c r="AR103" s="28"/>
      <c r="AS103" s="28"/>
      <c r="AT103" s="28"/>
      <c r="AU103" s="28"/>
      <c r="AV103" s="28" t="s">
        <v>50</v>
      </c>
      <c r="AW103" s="28"/>
      <c r="AX103" s="28"/>
      <c r="AY103" s="28" t="s">
        <v>51</v>
      </c>
      <c r="AZ103" s="103"/>
      <c r="BA103" s="28"/>
      <c r="BB103" s="28"/>
      <c r="BC103" s="28"/>
      <c r="BD103" s="28"/>
      <c r="BE103" s="28"/>
      <c r="BF103" s="28"/>
    </row>
    <row r="104" spans="1:58" s="47" customFormat="1" ht="25.5" hidden="1" customHeight="1" x14ac:dyDescent="0.15">
      <c r="A104" s="49"/>
      <c r="B104" s="28"/>
      <c r="C104" s="211"/>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3"/>
      <c r="AD104" s="34"/>
      <c r="AE104" s="217" t="s">
        <v>108</v>
      </c>
      <c r="AF104" s="228"/>
      <c r="AG104" s="228"/>
      <c r="AH104" s="228"/>
      <c r="AI104" s="228"/>
      <c r="AJ104" s="228"/>
      <c r="AK104" s="229"/>
      <c r="AL104" s="233">
        <f>IF(AY94=0,0,ROUNDUP(AV104/AY94,3))</f>
        <v>0</v>
      </c>
      <c r="AM104" s="234"/>
      <c r="AN104" s="234"/>
      <c r="AO104" s="234"/>
      <c r="AP104" s="234"/>
      <c r="AQ104" s="235"/>
      <c r="AR104" s="28"/>
      <c r="AS104" s="28"/>
      <c r="AT104" s="42"/>
      <c r="AU104" s="163" t="s">
        <v>53</v>
      </c>
      <c r="AV104" s="239">
        <f>IF(AV94-AV99&gt;0,IF(AV94-AV99&gt;AY94,AY94,AV94-AV99),0)</f>
        <v>0</v>
      </c>
      <c r="AW104" s="240" t="s">
        <v>54</v>
      </c>
      <c r="AX104" s="240"/>
      <c r="AY104" s="103"/>
      <c r="AZ104" s="103"/>
      <c r="BA104" s="42"/>
      <c r="BB104" s="42"/>
      <c r="BC104" s="42"/>
      <c r="BD104" s="42"/>
      <c r="BE104" s="42"/>
      <c r="BF104" s="42"/>
    </row>
    <row r="105" spans="1:58" ht="35.25" hidden="1" customHeight="1" x14ac:dyDescent="0.15">
      <c r="A105" s="64"/>
      <c r="B105" s="28"/>
      <c r="C105" s="211"/>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3"/>
      <c r="AC105" s="34"/>
      <c r="AD105" s="28"/>
      <c r="AE105" s="230"/>
      <c r="AF105" s="231"/>
      <c r="AG105" s="231"/>
      <c r="AH105" s="231"/>
      <c r="AI105" s="231"/>
      <c r="AJ105" s="231"/>
      <c r="AK105" s="232"/>
      <c r="AL105" s="236"/>
      <c r="AM105" s="237"/>
      <c r="AN105" s="237"/>
      <c r="AO105" s="237"/>
      <c r="AP105" s="237"/>
      <c r="AQ105" s="238"/>
      <c r="AR105" s="28"/>
      <c r="AS105" s="28"/>
      <c r="AT105" s="163"/>
      <c r="AU105" s="163"/>
      <c r="AV105" s="239"/>
      <c r="AW105" s="240"/>
      <c r="AX105" s="240"/>
      <c r="AY105" s="28"/>
      <c r="AZ105" s="28"/>
      <c r="BA105" s="28"/>
      <c r="BB105" s="28"/>
      <c r="BC105" s="28"/>
      <c r="BD105" s="28"/>
      <c r="BE105" s="28"/>
      <c r="BF105" s="28"/>
    </row>
    <row r="106" spans="1:58" ht="25.5" hidden="1" customHeight="1" x14ac:dyDescent="0.15">
      <c r="A106" s="64"/>
      <c r="B106" s="28"/>
      <c r="C106" s="214"/>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6"/>
      <c r="AC106" s="28"/>
      <c r="AD106" s="28"/>
      <c r="AE106" s="28"/>
      <c r="AF106" s="28"/>
      <c r="AG106" s="28"/>
      <c r="AH106" s="28"/>
      <c r="AI106" s="28"/>
      <c r="AJ106" s="28"/>
      <c r="AK106" s="52" t="s">
        <v>38</v>
      </c>
      <c r="AL106" s="28"/>
      <c r="AM106" s="34"/>
      <c r="AN106" s="34"/>
      <c r="AO106" s="34"/>
      <c r="AP106" s="28"/>
      <c r="AQ106" s="28"/>
      <c r="AR106" s="28"/>
      <c r="AS106" s="28"/>
      <c r="AT106" s="163"/>
      <c r="AU106" s="28"/>
      <c r="AV106" s="28"/>
      <c r="AW106" s="28"/>
      <c r="AX106" s="28"/>
      <c r="AY106" s="28"/>
      <c r="AZ106" s="28"/>
      <c r="BA106" s="28"/>
      <c r="BB106" s="28"/>
      <c r="BC106" s="28"/>
      <c r="BD106" s="28"/>
      <c r="BE106" s="28"/>
      <c r="BF106" s="28"/>
    </row>
    <row r="107" spans="1:58" ht="25.5" hidden="1" customHeight="1" x14ac:dyDescent="0.15">
      <c r="A107" s="49"/>
      <c r="B107" s="31"/>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55</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15">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15">
      <c r="A109" s="164" t="s">
        <v>63</v>
      </c>
      <c r="B109" s="165"/>
      <c r="C109" s="165"/>
      <c r="D109" s="165"/>
      <c r="E109" s="165"/>
      <c r="F109" s="165"/>
      <c r="G109" s="165"/>
      <c r="H109" s="165"/>
      <c r="I109" s="166"/>
      <c r="J109" s="23"/>
      <c r="K109" s="63" t="s">
        <v>60</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23</v>
      </c>
      <c r="AV109" s="34"/>
      <c r="AW109" s="34"/>
      <c r="AX109" s="34"/>
      <c r="AY109" s="34"/>
      <c r="AZ109" s="28"/>
      <c r="BA109" s="34"/>
      <c r="BB109" s="34"/>
      <c r="BC109" s="34"/>
      <c r="BD109" s="34"/>
      <c r="BE109" s="34"/>
      <c r="BF109" s="9"/>
    </row>
    <row r="110" spans="1:58" ht="17.25" hidden="1" customHeight="1" x14ac:dyDescent="0.15">
      <c r="A110" s="167"/>
      <c r="B110" s="168"/>
      <c r="C110" s="168"/>
      <c r="D110" s="168"/>
      <c r="E110" s="168"/>
      <c r="F110" s="168"/>
      <c r="G110" s="168"/>
      <c r="H110" s="168"/>
      <c r="I110" s="169"/>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15">
      <c r="A111" s="29"/>
      <c r="B111" s="30" t="s">
        <v>24</v>
      </c>
      <c r="C111" s="31"/>
      <c r="D111" s="31"/>
      <c r="E111" s="31"/>
      <c r="F111" s="28"/>
      <c r="G111" s="32"/>
      <c r="H111" s="28"/>
      <c r="I111" s="32"/>
      <c r="J111" s="32"/>
      <c r="K111" s="32"/>
      <c r="L111" s="32"/>
      <c r="M111" s="32"/>
      <c r="N111" s="32"/>
      <c r="O111" s="32"/>
      <c r="P111" s="32"/>
      <c r="Q111" s="32"/>
      <c r="R111" s="32"/>
      <c r="S111" s="32"/>
      <c r="T111" s="32"/>
      <c r="U111" s="32"/>
      <c r="V111" s="32"/>
      <c r="W111" s="32"/>
      <c r="X111" s="32"/>
      <c r="Y111" s="32"/>
      <c r="Z111" s="32"/>
      <c r="AA111" s="33"/>
      <c r="AB111" s="34"/>
      <c r="AC111" s="34"/>
      <c r="AD111" s="34"/>
      <c r="AE111" s="30" t="s">
        <v>25</v>
      </c>
      <c r="AF111" s="34"/>
      <c r="AG111" s="34"/>
      <c r="AH111" s="34"/>
      <c r="AI111" s="34"/>
      <c r="AJ111" s="34"/>
      <c r="AK111" s="34"/>
      <c r="AL111" s="34"/>
      <c r="AM111" s="34"/>
      <c r="AN111" s="34"/>
      <c r="AO111" s="34"/>
      <c r="AP111" s="34"/>
      <c r="AQ111" s="34"/>
      <c r="AR111" s="34"/>
      <c r="AS111" s="34"/>
      <c r="AT111" s="28"/>
      <c r="AU111" s="28"/>
      <c r="AV111" s="28" t="s">
        <v>26</v>
      </c>
      <c r="AW111" s="28"/>
      <c r="AX111" s="28"/>
      <c r="AY111" s="28" t="s">
        <v>27</v>
      </c>
      <c r="AZ111" s="28"/>
      <c r="BA111" s="28"/>
      <c r="BB111" s="28"/>
      <c r="BC111" s="28"/>
      <c r="BD111" s="28"/>
      <c r="BE111" s="28"/>
      <c r="BF111" s="28"/>
    </row>
    <row r="112" spans="1:58" ht="25.5" hidden="1" customHeight="1" x14ac:dyDescent="0.15">
      <c r="A112" s="29"/>
      <c r="B112" s="170" t="s">
        <v>27</v>
      </c>
      <c r="C112" s="171"/>
      <c r="D112" s="171"/>
      <c r="E112" s="172"/>
      <c r="F112" s="176" t="s">
        <v>29</v>
      </c>
      <c r="G112" s="176"/>
      <c r="H112" s="177"/>
      <c r="I112" s="177"/>
      <c r="J112" s="179" t="s">
        <v>30</v>
      </c>
      <c r="K112" s="179"/>
      <c r="L112" s="177"/>
      <c r="M112" s="177"/>
      <c r="N112" s="179" t="s">
        <v>31</v>
      </c>
      <c r="O112" s="183"/>
      <c r="P112" s="225" t="s">
        <v>32</v>
      </c>
      <c r="Q112" s="183"/>
      <c r="R112" s="202" t="s">
        <v>33</v>
      </c>
      <c r="S112" s="202"/>
      <c r="T112" s="177"/>
      <c r="U112" s="177"/>
      <c r="V112" s="179" t="s">
        <v>30</v>
      </c>
      <c r="W112" s="179"/>
      <c r="X112" s="177"/>
      <c r="Y112" s="177"/>
      <c r="Z112" s="179" t="s">
        <v>31</v>
      </c>
      <c r="AA112" s="183"/>
      <c r="AB112" s="28"/>
      <c r="AC112" s="28"/>
      <c r="AD112" s="28"/>
      <c r="AE112" s="217" t="s">
        <v>107</v>
      </c>
      <c r="AF112" s="218"/>
      <c r="AG112" s="218"/>
      <c r="AH112" s="218"/>
      <c r="AI112" s="219"/>
      <c r="AJ112" s="223">
        <f>ROUNDDOWN(AY112/60,0)</f>
        <v>0</v>
      </c>
      <c r="AK112" s="223"/>
      <c r="AL112" s="218" t="s">
        <v>35</v>
      </c>
      <c r="AM112" s="218"/>
      <c r="AN112" s="223">
        <f>AY112-AJ112*60</f>
        <v>0</v>
      </c>
      <c r="AO112" s="223"/>
      <c r="AP112" s="179" t="s">
        <v>31</v>
      </c>
      <c r="AQ112" s="183"/>
      <c r="AR112" s="34"/>
      <c r="AS112" s="28"/>
      <c r="AT112" s="163"/>
      <c r="AU112" s="163" t="s">
        <v>36</v>
      </c>
      <c r="AV112" s="162">
        <f>T112*60+X112</f>
        <v>0</v>
      </c>
      <c r="AW112" s="28"/>
      <c r="AX112" s="163" t="s">
        <v>37</v>
      </c>
      <c r="AY112" s="162">
        <f>(T112*60+X112)-(H112*60+L112)</f>
        <v>0</v>
      </c>
      <c r="AZ112" s="28"/>
      <c r="BA112" s="28"/>
      <c r="BB112" s="28"/>
      <c r="BC112" s="28"/>
      <c r="BD112" s="28"/>
      <c r="BE112" s="28"/>
      <c r="BF112" s="28"/>
    </row>
    <row r="113" spans="1:58" ht="35.25" hidden="1" customHeight="1" x14ac:dyDescent="0.15">
      <c r="A113" s="29"/>
      <c r="B113" s="173"/>
      <c r="C113" s="174"/>
      <c r="D113" s="174"/>
      <c r="E113" s="175"/>
      <c r="F113" s="176"/>
      <c r="G113" s="176"/>
      <c r="H113" s="178"/>
      <c r="I113" s="178"/>
      <c r="J113" s="180"/>
      <c r="K113" s="180"/>
      <c r="L113" s="178"/>
      <c r="M113" s="178"/>
      <c r="N113" s="180"/>
      <c r="O113" s="184"/>
      <c r="P113" s="226"/>
      <c r="Q113" s="184"/>
      <c r="R113" s="203"/>
      <c r="S113" s="203"/>
      <c r="T113" s="178"/>
      <c r="U113" s="178"/>
      <c r="V113" s="180"/>
      <c r="W113" s="180"/>
      <c r="X113" s="178"/>
      <c r="Y113" s="178"/>
      <c r="Z113" s="180"/>
      <c r="AA113" s="184"/>
      <c r="AB113" s="28"/>
      <c r="AC113" s="28"/>
      <c r="AD113" s="28"/>
      <c r="AE113" s="220"/>
      <c r="AF113" s="221"/>
      <c r="AG113" s="221"/>
      <c r="AH113" s="221"/>
      <c r="AI113" s="222"/>
      <c r="AJ113" s="224"/>
      <c r="AK113" s="224"/>
      <c r="AL113" s="221"/>
      <c r="AM113" s="221"/>
      <c r="AN113" s="224"/>
      <c r="AO113" s="224"/>
      <c r="AP113" s="180"/>
      <c r="AQ113" s="184"/>
      <c r="AR113" s="34"/>
      <c r="AS113" s="28"/>
      <c r="AT113" s="163"/>
      <c r="AU113" s="163"/>
      <c r="AV113" s="162"/>
      <c r="AW113" s="28"/>
      <c r="AX113" s="163"/>
      <c r="AY113" s="162"/>
      <c r="AZ113" s="28"/>
      <c r="BA113" s="28"/>
      <c r="BB113" s="28"/>
      <c r="BC113" s="28"/>
      <c r="BD113" s="28"/>
      <c r="BE113" s="28"/>
      <c r="BF113" s="28"/>
    </row>
    <row r="114" spans="1:58" ht="17.25" hidden="1" customHeight="1" x14ac:dyDescent="0.15">
      <c r="A114" s="29"/>
      <c r="B114" s="35"/>
      <c r="C114" s="35"/>
      <c r="D114" s="35"/>
      <c r="E114" s="35"/>
      <c r="F114" s="36"/>
      <c r="G114" s="36"/>
      <c r="H114" s="37"/>
      <c r="I114" s="36"/>
      <c r="J114" s="36"/>
      <c r="K114" s="36"/>
      <c r="L114" s="36"/>
      <c r="M114" s="36"/>
      <c r="N114" s="36"/>
      <c r="O114" s="36"/>
      <c r="P114" s="36"/>
      <c r="Q114" s="36"/>
      <c r="R114" s="36"/>
      <c r="S114" s="36"/>
      <c r="T114" s="36"/>
      <c r="U114" s="36"/>
      <c r="V114" s="36"/>
      <c r="W114" s="36"/>
      <c r="X114" s="34"/>
      <c r="Y114" s="34"/>
      <c r="Z114" s="32"/>
      <c r="AA114" s="33"/>
      <c r="AB114" s="34"/>
      <c r="AC114" s="34"/>
      <c r="AD114" s="34"/>
      <c r="AE114" s="38"/>
      <c r="AF114" s="38"/>
      <c r="AG114" s="38"/>
      <c r="AH114" s="38"/>
      <c r="AI114" s="38"/>
      <c r="AJ114" s="39" t="s">
        <v>38</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15">
      <c r="A115" s="29"/>
      <c r="B115" s="30"/>
      <c r="C115" s="31"/>
      <c r="D115" s="31"/>
      <c r="E115" s="31"/>
      <c r="F115" s="32"/>
      <c r="G115" s="32"/>
      <c r="H115" s="32"/>
      <c r="I115" s="32"/>
      <c r="J115" s="32"/>
      <c r="K115" s="32"/>
      <c r="L115" s="32"/>
      <c r="M115" s="32"/>
      <c r="N115" s="32"/>
      <c r="O115" s="32"/>
      <c r="P115" s="32"/>
      <c r="Q115" s="32"/>
      <c r="R115" s="32"/>
      <c r="S115" s="32"/>
      <c r="T115" s="32"/>
      <c r="U115" s="32"/>
      <c r="V115" s="32"/>
      <c r="W115" s="33"/>
      <c r="X115" s="34"/>
      <c r="Y115" s="34"/>
      <c r="Z115" s="32"/>
      <c r="AA115" s="33"/>
      <c r="AB115" s="34"/>
      <c r="AC115" s="34"/>
      <c r="AD115" s="34"/>
      <c r="AE115" s="38"/>
      <c r="AF115" s="38"/>
      <c r="AG115" s="38"/>
      <c r="AH115" s="38"/>
      <c r="AI115" s="38"/>
      <c r="AJ115" s="38"/>
      <c r="AK115" s="38"/>
      <c r="AL115" s="38"/>
      <c r="AM115" s="38"/>
      <c r="AN115" s="38"/>
      <c r="AO115" s="38"/>
      <c r="AP115" s="38"/>
      <c r="AQ115" s="38"/>
      <c r="AR115" s="34"/>
      <c r="AV115" s="42" t="s">
        <v>39</v>
      </c>
      <c r="AY115" s="28" t="s">
        <v>40</v>
      </c>
      <c r="BB115" s="28" t="s">
        <v>41</v>
      </c>
    </row>
    <row r="116" spans="1:58" s="47" customFormat="1" ht="25.5" hidden="1" customHeight="1" x14ac:dyDescent="0.15">
      <c r="A116" s="40"/>
      <c r="B116" s="41" t="s">
        <v>100</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33"/>
      <c r="AB116" s="34"/>
      <c r="AC116" s="34"/>
      <c r="AD116" s="34"/>
      <c r="AE116" s="43" t="s">
        <v>42</v>
      </c>
      <c r="AF116" s="44"/>
      <c r="AG116" s="45"/>
      <c r="AH116" s="45"/>
      <c r="AI116" s="45"/>
      <c r="AJ116" s="45"/>
      <c r="AK116" s="45"/>
      <c r="AL116" s="45"/>
      <c r="AM116" s="45"/>
      <c r="AN116" s="38"/>
      <c r="AO116" s="38"/>
      <c r="AP116" s="38"/>
      <c r="AQ116" s="46"/>
      <c r="AR116" s="34"/>
      <c r="AS116" s="28"/>
      <c r="AT116" s="42"/>
      <c r="AU116" s="42"/>
      <c r="AV116" s="42" t="s">
        <v>43</v>
      </c>
      <c r="AW116" s="42"/>
      <c r="AX116" s="42"/>
      <c r="AY116" s="28" t="s">
        <v>44</v>
      </c>
      <c r="AZ116" s="42"/>
      <c r="BA116" s="28"/>
      <c r="BB116" s="28"/>
      <c r="BC116" s="42"/>
      <c r="BD116" s="28"/>
      <c r="BE116" s="42"/>
      <c r="BF116" s="42"/>
    </row>
    <row r="117" spans="1:58" ht="25.5" hidden="1" customHeight="1" x14ac:dyDescent="0.15">
      <c r="A117" s="29"/>
      <c r="B117" s="170" t="s">
        <v>27</v>
      </c>
      <c r="C117" s="171"/>
      <c r="D117" s="171"/>
      <c r="E117" s="172"/>
      <c r="F117" s="176" t="s">
        <v>29</v>
      </c>
      <c r="G117" s="176"/>
      <c r="H117" s="177"/>
      <c r="I117" s="177"/>
      <c r="J117" s="179" t="s">
        <v>30</v>
      </c>
      <c r="K117" s="179"/>
      <c r="L117" s="177"/>
      <c r="M117" s="177"/>
      <c r="N117" s="179" t="s">
        <v>31</v>
      </c>
      <c r="O117" s="183"/>
      <c r="P117" s="225" t="s">
        <v>32</v>
      </c>
      <c r="Q117" s="183"/>
      <c r="R117" s="202" t="s">
        <v>33</v>
      </c>
      <c r="S117" s="202"/>
      <c r="T117" s="243"/>
      <c r="U117" s="177"/>
      <c r="V117" s="179" t="s">
        <v>30</v>
      </c>
      <c r="W117" s="179"/>
      <c r="X117" s="177"/>
      <c r="Y117" s="177"/>
      <c r="Z117" s="179" t="s">
        <v>31</v>
      </c>
      <c r="AA117" s="183"/>
      <c r="AB117" s="34"/>
      <c r="AC117" s="34"/>
      <c r="AD117" s="34"/>
      <c r="AE117" s="227" t="s">
        <v>50</v>
      </c>
      <c r="AF117" s="179"/>
      <c r="AG117" s="179"/>
      <c r="AH117" s="179"/>
      <c r="AI117" s="183"/>
      <c r="AJ117" s="241">
        <f>ROUNDDOWN(AV122/60,0)</f>
        <v>0</v>
      </c>
      <c r="AK117" s="223"/>
      <c r="AL117" s="179" t="s">
        <v>30</v>
      </c>
      <c r="AM117" s="179"/>
      <c r="AN117" s="223">
        <f>AV122-AJ117*60</f>
        <v>0</v>
      </c>
      <c r="AO117" s="223"/>
      <c r="AP117" s="179" t="s">
        <v>31</v>
      </c>
      <c r="AQ117" s="183"/>
      <c r="AR117" s="34"/>
      <c r="AS117" s="48"/>
      <c r="AT117" s="28"/>
      <c r="AU117" s="163" t="s">
        <v>45</v>
      </c>
      <c r="AV117" s="162">
        <f>IF(AY117&lt;=BB117,BB117,AV112)</f>
        <v>1260</v>
      </c>
      <c r="AW117" s="160"/>
      <c r="AX117" s="163" t="s">
        <v>46</v>
      </c>
      <c r="AY117" s="162">
        <f>T117*60+X117</f>
        <v>0</v>
      </c>
      <c r="AZ117" s="160"/>
      <c r="BA117" s="163" t="s">
        <v>47</v>
      </c>
      <c r="BB117" s="162">
        <f>21*60</f>
        <v>1260</v>
      </c>
      <c r="BC117" s="28"/>
      <c r="BD117" s="28"/>
      <c r="BE117" s="28"/>
      <c r="BF117" s="28"/>
    </row>
    <row r="118" spans="1:58" ht="35.25" hidden="1" customHeight="1" x14ac:dyDescent="0.15">
      <c r="A118" s="29"/>
      <c r="B118" s="173"/>
      <c r="C118" s="174"/>
      <c r="D118" s="174"/>
      <c r="E118" s="175"/>
      <c r="F118" s="176"/>
      <c r="G118" s="176"/>
      <c r="H118" s="178"/>
      <c r="I118" s="178"/>
      <c r="J118" s="180"/>
      <c r="K118" s="180"/>
      <c r="L118" s="178"/>
      <c r="M118" s="178"/>
      <c r="N118" s="180"/>
      <c r="O118" s="184"/>
      <c r="P118" s="226"/>
      <c r="Q118" s="184"/>
      <c r="R118" s="203"/>
      <c r="S118" s="203"/>
      <c r="T118" s="244"/>
      <c r="U118" s="178"/>
      <c r="V118" s="180"/>
      <c r="W118" s="180"/>
      <c r="X118" s="178"/>
      <c r="Y118" s="178"/>
      <c r="Z118" s="180"/>
      <c r="AA118" s="184"/>
      <c r="AB118" s="28"/>
      <c r="AC118" s="28"/>
      <c r="AD118" s="28"/>
      <c r="AE118" s="226"/>
      <c r="AF118" s="180"/>
      <c r="AG118" s="180"/>
      <c r="AH118" s="180"/>
      <c r="AI118" s="184"/>
      <c r="AJ118" s="242"/>
      <c r="AK118" s="224"/>
      <c r="AL118" s="180"/>
      <c r="AM118" s="180"/>
      <c r="AN118" s="224"/>
      <c r="AO118" s="224"/>
      <c r="AP118" s="180"/>
      <c r="AQ118" s="184"/>
      <c r="AR118" s="34"/>
      <c r="AS118" s="48"/>
      <c r="AT118" s="28"/>
      <c r="AU118" s="163"/>
      <c r="AV118" s="162"/>
      <c r="AW118" s="160"/>
      <c r="AX118" s="163"/>
      <c r="AY118" s="162"/>
      <c r="AZ118" s="160"/>
      <c r="BA118" s="163"/>
      <c r="BB118" s="162"/>
      <c r="BC118" s="28"/>
      <c r="BD118" s="28"/>
      <c r="BE118" s="28"/>
      <c r="BF118" s="28"/>
    </row>
    <row r="119" spans="1:58" ht="17.25" hidden="1" customHeight="1" x14ac:dyDescent="0.15">
      <c r="A119" s="49"/>
      <c r="B119" s="35"/>
      <c r="C119" s="35"/>
      <c r="D119" s="35"/>
      <c r="E119" s="35"/>
      <c r="F119" s="28"/>
      <c r="G119" s="35"/>
      <c r="H119" s="37"/>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38</v>
      </c>
      <c r="AK119" s="46"/>
      <c r="AL119" s="46"/>
      <c r="AM119" s="46"/>
      <c r="AN119" s="46"/>
      <c r="AO119" s="46"/>
      <c r="AP119" s="46"/>
      <c r="AQ119" s="46"/>
      <c r="AR119" s="28"/>
      <c r="AS119" s="28"/>
      <c r="AT119" s="28"/>
      <c r="AU119" s="28"/>
      <c r="AV119" s="28"/>
      <c r="AW119" s="28"/>
      <c r="AX119" s="28"/>
      <c r="AY119" s="61" t="s">
        <v>48</v>
      </c>
      <c r="AZ119" s="28"/>
      <c r="BA119" s="28"/>
      <c r="BB119" s="28"/>
      <c r="BC119" s="28"/>
      <c r="BD119" s="28"/>
      <c r="BE119" s="28"/>
      <c r="BF119" s="28"/>
    </row>
    <row r="120" spans="1:58" ht="25.5" hidden="1" customHeight="1" x14ac:dyDescent="0.2">
      <c r="A120" s="49"/>
      <c r="B120" s="28"/>
      <c r="C120" s="208" t="s">
        <v>99</v>
      </c>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10"/>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02" t="s">
        <v>88</v>
      </c>
      <c r="AZ120" s="28"/>
      <c r="BA120" s="28"/>
      <c r="BB120" s="28"/>
      <c r="BC120" s="28"/>
      <c r="BD120" s="28"/>
      <c r="BE120" s="28"/>
      <c r="BF120" s="28"/>
    </row>
    <row r="121" spans="1:58" ht="25.5" hidden="1" customHeight="1" x14ac:dyDescent="0.15">
      <c r="A121" s="49"/>
      <c r="B121" s="28"/>
      <c r="C121" s="211"/>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3"/>
      <c r="AD121" s="28"/>
      <c r="AE121" s="43" t="s">
        <v>49</v>
      </c>
      <c r="AF121" s="46"/>
      <c r="AG121" s="46"/>
      <c r="AH121" s="46"/>
      <c r="AI121" s="46"/>
      <c r="AJ121" s="46"/>
      <c r="AK121" s="46"/>
      <c r="AL121" s="46"/>
      <c r="AM121" s="46"/>
      <c r="AN121" s="46"/>
      <c r="AO121" s="46"/>
      <c r="AP121" s="46"/>
      <c r="AQ121" s="46"/>
      <c r="AR121" s="28"/>
      <c r="AS121" s="28"/>
      <c r="AT121" s="28"/>
      <c r="AU121" s="28"/>
      <c r="AV121" s="28" t="s">
        <v>50</v>
      </c>
      <c r="AW121" s="28"/>
      <c r="AX121" s="28"/>
      <c r="AY121" s="28" t="s">
        <v>51</v>
      </c>
      <c r="AZ121" s="103"/>
      <c r="BA121" s="28"/>
      <c r="BB121" s="28"/>
      <c r="BC121" s="28"/>
      <c r="BD121" s="28"/>
      <c r="BE121" s="28"/>
      <c r="BF121" s="28"/>
    </row>
    <row r="122" spans="1:58" s="47" customFormat="1" ht="25.5" hidden="1" customHeight="1" x14ac:dyDescent="0.15">
      <c r="A122" s="49"/>
      <c r="B122" s="28"/>
      <c r="C122" s="211"/>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3"/>
      <c r="AC122" s="1"/>
      <c r="AD122" s="28"/>
      <c r="AE122" s="217" t="s">
        <v>108</v>
      </c>
      <c r="AF122" s="228"/>
      <c r="AG122" s="228"/>
      <c r="AH122" s="228"/>
      <c r="AI122" s="228"/>
      <c r="AJ122" s="228"/>
      <c r="AK122" s="229"/>
      <c r="AL122" s="233">
        <f>IF(AY112=0,0,ROUNDUP(AV122/AY112,3))</f>
        <v>0</v>
      </c>
      <c r="AM122" s="234"/>
      <c r="AN122" s="234"/>
      <c r="AO122" s="234"/>
      <c r="AP122" s="234"/>
      <c r="AQ122" s="235"/>
      <c r="AR122" s="28"/>
      <c r="AS122" s="28"/>
      <c r="AT122" s="42"/>
      <c r="AU122" s="163" t="s">
        <v>53</v>
      </c>
      <c r="AV122" s="239">
        <f>IF(AV112-AV117&gt;0,IF(AV112-AV117&gt;AY112,AY112,AV112-AV117),0)</f>
        <v>0</v>
      </c>
      <c r="AW122" s="240" t="s">
        <v>54</v>
      </c>
      <c r="AX122" s="240"/>
      <c r="AY122" s="103"/>
      <c r="AZ122" s="103"/>
      <c r="BA122" s="42"/>
      <c r="BB122" s="42"/>
      <c r="BC122" s="42"/>
      <c r="BD122" s="42"/>
      <c r="BE122" s="42"/>
      <c r="BF122" s="42"/>
    </row>
    <row r="123" spans="1:58" ht="35.25" hidden="1" customHeight="1" x14ac:dyDescent="0.15">
      <c r="A123" s="49"/>
      <c r="B123" s="28"/>
      <c r="C123" s="211"/>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3"/>
      <c r="AD123" s="28"/>
      <c r="AE123" s="230"/>
      <c r="AF123" s="231"/>
      <c r="AG123" s="231"/>
      <c r="AH123" s="231"/>
      <c r="AI123" s="231"/>
      <c r="AJ123" s="231"/>
      <c r="AK123" s="232"/>
      <c r="AL123" s="236"/>
      <c r="AM123" s="237"/>
      <c r="AN123" s="237"/>
      <c r="AO123" s="237"/>
      <c r="AP123" s="237"/>
      <c r="AQ123" s="238"/>
      <c r="AR123" s="28"/>
      <c r="AS123" s="28"/>
      <c r="AT123" s="163"/>
      <c r="AU123" s="163"/>
      <c r="AV123" s="239"/>
      <c r="AW123" s="240"/>
      <c r="AX123" s="240"/>
      <c r="AY123" s="28"/>
      <c r="AZ123" s="28"/>
      <c r="BA123" s="28"/>
      <c r="BB123" s="28"/>
      <c r="BC123" s="28"/>
      <c r="BD123" s="28"/>
      <c r="BE123" s="28"/>
      <c r="BF123" s="28"/>
    </row>
    <row r="124" spans="1:58" ht="25.5" hidden="1" customHeight="1" x14ac:dyDescent="0.15">
      <c r="A124" s="49"/>
      <c r="B124" s="28"/>
      <c r="C124" s="214"/>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6"/>
      <c r="AD124" s="28"/>
      <c r="AE124" s="28"/>
      <c r="AF124" s="28"/>
      <c r="AG124" s="28"/>
      <c r="AH124" s="28"/>
      <c r="AI124" s="28"/>
      <c r="AJ124" s="28"/>
      <c r="AK124" s="52" t="s">
        <v>38</v>
      </c>
      <c r="AL124" s="28"/>
      <c r="AM124" s="34"/>
      <c r="AN124" s="34"/>
      <c r="AO124" s="34"/>
      <c r="AP124" s="28"/>
      <c r="AQ124" s="28"/>
      <c r="AR124" s="28"/>
      <c r="AS124" s="28"/>
      <c r="AT124" s="163"/>
      <c r="AU124" s="28"/>
      <c r="AV124" s="28"/>
      <c r="AW124" s="28"/>
      <c r="AX124" s="28"/>
      <c r="AY124" s="28"/>
      <c r="AZ124" s="28"/>
      <c r="BA124" s="28"/>
      <c r="BB124" s="28"/>
      <c r="BC124" s="28"/>
      <c r="BD124" s="28"/>
      <c r="BE124" s="28"/>
      <c r="BF124" s="28"/>
    </row>
    <row r="125" spans="1:58" ht="25.5" hidden="1" customHeight="1" x14ac:dyDescent="0.15">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55</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15">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15">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15">
      <c r="A128" s="164" t="s">
        <v>64</v>
      </c>
      <c r="B128" s="165"/>
      <c r="C128" s="165"/>
      <c r="D128" s="165"/>
      <c r="E128" s="165"/>
      <c r="F128" s="165"/>
      <c r="G128" s="165"/>
      <c r="H128" s="165"/>
      <c r="I128" s="166"/>
      <c r="J128" s="23"/>
      <c r="K128" s="63" t="s">
        <v>60</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23</v>
      </c>
      <c r="AV128" s="34"/>
      <c r="AW128" s="34"/>
      <c r="AX128" s="34"/>
      <c r="AY128" s="34"/>
      <c r="AZ128" s="28"/>
      <c r="BA128" s="34"/>
      <c r="BB128" s="34"/>
      <c r="BC128" s="34"/>
      <c r="BD128" s="34"/>
      <c r="BE128" s="34"/>
      <c r="BF128" s="9"/>
    </row>
    <row r="129" spans="1:58" ht="17.25" hidden="1" customHeight="1" x14ac:dyDescent="0.15">
      <c r="A129" s="167"/>
      <c r="B129" s="168"/>
      <c r="C129" s="168"/>
      <c r="D129" s="168"/>
      <c r="E129" s="168"/>
      <c r="F129" s="168"/>
      <c r="G129" s="168"/>
      <c r="H129" s="168"/>
      <c r="I129" s="169"/>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15">
      <c r="A130" s="29"/>
      <c r="B130" s="30" t="s">
        <v>24</v>
      </c>
      <c r="C130" s="31"/>
      <c r="D130" s="31"/>
      <c r="E130" s="31"/>
      <c r="F130" s="28"/>
      <c r="G130" s="32"/>
      <c r="H130" s="28"/>
      <c r="I130" s="32"/>
      <c r="J130" s="32"/>
      <c r="K130" s="32"/>
      <c r="L130" s="32"/>
      <c r="M130" s="32"/>
      <c r="N130" s="32"/>
      <c r="O130" s="32"/>
      <c r="P130" s="32"/>
      <c r="Q130" s="32"/>
      <c r="R130" s="32"/>
      <c r="S130" s="32"/>
      <c r="T130" s="32"/>
      <c r="U130" s="32"/>
      <c r="V130" s="32"/>
      <c r="W130" s="32"/>
      <c r="X130" s="32"/>
      <c r="Y130" s="32"/>
      <c r="Z130" s="32"/>
      <c r="AA130" s="33"/>
      <c r="AB130" s="34"/>
      <c r="AC130" s="34"/>
      <c r="AD130" s="34"/>
      <c r="AE130" s="30" t="s">
        <v>25</v>
      </c>
      <c r="AF130" s="34"/>
      <c r="AG130" s="34"/>
      <c r="AH130" s="34"/>
      <c r="AI130" s="34"/>
      <c r="AJ130" s="34"/>
      <c r="AK130" s="34"/>
      <c r="AL130" s="34"/>
      <c r="AM130" s="34"/>
      <c r="AN130" s="34"/>
      <c r="AO130" s="34"/>
      <c r="AP130" s="34"/>
      <c r="AQ130" s="34"/>
      <c r="AR130" s="34"/>
      <c r="AS130" s="34"/>
      <c r="AT130" s="28"/>
      <c r="AU130" s="28"/>
      <c r="AV130" s="28" t="s">
        <v>26</v>
      </c>
      <c r="AW130" s="28"/>
      <c r="AX130" s="28"/>
      <c r="AY130" s="28" t="s">
        <v>27</v>
      </c>
      <c r="AZ130" s="28"/>
      <c r="BA130" s="28"/>
      <c r="BB130" s="28"/>
      <c r="BC130" s="28"/>
      <c r="BD130" s="28"/>
      <c r="BE130" s="28"/>
      <c r="BF130" s="28"/>
    </row>
    <row r="131" spans="1:58" ht="25.5" hidden="1" customHeight="1" x14ac:dyDescent="0.15">
      <c r="A131" s="29"/>
      <c r="B131" s="170" t="s">
        <v>27</v>
      </c>
      <c r="C131" s="171"/>
      <c r="D131" s="171"/>
      <c r="E131" s="172"/>
      <c r="F131" s="176" t="s">
        <v>29</v>
      </c>
      <c r="G131" s="176"/>
      <c r="H131" s="177"/>
      <c r="I131" s="177"/>
      <c r="J131" s="179" t="s">
        <v>30</v>
      </c>
      <c r="K131" s="179"/>
      <c r="L131" s="177"/>
      <c r="M131" s="177"/>
      <c r="N131" s="179" t="s">
        <v>31</v>
      </c>
      <c r="O131" s="183"/>
      <c r="P131" s="225" t="s">
        <v>32</v>
      </c>
      <c r="Q131" s="183"/>
      <c r="R131" s="202" t="s">
        <v>33</v>
      </c>
      <c r="S131" s="202"/>
      <c r="T131" s="177"/>
      <c r="U131" s="177"/>
      <c r="V131" s="179" t="s">
        <v>30</v>
      </c>
      <c r="W131" s="179"/>
      <c r="X131" s="177"/>
      <c r="Y131" s="177"/>
      <c r="Z131" s="179" t="s">
        <v>31</v>
      </c>
      <c r="AA131" s="183"/>
      <c r="AB131" s="28"/>
      <c r="AC131" s="28"/>
      <c r="AD131" s="28"/>
      <c r="AE131" s="217" t="s">
        <v>107</v>
      </c>
      <c r="AF131" s="218"/>
      <c r="AG131" s="218"/>
      <c r="AH131" s="218"/>
      <c r="AI131" s="219"/>
      <c r="AJ131" s="223">
        <f>ROUNDDOWN(AY131/60,0)</f>
        <v>0</v>
      </c>
      <c r="AK131" s="223"/>
      <c r="AL131" s="218" t="s">
        <v>35</v>
      </c>
      <c r="AM131" s="218"/>
      <c r="AN131" s="223">
        <f>AY131-AJ131*60</f>
        <v>0</v>
      </c>
      <c r="AO131" s="223"/>
      <c r="AP131" s="179" t="s">
        <v>31</v>
      </c>
      <c r="AQ131" s="183"/>
      <c r="AR131" s="34"/>
      <c r="AS131" s="28"/>
      <c r="AT131" s="163"/>
      <c r="AU131" s="163" t="s">
        <v>36</v>
      </c>
      <c r="AV131" s="162">
        <f>T131*60+X131</f>
        <v>0</v>
      </c>
      <c r="AW131" s="28"/>
      <c r="AX131" s="163" t="s">
        <v>37</v>
      </c>
      <c r="AY131" s="162">
        <f>(T131*60+X131)-(H131*60+L131)</f>
        <v>0</v>
      </c>
      <c r="AZ131" s="28"/>
      <c r="BA131" s="28"/>
      <c r="BB131" s="28"/>
      <c r="BC131" s="28"/>
      <c r="BD131" s="28"/>
      <c r="BE131" s="28"/>
      <c r="BF131" s="28"/>
    </row>
    <row r="132" spans="1:58" ht="35.25" hidden="1" customHeight="1" x14ac:dyDescent="0.15">
      <c r="A132" s="29"/>
      <c r="B132" s="173"/>
      <c r="C132" s="174"/>
      <c r="D132" s="174"/>
      <c r="E132" s="175"/>
      <c r="F132" s="176"/>
      <c r="G132" s="176"/>
      <c r="H132" s="178"/>
      <c r="I132" s="178"/>
      <c r="J132" s="180"/>
      <c r="K132" s="180"/>
      <c r="L132" s="178"/>
      <c r="M132" s="178"/>
      <c r="N132" s="180"/>
      <c r="O132" s="184"/>
      <c r="P132" s="226"/>
      <c r="Q132" s="184"/>
      <c r="R132" s="203"/>
      <c r="S132" s="203"/>
      <c r="T132" s="178"/>
      <c r="U132" s="178"/>
      <c r="V132" s="180"/>
      <c r="W132" s="180"/>
      <c r="X132" s="178"/>
      <c r="Y132" s="178"/>
      <c r="Z132" s="180"/>
      <c r="AA132" s="184"/>
      <c r="AB132" s="28"/>
      <c r="AC132" s="28"/>
      <c r="AD132" s="28"/>
      <c r="AE132" s="220"/>
      <c r="AF132" s="221"/>
      <c r="AG132" s="221"/>
      <c r="AH132" s="221"/>
      <c r="AI132" s="222"/>
      <c r="AJ132" s="224"/>
      <c r="AK132" s="224"/>
      <c r="AL132" s="221"/>
      <c r="AM132" s="221"/>
      <c r="AN132" s="224"/>
      <c r="AO132" s="224"/>
      <c r="AP132" s="180"/>
      <c r="AQ132" s="184"/>
      <c r="AR132" s="34"/>
      <c r="AS132" s="28"/>
      <c r="AT132" s="163"/>
      <c r="AU132" s="163"/>
      <c r="AV132" s="162"/>
      <c r="AW132" s="28"/>
      <c r="AX132" s="163"/>
      <c r="AY132" s="162"/>
      <c r="AZ132" s="28"/>
      <c r="BA132" s="28"/>
      <c r="BB132" s="28"/>
      <c r="BC132" s="28"/>
      <c r="BD132" s="28"/>
      <c r="BE132" s="28"/>
      <c r="BF132" s="28"/>
    </row>
    <row r="133" spans="1:58" ht="17.25" hidden="1" customHeight="1" x14ac:dyDescent="0.15">
      <c r="A133" s="29"/>
      <c r="B133" s="35"/>
      <c r="C133" s="35"/>
      <c r="D133" s="35"/>
      <c r="E133" s="35"/>
      <c r="F133" s="36"/>
      <c r="G133" s="36"/>
      <c r="H133" s="37"/>
      <c r="I133" s="36"/>
      <c r="J133" s="36"/>
      <c r="K133" s="36"/>
      <c r="L133" s="36"/>
      <c r="M133" s="36"/>
      <c r="N133" s="36"/>
      <c r="O133" s="36"/>
      <c r="P133" s="36"/>
      <c r="Q133" s="36"/>
      <c r="R133" s="36"/>
      <c r="S133" s="36"/>
      <c r="T133" s="36"/>
      <c r="U133" s="36"/>
      <c r="V133" s="36"/>
      <c r="W133" s="36"/>
      <c r="X133" s="34"/>
      <c r="Y133" s="34"/>
      <c r="Z133" s="32"/>
      <c r="AA133" s="33"/>
      <c r="AB133" s="34"/>
      <c r="AC133" s="34"/>
      <c r="AD133" s="34"/>
      <c r="AE133" s="38"/>
      <c r="AF133" s="38"/>
      <c r="AG133" s="38"/>
      <c r="AH133" s="38"/>
      <c r="AI133" s="38"/>
      <c r="AJ133" s="39" t="s">
        <v>38</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15">
      <c r="A134" s="29"/>
      <c r="B134" s="30"/>
      <c r="C134" s="31"/>
      <c r="D134" s="31"/>
      <c r="E134" s="31"/>
      <c r="F134" s="32"/>
      <c r="G134" s="32"/>
      <c r="H134" s="32"/>
      <c r="I134" s="32"/>
      <c r="J134" s="32"/>
      <c r="K134" s="32"/>
      <c r="L134" s="32"/>
      <c r="M134" s="32"/>
      <c r="N134" s="32"/>
      <c r="O134" s="32"/>
      <c r="P134" s="32"/>
      <c r="Q134" s="32"/>
      <c r="R134" s="32"/>
      <c r="S134" s="32"/>
      <c r="T134" s="32"/>
      <c r="U134" s="32"/>
      <c r="V134" s="32"/>
      <c r="W134" s="33"/>
      <c r="X134" s="34"/>
      <c r="Y134" s="34"/>
      <c r="Z134" s="32"/>
      <c r="AA134" s="33"/>
      <c r="AB134" s="34"/>
      <c r="AC134" s="34"/>
      <c r="AD134" s="34"/>
      <c r="AE134" s="38"/>
      <c r="AF134" s="38"/>
      <c r="AG134" s="38"/>
      <c r="AH134" s="38"/>
      <c r="AI134" s="38"/>
      <c r="AJ134" s="38"/>
      <c r="AK134" s="38"/>
      <c r="AL134" s="38"/>
      <c r="AM134" s="38"/>
      <c r="AN134" s="38"/>
      <c r="AO134" s="38"/>
      <c r="AP134" s="38"/>
      <c r="AQ134" s="38"/>
      <c r="AR134" s="34"/>
      <c r="AV134" s="42" t="s">
        <v>39</v>
      </c>
      <c r="AY134" s="28" t="s">
        <v>40</v>
      </c>
      <c r="BB134" s="28" t="s">
        <v>41</v>
      </c>
    </row>
    <row r="135" spans="1:58" s="47" customFormat="1" ht="25.5" hidden="1" customHeight="1" x14ac:dyDescent="0.15">
      <c r="A135" s="40"/>
      <c r="B135" s="41" t="s">
        <v>100</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33"/>
      <c r="AB135" s="34"/>
      <c r="AC135" s="34"/>
      <c r="AD135" s="34"/>
      <c r="AE135" s="43" t="s">
        <v>42</v>
      </c>
      <c r="AF135" s="44"/>
      <c r="AG135" s="45"/>
      <c r="AH135" s="45"/>
      <c r="AI135" s="45"/>
      <c r="AJ135" s="45"/>
      <c r="AK135" s="45"/>
      <c r="AL135" s="45"/>
      <c r="AM135" s="45"/>
      <c r="AN135" s="38"/>
      <c r="AO135" s="38"/>
      <c r="AP135" s="38"/>
      <c r="AQ135" s="46"/>
      <c r="AR135" s="34"/>
      <c r="AS135" s="28"/>
      <c r="AT135" s="42"/>
      <c r="AU135" s="42"/>
      <c r="AV135" s="42" t="s">
        <v>43</v>
      </c>
      <c r="AW135" s="42"/>
      <c r="AX135" s="42"/>
      <c r="AY135" s="28" t="s">
        <v>44</v>
      </c>
      <c r="AZ135" s="42"/>
      <c r="BA135" s="28"/>
      <c r="BB135" s="28"/>
      <c r="BC135" s="42"/>
      <c r="BD135" s="28"/>
      <c r="BE135" s="42"/>
      <c r="BF135" s="42"/>
    </row>
    <row r="136" spans="1:58" ht="25.5" hidden="1" customHeight="1" x14ac:dyDescent="0.15">
      <c r="A136" s="29"/>
      <c r="B136" s="170" t="s">
        <v>27</v>
      </c>
      <c r="C136" s="171"/>
      <c r="D136" s="171"/>
      <c r="E136" s="172"/>
      <c r="F136" s="176" t="s">
        <v>29</v>
      </c>
      <c r="G136" s="176"/>
      <c r="H136" s="177"/>
      <c r="I136" s="177"/>
      <c r="J136" s="179" t="s">
        <v>30</v>
      </c>
      <c r="K136" s="179"/>
      <c r="L136" s="177"/>
      <c r="M136" s="177"/>
      <c r="N136" s="179" t="s">
        <v>31</v>
      </c>
      <c r="O136" s="183"/>
      <c r="P136" s="225" t="s">
        <v>32</v>
      </c>
      <c r="Q136" s="183"/>
      <c r="R136" s="202" t="s">
        <v>33</v>
      </c>
      <c r="S136" s="202"/>
      <c r="T136" s="243"/>
      <c r="U136" s="177"/>
      <c r="V136" s="179" t="s">
        <v>30</v>
      </c>
      <c r="W136" s="179"/>
      <c r="X136" s="177"/>
      <c r="Y136" s="177"/>
      <c r="Z136" s="179" t="s">
        <v>31</v>
      </c>
      <c r="AA136" s="183"/>
      <c r="AB136" s="34"/>
      <c r="AC136" s="34"/>
      <c r="AD136" s="34"/>
      <c r="AE136" s="227" t="s">
        <v>50</v>
      </c>
      <c r="AF136" s="179"/>
      <c r="AG136" s="179"/>
      <c r="AH136" s="179"/>
      <c r="AI136" s="183"/>
      <c r="AJ136" s="241">
        <f>ROUNDDOWN(AV141/60,0)</f>
        <v>0</v>
      </c>
      <c r="AK136" s="223"/>
      <c r="AL136" s="179" t="s">
        <v>30</v>
      </c>
      <c r="AM136" s="179"/>
      <c r="AN136" s="223">
        <f>AV141-AJ136*60</f>
        <v>0</v>
      </c>
      <c r="AO136" s="223"/>
      <c r="AP136" s="179" t="s">
        <v>31</v>
      </c>
      <c r="AQ136" s="183"/>
      <c r="AR136" s="34"/>
      <c r="AS136" s="48"/>
      <c r="AT136" s="28"/>
      <c r="AU136" s="163" t="s">
        <v>45</v>
      </c>
      <c r="AV136" s="162">
        <f>IF(AY136&lt;=BB136,BB136,AV131)</f>
        <v>1260</v>
      </c>
      <c r="AW136" s="160"/>
      <c r="AX136" s="163" t="s">
        <v>46</v>
      </c>
      <c r="AY136" s="162">
        <f>T136*60+X136</f>
        <v>0</v>
      </c>
      <c r="AZ136" s="160"/>
      <c r="BA136" s="163" t="s">
        <v>47</v>
      </c>
      <c r="BB136" s="162">
        <f>21*60</f>
        <v>1260</v>
      </c>
      <c r="BC136" s="28"/>
      <c r="BD136" s="28"/>
      <c r="BE136" s="28"/>
      <c r="BF136" s="28"/>
    </row>
    <row r="137" spans="1:58" ht="35.25" hidden="1" customHeight="1" x14ac:dyDescent="0.15">
      <c r="A137" s="29"/>
      <c r="B137" s="173"/>
      <c r="C137" s="174"/>
      <c r="D137" s="174"/>
      <c r="E137" s="175"/>
      <c r="F137" s="176"/>
      <c r="G137" s="176"/>
      <c r="H137" s="178"/>
      <c r="I137" s="178"/>
      <c r="J137" s="180"/>
      <c r="K137" s="180"/>
      <c r="L137" s="178"/>
      <c r="M137" s="178"/>
      <c r="N137" s="180"/>
      <c r="O137" s="184"/>
      <c r="P137" s="226"/>
      <c r="Q137" s="184"/>
      <c r="R137" s="203"/>
      <c r="S137" s="203"/>
      <c r="T137" s="244"/>
      <c r="U137" s="178"/>
      <c r="V137" s="180"/>
      <c r="W137" s="180"/>
      <c r="X137" s="178"/>
      <c r="Y137" s="178"/>
      <c r="Z137" s="180"/>
      <c r="AA137" s="184"/>
      <c r="AB137" s="28"/>
      <c r="AC137" s="28"/>
      <c r="AD137" s="28"/>
      <c r="AE137" s="226"/>
      <c r="AF137" s="180"/>
      <c r="AG137" s="180"/>
      <c r="AH137" s="180"/>
      <c r="AI137" s="184"/>
      <c r="AJ137" s="242"/>
      <c r="AK137" s="224"/>
      <c r="AL137" s="180"/>
      <c r="AM137" s="180"/>
      <c r="AN137" s="224"/>
      <c r="AO137" s="224"/>
      <c r="AP137" s="180"/>
      <c r="AQ137" s="184"/>
      <c r="AR137" s="34"/>
      <c r="AS137" s="48"/>
      <c r="AT137" s="28"/>
      <c r="AU137" s="163"/>
      <c r="AV137" s="162"/>
      <c r="AW137" s="160"/>
      <c r="AX137" s="163"/>
      <c r="AY137" s="162"/>
      <c r="AZ137" s="160"/>
      <c r="BA137" s="163"/>
      <c r="BB137" s="162"/>
      <c r="BC137" s="28"/>
      <c r="BD137" s="28"/>
      <c r="BE137" s="28"/>
      <c r="BF137" s="28"/>
    </row>
    <row r="138" spans="1:58" ht="17.25" hidden="1" customHeight="1" x14ac:dyDescent="0.15">
      <c r="A138" s="49"/>
      <c r="B138" s="35"/>
      <c r="C138" s="35"/>
      <c r="D138" s="35"/>
      <c r="E138" s="35"/>
      <c r="F138" s="28"/>
      <c r="G138" s="35"/>
      <c r="H138" s="37"/>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38</v>
      </c>
      <c r="AK138" s="46"/>
      <c r="AL138" s="46"/>
      <c r="AM138" s="46"/>
      <c r="AN138" s="46"/>
      <c r="AO138" s="46"/>
      <c r="AP138" s="46"/>
      <c r="AQ138" s="46"/>
      <c r="AR138" s="28"/>
      <c r="AS138" s="28"/>
      <c r="AT138" s="28"/>
      <c r="AU138" s="28"/>
      <c r="AV138" s="28"/>
      <c r="AW138" s="28"/>
      <c r="AX138" s="28"/>
      <c r="AY138" s="61" t="s">
        <v>48</v>
      </c>
      <c r="AZ138" s="28"/>
      <c r="BA138" s="28"/>
      <c r="BB138" s="28"/>
      <c r="BC138" s="28"/>
      <c r="BD138" s="28"/>
      <c r="BE138" s="28"/>
      <c r="BF138" s="28"/>
    </row>
    <row r="139" spans="1:58" ht="25.5" hidden="1" customHeight="1" x14ac:dyDescent="0.2">
      <c r="A139" s="49"/>
      <c r="B139" s="28"/>
      <c r="C139" s="208" t="s">
        <v>99</v>
      </c>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10"/>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02" t="s">
        <v>88</v>
      </c>
      <c r="AZ139" s="28"/>
      <c r="BA139" s="28"/>
      <c r="BB139" s="28"/>
      <c r="BC139" s="28"/>
      <c r="BD139" s="28"/>
      <c r="BE139" s="28"/>
      <c r="BF139" s="28"/>
    </row>
    <row r="140" spans="1:58" ht="25.5" hidden="1" customHeight="1" x14ac:dyDescent="0.15">
      <c r="A140" s="49"/>
      <c r="B140" s="28"/>
      <c r="C140" s="211"/>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3"/>
      <c r="AC140" s="28"/>
      <c r="AD140" s="28"/>
      <c r="AE140" s="43" t="s">
        <v>49</v>
      </c>
      <c r="AF140" s="46"/>
      <c r="AG140" s="46"/>
      <c r="AH140" s="46"/>
      <c r="AI140" s="46"/>
      <c r="AJ140" s="46"/>
      <c r="AK140" s="46"/>
      <c r="AL140" s="46"/>
      <c r="AM140" s="46"/>
      <c r="AN140" s="46"/>
      <c r="AO140" s="46"/>
      <c r="AP140" s="46"/>
      <c r="AQ140" s="46"/>
      <c r="AR140" s="28"/>
      <c r="AS140" s="28"/>
      <c r="AT140" s="28"/>
      <c r="AU140" s="28"/>
      <c r="AV140" s="28" t="s">
        <v>50</v>
      </c>
      <c r="AW140" s="28"/>
      <c r="AX140" s="28"/>
      <c r="AY140" s="28" t="s">
        <v>51</v>
      </c>
      <c r="AZ140" s="103"/>
      <c r="BA140" s="28"/>
      <c r="BB140" s="28"/>
      <c r="BC140" s="28"/>
      <c r="BD140" s="28"/>
      <c r="BE140" s="28"/>
      <c r="BF140" s="28"/>
    </row>
    <row r="141" spans="1:58" s="47" customFormat="1" ht="25.5" hidden="1" customHeight="1" x14ac:dyDescent="0.15">
      <c r="A141" s="49"/>
      <c r="B141" s="28"/>
      <c r="C141" s="211"/>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3"/>
      <c r="AD141" s="34"/>
      <c r="AE141" s="217" t="s">
        <v>108</v>
      </c>
      <c r="AF141" s="228"/>
      <c r="AG141" s="228"/>
      <c r="AH141" s="228"/>
      <c r="AI141" s="228"/>
      <c r="AJ141" s="228"/>
      <c r="AK141" s="229"/>
      <c r="AL141" s="233">
        <f>IF(AY131=0,0,ROUNDUP(AV141/AY131,3))</f>
        <v>0</v>
      </c>
      <c r="AM141" s="234"/>
      <c r="AN141" s="234"/>
      <c r="AO141" s="234"/>
      <c r="AP141" s="234"/>
      <c r="AQ141" s="235"/>
      <c r="AR141" s="28"/>
      <c r="AS141" s="28"/>
      <c r="AT141" s="42"/>
      <c r="AU141" s="163" t="s">
        <v>53</v>
      </c>
      <c r="AV141" s="239">
        <f>IF(AV131-AV136&gt;0,IF(AV131-AV136&gt;AY131,AY131,AV131-AV136),0)</f>
        <v>0</v>
      </c>
      <c r="AW141" s="240" t="s">
        <v>54</v>
      </c>
      <c r="AX141" s="240"/>
      <c r="AY141" s="103"/>
      <c r="AZ141" s="103"/>
      <c r="BA141" s="42"/>
      <c r="BB141" s="42"/>
      <c r="BC141" s="42"/>
      <c r="BD141" s="42"/>
      <c r="BE141" s="42"/>
      <c r="BF141" s="42"/>
    </row>
    <row r="142" spans="1:58" ht="35.25" hidden="1" customHeight="1" x14ac:dyDescent="0.15">
      <c r="A142" s="64"/>
      <c r="B142" s="28"/>
      <c r="C142" s="211"/>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3"/>
      <c r="AC142" s="34"/>
      <c r="AD142" s="28"/>
      <c r="AE142" s="230"/>
      <c r="AF142" s="231"/>
      <c r="AG142" s="231"/>
      <c r="AH142" s="231"/>
      <c r="AI142" s="231"/>
      <c r="AJ142" s="231"/>
      <c r="AK142" s="232"/>
      <c r="AL142" s="236"/>
      <c r="AM142" s="237"/>
      <c r="AN142" s="237"/>
      <c r="AO142" s="237"/>
      <c r="AP142" s="237"/>
      <c r="AQ142" s="238"/>
      <c r="AR142" s="28"/>
      <c r="AS142" s="28"/>
      <c r="AT142" s="163"/>
      <c r="AU142" s="163"/>
      <c r="AV142" s="239"/>
      <c r="AW142" s="240"/>
      <c r="AX142" s="240"/>
      <c r="AY142" s="28"/>
      <c r="AZ142" s="28"/>
      <c r="BA142" s="28"/>
      <c r="BB142" s="28"/>
      <c r="BC142" s="28"/>
      <c r="BD142" s="28"/>
      <c r="BE142" s="28"/>
      <c r="BF142" s="28"/>
    </row>
    <row r="143" spans="1:58" ht="25.5" hidden="1" customHeight="1" x14ac:dyDescent="0.15">
      <c r="A143" s="64"/>
      <c r="B143" s="28"/>
      <c r="C143" s="214"/>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6"/>
      <c r="AC143" s="28"/>
      <c r="AD143" s="28"/>
      <c r="AE143" s="28"/>
      <c r="AF143" s="28"/>
      <c r="AG143" s="28"/>
      <c r="AH143" s="28"/>
      <c r="AI143" s="28"/>
      <c r="AJ143" s="28"/>
      <c r="AK143" s="52" t="s">
        <v>38</v>
      </c>
      <c r="AL143" s="28"/>
      <c r="AM143" s="34"/>
      <c r="AN143" s="34"/>
      <c r="AO143" s="34"/>
      <c r="AP143" s="28"/>
      <c r="AQ143" s="28"/>
      <c r="AR143" s="28"/>
      <c r="AS143" s="28"/>
      <c r="AT143" s="163"/>
      <c r="AU143" s="28"/>
      <c r="AV143" s="28"/>
      <c r="AW143" s="28"/>
      <c r="AX143" s="28"/>
      <c r="AY143" s="28"/>
      <c r="AZ143" s="28"/>
      <c r="BA143" s="28"/>
      <c r="BB143" s="28"/>
      <c r="BC143" s="28"/>
      <c r="BD143" s="28"/>
      <c r="BE143" s="28"/>
      <c r="BF143" s="28"/>
    </row>
    <row r="144" spans="1:58" ht="25.5" hidden="1" customHeight="1" x14ac:dyDescent="0.15">
      <c r="A144" s="49"/>
      <c r="B144" s="31"/>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55</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15">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15">
      <c r="A146" s="164" t="s">
        <v>65</v>
      </c>
      <c r="B146" s="165"/>
      <c r="C146" s="165"/>
      <c r="D146" s="165"/>
      <c r="E146" s="165"/>
      <c r="F146" s="165"/>
      <c r="G146" s="165"/>
      <c r="H146" s="165"/>
      <c r="I146" s="166"/>
      <c r="J146" s="23"/>
      <c r="K146" s="63" t="s">
        <v>60</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23</v>
      </c>
      <c r="AV146" s="34"/>
      <c r="AW146" s="34"/>
      <c r="AX146" s="34"/>
      <c r="AY146" s="34"/>
      <c r="AZ146" s="28"/>
      <c r="BA146" s="34"/>
      <c r="BB146" s="34"/>
      <c r="BC146" s="34"/>
      <c r="BD146" s="34"/>
      <c r="BE146" s="34"/>
      <c r="BF146" s="9"/>
    </row>
    <row r="147" spans="1:58" ht="17.25" hidden="1" customHeight="1" x14ac:dyDescent="0.15">
      <c r="A147" s="167"/>
      <c r="B147" s="168"/>
      <c r="C147" s="168"/>
      <c r="D147" s="168"/>
      <c r="E147" s="168"/>
      <c r="F147" s="168"/>
      <c r="G147" s="168"/>
      <c r="H147" s="168"/>
      <c r="I147" s="169"/>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15">
      <c r="A148" s="29"/>
      <c r="B148" s="30" t="s">
        <v>24</v>
      </c>
      <c r="C148" s="31"/>
      <c r="D148" s="31"/>
      <c r="E148" s="31"/>
      <c r="F148" s="28"/>
      <c r="G148" s="32"/>
      <c r="H148" s="28"/>
      <c r="I148" s="32"/>
      <c r="J148" s="32"/>
      <c r="K148" s="32"/>
      <c r="L148" s="32"/>
      <c r="M148" s="32"/>
      <c r="N148" s="32"/>
      <c r="O148" s="32"/>
      <c r="P148" s="32"/>
      <c r="Q148" s="32"/>
      <c r="R148" s="32"/>
      <c r="S148" s="32"/>
      <c r="T148" s="32"/>
      <c r="U148" s="32"/>
      <c r="V148" s="32"/>
      <c r="W148" s="32"/>
      <c r="X148" s="32"/>
      <c r="Y148" s="32"/>
      <c r="Z148" s="32"/>
      <c r="AA148" s="33"/>
      <c r="AB148" s="34"/>
      <c r="AC148" s="34"/>
      <c r="AD148" s="34"/>
      <c r="AE148" s="30" t="s">
        <v>25</v>
      </c>
      <c r="AF148" s="34"/>
      <c r="AG148" s="34"/>
      <c r="AH148" s="34"/>
      <c r="AI148" s="34"/>
      <c r="AJ148" s="34"/>
      <c r="AK148" s="34"/>
      <c r="AL148" s="34"/>
      <c r="AM148" s="34"/>
      <c r="AN148" s="34"/>
      <c r="AO148" s="34"/>
      <c r="AP148" s="34"/>
      <c r="AQ148" s="34"/>
      <c r="AR148" s="34"/>
      <c r="AS148" s="34"/>
      <c r="AT148" s="28"/>
      <c r="AU148" s="28"/>
      <c r="AV148" s="28" t="s">
        <v>26</v>
      </c>
      <c r="AW148" s="28"/>
      <c r="AX148" s="28"/>
      <c r="AY148" s="28" t="s">
        <v>27</v>
      </c>
      <c r="AZ148" s="28"/>
      <c r="BA148" s="28"/>
      <c r="BB148" s="28"/>
      <c r="BC148" s="28"/>
      <c r="BD148" s="28"/>
      <c r="BE148" s="28"/>
      <c r="BF148" s="28"/>
    </row>
    <row r="149" spans="1:58" ht="25.5" hidden="1" customHeight="1" x14ac:dyDescent="0.15">
      <c r="A149" s="29"/>
      <c r="B149" s="170" t="s">
        <v>27</v>
      </c>
      <c r="C149" s="171"/>
      <c r="D149" s="171"/>
      <c r="E149" s="172"/>
      <c r="F149" s="176" t="s">
        <v>29</v>
      </c>
      <c r="G149" s="176"/>
      <c r="H149" s="177"/>
      <c r="I149" s="177"/>
      <c r="J149" s="179" t="s">
        <v>30</v>
      </c>
      <c r="K149" s="179"/>
      <c r="L149" s="177"/>
      <c r="M149" s="177"/>
      <c r="N149" s="179" t="s">
        <v>31</v>
      </c>
      <c r="O149" s="183"/>
      <c r="P149" s="225" t="s">
        <v>32</v>
      </c>
      <c r="Q149" s="183"/>
      <c r="R149" s="202" t="s">
        <v>33</v>
      </c>
      <c r="S149" s="202"/>
      <c r="T149" s="177"/>
      <c r="U149" s="177"/>
      <c r="V149" s="179" t="s">
        <v>30</v>
      </c>
      <c r="W149" s="179"/>
      <c r="X149" s="177"/>
      <c r="Y149" s="177"/>
      <c r="Z149" s="179" t="s">
        <v>31</v>
      </c>
      <c r="AA149" s="183"/>
      <c r="AB149" s="28"/>
      <c r="AC149" s="28"/>
      <c r="AD149" s="28"/>
      <c r="AE149" s="217" t="s">
        <v>107</v>
      </c>
      <c r="AF149" s="218"/>
      <c r="AG149" s="218"/>
      <c r="AH149" s="218"/>
      <c r="AI149" s="219"/>
      <c r="AJ149" s="223">
        <f>ROUNDDOWN(AY149/60,0)</f>
        <v>0</v>
      </c>
      <c r="AK149" s="223"/>
      <c r="AL149" s="218" t="s">
        <v>35</v>
      </c>
      <c r="AM149" s="218"/>
      <c r="AN149" s="223">
        <f>AY149-AJ149*60</f>
        <v>0</v>
      </c>
      <c r="AO149" s="223"/>
      <c r="AP149" s="179" t="s">
        <v>31</v>
      </c>
      <c r="AQ149" s="183"/>
      <c r="AR149" s="34"/>
      <c r="AS149" s="28"/>
      <c r="AT149" s="163"/>
      <c r="AU149" s="163" t="s">
        <v>36</v>
      </c>
      <c r="AV149" s="162">
        <f>T149*60+X149</f>
        <v>0</v>
      </c>
      <c r="AW149" s="28"/>
      <c r="AX149" s="163" t="s">
        <v>37</v>
      </c>
      <c r="AY149" s="162">
        <f>(T149*60+X149)-(H149*60+L149)</f>
        <v>0</v>
      </c>
      <c r="AZ149" s="28"/>
      <c r="BA149" s="28"/>
      <c r="BB149" s="28"/>
      <c r="BC149" s="28"/>
      <c r="BD149" s="28"/>
      <c r="BE149" s="28"/>
      <c r="BF149" s="28"/>
    </row>
    <row r="150" spans="1:58" ht="35.25" hidden="1" customHeight="1" x14ac:dyDescent="0.15">
      <c r="A150" s="29"/>
      <c r="B150" s="173"/>
      <c r="C150" s="174"/>
      <c r="D150" s="174"/>
      <c r="E150" s="175"/>
      <c r="F150" s="176"/>
      <c r="G150" s="176"/>
      <c r="H150" s="178"/>
      <c r="I150" s="178"/>
      <c r="J150" s="180"/>
      <c r="K150" s="180"/>
      <c r="L150" s="178"/>
      <c r="M150" s="178"/>
      <c r="N150" s="180"/>
      <c r="O150" s="184"/>
      <c r="P150" s="226"/>
      <c r="Q150" s="184"/>
      <c r="R150" s="203"/>
      <c r="S150" s="203"/>
      <c r="T150" s="178"/>
      <c r="U150" s="178"/>
      <c r="V150" s="180"/>
      <c r="W150" s="180"/>
      <c r="X150" s="178"/>
      <c r="Y150" s="178"/>
      <c r="Z150" s="180"/>
      <c r="AA150" s="184"/>
      <c r="AB150" s="28"/>
      <c r="AC150" s="28"/>
      <c r="AD150" s="28"/>
      <c r="AE150" s="220"/>
      <c r="AF150" s="221"/>
      <c r="AG150" s="221"/>
      <c r="AH150" s="221"/>
      <c r="AI150" s="222"/>
      <c r="AJ150" s="224"/>
      <c r="AK150" s="224"/>
      <c r="AL150" s="221"/>
      <c r="AM150" s="221"/>
      <c r="AN150" s="224"/>
      <c r="AO150" s="224"/>
      <c r="AP150" s="180"/>
      <c r="AQ150" s="184"/>
      <c r="AR150" s="34"/>
      <c r="AS150" s="28"/>
      <c r="AT150" s="163"/>
      <c r="AU150" s="163"/>
      <c r="AV150" s="162"/>
      <c r="AW150" s="28"/>
      <c r="AX150" s="163"/>
      <c r="AY150" s="162"/>
      <c r="AZ150" s="28"/>
      <c r="BA150" s="28"/>
      <c r="BB150" s="28"/>
      <c r="BC150" s="28"/>
      <c r="BD150" s="28"/>
      <c r="BE150" s="28"/>
      <c r="BF150" s="28"/>
    </row>
    <row r="151" spans="1:58" ht="17.25" hidden="1" customHeight="1" x14ac:dyDescent="0.15">
      <c r="A151" s="29"/>
      <c r="B151" s="35"/>
      <c r="C151" s="35"/>
      <c r="D151" s="35"/>
      <c r="E151" s="35"/>
      <c r="F151" s="36"/>
      <c r="G151" s="36"/>
      <c r="H151" s="37"/>
      <c r="I151" s="36"/>
      <c r="J151" s="36"/>
      <c r="K151" s="36"/>
      <c r="L151" s="36"/>
      <c r="M151" s="36"/>
      <c r="N151" s="36"/>
      <c r="O151" s="36"/>
      <c r="P151" s="36"/>
      <c r="Q151" s="36"/>
      <c r="R151" s="36"/>
      <c r="S151" s="36"/>
      <c r="T151" s="36"/>
      <c r="U151" s="36"/>
      <c r="V151" s="36"/>
      <c r="W151" s="36"/>
      <c r="X151" s="34"/>
      <c r="Y151" s="34"/>
      <c r="Z151" s="32"/>
      <c r="AA151" s="33"/>
      <c r="AB151" s="34"/>
      <c r="AC151" s="34"/>
      <c r="AD151" s="34"/>
      <c r="AE151" s="38"/>
      <c r="AF151" s="38"/>
      <c r="AG151" s="38"/>
      <c r="AH151" s="38"/>
      <c r="AI151" s="38"/>
      <c r="AJ151" s="39" t="s">
        <v>38</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15">
      <c r="A152" s="29"/>
      <c r="B152" s="30"/>
      <c r="C152" s="31"/>
      <c r="D152" s="31"/>
      <c r="E152" s="31"/>
      <c r="F152" s="32"/>
      <c r="G152" s="32"/>
      <c r="H152" s="32"/>
      <c r="I152" s="32"/>
      <c r="J152" s="32"/>
      <c r="K152" s="32"/>
      <c r="L152" s="32"/>
      <c r="M152" s="32"/>
      <c r="N152" s="32"/>
      <c r="O152" s="32"/>
      <c r="P152" s="32"/>
      <c r="Q152" s="32"/>
      <c r="R152" s="32"/>
      <c r="S152" s="32"/>
      <c r="T152" s="32"/>
      <c r="U152" s="32"/>
      <c r="V152" s="32"/>
      <c r="W152" s="33"/>
      <c r="X152" s="34"/>
      <c r="Y152" s="34"/>
      <c r="Z152" s="32"/>
      <c r="AA152" s="33"/>
      <c r="AB152" s="34"/>
      <c r="AC152" s="34"/>
      <c r="AD152" s="34"/>
      <c r="AE152" s="38"/>
      <c r="AF152" s="38"/>
      <c r="AG152" s="38"/>
      <c r="AH152" s="38"/>
      <c r="AI152" s="38"/>
      <c r="AJ152" s="38"/>
      <c r="AK152" s="38"/>
      <c r="AL152" s="38"/>
      <c r="AM152" s="38"/>
      <c r="AN152" s="38"/>
      <c r="AO152" s="38"/>
      <c r="AP152" s="38"/>
      <c r="AQ152" s="38"/>
      <c r="AR152" s="34"/>
      <c r="AV152" s="42" t="s">
        <v>39</v>
      </c>
      <c r="AY152" s="28" t="s">
        <v>40</v>
      </c>
      <c r="BB152" s="28" t="s">
        <v>41</v>
      </c>
    </row>
    <row r="153" spans="1:58" s="47" customFormat="1" ht="25.5" hidden="1" customHeight="1" x14ac:dyDescent="0.15">
      <c r="A153" s="40"/>
      <c r="B153" s="41" t="s">
        <v>100</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33"/>
      <c r="AB153" s="34"/>
      <c r="AC153" s="34"/>
      <c r="AD153" s="34"/>
      <c r="AE153" s="43" t="s">
        <v>42</v>
      </c>
      <c r="AF153" s="44"/>
      <c r="AG153" s="45"/>
      <c r="AH153" s="45"/>
      <c r="AI153" s="45"/>
      <c r="AJ153" s="45"/>
      <c r="AK153" s="45"/>
      <c r="AL153" s="45"/>
      <c r="AM153" s="45"/>
      <c r="AN153" s="38"/>
      <c r="AO153" s="38"/>
      <c r="AP153" s="38"/>
      <c r="AQ153" s="46"/>
      <c r="AR153" s="34"/>
      <c r="AS153" s="28"/>
      <c r="AT153" s="42"/>
      <c r="AU153" s="42"/>
      <c r="AV153" s="42" t="s">
        <v>43</v>
      </c>
      <c r="AW153" s="42"/>
      <c r="AX153" s="42"/>
      <c r="AY153" s="28" t="s">
        <v>44</v>
      </c>
      <c r="AZ153" s="42"/>
      <c r="BA153" s="28"/>
      <c r="BB153" s="28"/>
      <c r="BC153" s="42"/>
      <c r="BD153" s="28"/>
      <c r="BE153" s="42"/>
      <c r="BF153" s="42"/>
    </row>
    <row r="154" spans="1:58" ht="25.5" hidden="1" customHeight="1" x14ac:dyDescent="0.15">
      <c r="A154" s="29"/>
      <c r="B154" s="170" t="s">
        <v>27</v>
      </c>
      <c r="C154" s="171"/>
      <c r="D154" s="171"/>
      <c r="E154" s="172"/>
      <c r="F154" s="176" t="s">
        <v>29</v>
      </c>
      <c r="G154" s="176"/>
      <c r="H154" s="177"/>
      <c r="I154" s="177"/>
      <c r="J154" s="179" t="s">
        <v>30</v>
      </c>
      <c r="K154" s="179"/>
      <c r="L154" s="177"/>
      <c r="M154" s="177"/>
      <c r="N154" s="179" t="s">
        <v>31</v>
      </c>
      <c r="O154" s="183"/>
      <c r="P154" s="225" t="s">
        <v>32</v>
      </c>
      <c r="Q154" s="183"/>
      <c r="R154" s="202" t="s">
        <v>33</v>
      </c>
      <c r="S154" s="202"/>
      <c r="T154" s="243"/>
      <c r="U154" s="177"/>
      <c r="V154" s="179" t="s">
        <v>30</v>
      </c>
      <c r="W154" s="179"/>
      <c r="X154" s="177"/>
      <c r="Y154" s="177"/>
      <c r="Z154" s="179" t="s">
        <v>31</v>
      </c>
      <c r="AA154" s="183"/>
      <c r="AB154" s="34"/>
      <c r="AC154" s="34"/>
      <c r="AD154" s="34"/>
      <c r="AE154" s="227" t="s">
        <v>50</v>
      </c>
      <c r="AF154" s="179"/>
      <c r="AG154" s="179"/>
      <c r="AH154" s="179"/>
      <c r="AI154" s="183"/>
      <c r="AJ154" s="241">
        <f>ROUNDDOWN(AV159/60,0)</f>
        <v>0</v>
      </c>
      <c r="AK154" s="223"/>
      <c r="AL154" s="179" t="s">
        <v>30</v>
      </c>
      <c r="AM154" s="179"/>
      <c r="AN154" s="223">
        <f>AV159-AJ154*60</f>
        <v>0</v>
      </c>
      <c r="AO154" s="223"/>
      <c r="AP154" s="179" t="s">
        <v>31</v>
      </c>
      <c r="AQ154" s="183"/>
      <c r="AR154" s="34"/>
      <c r="AS154" s="48"/>
      <c r="AT154" s="28"/>
      <c r="AU154" s="163" t="s">
        <v>45</v>
      </c>
      <c r="AV154" s="162">
        <f>IF(AY154&lt;=BB154,BB154,AV149)</f>
        <v>1260</v>
      </c>
      <c r="AW154" s="160"/>
      <c r="AX154" s="163" t="s">
        <v>46</v>
      </c>
      <c r="AY154" s="162">
        <f>T154*60+X154</f>
        <v>0</v>
      </c>
      <c r="AZ154" s="160"/>
      <c r="BA154" s="163" t="s">
        <v>47</v>
      </c>
      <c r="BB154" s="162">
        <f>21*60</f>
        <v>1260</v>
      </c>
      <c r="BC154" s="28"/>
      <c r="BD154" s="28"/>
      <c r="BE154" s="28"/>
      <c r="BF154" s="28"/>
    </row>
    <row r="155" spans="1:58" ht="35.25" hidden="1" customHeight="1" x14ac:dyDescent="0.15">
      <c r="A155" s="29"/>
      <c r="B155" s="173"/>
      <c r="C155" s="174"/>
      <c r="D155" s="174"/>
      <c r="E155" s="175"/>
      <c r="F155" s="176"/>
      <c r="G155" s="176"/>
      <c r="H155" s="178"/>
      <c r="I155" s="178"/>
      <c r="J155" s="180"/>
      <c r="K155" s="180"/>
      <c r="L155" s="178"/>
      <c r="M155" s="178"/>
      <c r="N155" s="180"/>
      <c r="O155" s="184"/>
      <c r="P155" s="226"/>
      <c r="Q155" s="184"/>
      <c r="R155" s="203"/>
      <c r="S155" s="203"/>
      <c r="T155" s="244"/>
      <c r="U155" s="178"/>
      <c r="V155" s="180"/>
      <c r="W155" s="180"/>
      <c r="X155" s="178"/>
      <c r="Y155" s="178"/>
      <c r="Z155" s="180"/>
      <c r="AA155" s="184"/>
      <c r="AB155" s="28"/>
      <c r="AC155" s="28"/>
      <c r="AD155" s="28"/>
      <c r="AE155" s="226"/>
      <c r="AF155" s="180"/>
      <c r="AG155" s="180"/>
      <c r="AH155" s="180"/>
      <c r="AI155" s="184"/>
      <c r="AJ155" s="242"/>
      <c r="AK155" s="224"/>
      <c r="AL155" s="180"/>
      <c r="AM155" s="180"/>
      <c r="AN155" s="224"/>
      <c r="AO155" s="224"/>
      <c r="AP155" s="180"/>
      <c r="AQ155" s="184"/>
      <c r="AR155" s="34"/>
      <c r="AS155" s="48"/>
      <c r="AT155" s="28"/>
      <c r="AU155" s="163"/>
      <c r="AV155" s="162"/>
      <c r="AW155" s="160"/>
      <c r="AX155" s="163"/>
      <c r="AY155" s="162"/>
      <c r="AZ155" s="160"/>
      <c r="BA155" s="163"/>
      <c r="BB155" s="162"/>
      <c r="BC155" s="28"/>
      <c r="BD155" s="28"/>
      <c r="BE155" s="28"/>
      <c r="BF155" s="28"/>
    </row>
    <row r="156" spans="1:58" ht="17.25" hidden="1" customHeight="1" x14ac:dyDescent="0.15">
      <c r="A156" s="49"/>
      <c r="B156" s="35"/>
      <c r="C156" s="35"/>
      <c r="D156" s="35"/>
      <c r="E156" s="35"/>
      <c r="F156" s="28"/>
      <c r="G156" s="35"/>
      <c r="H156" s="37"/>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38</v>
      </c>
      <c r="AK156" s="46"/>
      <c r="AL156" s="46"/>
      <c r="AM156" s="46"/>
      <c r="AN156" s="46"/>
      <c r="AO156" s="46"/>
      <c r="AP156" s="46"/>
      <c r="AQ156" s="46"/>
      <c r="AR156" s="28"/>
      <c r="AS156" s="28"/>
      <c r="AT156" s="28"/>
      <c r="AU156" s="28"/>
      <c r="AV156" s="28"/>
      <c r="AW156" s="28"/>
      <c r="AX156" s="28"/>
      <c r="AY156" s="61" t="s">
        <v>48</v>
      </c>
      <c r="AZ156" s="28"/>
      <c r="BA156" s="28"/>
      <c r="BB156" s="28"/>
      <c r="BC156" s="28"/>
      <c r="BD156" s="28"/>
      <c r="BE156" s="28"/>
      <c r="BF156" s="28"/>
    </row>
    <row r="157" spans="1:58" ht="25.5" hidden="1" customHeight="1" x14ac:dyDescent="0.2">
      <c r="A157" s="49"/>
      <c r="B157" s="28"/>
      <c r="C157" s="208" t="s">
        <v>99</v>
      </c>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10"/>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02" t="s">
        <v>88</v>
      </c>
      <c r="AZ157" s="28"/>
      <c r="BA157" s="28"/>
      <c r="BB157" s="28"/>
      <c r="BC157" s="28"/>
      <c r="BD157" s="28"/>
      <c r="BE157" s="28"/>
      <c r="BF157" s="28"/>
    </row>
    <row r="158" spans="1:58" ht="25.5" hidden="1" customHeight="1" x14ac:dyDescent="0.15">
      <c r="A158" s="49"/>
      <c r="B158" s="28"/>
      <c r="C158" s="211"/>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3"/>
      <c r="AC158" s="28"/>
      <c r="AD158" s="28"/>
      <c r="AE158" s="43" t="s">
        <v>49</v>
      </c>
      <c r="AF158" s="46"/>
      <c r="AG158" s="46"/>
      <c r="AH158" s="46"/>
      <c r="AI158" s="46"/>
      <c r="AJ158" s="46"/>
      <c r="AK158" s="46"/>
      <c r="AL158" s="46"/>
      <c r="AM158" s="46"/>
      <c r="AN158" s="46"/>
      <c r="AO158" s="46"/>
      <c r="AP158" s="46"/>
      <c r="AQ158" s="46"/>
      <c r="AR158" s="28"/>
      <c r="AS158" s="28"/>
      <c r="AT158" s="28"/>
      <c r="AU158" s="28"/>
      <c r="AV158" s="28" t="s">
        <v>50</v>
      </c>
      <c r="AW158" s="28"/>
      <c r="AX158" s="28"/>
      <c r="AY158" s="28" t="s">
        <v>51</v>
      </c>
      <c r="AZ158" s="103"/>
      <c r="BA158" s="28"/>
      <c r="BB158" s="28"/>
      <c r="BC158" s="28"/>
      <c r="BD158" s="28"/>
      <c r="BE158" s="28"/>
      <c r="BF158" s="28"/>
    </row>
    <row r="159" spans="1:58" s="47" customFormat="1" ht="25.5" hidden="1" customHeight="1" x14ac:dyDescent="0.15">
      <c r="A159" s="49"/>
      <c r="B159" s="28"/>
      <c r="C159" s="211"/>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3"/>
      <c r="AD159" s="34"/>
      <c r="AE159" s="217" t="s">
        <v>58</v>
      </c>
      <c r="AF159" s="228"/>
      <c r="AG159" s="228"/>
      <c r="AH159" s="228"/>
      <c r="AI159" s="228"/>
      <c r="AJ159" s="228"/>
      <c r="AK159" s="229"/>
      <c r="AL159" s="233">
        <f>IF(AY149=0,0,ROUNDUP(AV159/AY149,3))</f>
        <v>0</v>
      </c>
      <c r="AM159" s="234"/>
      <c r="AN159" s="234"/>
      <c r="AO159" s="234"/>
      <c r="AP159" s="234"/>
      <c r="AQ159" s="235"/>
      <c r="AR159" s="28"/>
      <c r="AS159" s="28"/>
      <c r="AT159" s="42"/>
      <c r="AU159" s="163" t="s">
        <v>53</v>
      </c>
      <c r="AV159" s="239">
        <f>IF(AV149-AV154&gt;0,IF(AV149-AV154&gt;AY149,AY149,AV149-AV154),0)</f>
        <v>0</v>
      </c>
      <c r="AW159" s="240" t="s">
        <v>54</v>
      </c>
      <c r="AX159" s="240"/>
      <c r="AY159" s="103"/>
      <c r="AZ159" s="103"/>
      <c r="BA159" s="42"/>
      <c r="BB159" s="42"/>
      <c r="BC159" s="42"/>
      <c r="BD159" s="42"/>
      <c r="BE159" s="42"/>
      <c r="BF159" s="42"/>
    </row>
    <row r="160" spans="1:58" ht="35.25" hidden="1" customHeight="1" x14ac:dyDescent="0.15">
      <c r="A160" s="64"/>
      <c r="B160" s="28"/>
      <c r="C160" s="211"/>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3"/>
      <c r="AC160" s="34"/>
      <c r="AD160" s="28"/>
      <c r="AE160" s="230"/>
      <c r="AF160" s="231"/>
      <c r="AG160" s="231"/>
      <c r="AH160" s="231"/>
      <c r="AI160" s="231"/>
      <c r="AJ160" s="231"/>
      <c r="AK160" s="232"/>
      <c r="AL160" s="236"/>
      <c r="AM160" s="237"/>
      <c r="AN160" s="237"/>
      <c r="AO160" s="237"/>
      <c r="AP160" s="237"/>
      <c r="AQ160" s="238"/>
      <c r="AR160" s="28"/>
      <c r="AS160" s="28"/>
      <c r="AT160" s="163"/>
      <c r="AU160" s="163"/>
      <c r="AV160" s="239"/>
      <c r="AW160" s="240"/>
      <c r="AX160" s="240"/>
      <c r="AY160" s="28"/>
      <c r="AZ160" s="28"/>
      <c r="BA160" s="28"/>
      <c r="BB160" s="28"/>
      <c r="BC160" s="28"/>
      <c r="BD160" s="28"/>
      <c r="BE160" s="28"/>
      <c r="BF160" s="28"/>
    </row>
    <row r="161" spans="1:58" ht="25.5" hidden="1" customHeight="1" x14ac:dyDescent="0.15">
      <c r="A161" s="64"/>
      <c r="B161" s="28"/>
      <c r="C161" s="214"/>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6"/>
      <c r="AC161" s="28"/>
      <c r="AD161" s="28"/>
      <c r="AE161" s="28"/>
      <c r="AF161" s="28"/>
      <c r="AG161" s="28"/>
      <c r="AH161" s="28"/>
      <c r="AI161" s="28"/>
      <c r="AJ161" s="28"/>
      <c r="AK161" s="52" t="s">
        <v>38</v>
      </c>
      <c r="AL161" s="28"/>
      <c r="AM161" s="34"/>
      <c r="AN161" s="34"/>
      <c r="AO161" s="34"/>
      <c r="AP161" s="28"/>
      <c r="AQ161" s="28"/>
      <c r="AR161" s="28"/>
      <c r="AS161" s="28"/>
      <c r="AT161" s="163"/>
      <c r="AU161" s="28"/>
      <c r="AV161" s="28"/>
      <c r="AW161" s="28"/>
      <c r="AX161" s="28"/>
      <c r="AY161" s="28"/>
      <c r="AZ161" s="28"/>
      <c r="BA161" s="28"/>
      <c r="BB161" s="28"/>
      <c r="BC161" s="28"/>
      <c r="BD161" s="28"/>
      <c r="BE161" s="28"/>
      <c r="BF161" s="28"/>
    </row>
    <row r="162" spans="1:58" ht="25.5" hidden="1" customHeight="1" x14ac:dyDescent="0.15">
      <c r="A162" s="49"/>
      <c r="B162" s="31"/>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55</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15">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15">
      <c r="A164" s="164" t="s">
        <v>66</v>
      </c>
      <c r="B164" s="165"/>
      <c r="C164" s="165"/>
      <c r="D164" s="165"/>
      <c r="E164" s="165"/>
      <c r="F164" s="165"/>
      <c r="G164" s="165"/>
      <c r="H164" s="165"/>
      <c r="I164" s="166"/>
      <c r="J164" s="23"/>
      <c r="K164" s="63" t="s">
        <v>60</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23</v>
      </c>
      <c r="AV164" s="34"/>
      <c r="AW164" s="34"/>
      <c r="AX164" s="34"/>
      <c r="AY164" s="34"/>
      <c r="AZ164" s="28"/>
      <c r="BA164" s="34"/>
      <c r="BB164" s="34"/>
      <c r="BC164" s="34"/>
      <c r="BD164" s="34"/>
      <c r="BE164" s="34"/>
      <c r="BF164" s="9"/>
    </row>
    <row r="165" spans="1:58" ht="17.25" hidden="1" customHeight="1" x14ac:dyDescent="0.15">
      <c r="A165" s="167"/>
      <c r="B165" s="168"/>
      <c r="C165" s="168"/>
      <c r="D165" s="168"/>
      <c r="E165" s="168"/>
      <c r="F165" s="168"/>
      <c r="G165" s="168"/>
      <c r="H165" s="168"/>
      <c r="I165" s="169"/>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15">
      <c r="A166" s="29"/>
      <c r="B166" s="30" t="s">
        <v>24</v>
      </c>
      <c r="C166" s="31"/>
      <c r="D166" s="31"/>
      <c r="E166" s="31"/>
      <c r="F166" s="28"/>
      <c r="G166" s="32"/>
      <c r="H166" s="28"/>
      <c r="I166" s="32"/>
      <c r="J166" s="32"/>
      <c r="K166" s="32"/>
      <c r="L166" s="32"/>
      <c r="M166" s="32"/>
      <c r="N166" s="32"/>
      <c r="O166" s="32"/>
      <c r="P166" s="32"/>
      <c r="Q166" s="32"/>
      <c r="R166" s="32"/>
      <c r="S166" s="32"/>
      <c r="T166" s="32"/>
      <c r="U166" s="32"/>
      <c r="V166" s="32"/>
      <c r="W166" s="32"/>
      <c r="X166" s="32"/>
      <c r="Y166" s="32"/>
      <c r="Z166" s="32"/>
      <c r="AA166" s="33"/>
      <c r="AB166" s="34"/>
      <c r="AC166" s="34"/>
      <c r="AD166" s="34"/>
      <c r="AE166" s="30" t="s">
        <v>25</v>
      </c>
      <c r="AF166" s="34"/>
      <c r="AG166" s="34"/>
      <c r="AH166" s="34"/>
      <c r="AI166" s="34"/>
      <c r="AJ166" s="34"/>
      <c r="AK166" s="34"/>
      <c r="AL166" s="34"/>
      <c r="AM166" s="34"/>
      <c r="AN166" s="34"/>
      <c r="AO166" s="34"/>
      <c r="AP166" s="34"/>
      <c r="AQ166" s="34"/>
      <c r="AR166" s="34"/>
      <c r="AS166" s="34"/>
      <c r="AT166" s="28"/>
      <c r="AU166" s="28"/>
      <c r="AV166" s="28" t="s">
        <v>26</v>
      </c>
      <c r="AW166" s="28"/>
      <c r="AX166" s="28"/>
      <c r="AY166" s="28" t="s">
        <v>27</v>
      </c>
      <c r="AZ166" s="28"/>
      <c r="BA166" s="28"/>
      <c r="BB166" s="28"/>
      <c r="BC166" s="28"/>
      <c r="BD166" s="28"/>
      <c r="BE166" s="28"/>
      <c r="BF166" s="28"/>
    </row>
    <row r="167" spans="1:58" ht="25.5" hidden="1" customHeight="1" x14ac:dyDescent="0.15">
      <c r="A167" s="29"/>
      <c r="B167" s="170" t="s">
        <v>27</v>
      </c>
      <c r="C167" s="171"/>
      <c r="D167" s="171"/>
      <c r="E167" s="172"/>
      <c r="F167" s="176" t="s">
        <v>29</v>
      </c>
      <c r="G167" s="176"/>
      <c r="H167" s="177"/>
      <c r="I167" s="177"/>
      <c r="J167" s="179" t="s">
        <v>30</v>
      </c>
      <c r="K167" s="179"/>
      <c r="L167" s="177"/>
      <c r="M167" s="177"/>
      <c r="N167" s="179" t="s">
        <v>31</v>
      </c>
      <c r="O167" s="183"/>
      <c r="P167" s="225" t="s">
        <v>32</v>
      </c>
      <c r="Q167" s="183"/>
      <c r="R167" s="202" t="s">
        <v>33</v>
      </c>
      <c r="S167" s="202"/>
      <c r="T167" s="177"/>
      <c r="U167" s="177"/>
      <c r="V167" s="179" t="s">
        <v>30</v>
      </c>
      <c r="W167" s="179"/>
      <c r="X167" s="177"/>
      <c r="Y167" s="177"/>
      <c r="Z167" s="179" t="s">
        <v>31</v>
      </c>
      <c r="AA167" s="183"/>
      <c r="AB167" s="28"/>
      <c r="AC167" s="28"/>
      <c r="AD167" s="28"/>
      <c r="AE167" s="217" t="s">
        <v>107</v>
      </c>
      <c r="AF167" s="218"/>
      <c r="AG167" s="218"/>
      <c r="AH167" s="218"/>
      <c r="AI167" s="219"/>
      <c r="AJ167" s="223">
        <f>ROUNDDOWN(AY167/60,0)</f>
        <v>0</v>
      </c>
      <c r="AK167" s="223"/>
      <c r="AL167" s="218" t="s">
        <v>35</v>
      </c>
      <c r="AM167" s="218"/>
      <c r="AN167" s="223">
        <f>AY167-AJ167*60</f>
        <v>0</v>
      </c>
      <c r="AO167" s="223"/>
      <c r="AP167" s="179" t="s">
        <v>31</v>
      </c>
      <c r="AQ167" s="183"/>
      <c r="AR167" s="34"/>
      <c r="AS167" s="28"/>
      <c r="AT167" s="163"/>
      <c r="AU167" s="163" t="s">
        <v>36</v>
      </c>
      <c r="AV167" s="162">
        <f>T167*60+X167</f>
        <v>0</v>
      </c>
      <c r="AW167" s="28"/>
      <c r="AX167" s="163" t="s">
        <v>37</v>
      </c>
      <c r="AY167" s="162">
        <f>(T167*60+X167)-(H167*60+L167)</f>
        <v>0</v>
      </c>
      <c r="AZ167" s="28"/>
      <c r="BA167" s="28"/>
      <c r="BB167" s="28"/>
      <c r="BC167" s="28"/>
      <c r="BD167" s="28"/>
      <c r="BE167" s="28"/>
      <c r="BF167" s="28"/>
    </row>
    <row r="168" spans="1:58" ht="35.25" hidden="1" customHeight="1" x14ac:dyDescent="0.15">
      <c r="A168" s="29"/>
      <c r="B168" s="173"/>
      <c r="C168" s="174"/>
      <c r="D168" s="174"/>
      <c r="E168" s="175"/>
      <c r="F168" s="176"/>
      <c r="G168" s="176"/>
      <c r="H168" s="178"/>
      <c r="I168" s="178"/>
      <c r="J168" s="180"/>
      <c r="K168" s="180"/>
      <c r="L168" s="178"/>
      <c r="M168" s="178"/>
      <c r="N168" s="180"/>
      <c r="O168" s="184"/>
      <c r="P168" s="226"/>
      <c r="Q168" s="184"/>
      <c r="R168" s="203"/>
      <c r="S168" s="203"/>
      <c r="T168" s="178"/>
      <c r="U168" s="178"/>
      <c r="V168" s="180"/>
      <c r="W168" s="180"/>
      <c r="X168" s="178"/>
      <c r="Y168" s="178"/>
      <c r="Z168" s="180"/>
      <c r="AA168" s="184"/>
      <c r="AB168" s="28"/>
      <c r="AC168" s="28"/>
      <c r="AD168" s="28"/>
      <c r="AE168" s="220"/>
      <c r="AF168" s="221"/>
      <c r="AG168" s="221"/>
      <c r="AH168" s="221"/>
      <c r="AI168" s="222"/>
      <c r="AJ168" s="224"/>
      <c r="AK168" s="224"/>
      <c r="AL168" s="221"/>
      <c r="AM168" s="221"/>
      <c r="AN168" s="224"/>
      <c r="AO168" s="224"/>
      <c r="AP168" s="180"/>
      <c r="AQ168" s="184"/>
      <c r="AR168" s="34"/>
      <c r="AS168" s="28"/>
      <c r="AT168" s="163"/>
      <c r="AU168" s="163"/>
      <c r="AV168" s="162"/>
      <c r="AW168" s="28"/>
      <c r="AX168" s="163"/>
      <c r="AY168" s="162"/>
      <c r="AZ168" s="28"/>
      <c r="BA168" s="28"/>
      <c r="BB168" s="28"/>
      <c r="BC168" s="28"/>
      <c r="BD168" s="28"/>
      <c r="BE168" s="28"/>
      <c r="BF168" s="28"/>
    </row>
    <row r="169" spans="1:58" ht="17.25" hidden="1" customHeight="1" x14ac:dyDescent="0.15">
      <c r="A169" s="29"/>
      <c r="B169" s="35"/>
      <c r="C169" s="35"/>
      <c r="D169" s="35"/>
      <c r="E169" s="35"/>
      <c r="F169" s="36"/>
      <c r="G169" s="36"/>
      <c r="H169" s="37"/>
      <c r="I169" s="36"/>
      <c r="J169" s="36"/>
      <c r="K169" s="36"/>
      <c r="L169" s="36"/>
      <c r="M169" s="36"/>
      <c r="N169" s="36"/>
      <c r="O169" s="36"/>
      <c r="P169" s="36"/>
      <c r="Q169" s="36"/>
      <c r="R169" s="36"/>
      <c r="S169" s="36"/>
      <c r="T169" s="36"/>
      <c r="U169" s="36"/>
      <c r="V169" s="36"/>
      <c r="W169" s="36"/>
      <c r="X169" s="34"/>
      <c r="Y169" s="34"/>
      <c r="Z169" s="32"/>
      <c r="AA169" s="33"/>
      <c r="AB169" s="34"/>
      <c r="AC169" s="34"/>
      <c r="AD169" s="34"/>
      <c r="AE169" s="38"/>
      <c r="AF169" s="38"/>
      <c r="AG169" s="38"/>
      <c r="AH169" s="38"/>
      <c r="AI169" s="38"/>
      <c r="AJ169" s="39" t="s">
        <v>38</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15">
      <c r="A170" s="29"/>
      <c r="B170" s="30"/>
      <c r="C170" s="31"/>
      <c r="D170" s="31"/>
      <c r="E170" s="31"/>
      <c r="F170" s="32"/>
      <c r="G170" s="32"/>
      <c r="H170" s="32"/>
      <c r="I170" s="32"/>
      <c r="J170" s="32"/>
      <c r="K170" s="32"/>
      <c r="L170" s="32"/>
      <c r="M170" s="32"/>
      <c r="N170" s="32"/>
      <c r="O170" s="32"/>
      <c r="P170" s="32"/>
      <c r="Q170" s="32"/>
      <c r="R170" s="32"/>
      <c r="S170" s="32"/>
      <c r="T170" s="32"/>
      <c r="U170" s="32"/>
      <c r="V170" s="32"/>
      <c r="W170" s="33"/>
      <c r="X170" s="34"/>
      <c r="Y170" s="34"/>
      <c r="Z170" s="32"/>
      <c r="AA170" s="33"/>
      <c r="AB170" s="34"/>
      <c r="AC170" s="34"/>
      <c r="AD170" s="34"/>
      <c r="AE170" s="38"/>
      <c r="AF170" s="38"/>
      <c r="AG170" s="38"/>
      <c r="AH170" s="38"/>
      <c r="AI170" s="38"/>
      <c r="AJ170" s="38"/>
      <c r="AK170" s="38"/>
      <c r="AL170" s="38"/>
      <c r="AM170" s="38"/>
      <c r="AN170" s="38"/>
      <c r="AO170" s="38"/>
      <c r="AP170" s="38"/>
      <c r="AQ170" s="38"/>
      <c r="AR170" s="34"/>
      <c r="AV170" s="42" t="s">
        <v>39</v>
      </c>
      <c r="AY170" s="28" t="s">
        <v>40</v>
      </c>
      <c r="BB170" s="28" t="s">
        <v>41</v>
      </c>
    </row>
    <row r="171" spans="1:58" s="47" customFormat="1" ht="25.5" hidden="1" customHeight="1" x14ac:dyDescent="0.15">
      <c r="A171" s="40"/>
      <c r="B171" s="41" t="s">
        <v>100</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33"/>
      <c r="AB171" s="34"/>
      <c r="AC171" s="34"/>
      <c r="AD171" s="34"/>
      <c r="AE171" s="43" t="s">
        <v>42</v>
      </c>
      <c r="AF171" s="44"/>
      <c r="AG171" s="45"/>
      <c r="AH171" s="45"/>
      <c r="AI171" s="45"/>
      <c r="AJ171" s="45"/>
      <c r="AK171" s="45"/>
      <c r="AL171" s="45"/>
      <c r="AM171" s="45"/>
      <c r="AN171" s="38"/>
      <c r="AO171" s="38"/>
      <c r="AP171" s="38"/>
      <c r="AQ171" s="46"/>
      <c r="AR171" s="34"/>
      <c r="AS171" s="28"/>
      <c r="AT171" s="42"/>
      <c r="AU171" s="42"/>
      <c r="AV171" s="42" t="s">
        <v>43</v>
      </c>
      <c r="AW171" s="42"/>
      <c r="AX171" s="42"/>
      <c r="AY171" s="28" t="s">
        <v>44</v>
      </c>
      <c r="AZ171" s="42"/>
      <c r="BA171" s="28"/>
      <c r="BB171" s="28"/>
      <c r="BC171" s="42"/>
      <c r="BD171" s="28"/>
      <c r="BE171" s="42"/>
      <c r="BF171" s="42"/>
    </row>
    <row r="172" spans="1:58" ht="25.5" hidden="1" customHeight="1" x14ac:dyDescent="0.15">
      <c r="A172" s="29"/>
      <c r="B172" s="170" t="s">
        <v>27</v>
      </c>
      <c r="C172" s="171"/>
      <c r="D172" s="171"/>
      <c r="E172" s="172"/>
      <c r="F172" s="176" t="s">
        <v>29</v>
      </c>
      <c r="G172" s="176"/>
      <c r="H172" s="177"/>
      <c r="I172" s="177"/>
      <c r="J172" s="179" t="s">
        <v>30</v>
      </c>
      <c r="K172" s="179"/>
      <c r="L172" s="177"/>
      <c r="M172" s="177"/>
      <c r="N172" s="179" t="s">
        <v>31</v>
      </c>
      <c r="O172" s="183"/>
      <c r="P172" s="225" t="s">
        <v>32</v>
      </c>
      <c r="Q172" s="183"/>
      <c r="R172" s="202" t="s">
        <v>33</v>
      </c>
      <c r="S172" s="202"/>
      <c r="T172" s="243"/>
      <c r="U172" s="177"/>
      <c r="V172" s="179" t="s">
        <v>30</v>
      </c>
      <c r="W172" s="179"/>
      <c r="X172" s="177"/>
      <c r="Y172" s="177"/>
      <c r="Z172" s="179" t="s">
        <v>31</v>
      </c>
      <c r="AA172" s="183"/>
      <c r="AB172" s="34"/>
      <c r="AC172" s="34"/>
      <c r="AD172" s="34"/>
      <c r="AE172" s="227" t="s">
        <v>50</v>
      </c>
      <c r="AF172" s="179"/>
      <c r="AG172" s="179"/>
      <c r="AH172" s="179"/>
      <c r="AI172" s="183"/>
      <c r="AJ172" s="241">
        <f>ROUNDDOWN(AV177/60,0)</f>
        <v>0</v>
      </c>
      <c r="AK172" s="223"/>
      <c r="AL172" s="179" t="s">
        <v>30</v>
      </c>
      <c r="AM172" s="179"/>
      <c r="AN172" s="223">
        <f>AV177-AJ172*60</f>
        <v>0</v>
      </c>
      <c r="AO172" s="223"/>
      <c r="AP172" s="179" t="s">
        <v>31</v>
      </c>
      <c r="AQ172" s="183"/>
      <c r="AR172" s="34"/>
      <c r="AS172" s="48"/>
      <c r="AT172" s="28"/>
      <c r="AU172" s="163" t="s">
        <v>45</v>
      </c>
      <c r="AV172" s="162">
        <f>IF(AY172&lt;=BB172,BB172,AV167)</f>
        <v>1260</v>
      </c>
      <c r="AW172" s="160"/>
      <c r="AX172" s="163" t="s">
        <v>46</v>
      </c>
      <c r="AY172" s="162">
        <f>T172*60+X172</f>
        <v>0</v>
      </c>
      <c r="AZ172" s="160"/>
      <c r="BA172" s="163" t="s">
        <v>47</v>
      </c>
      <c r="BB172" s="162">
        <f>21*60</f>
        <v>1260</v>
      </c>
      <c r="BC172" s="28"/>
      <c r="BD172" s="28"/>
      <c r="BE172" s="28"/>
      <c r="BF172" s="28"/>
    </row>
    <row r="173" spans="1:58" ht="35.25" hidden="1" customHeight="1" x14ac:dyDescent="0.15">
      <c r="A173" s="29"/>
      <c r="B173" s="173"/>
      <c r="C173" s="174"/>
      <c r="D173" s="174"/>
      <c r="E173" s="175"/>
      <c r="F173" s="176"/>
      <c r="G173" s="176"/>
      <c r="H173" s="178"/>
      <c r="I173" s="178"/>
      <c r="J173" s="180"/>
      <c r="K173" s="180"/>
      <c r="L173" s="178"/>
      <c r="M173" s="178"/>
      <c r="N173" s="180"/>
      <c r="O173" s="184"/>
      <c r="P173" s="226"/>
      <c r="Q173" s="184"/>
      <c r="R173" s="203"/>
      <c r="S173" s="203"/>
      <c r="T173" s="244"/>
      <c r="U173" s="178"/>
      <c r="V173" s="180"/>
      <c r="W173" s="180"/>
      <c r="X173" s="178"/>
      <c r="Y173" s="178"/>
      <c r="Z173" s="180"/>
      <c r="AA173" s="184"/>
      <c r="AB173" s="28"/>
      <c r="AC173" s="28"/>
      <c r="AD173" s="28"/>
      <c r="AE173" s="226"/>
      <c r="AF173" s="180"/>
      <c r="AG173" s="180"/>
      <c r="AH173" s="180"/>
      <c r="AI173" s="184"/>
      <c r="AJ173" s="242"/>
      <c r="AK173" s="224"/>
      <c r="AL173" s="180"/>
      <c r="AM173" s="180"/>
      <c r="AN173" s="224"/>
      <c r="AO173" s="224"/>
      <c r="AP173" s="180"/>
      <c r="AQ173" s="184"/>
      <c r="AR173" s="34"/>
      <c r="AS173" s="48"/>
      <c r="AT173" s="28"/>
      <c r="AU173" s="163"/>
      <c r="AV173" s="162"/>
      <c r="AW173" s="160"/>
      <c r="AX173" s="163"/>
      <c r="AY173" s="162"/>
      <c r="AZ173" s="160"/>
      <c r="BA173" s="163"/>
      <c r="BB173" s="162"/>
      <c r="BC173" s="28"/>
      <c r="BD173" s="28"/>
      <c r="BE173" s="28"/>
      <c r="BF173" s="28"/>
    </row>
    <row r="174" spans="1:58" ht="17.25" hidden="1" customHeight="1" x14ac:dyDescent="0.15">
      <c r="A174" s="49"/>
      <c r="B174" s="35"/>
      <c r="C174" s="35"/>
      <c r="D174" s="35"/>
      <c r="E174" s="35"/>
      <c r="F174" s="28"/>
      <c r="G174" s="35"/>
      <c r="H174" s="37"/>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38</v>
      </c>
      <c r="AK174" s="46"/>
      <c r="AL174" s="46"/>
      <c r="AM174" s="46"/>
      <c r="AN174" s="46"/>
      <c r="AO174" s="46"/>
      <c r="AP174" s="46"/>
      <c r="AQ174" s="46"/>
      <c r="AR174" s="28"/>
      <c r="AS174" s="28"/>
      <c r="AT174" s="28"/>
      <c r="AU174" s="28"/>
      <c r="AV174" s="28"/>
      <c r="AW174" s="28"/>
      <c r="AX174" s="28"/>
      <c r="AY174" s="61" t="s">
        <v>48</v>
      </c>
      <c r="AZ174" s="28"/>
      <c r="BA174" s="28"/>
      <c r="BB174" s="28"/>
      <c r="BC174" s="28"/>
      <c r="BD174" s="28"/>
      <c r="BE174" s="28"/>
      <c r="BF174" s="28"/>
    </row>
    <row r="175" spans="1:58" ht="25.5" hidden="1" customHeight="1" x14ac:dyDescent="0.2">
      <c r="A175" s="49"/>
      <c r="B175" s="28"/>
      <c r="C175" s="208" t="s">
        <v>99</v>
      </c>
      <c r="D175" s="209"/>
      <c r="E175" s="209"/>
      <c r="F175" s="209"/>
      <c r="G175" s="209"/>
      <c r="H175" s="209"/>
      <c r="I175" s="209"/>
      <c r="J175" s="209"/>
      <c r="K175" s="209"/>
      <c r="L175" s="209"/>
      <c r="M175" s="209"/>
      <c r="N175" s="209"/>
      <c r="O175" s="209"/>
      <c r="P175" s="209"/>
      <c r="Q175" s="209"/>
      <c r="R175" s="209"/>
      <c r="S175" s="209"/>
      <c r="T175" s="209"/>
      <c r="U175" s="209"/>
      <c r="V175" s="209"/>
      <c r="W175" s="209"/>
      <c r="X175" s="209"/>
      <c r="Y175" s="209"/>
      <c r="Z175" s="209"/>
      <c r="AA175" s="209"/>
      <c r="AB175" s="210"/>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02" t="s">
        <v>88</v>
      </c>
      <c r="AZ175" s="28"/>
      <c r="BA175" s="28"/>
      <c r="BB175" s="28"/>
      <c r="BC175" s="28"/>
      <c r="BD175" s="28"/>
      <c r="BE175" s="28"/>
      <c r="BF175" s="28"/>
    </row>
    <row r="176" spans="1:58" ht="25.5" hidden="1" customHeight="1" x14ac:dyDescent="0.15">
      <c r="A176" s="49"/>
      <c r="B176" s="28"/>
      <c r="C176" s="211"/>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3"/>
      <c r="AD176" s="28"/>
      <c r="AE176" s="43" t="s">
        <v>49</v>
      </c>
      <c r="AF176" s="46"/>
      <c r="AG176" s="46"/>
      <c r="AH176" s="46"/>
      <c r="AI176" s="46"/>
      <c r="AJ176" s="46"/>
      <c r="AK176" s="46"/>
      <c r="AL176" s="46"/>
      <c r="AM176" s="46"/>
      <c r="AN176" s="46"/>
      <c r="AO176" s="46"/>
      <c r="AP176" s="46"/>
      <c r="AQ176" s="46"/>
      <c r="AR176" s="28"/>
      <c r="AS176" s="28"/>
      <c r="AT176" s="28"/>
      <c r="AU176" s="28"/>
      <c r="AV176" s="28" t="s">
        <v>50</v>
      </c>
      <c r="AW176" s="28"/>
      <c r="AX176" s="28"/>
      <c r="AY176" s="28" t="s">
        <v>51</v>
      </c>
      <c r="AZ176" s="103"/>
      <c r="BA176" s="28"/>
      <c r="BB176" s="28"/>
      <c r="BC176" s="28"/>
      <c r="BD176" s="28"/>
      <c r="BE176" s="28"/>
      <c r="BF176" s="28"/>
    </row>
    <row r="177" spans="1:58" s="47" customFormat="1" ht="25.5" hidden="1" customHeight="1" x14ac:dyDescent="0.15">
      <c r="A177" s="49"/>
      <c r="B177" s="28"/>
      <c r="C177" s="211"/>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3"/>
      <c r="AC177" s="1"/>
      <c r="AD177" s="28"/>
      <c r="AE177" s="217" t="s">
        <v>108</v>
      </c>
      <c r="AF177" s="228"/>
      <c r="AG177" s="228"/>
      <c r="AH177" s="228"/>
      <c r="AI177" s="228"/>
      <c r="AJ177" s="228"/>
      <c r="AK177" s="229"/>
      <c r="AL177" s="233">
        <f>IF(AY167=0,0,ROUNDUP(AV177/AY167,3))</f>
        <v>0</v>
      </c>
      <c r="AM177" s="234"/>
      <c r="AN177" s="234"/>
      <c r="AO177" s="234"/>
      <c r="AP177" s="234"/>
      <c r="AQ177" s="235"/>
      <c r="AR177" s="28"/>
      <c r="AS177" s="28"/>
      <c r="AT177" s="42"/>
      <c r="AU177" s="163" t="s">
        <v>53</v>
      </c>
      <c r="AV177" s="239">
        <f>IF(AV167-AV172&gt;0,IF(AV167-AV172&gt;AY167,AY167,AV167-AV172),0)</f>
        <v>0</v>
      </c>
      <c r="AW177" s="240" t="s">
        <v>54</v>
      </c>
      <c r="AX177" s="240"/>
      <c r="AY177" s="103"/>
      <c r="AZ177" s="103"/>
      <c r="BA177" s="42"/>
      <c r="BB177" s="42"/>
      <c r="BC177" s="42"/>
      <c r="BD177" s="42"/>
      <c r="BE177" s="42"/>
      <c r="BF177" s="42"/>
    </row>
    <row r="178" spans="1:58" ht="35.25" hidden="1" customHeight="1" x14ac:dyDescent="0.15">
      <c r="A178" s="49"/>
      <c r="B178" s="28"/>
      <c r="C178" s="211"/>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3"/>
      <c r="AD178" s="28"/>
      <c r="AE178" s="230"/>
      <c r="AF178" s="231"/>
      <c r="AG178" s="231"/>
      <c r="AH178" s="231"/>
      <c r="AI178" s="231"/>
      <c r="AJ178" s="231"/>
      <c r="AK178" s="232"/>
      <c r="AL178" s="236"/>
      <c r="AM178" s="237"/>
      <c r="AN178" s="237"/>
      <c r="AO178" s="237"/>
      <c r="AP178" s="237"/>
      <c r="AQ178" s="238"/>
      <c r="AR178" s="28"/>
      <c r="AS178" s="28"/>
      <c r="AT178" s="163"/>
      <c r="AU178" s="163"/>
      <c r="AV178" s="239"/>
      <c r="AW178" s="240"/>
      <c r="AX178" s="240"/>
      <c r="AY178" s="28"/>
      <c r="AZ178" s="28"/>
      <c r="BA178" s="28"/>
      <c r="BB178" s="28"/>
      <c r="BC178" s="28"/>
      <c r="BD178" s="28"/>
      <c r="BE178" s="28"/>
      <c r="BF178" s="28"/>
    </row>
    <row r="179" spans="1:58" ht="25.5" hidden="1" customHeight="1" x14ac:dyDescent="0.15">
      <c r="A179" s="49"/>
      <c r="B179" s="28"/>
      <c r="C179" s="214"/>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c r="AA179" s="215"/>
      <c r="AB179" s="216"/>
      <c r="AD179" s="28"/>
      <c r="AE179" s="28"/>
      <c r="AF179" s="28"/>
      <c r="AG179" s="28"/>
      <c r="AH179" s="28"/>
      <c r="AI179" s="28"/>
      <c r="AJ179" s="28"/>
      <c r="AK179" s="52" t="s">
        <v>38</v>
      </c>
      <c r="AL179" s="28"/>
      <c r="AM179" s="34"/>
      <c r="AN179" s="34"/>
      <c r="AO179" s="34"/>
      <c r="AP179" s="28"/>
      <c r="AQ179" s="28"/>
      <c r="AR179" s="28"/>
      <c r="AS179" s="28"/>
      <c r="AT179" s="163"/>
      <c r="AU179" s="28"/>
      <c r="AV179" s="28"/>
      <c r="AW179" s="28"/>
      <c r="AX179" s="28"/>
      <c r="AY179" s="28"/>
      <c r="AZ179" s="28"/>
      <c r="BA179" s="28"/>
      <c r="BB179" s="28"/>
      <c r="BC179" s="28"/>
      <c r="BD179" s="28"/>
      <c r="BE179" s="28"/>
      <c r="BF179" s="28"/>
    </row>
    <row r="180" spans="1:58" ht="25.5" hidden="1" customHeight="1" x14ac:dyDescent="0.15">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55</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15">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15">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15">
      <c r="A183" s="164" t="s">
        <v>67</v>
      </c>
      <c r="B183" s="165"/>
      <c r="C183" s="165"/>
      <c r="D183" s="165"/>
      <c r="E183" s="165"/>
      <c r="F183" s="165"/>
      <c r="G183" s="165"/>
      <c r="H183" s="165"/>
      <c r="I183" s="166"/>
      <c r="J183" s="23"/>
      <c r="K183" s="63" t="s">
        <v>60</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23</v>
      </c>
      <c r="AV183" s="34"/>
      <c r="AW183" s="34"/>
      <c r="AX183" s="34"/>
      <c r="AY183" s="34"/>
      <c r="AZ183" s="28"/>
      <c r="BA183" s="34"/>
      <c r="BB183" s="34"/>
      <c r="BC183" s="34"/>
      <c r="BD183" s="34"/>
      <c r="BE183" s="34"/>
      <c r="BF183" s="9"/>
    </row>
    <row r="184" spans="1:58" ht="17.25" hidden="1" customHeight="1" x14ac:dyDescent="0.15">
      <c r="A184" s="167"/>
      <c r="B184" s="168"/>
      <c r="C184" s="168"/>
      <c r="D184" s="168"/>
      <c r="E184" s="168"/>
      <c r="F184" s="168"/>
      <c r="G184" s="168"/>
      <c r="H184" s="168"/>
      <c r="I184" s="169"/>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15">
      <c r="A185" s="29"/>
      <c r="B185" s="30" t="s">
        <v>24</v>
      </c>
      <c r="C185" s="31"/>
      <c r="D185" s="31"/>
      <c r="E185" s="31"/>
      <c r="F185" s="28"/>
      <c r="G185" s="32"/>
      <c r="H185" s="28"/>
      <c r="I185" s="32"/>
      <c r="J185" s="32"/>
      <c r="K185" s="32"/>
      <c r="L185" s="32"/>
      <c r="M185" s="32"/>
      <c r="N185" s="32"/>
      <c r="O185" s="32"/>
      <c r="P185" s="32"/>
      <c r="Q185" s="32"/>
      <c r="R185" s="32"/>
      <c r="S185" s="32"/>
      <c r="T185" s="32"/>
      <c r="U185" s="32"/>
      <c r="V185" s="32"/>
      <c r="W185" s="32"/>
      <c r="X185" s="32"/>
      <c r="Y185" s="32"/>
      <c r="Z185" s="32"/>
      <c r="AA185" s="33"/>
      <c r="AB185" s="34"/>
      <c r="AC185" s="34"/>
      <c r="AD185" s="34"/>
      <c r="AE185" s="30" t="s">
        <v>25</v>
      </c>
      <c r="AF185" s="34"/>
      <c r="AG185" s="34"/>
      <c r="AH185" s="34"/>
      <c r="AI185" s="34"/>
      <c r="AJ185" s="34"/>
      <c r="AK185" s="34"/>
      <c r="AL185" s="34"/>
      <c r="AM185" s="34"/>
      <c r="AN185" s="34"/>
      <c r="AO185" s="34"/>
      <c r="AP185" s="34"/>
      <c r="AQ185" s="34"/>
      <c r="AR185" s="34"/>
      <c r="AS185" s="34"/>
      <c r="AT185" s="28"/>
      <c r="AU185" s="28"/>
      <c r="AV185" s="28" t="s">
        <v>26</v>
      </c>
      <c r="AW185" s="28"/>
      <c r="AX185" s="28"/>
      <c r="AY185" s="28" t="s">
        <v>27</v>
      </c>
      <c r="AZ185" s="28"/>
      <c r="BA185" s="28"/>
      <c r="BB185" s="28"/>
      <c r="BC185" s="28"/>
      <c r="BD185" s="28"/>
      <c r="BE185" s="28"/>
      <c r="BF185" s="28"/>
    </row>
    <row r="186" spans="1:58" ht="25.5" hidden="1" customHeight="1" x14ac:dyDescent="0.15">
      <c r="A186" s="29"/>
      <c r="B186" s="170" t="s">
        <v>27</v>
      </c>
      <c r="C186" s="171"/>
      <c r="D186" s="171"/>
      <c r="E186" s="172"/>
      <c r="F186" s="176" t="s">
        <v>29</v>
      </c>
      <c r="G186" s="176"/>
      <c r="H186" s="177"/>
      <c r="I186" s="177"/>
      <c r="J186" s="179" t="s">
        <v>30</v>
      </c>
      <c r="K186" s="179"/>
      <c r="L186" s="177"/>
      <c r="M186" s="177"/>
      <c r="N186" s="179" t="s">
        <v>31</v>
      </c>
      <c r="O186" s="183"/>
      <c r="P186" s="225" t="s">
        <v>32</v>
      </c>
      <c r="Q186" s="183"/>
      <c r="R186" s="202" t="s">
        <v>33</v>
      </c>
      <c r="S186" s="202"/>
      <c r="T186" s="177"/>
      <c r="U186" s="177"/>
      <c r="V186" s="179" t="s">
        <v>30</v>
      </c>
      <c r="W186" s="179"/>
      <c r="X186" s="177"/>
      <c r="Y186" s="177"/>
      <c r="Z186" s="179" t="s">
        <v>31</v>
      </c>
      <c r="AA186" s="183"/>
      <c r="AB186" s="28"/>
      <c r="AC186" s="28"/>
      <c r="AD186" s="28"/>
      <c r="AE186" s="217" t="s">
        <v>107</v>
      </c>
      <c r="AF186" s="218"/>
      <c r="AG186" s="218"/>
      <c r="AH186" s="218"/>
      <c r="AI186" s="219"/>
      <c r="AJ186" s="223">
        <f>ROUNDDOWN(AY186/60,0)</f>
        <v>0</v>
      </c>
      <c r="AK186" s="223"/>
      <c r="AL186" s="218" t="s">
        <v>35</v>
      </c>
      <c r="AM186" s="218"/>
      <c r="AN186" s="223">
        <f>AY186-AJ186*60</f>
        <v>0</v>
      </c>
      <c r="AO186" s="223"/>
      <c r="AP186" s="179" t="s">
        <v>31</v>
      </c>
      <c r="AQ186" s="183"/>
      <c r="AR186" s="34"/>
      <c r="AS186" s="28"/>
      <c r="AT186" s="163"/>
      <c r="AU186" s="163" t="s">
        <v>36</v>
      </c>
      <c r="AV186" s="162">
        <f>T186*60+X186</f>
        <v>0</v>
      </c>
      <c r="AW186" s="28"/>
      <c r="AX186" s="163" t="s">
        <v>37</v>
      </c>
      <c r="AY186" s="162">
        <f>(T186*60+X186)-(H186*60+L186)</f>
        <v>0</v>
      </c>
      <c r="AZ186" s="28"/>
      <c r="BA186" s="28"/>
      <c r="BB186" s="28"/>
      <c r="BC186" s="28"/>
      <c r="BD186" s="28"/>
      <c r="BE186" s="28"/>
      <c r="BF186" s="28"/>
    </row>
    <row r="187" spans="1:58" ht="35.25" hidden="1" customHeight="1" x14ac:dyDescent="0.15">
      <c r="A187" s="29"/>
      <c r="B187" s="173"/>
      <c r="C187" s="174"/>
      <c r="D187" s="174"/>
      <c r="E187" s="175"/>
      <c r="F187" s="176"/>
      <c r="G187" s="176"/>
      <c r="H187" s="178"/>
      <c r="I187" s="178"/>
      <c r="J187" s="180"/>
      <c r="K187" s="180"/>
      <c r="L187" s="178"/>
      <c r="M187" s="178"/>
      <c r="N187" s="180"/>
      <c r="O187" s="184"/>
      <c r="P187" s="226"/>
      <c r="Q187" s="184"/>
      <c r="R187" s="203"/>
      <c r="S187" s="203"/>
      <c r="T187" s="178"/>
      <c r="U187" s="178"/>
      <c r="V187" s="180"/>
      <c r="W187" s="180"/>
      <c r="X187" s="178"/>
      <c r="Y187" s="178"/>
      <c r="Z187" s="180"/>
      <c r="AA187" s="184"/>
      <c r="AB187" s="28"/>
      <c r="AC187" s="28"/>
      <c r="AD187" s="28"/>
      <c r="AE187" s="220"/>
      <c r="AF187" s="221"/>
      <c r="AG187" s="221"/>
      <c r="AH187" s="221"/>
      <c r="AI187" s="222"/>
      <c r="AJ187" s="224"/>
      <c r="AK187" s="224"/>
      <c r="AL187" s="221"/>
      <c r="AM187" s="221"/>
      <c r="AN187" s="224"/>
      <c r="AO187" s="224"/>
      <c r="AP187" s="180"/>
      <c r="AQ187" s="184"/>
      <c r="AR187" s="34"/>
      <c r="AS187" s="28"/>
      <c r="AT187" s="163"/>
      <c r="AU187" s="163"/>
      <c r="AV187" s="162"/>
      <c r="AW187" s="28"/>
      <c r="AX187" s="163"/>
      <c r="AY187" s="162"/>
      <c r="AZ187" s="28"/>
      <c r="BA187" s="28"/>
      <c r="BB187" s="28"/>
      <c r="BC187" s="28"/>
      <c r="BD187" s="28"/>
      <c r="BE187" s="28"/>
      <c r="BF187" s="28"/>
    </row>
    <row r="188" spans="1:58" ht="17.25" hidden="1" customHeight="1" x14ac:dyDescent="0.15">
      <c r="A188" s="29"/>
      <c r="B188" s="35"/>
      <c r="C188" s="35"/>
      <c r="D188" s="35"/>
      <c r="E188" s="35"/>
      <c r="F188" s="36"/>
      <c r="G188" s="36"/>
      <c r="H188" s="37"/>
      <c r="I188" s="36"/>
      <c r="J188" s="36"/>
      <c r="K188" s="36"/>
      <c r="L188" s="36"/>
      <c r="M188" s="36"/>
      <c r="N188" s="36"/>
      <c r="O188" s="36"/>
      <c r="P188" s="36"/>
      <c r="Q188" s="36"/>
      <c r="R188" s="36"/>
      <c r="S188" s="36"/>
      <c r="T188" s="36"/>
      <c r="U188" s="36"/>
      <c r="V188" s="36"/>
      <c r="W188" s="36"/>
      <c r="X188" s="34"/>
      <c r="Y188" s="34"/>
      <c r="Z188" s="32"/>
      <c r="AA188" s="33"/>
      <c r="AB188" s="34"/>
      <c r="AC188" s="34"/>
      <c r="AD188" s="34"/>
      <c r="AE188" s="38"/>
      <c r="AF188" s="38"/>
      <c r="AG188" s="38"/>
      <c r="AH188" s="38"/>
      <c r="AI188" s="38"/>
      <c r="AJ188" s="39" t="s">
        <v>38</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15">
      <c r="A189" s="29"/>
      <c r="B189" s="30"/>
      <c r="C189" s="31"/>
      <c r="D189" s="31"/>
      <c r="E189" s="31"/>
      <c r="F189" s="32"/>
      <c r="G189" s="32"/>
      <c r="H189" s="32"/>
      <c r="I189" s="32"/>
      <c r="J189" s="32"/>
      <c r="K189" s="32"/>
      <c r="L189" s="32"/>
      <c r="M189" s="32"/>
      <c r="N189" s="32"/>
      <c r="O189" s="32"/>
      <c r="P189" s="32"/>
      <c r="Q189" s="32"/>
      <c r="R189" s="32"/>
      <c r="S189" s="32"/>
      <c r="T189" s="32"/>
      <c r="U189" s="32"/>
      <c r="V189" s="32"/>
      <c r="W189" s="33"/>
      <c r="X189" s="34"/>
      <c r="Y189" s="34"/>
      <c r="Z189" s="32"/>
      <c r="AA189" s="33"/>
      <c r="AB189" s="34"/>
      <c r="AC189" s="34"/>
      <c r="AD189" s="34"/>
      <c r="AE189" s="38"/>
      <c r="AF189" s="38"/>
      <c r="AG189" s="38"/>
      <c r="AH189" s="38"/>
      <c r="AI189" s="38"/>
      <c r="AJ189" s="38"/>
      <c r="AK189" s="38"/>
      <c r="AL189" s="38"/>
      <c r="AM189" s="38"/>
      <c r="AN189" s="38"/>
      <c r="AO189" s="38"/>
      <c r="AP189" s="38"/>
      <c r="AQ189" s="38"/>
      <c r="AR189" s="34"/>
      <c r="AV189" s="42" t="s">
        <v>39</v>
      </c>
      <c r="AY189" s="28" t="s">
        <v>40</v>
      </c>
      <c r="BB189" s="28" t="s">
        <v>41</v>
      </c>
    </row>
    <row r="190" spans="1:58" s="47" customFormat="1" ht="25.5" hidden="1" customHeight="1" x14ac:dyDescent="0.15">
      <c r="A190" s="40"/>
      <c r="B190" s="41" t="s">
        <v>100</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33"/>
      <c r="AB190" s="34"/>
      <c r="AC190" s="34"/>
      <c r="AD190" s="34"/>
      <c r="AE190" s="43" t="s">
        <v>42</v>
      </c>
      <c r="AF190" s="44"/>
      <c r="AG190" s="45"/>
      <c r="AH190" s="45"/>
      <c r="AI190" s="45"/>
      <c r="AJ190" s="45"/>
      <c r="AK190" s="45"/>
      <c r="AL190" s="45"/>
      <c r="AM190" s="45"/>
      <c r="AN190" s="38"/>
      <c r="AO190" s="38"/>
      <c r="AP190" s="38"/>
      <c r="AQ190" s="46"/>
      <c r="AR190" s="34"/>
      <c r="AS190" s="28"/>
      <c r="AT190" s="42"/>
      <c r="AU190" s="42"/>
      <c r="AV190" s="42" t="s">
        <v>43</v>
      </c>
      <c r="AW190" s="42"/>
      <c r="AX190" s="42"/>
      <c r="AY190" s="28" t="s">
        <v>44</v>
      </c>
      <c r="AZ190" s="42"/>
      <c r="BA190" s="28"/>
      <c r="BB190" s="28"/>
      <c r="BC190" s="42"/>
      <c r="BD190" s="28"/>
      <c r="BE190" s="42"/>
      <c r="BF190" s="42"/>
    </row>
    <row r="191" spans="1:58" ht="25.5" hidden="1" customHeight="1" x14ac:dyDescent="0.15">
      <c r="A191" s="29"/>
      <c r="B191" s="170" t="s">
        <v>27</v>
      </c>
      <c r="C191" s="171"/>
      <c r="D191" s="171"/>
      <c r="E191" s="172"/>
      <c r="F191" s="176" t="s">
        <v>29</v>
      </c>
      <c r="G191" s="176"/>
      <c r="H191" s="177"/>
      <c r="I191" s="177"/>
      <c r="J191" s="179" t="s">
        <v>30</v>
      </c>
      <c r="K191" s="179"/>
      <c r="L191" s="177"/>
      <c r="M191" s="177"/>
      <c r="N191" s="179" t="s">
        <v>31</v>
      </c>
      <c r="O191" s="183"/>
      <c r="P191" s="225" t="s">
        <v>32</v>
      </c>
      <c r="Q191" s="183"/>
      <c r="R191" s="202" t="s">
        <v>33</v>
      </c>
      <c r="S191" s="202"/>
      <c r="T191" s="243"/>
      <c r="U191" s="177"/>
      <c r="V191" s="179" t="s">
        <v>30</v>
      </c>
      <c r="W191" s="179"/>
      <c r="X191" s="177"/>
      <c r="Y191" s="177"/>
      <c r="Z191" s="179" t="s">
        <v>31</v>
      </c>
      <c r="AA191" s="183"/>
      <c r="AB191" s="34"/>
      <c r="AC191" s="34"/>
      <c r="AD191" s="34"/>
      <c r="AE191" s="227" t="s">
        <v>50</v>
      </c>
      <c r="AF191" s="179"/>
      <c r="AG191" s="179"/>
      <c r="AH191" s="179"/>
      <c r="AI191" s="183"/>
      <c r="AJ191" s="241">
        <f>ROUNDDOWN(AV196/60,0)</f>
        <v>0</v>
      </c>
      <c r="AK191" s="223"/>
      <c r="AL191" s="179" t="s">
        <v>30</v>
      </c>
      <c r="AM191" s="179"/>
      <c r="AN191" s="223">
        <f>AV196-AJ191*60</f>
        <v>0</v>
      </c>
      <c r="AO191" s="223"/>
      <c r="AP191" s="179" t="s">
        <v>31</v>
      </c>
      <c r="AQ191" s="183"/>
      <c r="AR191" s="34"/>
      <c r="AS191" s="48"/>
      <c r="AT191" s="28"/>
      <c r="AU191" s="163" t="s">
        <v>45</v>
      </c>
      <c r="AV191" s="162">
        <f>IF(AY191&lt;=BB191,BB191,AV186)</f>
        <v>1260</v>
      </c>
      <c r="AW191" s="160"/>
      <c r="AX191" s="163" t="s">
        <v>46</v>
      </c>
      <c r="AY191" s="162">
        <f>T191*60+X191</f>
        <v>0</v>
      </c>
      <c r="AZ191" s="160"/>
      <c r="BA191" s="163" t="s">
        <v>47</v>
      </c>
      <c r="BB191" s="162">
        <f>21*60</f>
        <v>1260</v>
      </c>
      <c r="BC191" s="28"/>
      <c r="BD191" s="28"/>
      <c r="BE191" s="28"/>
      <c r="BF191" s="28"/>
    </row>
    <row r="192" spans="1:58" ht="35.25" hidden="1" customHeight="1" x14ac:dyDescent="0.15">
      <c r="A192" s="29"/>
      <c r="B192" s="173"/>
      <c r="C192" s="174"/>
      <c r="D192" s="174"/>
      <c r="E192" s="175"/>
      <c r="F192" s="176"/>
      <c r="G192" s="176"/>
      <c r="H192" s="178"/>
      <c r="I192" s="178"/>
      <c r="J192" s="180"/>
      <c r="K192" s="180"/>
      <c r="L192" s="178"/>
      <c r="M192" s="178"/>
      <c r="N192" s="180"/>
      <c r="O192" s="184"/>
      <c r="P192" s="226"/>
      <c r="Q192" s="184"/>
      <c r="R192" s="203"/>
      <c r="S192" s="203"/>
      <c r="T192" s="244"/>
      <c r="U192" s="178"/>
      <c r="V192" s="180"/>
      <c r="W192" s="180"/>
      <c r="X192" s="178"/>
      <c r="Y192" s="178"/>
      <c r="Z192" s="180"/>
      <c r="AA192" s="184"/>
      <c r="AB192" s="28"/>
      <c r="AC192" s="28"/>
      <c r="AD192" s="28"/>
      <c r="AE192" s="226"/>
      <c r="AF192" s="180"/>
      <c r="AG192" s="180"/>
      <c r="AH192" s="180"/>
      <c r="AI192" s="184"/>
      <c r="AJ192" s="242"/>
      <c r="AK192" s="224"/>
      <c r="AL192" s="180"/>
      <c r="AM192" s="180"/>
      <c r="AN192" s="224"/>
      <c r="AO192" s="224"/>
      <c r="AP192" s="180"/>
      <c r="AQ192" s="184"/>
      <c r="AR192" s="34"/>
      <c r="AS192" s="48"/>
      <c r="AT192" s="28"/>
      <c r="AU192" s="163"/>
      <c r="AV192" s="162"/>
      <c r="AW192" s="160"/>
      <c r="AX192" s="163"/>
      <c r="AY192" s="162"/>
      <c r="AZ192" s="160"/>
      <c r="BA192" s="163"/>
      <c r="BB192" s="162"/>
      <c r="BC192" s="28"/>
      <c r="BD192" s="28"/>
      <c r="BE192" s="28"/>
      <c r="BF192" s="28"/>
    </row>
    <row r="193" spans="1:67" ht="17.25" hidden="1" customHeight="1" x14ac:dyDescent="0.15">
      <c r="A193" s="49"/>
      <c r="B193" s="35"/>
      <c r="C193" s="35"/>
      <c r="D193" s="35"/>
      <c r="E193" s="35"/>
      <c r="F193" s="28"/>
      <c r="G193" s="35"/>
      <c r="H193" s="37"/>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38</v>
      </c>
      <c r="AK193" s="46"/>
      <c r="AL193" s="46"/>
      <c r="AM193" s="46"/>
      <c r="AN193" s="46"/>
      <c r="AO193" s="46"/>
      <c r="AP193" s="46"/>
      <c r="AQ193" s="46"/>
      <c r="AR193" s="28"/>
      <c r="AS193" s="28"/>
      <c r="AT193" s="28"/>
      <c r="AU193" s="28"/>
      <c r="AV193" s="28"/>
      <c r="AW193" s="28"/>
      <c r="AX193" s="28"/>
      <c r="AY193" s="61" t="s">
        <v>48</v>
      </c>
      <c r="AZ193" s="28"/>
      <c r="BA193" s="28"/>
      <c r="BB193" s="28"/>
      <c r="BC193" s="28"/>
      <c r="BD193" s="28"/>
      <c r="BE193" s="28"/>
      <c r="BF193" s="28"/>
    </row>
    <row r="194" spans="1:67" ht="25.5" hidden="1" customHeight="1" x14ac:dyDescent="0.2">
      <c r="A194" s="49"/>
      <c r="B194" s="28"/>
      <c r="C194" s="208" t="s">
        <v>99</v>
      </c>
      <c r="D194" s="209"/>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c r="AB194" s="210"/>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02" t="s">
        <v>88</v>
      </c>
      <c r="AZ194" s="28"/>
      <c r="BA194" s="28"/>
      <c r="BB194" s="28"/>
      <c r="BC194" s="28"/>
      <c r="BD194" s="28"/>
      <c r="BE194" s="28"/>
      <c r="BF194" s="28"/>
    </row>
    <row r="195" spans="1:67" ht="25.5" hidden="1" customHeight="1" x14ac:dyDescent="0.15">
      <c r="A195" s="49"/>
      <c r="B195" s="28"/>
      <c r="C195" s="211"/>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3"/>
      <c r="AC195" s="28"/>
      <c r="AD195" s="28"/>
      <c r="AE195" s="43" t="s">
        <v>49</v>
      </c>
      <c r="AF195" s="46"/>
      <c r="AG195" s="46"/>
      <c r="AH195" s="46"/>
      <c r="AI195" s="46"/>
      <c r="AJ195" s="46"/>
      <c r="AK195" s="46"/>
      <c r="AL195" s="46"/>
      <c r="AM195" s="46"/>
      <c r="AN195" s="46"/>
      <c r="AO195" s="46"/>
      <c r="AP195" s="46"/>
      <c r="AQ195" s="46"/>
      <c r="AR195" s="28"/>
      <c r="AS195" s="28"/>
      <c r="AT195" s="28"/>
      <c r="AU195" s="28"/>
      <c r="AV195" s="28" t="s">
        <v>50</v>
      </c>
      <c r="AW195" s="28"/>
      <c r="AX195" s="28"/>
      <c r="AY195" s="28" t="s">
        <v>51</v>
      </c>
      <c r="AZ195" s="103"/>
      <c r="BA195" s="28"/>
      <c r="BB195" s="28"/>
      <c r="BC195" s="28"/>
      <c r="BD195" s="28"/>
      <c r="BE195" s="28"/>
      <c r="BF195" s="28"/>
    </row>
    <row r="196" spans="1:67" s="47" customFormat="1" ht="25.5" hidden="1" customHeight="1" x14ac:dyDescent="0.15">
      <c r="A196" s="49"/>
      <c r="B196" s="28"/>
      <c r="C196" s="211"/>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3"/>
      <c r="AD196" s="34"/>
      <c r="AE196" s="217" t="s">
        <v>108</v>
      </c>
      <c r="AF196" s="228"/>
      <c r="AG196" s="228"/>
      <c r="AH196" s="228"/>
      <c r="AI196" s="228"/>
      <c r="AJ196" s="228"/>
      <c r="AK196" s="229"/>
      <c r="AL196" s="233">
        <f>IF(AY186=0,0,ROUNDUP(AV196/AY186,3))</f>
        <v>0</v>
      </c>
      <c r="AM196" s="234"/>
      <c r="AN196" s="234"/>
      <c r="AO196" s="234"/>
      <c r="AP196" s="234"/>
      <c r="AQ196" s="235"/>
      <c r="AR196" s="28"/>
      <c r="AS196" s="28"/>
      <c r="AT196" s="42"/>
      <c r="AU196" s="163" t="s">
        <v>53</v>
      </c>
      <c r="AV196" s="239">
        <f>IF(AV186-AV191&gt;0,IF(AV186-AV191&gt;AY186,AY186,AV186-AV191),0)</f>
        <v>0</v>
      </c>
      <c r="AW196" s="240" t="s">
        <v>54</v>
      </c>
      <c r="AX196" s="240"/>
      <c r="AY196" s="103"/>
      <c r="AZ196" s="103"/>
      <c r="BA196" s="42"/>
      <c r="BB196" s="42"/>
      <c r="BC196" s="42"/>
      <c r="BD196" s="42"/>
      <c r="BE196" s="42"/>
      <c r="BF196" s="42"/>
    </row>
    <row r="197" spans="1:67" ht="35.25" hidden="1" customHeight="1" x14ac:dyDescent="0.15">
      <c r="A197" s="64"/>
      <c r="B197" s="28"/>
      <c r="C197" s="211"/>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3"/>
      <c r="AC197" s="34"/>
      <c r="AD197" s="28"/>
      <c r="AE197" s="230"/>
      <c r="AF197" s="231"/>
      <c r="AG197" s="231"/>
      <c r="AH197" s="231"/>
      <c r="AI197" s="231"/>
      <c r="AJ197" s="231"/>
      <c r="AK197" s="232"/>
      <c r="AL197" s="236"/>
      <c r="AM197" s="237"/>
      <c r="AN197" s="237"/>
      <c r="AO197" s="237"/>
      <c r="AP197" s="237"/>
      <c r="AQ197" s="238"/>
      <c r="AR197" s="28"/>
      <c r="AS197" s="28"/>
      <c r="AT197" s="163"/>
      <c r="AU197" s="163"/>
      <c r="AV197" s="239"/>
      <c r="AW197" s="240"/>
      <c r="AX197" s="240"/>
      <c r="AY197" s="28"/>
      <c r="AZ197" s="28"/>
      <c r="BA197" s="28"/>
      <c r="BB197" s="28"/>
      <c r="BC197" s="28"/>
      <c r="BD197" s="28"/>
      <c r="BE197" s="28"/>
      <c r="BF197" s="28"/>
    </row>
    <row r="198" spans="1:67" ht="25.5" hidden="1" customHeight="1" x14ac:dyDescent="0.15">
      <c r="A198" s="64"/>
      <c r="B198" s="28"/>
      <c r="C198" s="214"/>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c r="AA198" s="215"/>
      <c r="AB198" s="216"/>
      <c r="AC198" s="28"/>
      <c r="AD198" s="28"/>
      <c r="AE198" s="28"/>
      <c r="AF198" s="28"/>
      <c r="AG198" s="28"/>
      <c r="AH198" s="28"/>
      <c r="AI198" s="28"/>
      <c r="AJ198" s="28"/>
      <c r="AK198" s="52" t="s">
        <v>38</v>
      </c>
      <c r="AL198" s="28"/>
      <c r="AM198" s="34"/>
      <c r="AN198" s="34"/>
      <c r="AO198" s="34"/>
      <c r="AP198" s="28"/>
      <c r="AQ198" s="28"/>
      <c r="AR198" s="28"/>
      <c r="AS198" s="28"/>
      <c r="AT198" s="163"/>
      <c r="AU198" s="28"/>
      <c r="AV198" s="28"/>
      <c r="AW198" s="28"/>
      <c r="AX198" s="28"/>
      <c r="AY198" s="28"/>
      <c r="AZ198" s="28"/>
      <c r="BA198" s="28"/>
      <c r="BB198" s="28"/>
      <c r="BC198" s="28"/>
      <c r="BD198" s="28"/>
      <c r="BE198" s="28"/>
      <c r="BF198" s="28"/>
    </row>
    <row r="199" spans="1:67" ht="25.5" hidden="1" customHeight="1" x14ac:dyDescent="0.15">
      <c r="A199" s="49"/>
      <c r="B199" s="31"/>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55</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67" s="28" customFormat="1" ht="55.5" customHeight="1" x14ac:dyDescent="0.15">
      <c r="A200" s="56"/>
      <c r="B200" s="271" t="s">
        <v>68</v>
      </c>
      <c r="C200" s="271"/>
      <c r="D200" s="271"/>
      <c r="E200" s="271"/>
      <c r="F200" s="271"/>
      <c r="G200" s="271"/>
      <c r="H200" s="271"/>
      <c r="I200" s="271"/>
      <c r="J200" s="271"/>
      <c r="K200" s="271"/>
      <c r="L200" s="271"/>
      <c r="M200" s="271"/>
      <c r="N200" s="271"/>
      <c r="O200" s="271"/>
      <c r="P200" s="271"/>
      <c r="Q200" s="271"/>
      <c r="R200" s="271"/>
      <c r="S200" s="271"/>
      <c r="T200" s="271"/>
      <c r="U200" s="271"/>
      <c r="V200" s="271"/>
      <c r="W200" s="271"/>
      <c r="X200" s="271"/>
      <c r="Y200" s="271"/>
      <c r="Z200" s="271"/>
      <c r="AA200" s="271"/>
      <c r="AB200" s="271"/>
      <c r="AC200" s="271"/>
      <c r="AD200" s="271"/>
      <c r="AE200" s="271"/>
      <c r="AF200" s="271"/>
      <c r="AG200" s="271"/>
      <c r="AH200" s="271"/>
      <c r="AI200" s="271"/>
      <c r="AJ200" s="271"/>
      <c r="AK200" s="271"/>
      <c r="AL200" s="271"/>
      <c r="AM200" s="271"/>
      <c r="AN200" s="271"/>
      <c r="AO200" s="271"/>
      <c r="AP200" s="271"/>
      <c r="AQ200" s="58"/>
      <c r="AR200" s="58"/>
      <c r="AS200" s="58"/>
    </row>
    <row r="201" spans="1:67" s="9" customFormat="1" ht="28.5" customHeight="1" x14ac:dyDescent="0.15">
      <c r="A201" s="4" t="s">
        <v>82</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67" ht="24.75" customHeight="1" x14ac:dyDescent="0.15">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67" x14ac:dyDescent="0.15">
      <c r="C203" s="1" t="s">
        <v>71</v>
      </c>
      <c r="AG203" s="61"/>
      <c r="AH203" s="61"/>
      <c r="AI203" s="61"/>
      <c r="AJ203" s="61"/>
      <c r="AK203" s="61"/>
      <c r="AL203" s="61"/>
      <c r="AM203" s="61"/>
      <c r="AN203" s="61"/>
      <c r="AO203" s="61"/>
      <c r="AT203" s="28"/>
      <c r="AU203" s="28"/>
      <c r="AV203" s="28"/>
      <c r="AW203" s="28"/>
      <c r="AX203" s="28"/>
      <c r="AY203" s="28"/>
      <c r="AZ203" s="28"/>
      <c r="BA203" s="28"/>
      <c r="BB203" s="28"/>
      <c r="BC203" s="28"/>
      <c r="BD203" s="28"/>
      <c r="BE203" s="28"/>
    </row>
    <row r="204" spans="1:67" ht="39" customHeight="1" x14ac:dyDescent="0.15">
      <c r="C204" s="272" t="s">
        <v>113</v>
      </c>
      <c r="D204" s="273"/>
      <c r="E204" s="273"/>
      <c r="F204" s="273"/>
      <c r="G204" s="273"/>
      <c r="H204" s="273"/>
      <c r="I204" s="273"/>
      <c r="J204" s="274"/>
      <c r="K204" s="466"/>
      <c r="L204" s="467"/>
      <c r="M204" s="467"/>
      <c r="N204" s="467"/>
      <c r="O204" s="467"/>
      <c r="P204" s="467"/>
      <c r="Q204" s="467"/>
      <c r="R204" s="467"/>
      <c r="S204" s="282" t="s">
        <v>72</v>
      </c>
      <c r="T204" s="282"/>
      <c r="U204" s="282"/>
      <c r="V204" s="283"/>
      <c r="W204" s="297" t="s">
        <v>114</v>
      </c>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9"/>
      <c r="AT204" s="28"/>
      <c r="AU204" s="28"/>
      <c r="AV204" s="28"/>
      <c r="AW204" s="28"/>
      <c r="AX204" s="28"/>
      <c r="AY204" s="28"/>
      <c r="AZ204" s="28"/>
      <c r="BA204" s="28"/>
      <c r="BB204" s="28"/>
      <c r="BC204" s="28"/>
      <c r="BD204" s="28"/>
      <c r="BE204" s="28"/>
    </row>
    <row r="205" spans="1:67" ht="39" customHeight="1" x14ac:dyDescent="0.15">
      <c r="C205" s="275"/>
      <c r="D205" s="276"/>
      <c r="E205" s="276"/>
      <c r="F205" s="276"/>
      <c r="G205" s="276"/>
      <c r="H205" s="276"/>
      <c r="I205" s="276"/>
      <c r="J205" s="277"/>
      <c r="K205" s="468"/>
      <c r="L205" s="469"/>
      <c r="M205" s="469"/>
      <c r="N205" s="469"/>
      <c r="O205" s="469"/>
      <c r="P205" s="469"/>
      <c r="Q205" s="469"/>
      <c r="R205" s="469"/>
      <c r="S205" s="284"/>
      <c r="T205" s="284"/>
      <c r="U205" s="284"/>
      <c r="V205" s="285"/>
      <c r="W205" s="300"/>
      <c r="X205" s="301"/>
      <c r="Y205" s="301"/>
      <c r="Z205" s="301"/>
      <c r="AA205" s="301"/>
      <c r="AB205" s="301"/>
      <c r="AC205" s="301"/>
      <c r="AD205" s="301"/>
      <c r="AE205" s="301"/>
      <c r="AF205" s="301"/>
      <c r="AG205" s="301"/>
      <c r="AH205" s="301"/>
      <c r="AI205" s="301"/>
      <c r="AJ205" s="301"/>
      <c r="AK205" s="301"/>
      <c r="AL205" s="301"/>
      <c r="AM205" s="301"/>
      <c r="AN205" s="301"/>
      <c r="AO205" s="301"/>
      <c r="AP205" s="301"/>
      <c r="AQ205" s="301"/>
      <c r="AR205" s="302"/>
      <c r="AT205" s="28"/>
      <c r="AU205" s="28"/>
      <c r="AV205" s="28"/>
      <c r="AW205" s="28"/>
      <c r="AX205" s="28"/>
      <c r="AY205" s="28"/>
      <c r="AZ205" s="28"/>
      <c r="BA205" s="28"/>
      <c r="BB205" s="28"/>
      <c r="BC205" s="28"/>
      <c r="BD205" s="28"/>
      <c r="BE205" s="28"/>
    </row>
    <row r="206" spans="1:67" ht="27" customHeight="1" x14ac:dyDescent="0.15">
      <c r="C206" s="272" t="s">
        <v>70</v>
      </c>
      <c r="D206" s="273"/>
      <c r="E206" s="273"/>
      <c r="F206" s="273"/>
      <c r="G206" s="273"/>
      <c r="H206" s="273"/>
      <c r="I206" s="273"/>
      <c r="J206" s="274"/>
      <c r="K206" s="470"/>
      <c r="L206" s="471"/>
      <c r="M206" s="471"/>
      <c r="N206" s="471"/>
      <c r="O206" s="471"/>
      <c r="P206" s="471"/>
      <c r="Q206" s="471"/>
      <c r="R206" s="471"/>
      <c r="S206" s="282"/>
      <c r="T206" s="282"/>
      <c r="U206" s="282"/>
      <c r="V206" s="283"/>
      <c r="W206" s="286" t="s">
        <v>73</v>
      </c>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8"/>
      <c r="AT206" s="28"/>
      <c r="AU206" s="28"/>
      <c r="AV206" s="28"/>
      <c r="AW206" s="28"/>
      <c r="AX206" s="28"/>
      <c r="AY206" s="28"/>
      <c r="AZ206" s="28"/>
      <c r="BA206" s="28"/>
      <c r="BB206" s="28"/>
      <c r="BC206" s="28"/>
      <c r="BD206" s="28"/>
      <c r="BE206" s="28"/>
    </row>
    <row r="207" spans="1:67" ht="27" customHeight="1" x14ac:dyDescent="0.15">
      <c r="C207" s="275"/>
      <c r="D207" s="276"/>
      <c r="E207" s="276"/>
      <c r="F207" s="276"/>
      <c r="G207" s="276"/>
      <c r="H207" s="276"/>
      <c r="I207" s="276"/>
      <c r="J207" s="277"/>
      <c r="K207" s="472"/>
      <c r="L207" s="473"/>
      <c r="M207" s="473"/>
      <c r="N207" s="473"/>
      <c r="O207" s="473"/>
      <c r="P207" s="473"/>
      <c r="Q207" s="473"/>
      <c r="R207" s="473"/>
      <c r="S207" s="284"/>
      <c r="T207" s="284"/>
      <c r="U207" s="284"/>
      <c r="V207" s="285"/>
      <c r="W207" s="289"/>
      <c r="X207" s="290"/>
      <c r="Y207" s="290"/>
      <c r="Z207" s="290"/>
      <c r="AA207" s="290"/>
      <c r="AB207" s="290"/>
      <c r="AC207" s="290"/>
      <c r="AD207" s="290"/>
      <c r="AE207" s="290"/>
      <c r="AF207" s="290"/>
      <c r="AG207" s="290"/>
      <c r="AH207" s="290"/>
      <c r="AI207" s="290"/>
      <c r="AJ207" s="290"/>
      <c r="AK207" s="290"/>
      <c r="AL207" s="290"/>
      <c r="AM207" s="290"/>
      <c r="AN207" s="290"/>
      <c r="AO207" s="290"/>
      <c r="AP207" s="290"/>
      <c r="AQ207" s="290"/>
      <c r="AR207" s="291"/>
      <c r="AT207" s="28"/>
      <c r="AU207" s="28"/>
      <c r="AV207" s="28"/>
      <c r="AW207" s="28"/>
      <c r="AX207" s="28"/>
      <c r="AY207" s="28"/>
      <c r="AZ207" s="28"/>
      <c r="BA207" s="28"/>
      <c r="BB207" s="28"/>
      <c r="BC207" s="28"/>
      <c r="BD207" s="28"/>
      <c r="BE207" s="28"/>
    </row>
    <row r="208" spans="1:67" s="3" customFormat="1" ht="18.75" customHeight="1" x14ac:dyDescent="0.15">
      <c r="C208" s="69"/>
      <c r="D208" s="69"/>
      <c r="E208" s="69"/>
      <c r="F208" s="69"/>
      <c r="G208" s="69"/>
      <c r="H208" s="69"/>
      <c r="I208" s="69"/>
      <c r="J208" s="70"/>
      <c r="K208" s="70"/>
      <c r="L208" s="70"/>
      <c r="M208" s="70"/>
      <c r="N208" s="70"/>
      <c r="O208" s="70"/>
      <c r="P208" s="70"/>
      <c r="Q208" s="70"/>
      <c r="R208" s="70"/>
      <c r="S208" s="71"/>
      <c r="T208" s="71"/>
      <c r="U208" s="71"/>
      <c r="V208" s="71"/>
      <c r="AS208" s="72"/>
      <c r="AT208" s="72"/>
      <c r="AU208" s="46"/>
      <c r="AV208" s="46"/>
      <c r="AW208" s="46"/>
      <c r="AX208" s="46"/>
      <c r="AY208" s="46"/>
      <c r="AZ208" s="46"/>
      <c r="BA208" s="46"/>
      <c r="BB208" s="46"/>
      <c r="BC208" s="46"/>
      <c r="BD208" s="46"/>
      <c r="BE208" s="46"/>
      <c r="BK208" s="1"/>
      <c r="BL208" s="1"/>
      <c r="BM208" s="1"/>
      <c r="BN208" s="1"/>
      <c r="BO208" s="1"/>
    </row>
    <row r="209" spans="1:60" ht="33" customHeight="1" x14ac:dyDescent="0.15">
      <c r="C209" s="67" t="s">
        <v>18</v>
      </c>
      <c r="D209" s="67"/>
      <c r="E209" s="67"/>
      <c r="F209" s="67"/>
      <c r="G209" s="67"/>
      <c r="H209" s="67"/>
      <c r="I209" s="67"/>
      <c r="J209" s="67"/>
      <c r="K209" s="67"/>
      <c r="L209" s="67"/>
      <c r="M209" s="67"/>
      <c r="N209" s="67"/>
      <c r="O209" s="67"/>
      <c r="P209" s="67"/>
      <c r="Q209" s="67"/>
      <c r="R209" s="67"/>
      <c r="S209" s="67"/>
      <c r="T209" s="67"/>
      <c r="U209" s="67"/>
      <c r="V209" s="67"/>
      <c r="W209" s="67"/>
      <c r="X209" s="67"/>
      <c r="Y209" s="67"/>
      <c r="AS209" s="67"/>
      <c r="AT209" s="28"/>
      <c r="AU209" s="28"/>
      <c r="AV209" s="28"/>
      <c r="AW209" s="28"/>
      <c r="AX209" s="28"/>
      <c r="AY209" s="28"/>
      <c r="AZ209" s="28"/>
      <c r="BA209" s="28"/>
      <c r="BB209" s="28"/>
      <c r="BC209" s="28"/>
      <c r="BD209" s="28"/>
      <c r="BE209" s="28"/>
    </row>
    <row r="210" spans="1:60" ht="24.95" customHeight="1" x14ac:dyDescent="0.15">
      <c r="C210" s="1" t="s">
        <v>16</v>
      </c>
      <c r="D210" s="74" t="s">
        <v>17</v>
      </c>
      <c r="AT210" s="28"/>
      <c r="AU210" s="11"/>
      <c r="AV210" s="11"/>
      <c r="AW210" s="11"/>
      <c r="AX210" s="11"/>
      <c r="AY210" s="11"/>
      <c r="AZ210" s="11"/>
      <c r="BA210" s="28"/>
      <c r="BB210" s="28"/>
      <c r="BC210" s="28"/>
      <c r="BD210" s="28"/>
      <c r="BE210" s="28"/>
    </row>
    <row r="211" spans="1:60" s="10" customFormat="1" ht="25.5" customHeight="1" x14ac:dyDescent="0.15">
      <c r="B211" s="75"/>
      <c r="C211" s="97" t="s">
        <v>16</v>
      </c>
      <c r="D211" s="292" t="s">
        <v>92</v>
      </c>
      <c r="E211" s="292"/>
      <c r="F211" s="292"/>
      <c r="G211" s="292"/>
      <c r="H211" s="292"/>
      <c r="I211" s="292"/>
      <c r="J211" s="292"/>
      <c r="K211" s="292"/>
      <c r="L211" s="292"/>
      <c r="M211" s="292"/>
      <c r="N211" s="292"/>
      <c r="O211" s="292"/>
      <c r="P211" s="292"/>
      <c r="Q211" s="292"/>
      <c r="R211" s="292"/>
      <c r="S211" s="292"/>
      <c r="T211" s="292"/>
      <c r="U211" s="292"/>
      <c r="V211" s="292"/>
      <c r="W211" s="292"/>
      <c r="X211" s="292"/>
      <c r="Y211" s="292"/>
      <c r="Z211" s="292"/>
      <c r="AA211" s="292"/>
      <c r="AB211" s="292"/>
      <c r="AC211" s="292"/>
      <c r="AD211" s="292"/>
      <c r="AE211" s="292"/>
      <c r="AF211" s="292"/>
      <c r="AG211" s="292"/>
      <c r="AH211" s="292"/>
      <c r="AI211" s="292"/>
      <c r="AJ211" s="292"/>
      <c r="AK211" s="292"/>
      <c r="AL211" s="292"/>
      <c r="AM211" s="292"/>
      <c r="AN211" s="292"/>
      <c r="AO211" s="292"/>
      <c r="AP211" s="292"/>
      <c r="AQ211" s="292"/>
      <c r="AR211" s="292"/>
      <c r="AS211" s="75"/>
      <c r="AT211" s="11"/>
      <c r="AU211" s="28"/>
      <c r="AV211" s="28"/>
      <c r="AW211" s="28"/>
      <c r="AX211" s="28"/>
      <c r="AY211" s="28"/>
      <c r="AZ211" s="28"/>
      <c r="BA211" s="11"/>
      <c r="BB211" s="11"/>
      <c r="BC211" s="11"/>
      <c r="BD211" s="11"/>
      <c r="BE211" s="11"/>
    </row>
    <row r="212" spans="1:60" ht="23.25" customHeight="1" x14ac:dyDescent="0.15">
      <c r="B212" s="75"/>
      <c r="C212" s="97"/>
      <c r="D212" s="106" t="s">
        <v>93</v>
      </c>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106"/>
      <c r="AT212" s="28"/>
      <c r="AU212" s="104"/>
      <c r="AV212" s="11"/>
      <c r="AW212" s="52"/>
      <c r="AX212" s="11"/>
      <c r="AY212" s="28"/>
      <c r="AZ212" s="30"/>
      <c r="BA212" s="28"/>
      <c r="BB212" s="28"/>
      <c r="BC212" s="28"/>
      <c r="BD212" s="28"/>
      <c r="BE212" s="28"/>
    </row>
    <row r="213" spans="1:60" ht="23.25" customHeight="1" x14ac:dyDescent="0.15">
      <c r="B213" s="75"/>
      <c r="C213" s="97" t="s">
        <v>16</v>
      </c>
      <c r="D213" s="292" t="s">
        <v>98</v>
      </c>
      <c r="E213" s="292"/>
      <c r="F213" s="292"/>
      <c r="G213" s="292"/>
      <c r="H213" s="292"/>
      <c r="I213" s="292"/>
      <c r="J213" s="292"/>
      <c r="K213" s="292"/>
      <c r="L213" s="292"/>
      <c r="M213" s="292"/>
      <c r="N213" s="292"/>
      <c r="O213" s="292"/>
      <c r="P213" s="292"/>
      <c r="Q213" s="292"/>
      <c r="R213" s="292"/>
      <c r="S213" s="292"/>
      <c r="T213" s="292"/>
      <c r="U213" s="292"/>
      <c r="V213" s="292"/>
      <c r="W213" s="292"/>
      <c r="X213" s="292"/>
      <c r="Y213" s="292"/>
      <c r="Z213" s="292"/>
      <c r="AA213" s="292"/>
      <c r="AB213" s="292"/>
      <c r="AC213" s="292"/>
      <c r="AD213" s="292"/>
      <c r="AE213" s="292"/>
      <c r="AF213" s="292"/>
      <c r="AG213" s="292"/>
      <c r="AH213" s="292"/>
      <c r="AI213" s="292"/>
      <c r="AJ213" s="292"/>
      <c r="AK213" s="292"/>
      <c r="AL213" s="292"/>
      <c r="AM213" s="292"/>
      <c r="AN213" s="292"/>
      <c r="AO213" s="292"/>
      <c r="AP213" s="292"/>
      <c r="AQ213" s="292"/>
      <c r="AR213" s="292"/>
      <c r="AS213" s="75"/>
      <c r="AT213" s="28"/>
      <c r="AU213" s="161"/>
      <c r="AV213" s="161"/>
      <c r="AW213" s="161"/>
      <c r="AX213" s="245"/>
      <c r="AY213" s="245"/>
      <c r="AZ213" s="30"/>
      <c r="BA213" s="30"/>
      <c r="BB213" s="30"/>
      <c r="BC213" s="30"/>
      <c r="BD213" s="30"/>
      <c r="BE213" s="30"/>
    </row>
    <row r="214" spans="1:60" ht="23.25" customHeight="1" x14ac:dyDescent="0.15">
      <c r="B214" s="75"/>
      <c r="C214" s="97"/>
      <c r="D214" s="106" t="s">
        <v>94</v>
      </c>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28"/>
      <c r="AU214" s="161"/>
      <c r="AV214" s="161"/>
      <c r="AW214" s="161"/>
      <c r="AX214" s="245"/>
      <c r="AY214" s="245"/>
      <c r="AZ214" s="30"/>
      <c r="BA214" s="30"/>
      <c r="BB214" s="30"/>
      <c r="BC214" s="30"/>
      <c r="BD214" s="30"/>
      <c r="BE214" s="30"/>
    </row>
    <row r="215" spans="1:60" s="76" customFormat="1" ht="28.5" customHeight="1" x14ac:dyDescent="0.15">
      <c r="C215" s="73" t="s">
        <v>16</v>
      </c>
      <c r="D215" s="80" t="s">
        <v>74</v>
      </c>
      <c r="E215" s="77"/>
      <c r="F215" s="19"/>
      <c r="W215" s="78"/>
      <c r="X215" s="78"/>
      <c r="Y215" s="78"/>
      <c r="Z215" s="78"/>
      <c r="AA215" s="78"/>
      <c r="AB215" s="78"/>
      <c r="AC215" s="78"/>
      <c r="AD215" s="78"/>
      <c r="AE215" s="78"/>
      <c r="AF215" s="78"/>
      <c r="AG215" s="78"/>
      <c r="AH215" s="78"/>
      <c r="AI215" s="78"/>
      <c r="AJ215" s="78"/>
      <c r="AK215" s="78"/>
      <c r="AL215" s="78"/>
      <c r="AM215" s="78"/>
      <c r="AN215" s="78"/>
      <c r="AO215" s="78"/>
      <c r="AP215" s="78"/>
      <c r="AQ215" s="79"/>
      <c r="AR215" s="79"/>
      <c r="AS215" s="1"/>
      <c r="AT215" s="28"/>
      <c r="AU215" s="161"/>
      <c r="AV215" s="161"/>
      <c r="AW215" s="161"/>
      <c r="AX215" s="245"/>
      <c r="AY215" s="245"/>
      <c r="AZ215" s="30"/>
      <c r="BA215" s="30"/>
      <c r="BB215" s="30"/>
      <c r="BC215" s="30"/>
      <c r="BD215" s="30"/>
      <c r="BE215" s="30"/>
    </row>
    <row r="216" spans="1:60" s="76" customFormat="1" ht="28.5" customHeight="1" thickBot="1" x14ac:dyDescent="0.2">
      <c r="D216" s="19"/>
      <c r="E216" s="81"/>
      <c r="L216" s="82"/>
      <c r="M216" s="82"/>
      <c r="N216" s="82"/>
      <c r="O216" s="82"/>
      <c r="P216" s="82"/>
      <c r="Q216" s="82"/>
      <c r="R216" s="82"/>
      <c r="S216" s="82"/>
      <c r="T216" s="82"/>
      <c r="U216" s="82"/>
      <c r="V216" s="82"/>
      <c r="W216" s="82"/>
      <c r="X216" s="82"/>
      <c r="Y216" s="82"/>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52"/>
      <c r="AV216" s="30"/>
      <c r="AW216" s="30"/>
      <c r="AX216" s="52"/>
      <c r="AY216" s="30"/>
      <c r="AZ216" s="30"/>
      <c r="BA216" s="28"/>
      <c r="BB216" s="28"/>
      <c r="BC216" s="28"/>
      <c r="BD216" s="28"/>
      <c r="BE216" s="28"/>
    </row>
    <row r="217" spans="1:60" s="76" customFormat="1" ht="21" x14ac:dyDescent="0.15">
      <c r="A217" s="1"/>
      <c r="B217" s="1"/>
      <c r="C217" s="246" t="s">
        <v>14</v>
      </c>
      <c r="D217" s="247"/>
      <c r="E217" s="247"/>
      <c r="F217" s="247"/>
      <c r="G217" s="247"/>
      <c r="H217" s="247"/>
      <c r="I217" s="251" t="s">
        <v>91</v>
      </c>
      <c r="J217" s="252"/>
      <c r="K217" s="253"/>
      <c r="L217" s="258" t="s">
        <v>76</v>
      </c>
      <c r="M217" s="259"/>
      <c r="N217" s="259"/>
      <c r="O217" s="259"/>
      <c r="P217" s="259"/>
      <c r="Q217" s="260"/>
      <c r="R217" s="268" t="s">
        <v>75</v>
      </c>
      <c r="S217" s="247"/>
      <c r="T217" s="247"/>
      <c r="U217" s="247"/>
      <c r="V217" s="247"/>
      <c r="W217" s="247"/>
      <c r="X217" s="247"/>
      <c r="Y217" s="247"/>
      <c r="Z217" s="247"/>
      <c r="AA217" s="247"/>
      <c r="AB217" s="247"/>
      <c r="AC217" s="269"/>
      <c r="AD217" s="264" t="s">
        <v>97</v>
      </c>
      <c r="AE217" s="265"/>
      <c r="AF217" s="265"/>
      <c r="AG217" s="265"/>
      <c r="AH217" s="265"/>
      <c r="AI217" s="266"/>
      <c r="AJ217" s="83"/>
      <c r="AK217" s="83"/>
      <c r="AL217" s="83"/>
      <c r="AM217" s="83"/>
      <c r="AN217" s="83"/>
      <c r="AO217" s="1"/>
      <c r="AP217" s="1"/>
      <c r="AQ217" s="1"/>
      <c r="AR217" s="1"/>
      <c r="AS217" s="1"/>
      <c r="AT217" s="28"/>
      <c r="AU217" s="267" t="s">
        <v>78</v>
      </c>
      <c r="AV217" s="267" t="s">
        <v>79</v>
      </c>
      <c r="AW217" s="28"/>
      <c r="AX217" s="303" t="s">
        <v>80</v>
      </c>
      <c r="AY217" s="304"/>
      <c r="AZ217" s="28"/>
      <c r="BA217" s="28"/>
      <c r="BB217" s="28"/>
      <c r="BC217" s="28"/>
      <c r="BD217" s="28"/>
      <c r="BE217" s="28"/>
      <c r="BF217" s="1"/>
    </row>
    <row r="218" spans="1:60" s="76" customFormat="1" ht="21" x14ac:dyDescent="0.15">
      <c r="A218" s="1"/>
      <c r="B218" s="1"/>
      <c r="C218" s="248"/>
      <c r="D218" s="160"/>
      <c r="E218" s="160"/>
      <c r="F218" s="160"/>
      <c r="G218" s="160"/>
      <c r="H218" s="160"/>
      <c r="I218" s="254"/>
      <c r="J218" s="160"/>
      <c r="K218" s="255"/>
      <c r="L218" s="261"/>
      <c r="M218" s="262"/>
      <c r="N218" s="262"/>
      <c r="O218" s="262"/>
      <c r="P218" s="262"/>
      <c r="Q218" s="263"/>
      <c r="R218" s="256"/>
      <c r="S218" s="250"/>
      <c r="T218" s="250"/>
      <c r="U218" s="250"/>
      <c r="V218" s="250"/>
      <c r="W218" s="250"/>
      <c r="X218" s="250"/>
      <c r="Y218" s="250"/>
      <c r="Z218" s="250"/>
      <c r="AA218" s="250"/>
      <c r="AB218" s="250"/>
      <c r="AC218" s="270"/>
      <c r="AD218" s="264"/>
      <c r="AE218" s="265"/>
      <c r="AF218" s="265"/>
      <c r="AG218" s="265"/>
      <c r="AH218" s="265"/>
      <c r="AI218" s="266"/>
      <c r="AJ218" s="83"/>
      <c r="AK218" s="83"/>
      <c r="AL218" s="83"/>
      <c r="AM218" s="83"/>
      <c r="AN218" s="83"/>
      <c r="AO218" s="1"/>
      <c r="AP218" s="1"/>
      <c r="AQ218" s="1"/>
      <c r="AR218" s="1"/>
      <c r="AS218" s="1"/>
      <c r="AT218" s="28"/>
      <c r="AU218" s="267"/>
      <c r="AV218" s="267"/>
      <c r="AW218" s="28"/>
      <c r="AX218" s="304"/>
      <c r="AY218" s="304"/>
      <c r="AZ218" s="28"/>
      <c r="BA218" s="28"/>
      <c r="BB218" s="28"/>
      <c r="BC218" s="28"/>
      <c r="BD218" s="28"/>
      <c r="BE218" s="28"/>
      <c r="BF218" s="1"/>
      <c r="BG218" s="1"/>
      <c r="BH218" s="1"/>
    </row>
    <row r="219" spans="1:60" s="76" customFormat="1" ht="21" x14ac:dyDescent="0.15">
      <c r="A219" s="1"/>
      <c r="B219" s="1"/>
      <c r="C219" s="248"/>
      <c r="D219" s="160"/>
      <c r="E219" s="160"/>
      <c r="F219" s="160"/>
      <c r="G219" s="160"/>
      <c r="H219" s="160"/>
      <c r="I219" s="254"/>
      <c r="J219" s="160"/>
      <c r="K219" s="255"/>
      <c r="L219" s="305" t="s">
        <v>77</v>
      </c>
      <c r="M219" s="306"/>
      <c r="N219" s="307"/>
      <c r="O219" s="170" t="s">
        <v>95</v>
      </c>
      <c r="P219" s="306"/>
      <c r="Q219" s="314"/>
      <c r="R219" s="319" t="s">
        <v>115</v>
      </c>
      <c r="S219" s="320"/>
      <c r="T219" s="320"/>
      <c r="U219" s="320"/>
      <c r="V219" s="320"/>
      <c r="W219" s="321"/>
      <c r="X219" s="328" t="s">
        <v>96</v>
      </c>
      <c r="Y219" s="328"/>
      <c r="Z219" s="328"/>
      <c r="AA219" s="328"/>
      <c r="AB219" s="328"/>
      <c r="AC219" s="328"/>
      <c r="AD219" s="264"/>
      <c r="AE219" s="265"/>
      <c r="AF219" s="265"/>
      <c r="AG219" s="265"/>
      <c r="AH219" s="265"/>
      <c r="AI219" s="266"/>
      <c r="AJ219" s="83"/>
      <c r="AK219" s="83"/>
      <c r="AL219" s="83"/>
      <c r="AM219" s="83"/>
      <c r="AN219" s="83"/>
      <c r="AO219" s="1"/>
      <c r="AP219" s="1"/>
      <c r="AQ219" s="1"/>
      <c r="AR219" s="1"/>
      <c r="AS219" s="1"/>
      <c r="AT219" s="28"/>
      <c r="AU219" s="160"/>
      <c r="AV219" s="161"/>
      <c r="AW219" s="28"/>
      <c r="AX219" s="304"/>
      <c r="AY219" s="304"/>
      <c r="AZ219" s="28"/>
      <c r="BA219" s="28"/>
      <c r="BB219" s="28"/>
      <c r="BC219" s="28"/>
      <c r="BD219" s="28"/>
      <c r="BE219" s="28"/>
      <c r="BF219" s="1"/>
      <c r="BG219" s="1"/>
      <c r="BH219" s="1"/>
    </row>
    <row r="220" spans="1:60" x14ac:dyDescent="0.15">
      <c r="C220" s="248"/>
      <c r="D220" s="160"/>
      <c r="E220" s="160"/>
      <c r="F220" s="160"/>
      <c r="G220" s="160"/>
      <c r="H220" s="160"/>
      <c r="I220" s="254"/>
      <c r="J220" s="160"/>
      <c r="K220" s="255"/>
      <c r="L220" s="308"/>
      <c r="M220" s="309"/>
      <c r="N220" s="310"/>
      <c r="O220" s="315"/>
      <c r="P220" s="309"/>
      <c r="Q220" s="316"/>
      <c r="R220" s="322"/>
      <c r="S220" s="323"/>
      <c r="T220" s="323"/>
      <c r="U220" s="323"/>
      <c r="V220" s="323"/>
      <c r="W220" s="324"/>
      <c r="X220" s="328"/>
      <c r="Y220" s="328"/>
      <c r="Z220" s="328"/>
      <c r="AA220" s="328"/>
      <c r="AB220" s="328"/>
      <c r="AC220" s="328"/>
      <c r="AD220" s="264"/>
      <c r="AE220" s="265"/>
      <c r="AF220" s="265"/>
      <c r="AG220" s="265"/>
      <c r="AH220" s="265"/>
      <c r="AI220" s="266"/>
      <c r="AJ220" s="83"/>
      <c r="AK220" s="83"/>
      <c r="AL220" s="83"/>
      <c r="AM220" s="83"/>
      <c r="AN220" s="83"/>
      <c r="AT220" s="28"/>
      <c r="AU220" s="160"/>
      <c r="AV220" s="161"/>
      <c r="AW220" s="28"/>
      <c r="AX220" s="304"/>
      <c r="AY220" s="304"/>
      <c r="AZ220" s="28"/>
      <c r="BA220" s="28"/>
      <c r="BB220" s="28"/>
      <c r="BC220" s="28"/>
      <c r="BD220" s="28"/>
      <c r="BE220" s="28"/>
    </row>
    <row r="221" spans="1:60" x14ac:dyDescent="0.15">
      <c r="C221" s="249"/>
      <c r="D221" s="250"/>
      <c r="E221" s="250"/>
      <c r="F221" s="250"/>
      <c r="G221" s="250"/>
      <c r="H221" s="250"/>
      <c r="I221" s="256"/>
      <c r="J221" s="250"/>
      <c r="K221" s="257"/>
      <c r="L221" s="311"/>
      <c r="M221" s="312"/>
      <c r="N221" s="313"/>
      <c r="O221" s="317"/>
      <c r="P221" s="312"/>
      <c r="Q221" s="318"/>
      <c r="R221" s="325"/>
      <c r="S221" s="326"/>
      <c r="T221" s="326"/>
      <c r="U221" s="326"/>
      <c r="V221" s="326"/>
      <c r="W221" s="327"/>
      <c r="X221" s="328"/>
      <c r="Y221" s="328"/>
      <c r="Z221" s="328"/>
      <c r="AA221" s="328"/>
      <c r="AB221" s="328"/>
      <c r="AC221" s="328"/>
      <c r="AD221" s="264"/>
      <c r="AE221" s="265"/>
      <c r="AF221" s="265"/>
      <c r="AG221" s="265"/>
      <c r="AH221" s="265"/>
      <c r="AI221" s="266"/>
      <c r="AJ221" s="83"/>
      <c r="AK221" s="83"/>
      <c r="AL221" s="83"/>
      <c r="AM221" s="83"/>
      <c r="AN221" s="83"/>
      <c r="AT221" s="28"/>
      <c r="AU221" s="160"/>
      <c r="AV221" s="161"/>
      <c r="AW221" s="28"/>
      <c r="AX221" s="304"/>
      <c r="AY221" s="304"/>
      <c r="AZ221" s="28"/>
      <c r="BA221" s="28"/>
      <c r="BB221" s="28"/>
      <c r="BC221" s="28"/>
      <c r="BD221" s="28"/>
      <c r="BE221" s="28"/>
    </row>
    <row r="222" spans="1:60" ht="11.25" customHeight="1" x14ac:dyDescent="0.15">
      <c r="C222" s="118">
        <v>9</v>
      </c>
      <c r="D222" s="121" t="s">
        <v>2</v>
      </c>
      <c r="E222" s="124">
        <v>13</v>
      </c>
      <c r="F222" s="124" t="s">
        <v>1</v>
      </c>
      <c r="G222" s="118" t="s">
        <v>10</v>
      </c>
      <c r="H222" s="124"/>
      <c r="I222" s="461"/>
      <c r="J222" s="462"/>
      <c r="K222" s="463"/>
      <c r="L222" s="136">
        <v>1</v>
      </c>
      <c r="M222" s="137"/>
      <c r="N222" s="138"/>
      <c r="O222" s="142">
        <f t="shared" ref="O222" si="0">IF(L222=1,$AL$30,IF(L222=2,$AL$49,IF(L222=3,$AL$67,IF(L222=4,$AL$86,IF(L222=5,$AL$104,IF(L222=6,$AL$122,IF(L222=7,$AL$141,IF(L222=8,$AL$159,IF(L222=9,$AL$177,IF(L222=10,$AL$196,0))))))))))</f>
        <v>0</v>
      </c>
      <c r="P222" s="143"/>
      <c r="Q222" s="144"/>
      <c r="R222" s="147">
        <f>IF(AND(I222="○",AU222="●"),AX222*O222,0)</f>
        <v>0</v>
      </c>
      <c r="S222" s="148"/>
      <c r="T222" s="148"/>
      <c r="U222" s="148"/>
      <c r="V222" s="148"/>
      <c r="W222" s="148"/>
      <c r="X222" s="153">
        <f>IF(AND(I222="○",AU222="●"),'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11,0)</f>
        <v>0</v>
      </c>
      <c r="Y222" s="153"/>
      <c r="Z222" s="153"/>
      <c r="AA222" s="153"/>
      <c r="AB222" s="153"/>
      <c r="AC222" s="153"/>
      <c r="AD222" s="154">
        <f>IF(I222="○",ROUNDUP(R222+X222,1),0)</f>
        <v>0</v>
      </c>
      <c r="AE222" s="154"/>
      <c r="AF222" s="154"/>
      <c r="AG222" s="154"/>
      <c r="AH222" s="154"/>
      <c r="AI222" s="155"/>
      <c r="AJ222" s="84"/>
      <c r="AK222" s="84"/>
      <c r="AL222" s="84"/>
      <c r="AM222" s="84"/>
      <c r="AN222" s="84"/>
      <c r="AT222" s="28"/>
      <c r="AU222" s="160" t="str">
        <f>IF(OR(I222="×",AU226="×"),"×","●")</f>
        <v>●</v>
      </c>
      <c r="AV222" s="161">
        <f>IF(AU222="●",IF(I222="定","-",I222),"-")</f>
        <v>0</v>
      </c>
      <c r="AW222" s="28"/>
      <c r="AX222" s="117">
        <f>20+ROUNDDOWN(($K$204-1000)/1000,0)*20</f>
        <v>0</v>
      </c>
      <c r="AY222" s="117"/>
      <c r="AZ222" s="28"/>
      <c r="BA222" s="28"/>
      <c r="BB222" s="28"/>
      <c r="BC222" s="28"/>
      <c r="BD222" s="28"/>
      <c r="BE222" s="28"/>
    </row>
    <row r="223" spans="1:60" ht="11.25" customHeight="1" x14ac:dyDescent="0.15">
      <c r="C223" s="119"/>
      <c r="D223" s="122"/>
      <c r="E223" s="125"/>
      <c r="F223" s="125"/>
      <c r="G223" s="119"/>
      <c r="H223" s="125"/>
      <c r="I223" s="136"/>
      <c r="J223" s="137"/>
      <c r="K223" s="464"/>
      <c r="L223" s="136"/>
      <c r="M223" s="137"/>
      <c r="N223" s="138"/>
      <c r="O223" s="145"/>
      <c r="P223" s="145"/>
      <c r="Q223" s="146"/>
      <c r="R223" s="149"/>
      <c r="S223" s="150"/>
      <c r="T223" s="150"/>
      <c r="U223" s="150"/>
      <c r="V223" s="150"/>
      <c r="W223" s="150"/>
      <c r="X223" s="153"/>
      <c r="Y223" s="153"/>
      <c r="Z223" s="153"/>
      <c r="AA223" s="153"/>
      <c r="AB223" s="153"/>
      <c r="AC223" s="153"/>
      <c r="AD223" s="156"/>
      <c r="AE223" s="156"/>
      <c r="AF223" s="156"/>
      <c r="AG223" s="156"/>
      <c r="AH223" s="156"/>
      <c r="AI223" s="157"/>
      <c r="AJ223" s="84"/>
      <c r="AK223" s="84"/>
      <c r="AL223" s="84"/>
      <c r="AM223" s="84"/>
      <c r="AN223" s="84"/>
      <c r="AT223" s="28"/>
      <c r="AU223" s="160"/>
      <c r="AV223" s="161"/>
      <c r="AW223" s="28"/>
      <c r="AX223" s="117"/>
      <c r="AY223" s="117"/>
      <c r="AZ223" s="28"/>
      <c r="BA223" s="28"/>
      <c r="BB223" s="28"/>
      <c r="BC223" s="28"/>
      <c r="BD223" s="28"/>
      <c r="BE223" s="28"/>
    </row>
    <row r="224" spans="1:60" ht="11.25" customHeight="1" x14ac:dyDescent="0.15">
      <c r="C224" s="119"/>
      <c r="D224" s="122"/>
      <c r="E224" s="125"/>
      <c r="F224" s="125"/>
      <c r="G224" s="119"/>
      <c r="H224" s="125"/>
      <c r="I224" s="136"/>
      <c r="J224" s="137"/>
      <c r="K224" s="464"/>
      <c r="L224" s="136"/>
      <c r="M224" s="137"/>
      <c r="N224" s="138"/>
      <c r="O224" s="145"/>
      <c r="P224" s="145"/>
      <c r="Q224" s="146"/>
      <c r="R224" s="149"/>
      <c r="S224" s="150"/>
      <c r="T224" s="150"/>
      <c r="U224" s="150"/>
      <c r="V224" s="150"/>
      <c r="W224" s="150"/>
      <c r="X224" s="153"/>
      <c r="Y224" s="153"/>
      <c r="Z224" s="153"/>
      <c r="AA224" s="153"/>
      <c r="AB224" s="153"/>
      <c r="AC224" s="153"/>
      <c r="AD224" s="156"/>
      <c r="AE224" s="156"/>
      <c r="AF224" s="156"/>
      <c r="AG224" s="156"/>
      <c r="AH224" s="156"/>
      <c r="AI224" s="157"/>
      <c r="AJ224" s="84"/>
      <c r="AK224" s="84"/>
      <c r="AL224" s="84"/>
      <c r="AM224" s="84"/>
      <c r="AN224" s="84"/>
      <c r="AT224" s="28"/>
      <c r="AU224" s="160"/>
      <c r="AV224" s="161"/>
      <c r="AW224" s="28"/>
      <c r="AX224" s="117"/>
      <c r="AY224" s="117"/>
      <c r="AZ224" s="28"/>
      <c r="BA224" s="28"/>
      <c r="BB224" s="28"/>
      <c r="BC224" s="28"/>
      <c r="BD224" s="28"/>
      <c r="BE224" s="28"/>
    </row>
    <row r="225" spans="3:57" ht="11.25" customHeight="1" x14ac:dyDescent="0.15">
      <c r="C225" s="120"/>
      <c r="D225" s="123"/>
      <c r="E225" s="126"/>
      <c r="F225" s="126"/>
      <c r="G225" s="120"/>
      <c r="H225" s="126"/>
      <c r="I225" s="139"/>
      <c r="J225" s="140"/>
      <c r="K225" s="465"/>
      <c r="L225" s="139"/>
      <c r="M225" s="140"/>
      <c r="N225" s="141"/>
      <c r="O225" s="145"/>
      <c r="P225" s="145"/>
      <c r="Q225" s="146"/>
      <c r="R225" s="151"/>
      <c r="S225" s="152"/>
      <c r="T225" s="152"/>
      <c r="U225" s="152"/>
      <c r="V225" s="152"/>
      <c r="W225" s="152"/>
      <c r="X225" s="153"/>
      <c r="Y225" s="153"/>
      <c r="Z225" s="153"/>
      <c r="AA225" s="153"/>
      <c r="AB225" s="153"/>
      <c r="AC225" s="153"/>
      <c r="AD225" s="158"/>
      <c r="AE225" s="158"/>
      <c r="AF225" s="158"/>
      <c r="AG225" s="158"/>
      <c r="AH225" s="158"/>
      <c r="AI225" s="159"/>
      <c r="AJ225" s="84"/>
      <c r="AK225" s="84"/>
      <c r="AL225" s="84"/>
      <c r="AM225" s="84"/>
      <c r="AN225" s="84"/>
      <c r="AT225" s="28"/>
      <c r="AU225" s="160"/>
      <c r="AV225" s="161"/>
      <c r="AW225" s="28"/>
      <c r="AX225" s="117"/>
      <c r="AY225" s="117"/>
      <c r="AZ225" s="28"/>
      <c r="BA225" s="28"/>
      <c r="BB225" s="28"/>
      <c r="BC225" s="28"/>
      <c r="BD225" s="28"/>
      <c r="BE225" s="28"/>
    </row>
    <row r="226" spans="3:57" ht="10.9" customHeight="1" x14ac:dyDescent="0.15">
      <c r="C226" s="118">
        <v>9</v>
      </c>
      <c r="D226" s="121" t="s">
        <v>2</v>
      </c>
      <c r="E226" s="124">
        <v>14</v>
      </c>
      <c r="F226" s="124" t="s">
        <v>1</v>
      </c>
      <c r="G226" s="118" t="s">
        <v>9</v>
      </c>
      <c r="H226" s="124"/>
      <c r="I226" s="461"/>
      <c r="J226" s="462"/>
      <c r="K226" s="463"/>
      <c r="L226" s="136">
        <v>1</v>
      </c>
      <c r="M226" s="137"/>
      <c r="N226" s="138"/>
      <c r="O226" s="142">
        <f t="shared" ref="O226" si="1">IF(L226=1,$AL$30,IF(L226=2,$AL$49,IF(L226=3,$AL$67,IF(L226=4,$AL$86,IF(L226=5,$AL$104,IF(L226=6,$AL$122,IF(L226=7,$AL$141,IF(L226=8,$AL$159,IF(L226=9,$AL$177,IF(L226=10,$AL$196,0))))))))))</f>
        <v>0</v>
      </c>
      <c r="P226" s="143"/>
      <c r="Q226" s="144"/>
      <c r="R226" s="147">
        <f>IF(AND(I226="○",AU226="●"),AX226*O226,0)</f>
        <v>0</v>
      </c>
      <c r="S226" s="148"/>
      <c r="T226" s="148"/>
      <c r="U226" s="148"/>
      <c r="V226" s="148"/>
      <c r="W226" s="148"/>
      <c r="X226" s="153">
        <f>IF(AND(I226="○",AU226="●"),'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15,0)</f>
        <v>0</v>
      </c>
      <c r="Y226" s="153"/>
      <c r="Z226" s="153"/>
      <c r="AA226" s="153"/>
      <c r="AB226" s="153"/>
      <c r="AC226" s="153"/>
      <c r="AD226" s="154">
        <f>IF(I226="○",ROUNDUP(R226+X226,1),0)</f>
        <v>0</v>
      </c>
      <c r="AE226" s="154"/>
      <c r="AF226" s="154"/>
      <c r="AG226" s="154"/>
      <c r="AH226" s="154"/>
      <c r="AI226" s="155"/>
      <c r="AJ226" s="84"/>
      <c r="AK226" s="84"/>
      <c r="AL226" s="84"/>
      <c r="AM226" s="84"/>
      <c r="AN226" s="84"/>
      <c r="AT226" s="28"/>
      <c r="AU226" s="160" t="str">
        <f>IF(OR(I226="×",AU230="×"),"×","●")</f>
        <v>●</v>
      </c>
      <c r="AV226" s="161">
        <f>IF(AU226="●",IF(I226="定","-",I226),"-")</f>
        <v>0</v>
      </c>
      <c r="AW226" s="28"/>
      <c r="AX226" s="117">
        <f t="shared" ref="AX226" si="2">20+ROUNDDOWN(($K$204-1000)/1000,0)*20</f>
        <v>0</v>
      </c>
      <c r="AY226" s="117"/>
      <c r="AZ226" s="28"/>
      <c r="BA226" s="28"/>
      <c r="BB226" s="28"/>
      <c r="BC226" s="28"/>
      <c r="BD226" s="28"/>
      <c r="BE226" s="28"/>
    </row>
    <row r="227" spans="3:57" ht="10.9" customHeight="1" x14ac:dyDescent="0.15">
      <c r="C227" s="119"/>
      <c r="D227" s="122"/>
      <c r="E227" s="125"/>
      <c r="F227" s="125"/>
      <c r="G227" s="119"/>
      <c r="H227" s="125"/>
      <c r="I227" s="136"/>
      <c r="J227" s="137"/>
      <c r="K227" s="464"/>
      <c r="L227" s="136"/>
      <c r="M227" s="137"/>
      <c r="N227" s="138"/>
      <c r="O227" s="145"/>
      <c r="P227" s="145"/>
      <c r="Q227" s="146"/>
      <c r="R227" s="149"/>
      <c r="S227" s="150"/>
      <c r="T227" s="150"/>
      <c r="U227" s="150"/>
      <c r="V227" s="150"/>
      <c r="W227" s="150"/>
      <c r="X227" s="153"/>
      <c r="Y227" s="153"/>
      <c r="Z227" s="153"/>
      <c r="AA227" s="153"/>
      <c r="AB227" s="153"/>
      <c r="AC227" s="153"/>
      <c r="AD227" s="156"/>
      <c r="AE227" s="156"/>
      <c r="AF227" s="156"/>
      <c r="AG227" s="156"/>
      <c r="AH227" s="156"/>
      <c r="AI227" s="157"/>
      <c r="AJ227" s="84"/>
      <c r="AK227" s="84"/>
      <c r="AL227" s="84"/>
      <c r="AM227" s="84"/>
      <c r="AN227" s="84"/>
      <c r="AT227" s="28"/>
      <c r="AU227" s="160"/>
      <c r="AV227" s="161"/>
      <c r="AW227" s="28"/>
      <c r="AX227" s="117"/>
      <c r="AY227" s="117"/>
      <c r="AZ227" s="28"/>
      <c r="BA227" s="28"/>
      <c r="BB227" s="28"/>
      <c r="BC227" s="28"/>
      <c r="BD227" s="28"/>
      <c r="BE227" s="28"/>
    </row>
    <row r="228" spans="3:57" ht="10.9" customHeight="1" x14ac:dyDescent="0.15">
      <c r="C228" s="119"/>
      <c r="D228" s="122"/>
      <c r="E228" s="125"/>
      <c r="F228" s="125"/>
      <c r="G228" s="119"/>
      <c r="H228" s="125"/>
      <c r="I228" s="136"/>
      <c r="J228" s="137"/>
      <c r="K228" s="464"/>
      <c r="L228" s="136"/>
      <c r="M228" s="137"/>
      <c r="N228" s="138"/>
      <c r="O228" s="145"/>
      <c r="P228" s="145"/>
      <c r="Q228" s="146"/>
      <c r="R228" s="149"/>
      <c r="S228" s="150"/>
      <c r="T228" s="150"/>
      <c r="U228" s="150"/>
      <c r="V228" s="150"/>
      <c r="W228" s="150"/>
      <c r="X228" s="153"/>
      <c r="Y228" s="153"/>
      <c r="Z228" s="153"/>
      <c r="AA228" s="153"/>
      <c r="AB228" s="153"/>
      <c r="AC228" s="153"/>
      <c r="AD228" s="156"/>
      <c r="AE228" s="156"/>
      <c r="AF228" s="156"/>
      <c r="AG228" s="156"/>
      <c r="AH228" s="156"/>
      <c r="AI228" s="157"/>
      <c r="AJ228" s="84"/>
      <c r="AK228" s="84"/>
      <c r="AL228" s="84"/>
      <c r="AM228" s="84"/>
      <c r="AN228" s="84"/>
      <c r="AT228" s="28"/>
      <c r="AU228" s="160"/>
      <c r="AV228" s="161"/>
      <c r="AW228" s="28"/>
      <c r="AX228" s="117"/>
      <c r="AY228" s="117"/>
      <c r="AZ228" s="28"/>
      <c r="BA228" s="28"/>
      <c r="BB228" s="28"/>
      <c r="BC228" s="28"/>
      <c r="BD228" s="28"/>
      <c r="BE228" s="28"/>
    </row>
    <row r="229" spans="3:57" ht="10.9" customHeight="1" x14ac:dyDescent="0.15">
      <c r="C229" s="120"/>
      <c r="D229" s="123"/>
      <c r="E229" s="126"/>
      <c r="F229" s="126"/>
      <c r="G229" s="120"/>
      <c r="H229" s="126"/>
      <c r="I229" s="139"/>
      <c r="J229" s="140"/>
      <c r="K229" s="465"/>
      <c r="L229" s="139"/>
      <c r="M229" s="140"/>
      <c r="N229" s="141"/>
      <c r="O229" s="145"/>
      <c r="P229" s="145"/>
      <c r="Q229" s="146"/>
      <c r="R229" s="151"/>
      <c r="S229" s="152"/>
      <c r="T229" s="152"/>
      <c r="U229" s="152"/>
      <c r="V229" s="152"/>
      <c r="W229" s="152"/>
      <c r="X229" s="153"/>
      <c r="Y229" s="153"/>
      <c r="Z229" s="153"/>
      <c r="AA229" s="153"/>
      <c r="AB229" s="153"/>
      <c r="AC229" s="153"/>
      <c r="AD229" s="158"/>
      <c r="AE229" s="158"/>
      <c r="AF229" s="158"/>
      <c r="AG229" s="158"/>
      <c r="AH229" s="158"/>
      <c r="AI229" s="159"/>
      <c r="AJ229" s="84"/>
      <c r="AK229" s="84"/>
      <c r="AL229" s="84"/>
      <c r="AM229" s="84"/>
      <c r="AN229" s="84"/>
      <c r="AT229" s="28"/>
      <c r="AU229" s="160"/>
      <c r="AV229" s="161"/>
      <c r="AW229" s="28"/>
      <c r="AX229" s="117"/>
      <c r="AY229" s="117"/>
      <c r="AZ229" s="28"/>
      <c r="BA229" s="28"/>
      <c r="BB229" s="28"/>
      <c r="BC229" s="28"/>
      <c r="BD229" s="28"/>
      <c r="BE229" s="28"/>
    </row>
    <row r="230" spans="3:57" ht="10.9" customHeight="1" x14ac:dyDescent="0.15">
      <c r="C230" s="118">
        <v>9</v>
      </c>
      <c r="D230" s="121" t="s">
        <v>2</v>
      </c>
      <c r="E230" s="124">
        <v>15</v>
      </c>
      <c r="F230" s="124" t="s">
        <v>1</v>
      </c>
      <c r="G230" s="118" t="s">
        <v>6</v>
      </c>
      <c r="H230" s="124"/>
      <c r="I230" s="461"/>
      <c r="J230" s="462"/>
      <c r="K230" s="463"/>
      <c r="L230" s="136">
        <v>1</v>
      </c>
      <c r="M230" s="137"/>
      <c r="N230" s="138"/>
      <c r="O230" s="142">
        <f t="shared" ref="O230" si="3">IF(L230=1,$AL$30,IF(L230=2,$AL$49,IF(L230=3,$AL$67,IF(L230=4,$AL$86,IF(L230=5,$AL$104,IF(L230=6,$AL$122,IF(L230=7,$AL$141,IF(L230=8,$AL$159,IF(L230=9,$AL$177,IF(L230=10,$AL$196,0))))))))))</f>
        <v>0</v>
      </c>
      <c r="P230" s="143"/>
      <c r="Q230" s="144"/>
      <c r="R230" s="147">
        <f>IF(AND(I230="○",AU230="●"),AX230*O230,0)</f>
        <v>0</v>
      </c>
      <c r="S230" s="148"/>
      <c r="T230" s="148"/>
      <c r="U230" s="148"/>
      <c r="V230" s="148"/>
      <c r="W230" s="148"/>
      <c r="X230" s="153">
        <f>IF(AND(I230="○",AU230="●"),'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19,0)</f>
        <v>0</v>
      </c>
      <c r="Y230" s="153"/>
      <c r="Z230" s="153"/>
      <c r="AA230" s="153"/>
      <c r="AB230" s="153"/>
      <c r="AC230" s="153"/>
      <c r="AD230" s="154">
        <f>IF(I230="○",ROUNDUP(R230+X230,1),0)</f>
        <v>0</v>
      </c>
      <c r="AE230" s="154"/>
      <c r="AF230" s="154"/>
      <c r="AG230" s="154"/>
      <c r="AH230" s="154"/>
      <c r="AI230" s="155"/>
      <c r="AJ230" s="84"/>
      <c r="AK230" s="84"/>
      <c r="AL230" s="84"/>
      <c r="AM230" s="84"/>
      <c r="AN230" s="84"/>
      <c r="AT230" s="28"/>
      <c r="AU230" s="160" t="str">
        <f>IF(OR(I230="×",AU234="×"),"×","●")</f>
        <v>●</v>
      </c>
      <c r="AV230" s="161">
        <f>IF(AU230="●",IF(I230="定","-",I230),"-")</f>
        <v>0</v>
      </c>
      <c r="AW230" s="28"/>
      <c r="AX230" s="117">
        <f t="shared" ref="AX230" si="4">20+ROUNDDOWN(($K$204-1000)/1000,0)*20</f>
        <v>0</v>
      </c>
      <c r="AY230" s="117"/>
      <c r="AZ230" s="28"/>
      <c r="BA230" s="28"/>
      <c r="BB230" s="28"/>
      <c r="BC230" s="28"/>
      <c r="BD230" s="28"/>
      <c r="BE230" s="28"/>
    </row>
    <row r="231" spans="3:57" ht="10.9" customHeight="1" x14ac:dyDescent="0.15">
      <c r="C231" s="119"/>
      <c r="D231" s="122"/>
      <c r="E231" s="125"/>
      <c r="F231" s="125"/>
      <c r="G231" s="119"/>
      <c r="H231" s="125"/>
      <c r="I231" s="136"/>
      <c r="J231" s="137"/>
      <c r="K231" s="464"/>
      <c r="L231" s="136"/>
      <c r="M231" s="137"/>
      <c r="N231" s="138"/>
      <c r="O231" s="145"/>
      <c r="P231" s="145"/>
      <c r="Q231" s="146"/>
      <c r="R231" s="149"/>
      <c r="S231" s="150"/>
      <c r="T231" s="150"/>
      <c r="U231" s="150"/>
      <c r="V231" s="150"/>
      <c r="W231" s="150"/>
      <c r="X231" s="153"/>
      <c r="Y231" s="153"/>
      <c r="Z231" s="153"/>
      <c r="AA231" s="153"/>
      <c r="AB231" s="153"/>
      <c r="AC231" s="153"/>
      <c r="AD231" s="156"/>
      <c r="AE231" s="156"/>
      <c r="AF231" s="156"/>
      <c r="AG231" s="156"/>
      <c r="AH231" s="156"/>
      <c r="AI231" s="157"/>
      <c r="AJ231" s="84"/>
      <c r="AK231" s="84"/>
      <c r="AL231" s="84"/>
      <c r="AM231" s="84"/>
      <c r="AN231" s="84"/>
      <c r="AT231" s="28"/>
      <c r="AU231" s="160"/>
      <c r="AV231" s="161"/>
      <c r="AW231" s="28"/>
      <c r="AX231" s="117"/>
      <c r="AY231" s="117"/>
      <c r="AZ231" s="28"/>
      <c r="BA231" s="28"/>
      <c r="BB231" s="28"/>
      <c r="BC231" s="28"/>
      <c r="BD231" s="28"/>
      <c r="BE231" s="28"/>
    </row>
    <row r="232" spans="3:57" ht="10.9" customHeight="1" x14ac:dyDescent="0.15">
      <c r="C232" s="119"/>
      <c r="D232" s="122"/>
      <c r="E232" s="125"/>
      <c r="F232" s="125"/>
      <c r="G232" s="119"/>
      <c r="H232" s="125"/>
      <c r="I232" s="136"/>
      <c r="J232" s="137"/>
      <c r="K232" s="464"/>
      <c r="L232" s="136"/>
      <c r="M232" s="137"/>
      <c r="N232" s="138"/>
      <c r="O232" s="145"/>
      <c r="P232" s="145"/>
      <c r="Q232" s="146"/>
      <c r="R232" s="149"/>
      <c r="S232" s="150"/>
      <c r="T232" s="150"/>
      <c r="U232" s="150"/>
      <c r="V232" s="150"/>
      <c r="W232" s="150"/>
      <c r="X232" s="153"/>
      <c r="Y232" s="153"/>
      <c r="Z232" s="153"/>
      <c r="AA232" s="153"/>
      <c r="AB232" s="153"/>
      <c r="AC232" s="153"/>
      <c r="AD232" s="156"/>
      <c r="AE232" s="156"/>
      <c r="AF232" s="156"/>
      <c r="AG232" s="156"/>
      <c r="AH232" s="156"/>
      <c r="AI232" s="157"/>
      <c r="AJ232" s="84"/>
      <c r="AK232" s="84"/>
      <c r="AL232" s="84"/>
      <c r="AM232" s="84"/>
      <c r="AN232" s="84"/>
      <c r="AT232" s="28"/>
      <c r="AU232" s="160"/>
      <c r="AV232" s="161"/>
      <c r="AW232" s="28"/>
      <c r="AX232" s="117"/>
      <c r="AY232" s="117"/>
      <c r="AZ232" s="28"/>
      <c r="BA232" s="28"/>
      <c r="BB232" s="28"/>
      <c r="BC232" s="28"/>
      <c r="BD232" s="28"/>
      <c r="BE232" s="28"/>
    </row>
    <row r="233" spans="3:57" ht="10.9" customHeight="1" x14ac:dyDescent="0.15">
      <c r="C233" s="120"/>
      <c r="D233" s="123"/>
      <c r="E233" s="126"/>
      <c r="F233" s="126"/>
      <c r="G233" s="120"/>
      <c r="H233" s="126"/>
      <c r="I233" s="139"/>
      <c r="J233" s="140"/>
      <c r="K233" s="465"/>
      <c r="L233" s="139"/>
      <c r="M233" s="140"/>
      <c r="N233" s="141"/>
      <c r="O233" s="145"/>
      <c r="P233" s="145"/>
      <c r="Q233" s="146"/>
      <c r="R233" s="151"/>
      <c r="S233" s="152"/>
      <c r="T233" s="152"/>
      <c r="U233" s="152"/>
      <c r="V233" s="152"/>
      <c r="W233" s="152"/>
      <c r="X233" s="153"/>
      <c r="Y233" s="153"/>
      <c r="Z233" s="153"/>
      <c r="AA233" s="153"/>
      <c r="AB233" s="153"/>
      <c r="AC233" s="153"/>
      <c r="AD233" s="158"/>
      <c r="AE233" s="158"/>
      <c r="AF233" s="158"/>
      <c r="AG233" s="158"/>
      <c r="AH233" s="158"/>
      <c r="AI233" s="159"/>
      <c r="AJ233" s="84"/>
      <c r="AK233" s="84"/>
      <c r="AL233" s="84"/>
      <c r="AM233" s="84"/>
      <c r="AN233" s="84"/>
      <c r="AT233" s="28"/>
      <c r="AU233" s="160"/>
      <c r="AV233" s="161"/>
      <c r="AW233" s="28"/>
      <c r="AX233" s="117"/>
      <c r="AY233" s="117"/>
      <c r="AZ233" s="28"/>
      <c r="BA233" s="28"/>
      <c r="BB233" s="28"/>
      <c r="BC233" s="28"/>
      <c r="BD233" s="28"/>
      <c r="BE233" s="28"/>
    </row>
    <row r="234" spans="3:57" ht="10.9" customHeight="1" x14ac:dyDescent="0.15">
      <c r="C234" s="118">
        <v>9</v>
      </c>
      <c r="D234" s="121" t="s">
        <v>2</v>
      </c>
      <c r="E234" s="124">
        <v>16</v>
      </c>
      <c r="F234" s="124" t="s">
        <v>1</v>
      </c>
      <c r="G234" s="118" t="s">
        <v>5</v>
      </c>
      <c r="H234" s="124"/>
      <c r="I234" s="461"/>
      <c r="J234" s="462"/>
      <c r="K234" s="463"/>
      <c r="L234" s="136">
        <v>1</v>
      </c>
      <c r="M234" s="137"/>
      <c r="N234" s="138"/>
      <c r="O234" s="142">
        <f t="shared" ref="O234" si="5">IF(L234=1,$AL$30,IF(L234=2,$AL$49,IF(L234=3,$AL$67,IF(L234=4,$AL$86,IF(L234=5,$AL$104,IF(L234=6,$AL$122,IF(L234=7,$AL$141,IF(L234=8,$AL$159,IF(L234=9,$AL$177,IF(L234=10,$AL$196,0))))))))))</f>
        <v>0</v>
      </c>
      <c r="P234" s="143"/>
      <c r="Q234" s="144"/>
      <c r="R234" s="147">
        <f>IF(AND(I234="○",AU234="●"),AX234*O234,0)</f>
        <v>0</v>
      </c>
      <c r="S234" s="148"/>
      <c r="T234" s="148"/>
      <c r="U234" s="148"/>
      <c r="V234" s="148"/>
      <c r="W234" s="148"/>
      <c r="X234" s="153">
        <f>IF(AND(I234="○",AU234="●"),'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23,0)</f>
        <v>0</v>
      </c>
      <c r="Y234" s="153"/>
      <c r="Z234" s="153"/>
      <c r="AA234" s="153"/>
      <c r="AB234" s="153"/>
      <c r="AC234" s="153"/>
      <c r="AD234" s="154">
        <f>IF(I234="○",ROUNDUP(R234+X234,1),0)</f>
        <v>0</v>
      </c>
      <c r="AE234" s="154"/>
      <c r="AF234" s="154"/>
      <c r="AG234" s="154"/>
      <c r="AH234" s="154"/>
      <c r="AI234" s="155"/>
      <c r="AJ234" s="84"/>
      <c r="AK234" s="84"/>
      <c r="AL234" s="84"/>
      <c r="AM234" s="84"/>
      <c r="AN234" s="84"/>
      <c r="AT234" s="28"/>
      <c r="AU234" s="160" t="str">
        <f>IF(OR(I234="×",AU238="×"),"×","●")</f>
        <v>●</v>
      </c>
      <c r="AV234" s="161">
        <f>IF(AU234="●",IF(I234="定","-",I234),"-")</f>
        <v>0</v>
      </c>
      <c r="AW234" s="28"/>
      <c r="AX234" s="117">
        <f t="shared" ref="AX234" si="6">20+ROUNDDOWN(($K$204-1000)/1000,0)*20</f>
        <v>0</v>
      </c>
      <c r="AY234" s="117"/>
      <c r="AZ234" s="28"/>
      <c r="BA234" s="28"/>
      <c r="BB234" s="28"/>
      <c r="BC234" s="28"/>
      <c r="BD234" s="28"/>
      <c r="BE234" s="28"/>
    </row>
    <row r="235" spans="3:57" ht="10.9" customHeight="1" x14ac:dyDescent="0.15">
      <c r="C235" s="119"/>
      <c r="D235" s="122"/>
      <c r="E235" s="125"/>
      <c r="F235" s="125"/>
      <c r="G235" s="119"/>
      <c r="H235" s="125"/>
      <c r="I235" s="136"/>
      <c r="J235" s="137"/>
      <c r="K235" s="464"/>
      <c r="L235" s="136"/>
      <c r="M235" s="137"/>
      <c r="N235" s="138"/>
      <c r="O235" s="145"/>
      <c r="P235" s="145"/>
      <c r="Q235" s="146"/>
      <c r="R235" s="149"/>
      <c r="S235" s="150"/>
      <c r="T235" s="150"/>
      <c r="U235" s="150"/>
      <c r="V235" s="150"/>
      <c r="W235" s="150"/>
      <c r="X235" s="153"/>
      <c r="Y235" s="153"/>
      <c r="Z235" s="153"/>
      <c r="AA235" s="153"/>
      <c r="AB235" s="153"/>
      <c r="AC235" s="153"/>
      <c r="AD235" s="156"/>
      <c r="AE235" s="156"/>
      <c r="AF235" s="156"/>
      <c r="AG235" s="156"/>
      <c r="AH235" s="156"/>
      <c r="AI235" s="157"/>
      <c r="AJ235" s="84"/>
      <c r="AK235" s="84"/>
      <c r="AL235" s="84"/>
      <c r="AM235" s="84"/>
      <c r="AN235" s="84"/>
      <c r="AT235" s="28"/>
      <c r="AU235" s="160"/>
      <c r="AV235" s="161"/>
      <c r="AW235" s="28"/>
      <c r="AX235" s="117"/>
      <c r="AY235" s="117"/>
      <c r="AZ235" s="28"/>
      <c r="BA235" s="28"/>
      <c r="BB235" s="28"/>
      <c r="BC235" s="28"/>
      <c r="BD235" s="28"/>
      <c r="BE235" s="28"/>
    </row>
    <row r="236" spans="3:57" ht="10.9" customHeight="1" x14ac:dyDescent="0.15">
      <c r="C236" s="119"/>
      <c r="D236" s="122"/>
      <c r="E236" s="125"/>
      <c r="F236" s="125"/>
      <c r="G236" s="119"/>
      <c r="H236" s="125"/>
      <c r="I236" s="136"/>
      <c r="J236" s="137"/>
      <c r="K236" s="464"/>
      <c r="L236" s="136"/>
      <c r="M236" s="137"/>
      <c r="N236" s="138"/>
      <c r="O236" s="145"/>
      <c r="P236" s="145"/>
      <c r="Q236" s="146"/>
      <c r="R236" s="149"/>
      <c r="S236" s="150"/>
      <c r="T236" s="150"/>
      <c r="U236" s="150"/>
      <c r="V236" s="150"/>
      <c r="W236" s="150"/>
      <c r="X236" s="153"/>
      <c r="Y236" s="153"/>
      <c r="Z236" s="153"/>
      <c r="AA236" s="153"/>
      <c r="AB236" s="153"/>
      <c r="AC236" s="153"/>
      <c r="AD236" s="156"/>
      <c r="AE236" s="156"/>
      <c r="AF236" s="156"/>
      <c r="AG236" s="156"/>
      <c r="AH236" s="156"/>
      <c r="AI236" s="157"/>
      <c r="AJ236" s="84"/>
      <c r="AK236" s="84"/>
      <c r="AL236" s="84"/>
      <c r="AM236" s="84"/>
      <c r="AN236" s="84"/>
      <c r="AT236" s="28"/>
      <c r="AU236" s="160"/>
      <c r="AV236" s="161"/>
      <c r="AW236" s="28"/>
      <c r="AX236" s="117"/>
      <c r="AY236" s="117"/>
      <c r="AZ236" s="28"/>
      <c r="BA236" s="28"/>
      <c r="BB236" s="28"/>
      <c r="BC236" s="28"/>
      <c r="BD236" s="28"/>
      <c r="BE236" s="28"/>
    </row>
    <row r="237" spans="3:57" ht="10.9" customHeight="1" x14ac:dyDescent="0.15">
      <c r="C237" s="120"/>
      <c r="D237" s="123"/>
      <c r="E237" s="126"/>
      <c r="F237" s="126"/>
      <c r="G237" s="120"/>
      <c r="H237" s="126"/>
      <c r="I237" s="139"/>
      <c r="J237" s="140"/>
      <c r="K237" s="465"/>
      <c r="L237" s="139"/>
      <c r="M237" s="140"/>
      <c r="N237" s="141"/>
      <c r="O237" s="145"/>
      <c r="P237" s="145"/>
      <c r="Q237" s="146"/>
      <c r="R237" s="151"/>
      <c r="S237" s="152"/>
      <c r="T237" s="152"/>
      <c r="U237" s="152"/>
      <c r="V237" s="152"/>
      <c r="W237" s="152"/>
      <c r="X237" s="153"/>
      <c r="Y237" s="153"/>
      <c r="Z237" s="153"/>
      <c r="AA237" s="153"/>
      <c r="AB237" s="153"/>
      <c r="AC237" s="153"/>
      <c r="AD237" s="158"/>
      <c r="AE237" s="158"/>
      <c r="AF237" s="158"/>
      <c r="AG237" s="158"/>
      <c r="AH237" s="158"/>
      <c r="AI237" s="159"/>
      <c r="AJ237" s="84"/>
      <c r="AK237" s="84"/>
      <c r="AL237" s="84"/>
      <c r="AM237" s="84"/>
      <c r="AN237" s="84"/>
      <c r="AT237" s="28"/>
      <c r="AU237" s="160"/>
      <c r="AV237" s="161"/>
      <c r="AW237" s="28"/>
      <c r="AX237" s="117"/>
      <c r="AY237" s="117"/>
      <c r="AZ237" s="28"/>
      <c r="BA237" s="28"/>
      <c r="BB237" s="28"/>
      <c r="BC237" s="28"/>
      <c r="BD237" s="28"/>
      <c r="BE237" s="28"/>
    </row>
    <row r="238" spans="3:57" ht="10.9" customHeight="1" x14ac:dyDescent="0.15">
      <c r="C238" s="118">
        <v>9</v>
      </c>
      <c r="D238" s="121" t="s">
        <v>2</v>
      </c>
      <c r="E238" s="124">
        <v>17</v>
      </c>
      <c r="F238" s="124" t="s">
        <v>1</v>
      </c>
      <c r="G238" s="118" t="s">
        <v>4</v>
      </c>
      <c r="H238" s="124"/>
      <c r="I238" s="461"/>
      <c r="J238" s="462"/>
      <c r="K238" s="463"/>
      <c r="L238" s="136">
        <v>1</v>
      </c>
      <c r="M238" s="137"/>
      <c r="N238" s="138"/>
      <c r="O238" s="142">
        <f t="shared" ref="O238" si="7">IF(L238=1,$AL$30,IF(L238=2,$AL$49,IF(L238=3,$AL$67,IF(L238=4,$AL$86,IF(L238=5,$AL$104,IF(L238=6,$AL$122,IF(L238=7,$AL$141,IF(L238=8,$AL$159,IF(L238=9,$AL$177,IF(L238=10,$AL$196,0))))))))))</f>
        <v>0</v>
      </c>
      <c r="P238" s="143"/>
      <c r="Q238" s="144"/>
      <c r="R238" s="147">
        <f>IF(AND(I238="○",AU238="●"),AX238*O238,0)</f>
        <v>0</v>
      </c>
      <c r="S238" s="148"/>
      <c r="T238" s="148"/>
      <c r="U238" s="148"/>
      <c r="V238" s="148"/>
      <c r="W238" s="148"/>
      <c r="X238" s="153">
        <f>IF(AND(I238="○",AU238="●"),'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27,0)</f>
        <v>0</v>
      </c>
      <c r="Y238" s="153"/>
      <c r="Z238" s="153"/>
      <c r="AA238" s="153"/>
      <c r="AB238" s="153"/>
      <c r="AC238" s="153"/>
      <c r="AD238" s="154">
        <f>IF(I238="○",ROUNDUP(R238+X238,1),0)</f>
        <v>0</v>
      </c>
      <c r="AE238" s="154"/>
      <c r="AF238" s="154"/>
      <c r="AG238" s="154"/>
      <c r="AH238" s="154"/>
      <c r="AI238" s="155"/>
      <c r="AJ238" s="84"/>
      <c r="AK238" s="84"/>
      <c r="AL238" s="84"/>
      <c r="AM238" s="84"/>
      <c r="AN238" s="84"/>
      <c r="AT238" s="28"/>
      <c r="AU238" s="160" t="str">
        <f>IF(OR(I238="×",AU242="×"),"×","●")</f>
        <v>●</v>
      </c>
      <c r="AV238" s="161">
        <f>IF(AU238="●",IF(I238="定","-",I238),"-")</f>
        <v>0</v>
      </c>
      <c r="AW238" s="28"/>
      <c r="AX238" s="117">
        <f t="shared" ref="AX238" si="8">20+ROUNDDOWN(($K$204-1000)/1000,0)*20</f>
        <v>0</v>
      </c>
      <c r="AY238" s="117"/>
      <c r="AZ238" s="28"/>
      <c r="BA238" s="28"/>
      <c r="BB238" s="28"/>
      <c r="BC238" s="28"/>
      <c r="BD238" s="28"/>
      <c r="BE238" s="28"/>
    </row>
    <row r="239" spans="3:57" ht="10.9" customHeight="1" x14ac:dyDescent="0.15">
      <c r="C239" s="119"/>
      <c r="D239" s="122"/>
      <c r="E239" s="125"/>
      <c r="F239" s="125"/>
      <c r="G239" s="119"/>
      <c r="H239" s="125"/>
      <c r="I239" s="136"/>
      <c r="J239" s="137"/>
      <c r="K239" s="464"/>
      <c r="L239" s="136"/>
      <c r="M239" s="137"/>
      <c r="N239" s="138"/>
      <c r="O239" s="145"/>
      <c r="P239" s="145"/>
      <c r="Q239" s="146"/>
      <c r="R239" s="149"/>
      <c r="S239" s="150"/>
      <c r="T239" s="150"/>
      <c r="U239" s="150"/>
      <c r="V239" s="150"/>
      <c r="W239" s="150"/>
      <c r="X239" s="153"/>
      <c r="Y239" s="153"/>
      <c r="Z239" s="153"/>
      <c r="AA239" s="153"/>
      <c r="AB239" s="153"/>
      <c r="AC239" s="153"/>
      <c r="AD239" s="156"/>
      <c r="AE239" s="156"/>
      <c r="AF239" s="156"/>
      <c r="AG239" s="156"/>
      <c r="AH239" s="156"/>
      <c r="AI239" s="157"/>
      <c r="AJ239" s="84"/>
      <c r="AK239" s="84"/>
      <c r="AL239" s="84"/>
      <c r="AM239" s="84"/>
      <c r="AN239" s="84"/>
      <c r="AT239" s="28"/>
      <c r="AU239" s="160"/>
      <c r="AV239" s="161"/>
      <c r="AW239" s="28"/>
      <c r="AX239" s="117"/>
      <c r="AY239" s="117"/>
      <c r="AZ239" s="28"/>
      <c r="BA239" s="28"/>
      <c r="BB239" s="28"/>
      <c r="BC239" s="28"/>
      <c r="BD239" s="28"/>
      <c r="BE239" s="28"/>
    </row>
    <row r="240" spans="3:57" ht="10.9" customHeight="1" x14ac:dyDescent="0.15">
      <c r="C240" s="119"/>
      <c r="D240" s="122"/>
      <c r="E240" s="125"/>
      <c r="F240" s="125"/>
      <c r="G240" s="119"/>
      <c r="H240" s="125"/>
      <c r="I240" s="136"/>
      <c r="J240" s="137"/>
      <c r="K240" s="464"/>
      <c r="L240" s="136"/>
      <c r="M240" s="137"/>
      <c r="N240" s="138"/>
      <c r="O240" s="145"/>
      <c r="P240" s="145"/>
      <c r="Q240" s="146"/>
      <c r="R240" s="149"/>
      <c r="S240" s="150"/>
      <c r="T240" s="150"/>
      <c r="U240" s="150"/>
      <c r="V240" s="150"/>
      <c r="W240" s="150"/>
      <c r="X240" s="153"/>
      <c r="Y240" s="153"/>
      <c r="Z240" s="153"/>
      <c r="AA240" s="153"/>
      <c r="AB240" s="153"/>
      <c r="AC240" s="153"/>
      <c r="AD240" s="156"/>
      <c r="AE240" s="156"/>
      <c r="AF240" s="156"/>
      <c r="AG240" s="156"/>
      <c r="AH240" s="156"/>
      <c r="AI240" s="157"/>
      <c r="AJ240" s="84"/>
      <c r="AK240" s="84"/>
      <c r="AL240" s="84"/>
      <c r="AM240" s="84"/>
      <c r="AN240" s="84"/>
      <c r="AT240" s="28"/>
      <c r="AU240" s="160"/>
      <c r="AV240" s="161"/>
      <c r="AW240" s="28"/>
      <c r="AX240" s="117"/>
      <c r="AY240" s="117"/>
      <c r="AZ240" s="28"/>
      <c r="BA240" s="28"/>
      <c r="BB240" s="28"/>
      <c r="BC240" s="28"/>
      <c r="BD240" s="28"/>
      <c r="BE240" s="28"/>
    </row>
    <row r="241" spans="3:57" ht="10.9" customHeight="1" x14ac:dyDescent="0.15">
      <c r="C241" s="120"/>
      <c r="D241" s="123"/>
      <c r="E241" s="126"/>
      <c r="F241" s="126"/>
      <c r="G241" s="120"/>
      <c r="H241" s="126"/>
      <c r="I241" s="139"/>
      <c r="J241" s="140"/>
      <c r="K241" s="465"/>
      <c r="L241" s="139"/>
      <c r="M241" s="140"/>
      <c r="N241" s="141"/>
      <c r="O241" s="145"/>
      <c r="P241" s="145"/>
      <c r="Q241" s="146"/>
      <c r="R241" s="151"/>
      <c r="S241" s="152"/>
      <c r="T241" s="152"/>
      <c r="U241" s="152"/>
      <c r="V241" s="152"/>
      <c r="W241" s="152"/>
      <c r="X241" s="153"/>
      <c r="Y241" s="153"/>
      <c r="Z241" s="153"/>
      <c r="AA241" s="153"/>
      <c r="AB241" s="153"/>
      <c r="AC241" s="153"/>
      <c r="AD241" s="158"/>
      <c r="AE241" s="158"/>
      <c r="AF241" s="158"/>
      <c r="AG241" s="158"/>
      <c r="AH241" s="158"/>
      <c r="AI241" s="159"/>
      <c r="AJ241" s="84"/>
      <c r="AK241" s="84"/>
      <c r="AL241" s="84"/>
      <c r="AM241" s="84"/>
      <c r="AN241" s="84"/>
      <c r="AT241" s="28"/>
      <c r="AU241" s="160"/>
      <c r="AV241" s="161"/>
      <c r="AW241" s="28"/>
      <c r="AX241" s="117"/>
      <c r="AY241" s="117"/>
      <c r="AZ241" s="28"/>
      <c r="BA241" s="28"/>
      <c r="BB241" s="28"/>
      <c r="BC241" s="28"/>
      <c r="BD241" s="28"/>
      <c r="BE241" s="28"/>
    </row>
    <row r="242" spans="3:57" ht="10.9" customHeight="1" x14ac:dyDescent="0.15">
      <c r="C242" s="118">
        <v>9</v>
      </c>
      <c r="D242" s="121" t="s">
        <v>2</v>
      </c>
      <c r="E242" s="124">
        <v>18</v>
      </c>
      <c r="F242" s="124" t="s">
        <v>1</v>
      </c>
      <c r="G242" s="118" t="s">
        <v>3</v>
      </c>
      <c r="H242" s="124"/>
      <c r="I242" s="461"/>
      <c r="J242" s="462"/>
      <c r="K242" s="463"/>
      <c r="L242" s="136">
        <v>1</v>
      </c>
      <c r="M242" s="137"/>
      <c r="N242" s="138"/>
      <c r="O242" s="142">
        <f t="shared" ref="O242" si="9">IF(L242=1,$AL$30,IF(L242=2,$AL$49,IF(L242=3,$AL$67,IF(L242=4,$AL$86,IF(L242=5,$AL$104,IF(L242=6,$AL$122,IF(L242=7,$AL$141,IF(L242=8,$AL$159,IF(L242=9,$AL$177,IF(L242=10,$AL$196,0))))))))))</f>
        <v>0</v>
      </c>
      <c r="P242" s="143"/>
      <c r="Q242" s="144"/>
      <c r="R242" s="147">
        <f>IF(AND(I242="○",AU242="●"),AX242*O242,0)</f>
        <v>0</v>
      </c>
      <c r="S242" s="148"/>
      <c r="T242" s="148"/>
      <c r="U242" s="148"/>
      <c r="V242" s="148"/>
      <c r="W242" s="148"/>
      <c r="X242" s="153">
        <f>IF(AND(I242="○",AU242="●"),'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31,0)</f>
        <v>0</v>
      </c>
      <c r="Y242" s="153"/>
      <c r="Z242" s="153"/>
      <c r="AA242" s="153"/>
      <c r="AB242" s="153"/>
      <c r="AC242" s="153"/>
      <c r="AD242" s="154">
        <f>IF(I242="○",ROUNDUP(R242+X242,1),0)</f>
        <v>0</v>
      </c>
      <c r="AE242" s="154"/>
      <c r="AF242" s="154"/>
      <c r="AG242" s="154"/>
      <c r="AH242" s="154"/>
      <c r="AI242" s="155"/>
      <c r="AJ242" s="84"/>
      <c r="AK242" s="84"/>
      <c r="AL242" s="84"/>
      <c r="AM242" s="84"/>
      <c r="AN242" s="84"/>
      <c r="AT242" s="28"/>
      <c r="AU242" s="160" t="str">
        <f>IF(OR(I242="×",AU246="×"),"×","●")</f>
        <v>●</v>
      </c>
      <c r="AV242" s="161">
        <f>IF(AU242="●",IF(I242="定","-",I242),"-")</f>
        <v>0</v>
      </c>
      <c r="AW242" s="28"/>
      <c r="AX242" s="117">
        <f t="shared" ref="AX242" si="10">20+ROUNDDOWN(($K$204-1000)/1000,0)*20</f>
        <v>0</v>
      </c>
      <c r="AY242" s="117"/>
      <c r="AZ242" s="28"/>
      <c r="BA242" s="28"/>
      <c r="BB242" s="28"/>
      <c r="BC242" s="28"/>
      <c r="BD242" s="28"/>
      <c r="BE242" s="28"/>
    </row>
    <row r="243" spans="3:57" ht="10.9" customHeight="1" x14ac:dyDescent="0.15">
      <c r="C243" s="119"/>
      <c r="D243" s="122"/>
      <c r="E243" s="125"/>
      <c r="F243" s="125"/>
      <c r="G243" s="119"/>
      <c r="H243" s="125"/>
      <c r="I243" s="136"/>
      <c r="J243" s="137"/>
      <c r="K243" s="464"/>
      <c r="L243" s="136"/>
      <c r="M243" s="137"/>
      <c r="N243" s="138"/>
      <c r="O243" s="145"/>
      <c r="P243" s="145"/>
      <c r="Q243" s="146"/>
      <c r="R243" s="149"/>
      <c r="S243" s="150"/>
      <c r="T243" s="150"/>
      <c r="U243" s="150"/>
      <c r="V243" s="150"/>
      <c r="W243" s="150"/>
      <c r="X243" s="153"/>
      <c r="Y243" s="153"/>
      <c r="Z243" s="153"/>
      <c r="AA243" s="153"/>
      <c r="AB243" s="153"/>
      <c r="AC243" s="153"/>
      <c r="AD243" s="156"/>
      <c r="AE243" s="156"/>
      <c r="AF243" s="156"/>
      <c r="AG243" s="156"/>
      <c r="AH243" s="156"/>
      <c r="AI243" s="157"/>
      <c r="AJ243" s="84"/>
      <c r="AK243" s="84"/>
      <c r="AL243" s="84"/>
      <c r="AM243" s="84"/>
      <c r="AN243" s="84"/>
      <c r="AT243" s="28"/>
      <c r="AU243" s="160"/>
      <c r="AV243" s="161"/>
      <c r="AW243" s="28"/>
      <c r="AX243" s="117"/>
      <c r="AY243" s="117"/>
      <c r="AZ243" s="28"/>
      <c r="BA243" s="28"/>
      <c r="BB243" s="28"/>
      <c r="BC243" s="28"/>
      <c r="BD243" s="28"/>
      <c r="BE243" s="28"/>
    </row>
    <row r="244" spans="3:57" ht="10.9" customHeight="1" x14ac:dyDescent="0.15">
      <c r="C244" s="119"/>
      <c r="D244" s="122"/>
      <c r="E244" s="125"/>
      <c r="F244" s="125"/>
      <c r="G244" s="119"/>
      <c r="H244" s="125"/>
      <c r="I244" s="136"/>
      <c r="J244" s="137"/>
      <c r="K244" s="464"/>
      <c r="L244" s="136"/>
      <c r="M244" s="137"/>
      <c r="N244" s="138"/>
      <c r="O244" s="145"/>
      <c r="P244" s="145"/>
      <c r="Q244" s="146"/>
      <c r="R244" s="149"/>
      <c r="S244" s="150"/>
      <c r="T244" s="150"/>
      <c r="U244" s="150"/>
      <c r="V244" s="150"/>
      <c r="W244" s="150"/>
      <c r="X244" s="153"/>
      <c r="Y244" s="153"/>
      <c r="Z244" s="153"/>
      <c r="AA244" s="153"/>
      <c r="AB244" s="153"/>
      <c r="AC244" s="153"/>
      <c r="AD244" s="156"/>
      <c r="AE244" s="156"/>
      <c r="AF244" s="156"/>
      <c r="AG244" s="156"/>
      <c r="AH244" s="156"/>
      <c r="AI244" s="157"/>
      <c r="AJ244" s="84"/>
      <c r="AK244" s="84"/>
      <c r="AL244" s="84"/>
      <c r="AM244" s="84"/>
      <c r="AN244" s="84"/>
      <c r="AT244" s="28"/>
      <c r="AU244" s="160"/>
      <c r="AV244" s="161"/>
      <c r="AW244" s="28"/>
      <c r="AX244" s="117"/>
      <c r="AY244" s="117"/>
      <c r="AZ244" s="28"/>
      <c r="BA244" s="28"/>
      <c r="BB244" s="28"/>
      <c r="BC244" s="28"/>
      <c r="BD244" s="28"/>
      <c r="BE244" s="28"/>
    </row>
    <row r="245" spans="3:57" ht="10.9" customHeight="1" x14ac:dyDescent="0.15">
      <c r="C245" s="120"/>
      <c r="D245" s="123"/>
      <c r="E245" s="126"/>
      <c r="F245" s="126"/>
      <c r="G245" s="120"/>
      <c r="H245" s="126"/>
      <c r="I245" s="139"/>
      <c r="J245" s="140"/>
      <c r="K245" s="465"/>
      <c r="L245" s="139"/>
      <c r="M245" s="140"/>
      <c r="N245" s="141"/>
      <c r="O245" s="145"/>
      <c r="P245" s="145"/>
      <c r="Q245" s="146"/>
      <c r="R245" s="151"/>
      <c r="S245" s="152"/>
      <c r="T245" s="152"/>
      <c r="U245" s="152"/>
      <c r="V245" s="152"/>
      <c r="W245" s="152"/>
      <c r="X245" s="153"/>
      <c r="Y245" s="153"/>
      <c r="Z245" s="153"/>
      <c r="AA245" s="153"/>
      <c r="AB245" s="153"/>
      <c r="AC245" s="153"/>
      <c r="AD245" s="158"/>
      <c r="AE245" s="158"/>
      <c r="AF245" s="158"/>
      <c r="AG245" s="158"/>
      <c r="AH245" s="158"/>
      <c r="AI245" s="159"/>
      <c r="AJ245" s="84"/>
      <c r="AK245" s="84"/>
      <c r="AL245" s="84"/>
      <c r="AM245" s="84"/>
      <c r="AN245" s="84"/>
      <c r="AT245" s="28"/>
      <c r="AU245" s="160"/>
      <c r="AV245" s="161"/>
      <c r="AW245" s="28"/>
      <c r="AX245" s="117"/>
      <c r="AY245" s="117"/>
      <c r="AZ245" s="28"/>
      <c r="BA245" s="28"/>
      <c r="BB245" s="28"/>
      <c r="BC245" s="28"/>
      <c r="BD245" s="28"/>
      <c r="BE245" s="28"/>
    </row>
    <row r="246" spans="3:57" ht="10.9" customHeight="1" x14ac:dyDescent="0.15">
      <c r="C246" s="118">
        <v>9</v>
      </c>
      <c r="D246" s="121" t="s">
        <v>2</v>
      </c>
      <c r="E246" s="124">
        <v>19</v>
      </c>
      <c r="F246" s="124" t="s">
        <v>1</v>
      </c>
      <c r="G246" s="118" t="s">
        <v>0</v>
      </c>
      <c r="H246" s="124"/>
      <c r="I246" s="461"/>
      <c r="J246" s="462"/>
      <c r="K246" s="463"/>
      <c r="L246" s="136">
        <v>1</v>
      </c>
      <c r="M246" s="137"/>
      <c r="N246" s="138"/>
      <c r="O246" s="142">
        <f t="shared" ref="O246" si="11">IF(L246=1,$AL$30,IF(L246=2,$AL$49,IF(L246=3,$AL$67,IF(L246=4,$AL$86,IF(L246=5,$AL$104,IF(L246=6,$AL$122,IF(L246=7,$AL$141,IF(L246=8,$AL$159,IF(L246=9,$AL$177,IF(L246=10,$AL$196,0))))))))))</f>
        <v>0</v>
      </c>
      <c r="P246" s="143"/>
      <c r="Q246" s="144"/>
      <c r="R246" s="147">
        <f>IF(AND(I246="○",AU246="●"),AX246*O246,0)</f>
        <v>0</v>
      </c>
      <c r="S246" s="148"/>
      <c r="T246" s="148"/>
      <c r="U246" s="148"/>
      <c r="V246" s="148"/>
      <c r="W246" s="148"/>
      <c r="X246" s="153">
        <f>IF(AND(I246="○",AU246="●"),'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35,0)</f>
        <v>0</v>
      </c>
      <c r="Y246" s="153"/>
      <c r="Z246" s="153"/>
      <c r="AA246" s="153"/>
      <c r="AB246" s="153"/>
      <c r="AC246" s="153"/>
      <c r="AD246" s="154">
        <f>IF(I246="○",ROUNDUP(R246+X246,1),0)</f>
        <v>0</v>
      </c>
      <c r="AE246" s="154"/>
      <c r="AF246" s="154"/>
      <c r="AG246" s="154"/>
      <c r="AH246" s="154"/>
      <c r="AI246" s="155"/>
      <c r="AJ246" s="84"/>
      <c r="AK246" s="84"/>
      <c r="AL246" s="84"/>
      <c r="AM246" s="84"/>
      <c r="AN246" s="84"/>
      <c r="AT246" s="28"/>
      <c r="AU246" s="160" t="str">
        <f>IF(OR(I246="×",AU250="×"),"×","●")</f>
        <v>●</v>
      </c>
      <c r="AV246" s="161">
        <f>IF(AU246="●",IF(I246="定","-",I246),"-")</f>
        <v>0</v>
      </c>
      <c r="AW246" s="28"/>
      <c r="AX246" s="117">
        <f t="shared" ref="AX246" si="12">20+ROUNDDOWN(($K$204-1000)/1000,0)*20</f>
        <v>0</v>
      </c>
      <c r="AY246" s="117"/>
      <c r="AZ246" s="28"/>
      <c r="BA246" s="28"/>
      <c r="BB246" s="28"/>
      <c r="BC246" s="28"/>
      <c r="BD246" s="28"/>
      <c r="BE246" s="28"/>
    </row>
    <row r="247" spans="3:57" ht="10.9" customHeight="1" x14ac:dyDescent="0.15">
      <c r="C247" s="119"/>
      <c r="D247" s="122"/>
      <c r="E247" s="125"/>
      <c r="F247" s="125"/>
      <c r="G247" s="119"/>
      <c r="H247" s="125"/>
      <c r="I247" s="136"/>
      <c r="J247" s="137"/>
      <c r="K247" s="464"/>
      <c r="L247" s="136"/>
      <c r="M247" s="137"/>
      <c r="N247" s="138"/>
      <c r="O247" s="145"/>
      <c r="P247" s="145"/>
      <c r="Q247" s="146"/>
      <c r="R247" s="149"/>
      <c r="S247" s="150"/>
      <c r="T247" s="150"/>
      <c r="U247" s="150"/>
      <c r="V247" s="150"/>
      <c r="W247" s="150"/>
      <c r="X247" s="153"/>
      <c r="Y247" s="153"/>
      <c r="Z247" s="153"/>
      <c r="AA247" s="153"/>
      <c r="AB247" s="153"/>
      <c r="AC247" s="153"/>
      <c r="AD247" s="156"/>
      <c r="AE247" s="156"/>
      <c r="AF247" s="156"/>
      <c r="AG247" s="156"/>
      <c r="AH247" s="156"/>
      <c r="AI247" s="157"/>
      <c r="AJ247" s="84"/>
      <c r="AK247" s="84"/>
      <c r="AL247" s="84"/>
      <c r="AM247" s="84"/>
      <c r="AN247" s="84"/>
      <c r="AT247" s="28"/>
      <c r="AU247" s="160"/>
      <c r="AV247" s="161"/>
      <c r="AW247" s="28"/>
      <c r="AX247" s="117"/>
      <c r="AY247" s="117"/>
      <c r="AZ247" s="28"/>
      <c r="BA247" s="28"/>
      <c r="BB247" s="28"/>
      <c r="BC247" s="28"/>
      <c r="BD247" s="28"/>
      <c r="BE247" s="28"/>
    </row>
    <row r="248" spans="3:57" ht="10.9" customHeight="1" x14ac:dyDescent="0.15">
      <c r="C248" s="119"/>
      <c r="D248" s="122"/>
      <c r="E248" s="125"/>
      <c r="F248" s="125"/>
      <c r="G248" s="119"/>
      <c r="H248" s="125"/>
      <c r="I248" s="136"/>
      <c r="J248" s="137"/>
      <c r="K248" s="464"/>
      <c r="L248" s="136"/>
      <c r="M248" s="137"/>
      <c r="N248" s="138"/>
      <c r="O248" s="145"/>
      <c r="P248" s="145"/>
      <c r="Q248" s="146"/>
      <c r="R248" s="149"/>
      <c r="S248" s="150"/>
      <c r="T248" s="150"/>
      <c r="U248" s="150"/>
      <c r="V248" s="150"/>
      <c r="W248" s="150"/>
      <c r="X248" s="153"/>
      <c r="Y248" s="153"/>
      <c r="Z248" s="153"/>
      <c r="AA248" s="153"/>
      <c r="AB248" s="153"/>
      <c r="AC248" s="153"/>
      <c r="AD248" s="156"/>
      <c r="AE248" s="156"/>
      <c r="AF248" s="156"/>
      <c r="AG248" s="156"/>
      <c r="AH248" s="156"/>
      <c r="AI248" s="157"/>
      <c r="AJ248" s="84"/>
      <c r="AK248" s="84"/>
      <c r="AL248" s="84"/>
      <c r="AM248" s="84"/>
      <c r="AN248" s="84"/>
      <c r="AT248" s="28"/>
      <c r="AU248" s="160"/>
      <c r="AV248" s="161"/>
      <c r="AW248" s="28"/>
      <c r="AX248" s="117"/>
      <c r="AY248" s="117"/>
      <c r="AZ248" s="28"/>
      <c r="BA248" s="28"/>
      <c r="BB248" s="28"/>
      <c r="BC248" s="28"/>
      <c r="BD248" s="28"/>
      <c r="BE248" s="28"/>
    </row>
    <row r="249" spans="3:57" ht="10.9" customHeight="1" x14ac:dyDescent="0.15">
      <c r="C249" s="120"/>
      <c r="D249" s="123"/>
      <c r="E249" s="126"/>
      <c r="F249" s="126"/>
      <c r="G249" s="120"/>
      <c r="H249" s="126"/>
      <c r="I249" s="139"/>
      <c r="J249" s="140"/>
      <c r="K249" s="465"/>
      <c r="L249" s="139"/>
      <c r="M249" s="140"/>
      <c r="N249" s="141"/>
      <c r="O249" s="145"/>
      <c r="P249" s="145"/>
      <c r="Q249" s="146"/>
      <c r="R249" s="151"/>
      <c r="S249" s="152"/>
      <c r="T249" s="152"/>
      <c r="U249" s="152"/>
      <c r="V249" s="152"/>
      <c r="W249" s="152"/>
      <c r="X249" s="153"/>
      <c r="Y249" s="153"/>
      <c r="Z249" s="153"/>
      <c r="AA249" s="153"/>
      <c r="AB249" s="153"/>
      <c r="AC249" s="153"/>
      <c r="AD249" s="158"/>
      <c r="AE249" s="158"/>
      <c r="AF249" s="158"/>
      <c r="AG249" s="158"/>
      <c r="AH249" s="158"/>
      <c r="AI249" s="159"/>
      <c r="AJ249" s="84"/>
      <c r="AK249" s="84"/>
      <c r="AL249" s="84"/>
      <c r="AM249" s="84"/>
      <c r="AN249" s="84"/>
      <c r="AT249" s="28"/>
      <c r="AU249" s="160"/>
      <c r="AV249" s="161"/>
      <c r="AW249" s="28"/>
      <c r="AX249" s="117"/>
      <c r="AY249" s="117"/>
      <c r="AZ249" s="28"/>
      <c r="BA249" s="28"/>
      <c r="BB249" s="28"/>
      <c r="BC249" s="28"/>
      <c r="BD249" s="28"/>
      <c r="BE249" s="28"/>
    </row>
    <row r="250" spans="3:57" ht="10.9" customHeight="1" x14ac:dyDescent="0.15">
      <c r="C250" s="118">
        <v>9</v>
      </c>
      <c r="D250" s="121" t="s">
        <v>2</v>
      </c>
      <c r="E250" s="124">
        <v>20</v>
      </c>
      <c r="F250" s="124" t="s">
        <v>1</v>
      </c>
      <c r="G250" s="118" t="s">
        <v>8</v>
      </c>
      <c r="H250" s="124"/>
      <c r="I250" s="461"/>
      <c r="J250" s="462"/>
      <c r="K250" s="463"/>
      <c r="L250" s="136">
        <v>1</v>
      </c>
      <c r="M250" s="137"/>
      <c r="N250" s="138"/>
      <c r="O250" s="142">
        <f t="shared" ref="O250" si="13">IF(L250=1,$AL$30,IF(L250=2,$AL$49,IF(L250=3,$AL$67,IF(L250=4,$AL$86,IF(L250=5,$AL$104,IF(L250=6,$AL$122,IF(L250=7,$AL$141,IF(L250=8,$AL$159,IF(L250=9,$AL$177,IF(L250=10,$AL$196,0))))))))))</f>
        <v>0</v>
      </c>
      <c r="P250" s="143"/>
      <c r="Q250" s="144"/>
      <c r="R250" s="147">
        <f>IF(AND(I250="○",AU250="●"),AX250*O250,0)</f>
        <v>0</v>
      </c>
      <c r="S250" s="148"/>
      <c r="T250" s="148"/>
      <c r="U250" s="148"/>
      <c r="V250" s="148"/>
      <c r="W250" s="148"/>
      <c r="X250" s="153">
        <f>IF(AND(I250="○",AU250="●"),'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39,0)</f>
        <v>0</v>
      </c>
      <c r="Y250" s="153"/>
      <c r="Z250" s="153"/>
      <c r="AA250" s="153"/>
      <c r="AB250" s="153"/>
      <c r="AC250" s="153"/>
      <c r="AD250" s="154">
        <f>IF(I250="○",ROUNDUP(R250+X250,1),0)</f>
        <v>0</v>
      </c>
      <c r="AE250" s="154"/>
      <c r="AF250" s="154"/>
      <c r="AG250" s="154"/>
      <c r="AH250" s="154"/>
      <c r="AI250" s="155"/>
      <c r="AJ250" s="84"/>
      <c r="AK250" s="84"/>
      <c r="AL250" s="84"/>
      <c r="AM250" s="84"/>
      <c r="AN250" s="84"/>
      <c r="AT250" s="28"/>
      <c r="AU250" s="160" t="str">
        <f>IF(OR(I250="×",AU254="×"),"×","●")</f>
        <v>●</v>
      </c>
      <c r="AV250" s="161">
        <f>IF(AU250="●",IF(I250="定","-",I250),"-")</f>
        <v>0</v>
      </c>
      <c r="AW250" s="28"/>
      <c r="AX250" s="117">
        <f t="shared" ref="AX250" si="14">20+ROUNDDOWN(($K$204-1000)/1000,0)*20</f>
        <v>0</v>
      </c>
      <c r="AY250" s="117"/>
      <c r="AZ250" s="28"/>
      <c r="BA250" s="28"/>
      <c r="BB250" s="28"/>
      <c r="BC250" s="28"/>
      <c r="BD250" s="28"/>
      <c r="BE250" s="28"/>
    </row>
    <row r="251" spans="3:57" ht="10.9" customHeight="1" x14ac:dyDescent="0.15">
      <c r="C251" s="119"/>
      <c r="D251" s="122"/>
      <c r="E251" s="125"/>
      <c r="F251" s="125"/>
      <c r="G251" s="119"/>
      <c r="H251" s="125"/>
      <c r="I251" s="136"/>
      <c r="J251" s="137"/>
      <c r="K251" s="464"/>
      <c r="L251" s="136"/>
      <c r="M251" s="137"/>
      <c r="N251" s="138"/>
      <c r="O251" s="145"/>
      <c r="P251" s="145"/>
      <c r="Q251" s="146"/>
      <c r="R251" s="149"/>
      <c r="S251" s="150"/>
      <c r="T251" s="150"/>
      <c r="U251" s="150"/>
      <c r="V251" s="150"/>
      <c r="W251" s="150"/>
      <c r="X251" s="153"/>
      <c r="Y251" s="153"/>
      <c r="Z251" s="153"/>
      <c r="AA251" s="153"/>
      <c r="AB251" s="153"/>
      <c r="AC251" s="153"/>
      <c r="AD251" s="156"/>
      <c r="AE251" s="156"/>
      <c r="AF251" s="156"/>
      <c r="AG251" s="156"/>
      <c r="AH251" s="156"/>
      <c r="AI251" s="157"/>
      <c r="AJ251" s="84"/>
      <c r="AK251" s="84"/>
      <c r="AL251" s="84"/>
      <c r="AM251" s="84"/>
      <c r="AN251" s="84"/>
      <c r="AT251" s="28"/>
      <c r="AU251" s="160"/>
      <c r="AV251" s="161"/>
      <c r="AW251" s="28"/>
      <c r="AX251" s="117"/>
      <c r="AY251" s="117"/>
      <c r="AZ251" s="28"/>
      <c r="BA251" s="28"/>
      <c r="BB251" s="28"/>
      <c r="BC251" s="28"/>
      <c r="BD251" s="28"/>
      <c r="BE251" s="28"/>
    </row>
    <row r="252" spans="3:57" ht="10.9" customHeight="1" x14ac:dyDescent="0.15">
      <c r="C252" s="119"/>
      <c r="D252" s="122"/>
      <c r="E252" s="125"/>
      <c r="F252" s="125"/>
      <c r="G252" s="119"/>
      <c r="H252" s="125"/>
      <c r="I252" s="136"/>
      <c r="J252" s="137"/>
      <c r="K252" s="464"/>
      <c r="L252" s="136"/>
      <c r="M252" s="137"/>
      <c r="N252" s="138"/>
      <c r="O252" s="145"/>
      <c r="P252" s="145"/>
      <c r="Q252" s="146"/>
      <c r="R252" s="149"/>
      <c r="S252" s="150"/>
      <c r="T252" s="150"/>
      <c r="U252" s="150"/>
      <c r="V252" s="150"/>
      <c r="W252" s="150"/>
      <c r="X252" s="153"/>
      <c r="Y252" s="153"/>
      <c r="Z252" s="153"/>
      <c r="AA252" s="153"/>
      <c r="AB252" s="153"/>
      <c r="AC252" s="153"/>
      <c r="AD252" s="156"/>
      <c r="AE252" s="156"/>
      <c r="AF252" s="156"/>
      <c r="AG252" s="156"/>
      <c r="AH252" s="156"/>
      <c r="AI252" s="157"/>
      <c r="AJ252" s="84"/>
      <c r="AK252" s="84"/>
      <c r="AL252" s="84"/>
      <c r="AM252" s="84"/>
      <c r="AN252" s="84"/>
      <c r="AT252" s="28"/>
      <c r="AU252" s="160"/>
      <c r="AV252" s="161"/>
      <c r="AW252" s="28"/>
      <c r="AX252" s="117"/>
      <c r="AY252" s="117"/>
      <c r="AZ252" s="28"/>
      <c r="BA252" s="28"/>
      <c r="BB252" s="28"/>
      <c r="BC252" s="28"/>
      <c r="BD252" s="28"/>
      <c r="BE252" s="28"/>
    </row>
    <row r="253" spans="3:57" ht="10.9" customHeight="1" x14ac:dyDescent="0.15">
      <c r="C253" s="120"/>
      <c r="D253" s="123"/>
      <c r="E253" s="126"/>
      <c r="F253" s="126"/>
      <c r="G253" s="120"/>
      <c r="H253" s="126"/>
      <c r="I253" s="139"/>
      <c r="J253" s="140"/>
      <c r="K253" s="465"/>
      <c r="L253" s="139"/>
      <c r="M253" s="140"/>
      <c r="N253" s="141"/>
      <c r="O253" s="145"/>
      <c r="P253" s="145"/>
      <c r="Q253" s="146"/>
      <c r="R253" s="151"/>
      <c r="S253" s="152"/>
      <c r="T253" s="152"/>
      <c r="U253" s="152"/>
      <c r="V253" s="152"/>
      <c r="W253" s="152"/>
      <c r="X253" s="153"/>
      <c r="Y253" s="153"/>
      <c r="Z253" s="153"/>
      <c r="AA253" s="153"/>
      <c r="AB253" s="153"/>
      <c r="AC253" s="153"/>
      <c r="AD253" s="158"/>
      <c r="AE253" s="158"/>
      <c r="AF253" s="158"/>
      <c r="AG253" s="158"/>
      <c r="AH253" s="158"/>
      <c r="AI253" s="159"/>
      <c r="AJ253" s="84"/>
      <c r="AK253" s="84"/>
      <c r="AL253" s="84"/>
      <c r="AM253" s="84"/>
      <c r="AN253" s="84"/>
      <c r="AT253" s="28"/>
      <c r="AU253" s="160"/>
      <c r="AV253" s="161"/>
      <c r="AW253" s="28"/>
      <c r="AX253" s="117"/>
      <c r="AY253" s="117"/>
      <c r="AZ253" s="28"/>
      <c r="BA253" s="28"/>
      <c r="BB253" s="28"/>
      <c r="BC253" s="28"/>
      <c r="BD253" s="28"/>
      <c r="BE253" s="28"/>
    </row>
    <row r="254" spans="3:57" ht="10.9" customHeight="1" x14ac:dyDescent="0.15">
      <c r="C254" s="118">
        <v>9</v>
      </c>
      <c r="D254" s="121" t="s">
        <v>2</v>
      </c>
      <c r="E254" s="124">
        <v>21</v>
      </c>
      <c r="F254" s="124" t="s">
        <v>1</v>
      </c>
      <c r="G254" s="118" t="s">
        <v>7</v>
      </c>
      <c r="H254" s="124"/>
      <c r="I254" s="461"/>
      <c r="J254" s="462"/>
      <c r="K254" s="463"/>
      <c r="L254" s="136">
        <v>1</v>
      </c>
      <c r="M254" s="137"/>
      <c r="N254" s="138"/>
      <c r="O254" s="142">
        <f t="shared" ref="O254" si="15">IF(L254=1,$AL$30,IF(L254=2,$AL$49,IF(L254=3,$AL$67,IF(L254=4,$AL$86,IF(L254=5,$AL$104,IF(L254=6,$AL$122,IF(L254=7,$AL$141,IF(L254=8,$AL$159,IF(L254=9,$AL$177,IF(L254=10,$AL$196,0))))))))))</f>
        <v>0</v>
      </c>
      <c r="P254" s="143"/>
      <c r="Q254" s="144"/>
      <c r="R254" s="147">
        <f>IF(AND(I254="○",AU254="●"),AX254*O254,0)</f>
        <v>0</v>
      </c>
      <c r="S254" s="148"/>
      <c r="T254" s="148"/>
      <c r="U254" s="148"/>
      <c r="V254" s="148"/>
      <c r="W254" s="148"/>
      <c r="X254" s="153">
        <f>IF(AND(I254="○",AU254="●"),'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43,0)</f>
        <v>0</v>
      </c>
      <c r="Y254" s="153"/>
      <c r="Z254" s="153"/>
      <c r="AA254" s="153"/>
      <c r="AB254" s="153"/>
      <c r="AC254" s="153"/>
      <c r="AD254" s="154">
        <f>IF(I254="○",ROUNDUP(R254+X254,1),0)</f>
        <v>0</v>
      </c>
      <c r="AE254" s="154"/>
      <c r="AF254" s="154"/>
      <c r="AG254" s="154"/>
      <c r="AH254" s="154"/>
      <c r="AI254" s="155"/>
      <c r="AJ254" s="84"/>
      <c r="AK254" s="84"/>
      <c r="AL254" s="84"/>
      <c r="AM254" s="84"/>
      <c r="AN254" s="84"/>
      <c r="AT254" s="28"/>
      <c r="AU254" s="160" t="str">
        <f>IF(OR(I254="×",AU258="×"),"×","●")</f>
        <v>●</v>
      </c>
      <c r="AV254" s="161">
        <f>IF(AU254="●",IF(I254="定","-",I254),"-")</f>
        <v>0</v>
      </c>
      <c r="AW254" s="28"/>
      <c r="AX254" s="117">
        <f t="shared" ref="AX254" si="16">20+ROUNDDOWN(($K$204-1000)/1000,0)*20</f>
        <v>0</v>
      </c>
      <c r="AY254" s="117"/>
      <c r="AZ254" s="28"/>
      <c r="BA254" s="28"/>
      <c r="BB254" s="28"/>
      <c r="BC254" s="28"/>
      <c r="BD254" s="28"/>
      <c r="BE254" s="28"/>
    </row>
    <row r="255" spans="3:57" ht="10.9" customHeight="1" x14ac:dyDescent="0.15">
      <c r="C255" s="119"/>
      <c r="D255" s="122"/>
      <c r="E255" s="125"/>
      <c r="F255" s="125"/>
      <c r="G255" s="119"/>
      <c r="H255" s="125"/>
      <c r="I255" s="136"/>
      <c r="J255" s="137"/>
      <c r="K255" s="464"/>
      <c r="L255" s="136"/>
      <c r="M255" s="137"/>
      <c r="N255" s="138"/>
      <c r="O255" s="145"/>
      <c r="P255" s="145"/>
      <c r="Q255" s="146"/>
      <c r="R255" s="149"/>
      <c r="S255" s="150"/>
      <c r="T255" s="150"/>
      <c r="U255" s="150"/>
      <c r="V255" s="150"/>
      <c r="W255" s="150"/>
      <c r="X255" s="153"/>
      <c r="Y255" s="153"/>
      <c r="Z255" s="153"/>
      <c r="AA255" s="153"/>
      <c r="AB255" s="153"/>
      <c r="AC255" s="153"/>
      <c r="AD255" s="156"/>
      <c r="AE255" s="156"/>
      <c r="AF255" s="156"/>
      <c r="AG255" s="156"/>
      <c r="AH255" s="156"/>
      <c r="AI255" s="157"/>
      <c r="AJ255" s="84"/>
      <c r="AK255" s="84"/>
      <c r="AL255" s="84"/>
      <c r="AM255" s="84"/>
      <c r="AN255" s="84"/>
      <c r="AT255" s="28"/>
      <c r="AU255" s="160"/>
      <c r="AV255" s="161"/>
      <c r="AW255" s="28"/>
      <c r="AX255" s="117"/>
      <c r="AY255" s="117"/>
      <c r="AZ255" s="28"/>
      <c r="BA255" s="28"/>
      <c r="BB255" s="28"/>
      <c r="BC255" s="28"/>
      <c r="BD255" s="28"/>
      <c r="BE255" s="28"/>
    </row>
    <row r="256" spans="3:57" ht="10.9" customHeight="1" x14ac:dyDescent="0.15">
      <c r="C256" s="119"/>
      <c r="D256" s="122"/>
      <c r="E256" s="125"/>
      <c r="F256" s="125"/>
      <c r="G256" s="119"/>
      <c r="H256" s="125"/>
      <c r="I256" s="136"/>
      <c r="J256" s="137"/>
      <c r="K256" s="464"/>
      <c r="L256" s="136"/>
      <c r="M256" s="137"/>
      <c r="N256" s="138"/>
      <c r="O256" s="145"/>
      <c r="P256" s="145"/>
      <c r="Q256" s="146"/>
      <c r="R256" s="149"/>
      <c r="S256" s="150"/>
      <c r="T256" s="150"/>
      <c r="U256" s="150"/>
      <c r="V256" s="150"/>
      <c r="W256" s="150"/>
      <c r="X256" s="153"/>
      <c r="Y256" s="153"/>
      <c r="Z256" s="153"/>
      <c r="AA256" s="153"/>
      <c r="AB256" s="153"/>
      <c r="AC256" s="153"/>
      <c r="AD256" s="156"/>
      <c r="AE256" s="156"/>
      <c r="AF256" s="156"/>
      <c r="AG256" s="156"/>
      <c r="AH256" s="156"/>
      <c r="AI256" s="157"/>
      <c r="AJ256" s="84"/>
      <c r="AK256" s="84"/>
      <c r="AL256" s="84"/>
      <c r="AM256" s="84"/>
      <c r="AN256" s="84"/>
      <c r="AT256" s="28"/>
      <c r="AU256" s="160"/>
      <c r="AV256" s="161"/>
      <c r="AW256" s="28"/>
      <c r="AX256" s="117"/>
      <c r="AY256" s="117"/>
      <c r="AZ256" s="28"/>
      <c r="BA256" s="28"/>
      <c r="BB256" s="28"/>
      <c r="BC256" s="28"/>
      <c r="BD256" s="28"/>
      <c r="BE256" s="28"/>
    </row>
    <row r="257" spans="3:57" ht="10.9" customHeight="1" x14ac:dyDescent="0.15">
      <c r="C257" s="120"/>
      <c r="D257" s="123"/>
      <c r="E257" s="126"/>
      <c r="F257" s="126"/>
      <c r="G257" s="120"/>
      <c r="H257" s="126"/>
      <c r="I257" s="139"/>
      <c r="J257" s="140"/>
      <c r="K257" s="465"/>
      <c r="L257" s="139"/>
      <c r="M257" s="140"/>
      <c r="N257" s="141"/>
      <c r="O257" s="145"/>
      <c r="P257" s="145"/>
      <c r="Q257" s="146"/>
      <c r="R257" s="151"/>
      <c r="S257" s="152"/>
      <c r="T257" s="152"/>
      <c r="U257" s="152"/>
      <c r="V257" s="152"/>
      <c r="W257" s="152"/>
      <c r="X257" s="153"/>
      <c r="Y257" s="153"/>
      <c r="Z257" s="153"/>
      <c r="AA257" s="153"/>
      <c r="AB257" s="153"/>
      <c r="AC257" s="153"/>
      <c r="AD257" s="158"/>
      <c r="AE257" s="158"/>
      <c r="AF257" s="158"/>
      <c r="AG257" s="158"/>
      <c r="AH257" s="158"/>
      <c r="AI257" s="159"/>
      <c r="AJ257" s="84"/>
      <c r="AK257" s="84"/>
      <c r="AL257" s="84"/>
      <c r="AM257" s="84"/>
      <c r="AN257" s="84"/>
      <c r="AT257" s="28"/>
      <c r="AU257" s="160"/>
      <c r="AV257" s="161"/>
      <c r="AW257" s="28"/>
      <c r="AX257" s="117"/>
      <c r="AY257" s="117"/>
      <c r="AZ257" s="28"/>
      <c r="BA257" s="28"/>
      <c r="BB257" s="28"/>
      <c r="BC257" s="28"/>
      <c r="BD257" s="28"/>
      <c r="BE257" s="28"/>
    </row>
    <row r="258" spans="3:57" ht="10.9" customHeight="1" x14ac:dyDescent="0.15">
      <c r="C258" s="118">
        <v>9</v>
      </c>
      <c r="D258" s="121" t="s">
        <v>2</v>
      </c>
      <c r="E258" s="124">
        <v>22</v>
      </c>
      <c r="F258" s="124" t="s">
        <v>1</v>
      </c>
      <c r="G258" s="118" t="s">
        <v>6</v>
      </c>
      <c r="H258" s="124"/>
      <c r="I258" s="461"/>
      <c r="J258" s="462"/>
      <c r="K258" s="463"/>
      <c r="L258" s="136">
        <v>1</v>
      </c>
      <c r="M258" s="137"/>
      <c r="N258" s="138"/>
      <c r="O258" s="142">
        <f t="shared" ref="O258" si="17">IF(L258=1,$AL$30,IF(L258=2,$AL$49,IF(L258=3,$AL$67,IF(L258=4,$AL$86,IF(L258=5,$AL$104,IF(L258=6,$AL$122,IF(L258=7,$AL$141,IF(L258=8,$AL$159,IF(L258=9,$AL$177,IF(L258=10,$AL$196,0))))))))))</f>
        <v>0</v>
      </c>
      <c r="P258" s="143"/>
      <c r="Q258" s="144"/>
      <c r="R258" s="147">
        <f>IF(AND(I258="○",AU258="●"),AX258*O258,0)</f>
        <v>0</v>
      </c>
      <c r="S258" s="148"/>
      <c r="T258" s="148"/>
      <c r="U258" s="148"/>
      <c r="V258" s="148"/>
      <c r="W258" s="148"/>
      <c r="X258" s="153">
        <f>IF(AND(I258="○",AU258="●"),'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47,0)</f>
        <v>0</v>
      </c>
      <c r="Y258" s="153"/>
      <c r="Z258" s="153"/>
      <c r="AA258" s="153"/>
      <c r="AB258" s="153"/>
      <c r="AC258" s="153"/>
      <c r="AD258" s="154">
        <f>IF(I258="○",ROUNDUP(R258+X258,1),0)</f>
        <v>0</v>
      </c>
      <c r="AE258" s="154"/>
      <c r="AF258" s="154"/>
      <c r="AG258" s="154"/>
      <c r="AH258" s="154"/>
      <c r="AI258" s="155"/>
      <c r="AJ258" s="84"/>
      <c r="AK258" s="84"/>
      <c r="AL258" s="84"/>
      <c r="AM258" s="84"/>
      <c r="AN258" s="84"/>
      <c r="AT258" s="28"/>
      <c r="AU258" s="160" t="str">
        <f>IF(OR(I258="×",AU262="×"),"×","●")</f>
        <v>●</v>
      </c>
      <c r="AV258" s="161">
        <f>IF(AU258="●",IF(I258="定","-",I258),"-")</f>
        <v>0</v>
      </c>
      <c r="AW258" s="28"/>
      <c r="AX258" s="117">
        <f t="shared" ref="AX258" si="18">20+ROUNDDOWN(($K$204-1000)/1000,0)*20</f>
        <v>0</v>
      </c>
      <c r="AY258" s="117"/>
      <c r="AZ258" s="28"/>
      <c r="BA258" s="28"/>
      <c r="BB258" s="28"/>
      <c r="BC258" s="28"/>
      <c r="BD258" s="28"/>
      <c r="BE258" s="28"/>
    </row>
    <row r="259" spans="3:57" ht="10.9" customHeight="1" x14ac:dyDescent="0.15">
      <c r="C259" s="119"/>
      <c r="D259" s="122"/>
      <c r="E259" s="125"/>
      <c r="F259" s="125"/>
      <c r="G259" s="119"/>
      <c r="H259" s="125"/>
      <c r="I259" s="136"/>
      <c r="J259" s="137"/>
      <c r="K259" s="464"/>
      <c r="L259" s="136"/>
      <c r="M259" s="137"/>
      <c r="N259" s="138"/>
      <c r="O259" s="145"/>
      <c r="P259" s="145"/>
      <c r="Q259" s="146"/>
      <c r="R259" s="149"/>
      <c r="S259" s="150"/>
      <c r="T259" s="150"/>
      <c r="U259" s="150"/>
      <c r="V259" s="150"/>
      <c r="W259" s="150"/>
      <c r="X259" s="153"/>
      <c r="Y259" s="153"/>
      <c r="Z259" s="153"/>
      <c r="AA259" s="153"/>
      <c r="AB259" s="153"/>
      <c r="AC259" s="153"/>
      <c r="AD259" s="156"/>
      <c r="AE259" s="156"/>
      <c r="AF259" s="156"/>
      <c r="AG259" s="156"/>
      <c r="AH259" s="156"/>
      <c r="AI259" s="157"/>
      <c r="AJ259" s="84"/>
      <c r="AK259" s="84"/>
      <c r="AL259" s="84"/>
      <c r="AM259" s="84"/>
      <c r="AN259" s="84"/>
      <c r="AT259" s="28"/>
      <c r="AU259" s="160"/>
      <c r="AV259" s="161"/>
      <c r="AW259" s="28"/>
      <c r="AX259" s="117"/>
      <c r="AY259" s="117"/>
      <c r="AZ259" s="28"/>
      <c r="BA259" s="28"/>
      <c r="BB259" s="28"/>
      <c r="BC259" s="28"/>
      <c r="BD259" s="28"/>
      <c r="BE259" s="28"/>
    </row>
    <row r="260" spans="3:57" ht="10.9" customHeight="1" x14ac:dyDescent="0.15">
      <c r="C260" s="119"/>
      <c r="D260" s="122"/>
      <c r="E260" s="125"/>
      <c r="F260" s="125"/>
      <c r="G260" s="119"/>
      <c r="H260" s="125"/>
      <c r="I260" s="136"/>
      <c r="J260" s="137"/>
      <c r="K260" s="464"/>
      <c r="L260" s="136"/>
      <c r="M260" s="137"/>
      <c r="N260" s="138"/>
      <c r="O260" s="145"/>
      <c r="P260" s="145"/>
      <c r="Q260" s="146"/>
      <c r="R260" s="149"/>
      <c r="S260" s="150"/>
      <c r="T260" s="150"/>
      <c r="U260" s="150"/>
      <c r="V260" s="150"/>
      <c r="W260" s="150"/>
      <c r="X260" s="153"/>
      <c r="Y260" s="153"/>
      <c r="Z260" s="153"/>
      <c r="AA260" s="153"/>
      <c r="AB260" s="153"/>
      <c r="AC260" s="153"/>
      <c r="AD260" s="156"/>
      <c r="AE260" s="156"/>
      <c r="AF260" s="156"/>
      <c r="AG260" s="156"/>
      <c r="AH260" s="156"/>
      <c r="AI260" s="157"/>
      <c r="AJ260" s="84"/>
      <c r="AK260" s="84"/>
      <c r="AL260" s="84"/>
      <c r="AM260" s="84"/>
      <c r="AN260" s="84"/>
      <c r="AT260" s="28"/>
      <c r="AU260" s="160"/>
      <c r="AV260" s="161"/>
      <c r="AW260" s="28"/>
      <c r="AX260" s="117"/>
      <c r="AY260" s="117"/>
      <c r="AZ260" s="28"/>
      <c r="BA260" s="28"/>
      <c r="BB260" s="28"/>
      <c r="BC260" s="28"/>
      <c r="BD260" s="28"/>
      <c r="BE260" s="28"/>
    </row>
    <row r="261" spans="3:57" ht="10.9" customHeight="1" x14ac:dyDescent="0.15">
      <c r="C261" s="120"/>
      <c r="D261" s="123"/>
      <c r="E261" s="126"/>
      <c r="F261" s="126"/>
      <c r="G261" s="120"/>
      <c r="H261" s="126"/>
      <c r="I261" s="139"/>
      <c r="J261" s="140"/>
      <c r="K261" s="465"/>
      <c r="L261" s="139"/>
      <c r="M261" s="140"/>
      <c r="N261" s="141"/>
      <c r="O261" s="145"/>
      <c r="P261" s="145"/>
      <c r="Q261" s="146"/>
      <c r="R261" s="151"/>
      <c r="S261" s="152"/>
      <c r="T261" s="152"/>
      <c r="U261" s="152"/>
      <c r="V261" s="152"/>
      <c r="W261" s="152"/>
      <c r="X261" s="153"/>
      <c r="Y261" s="153"/>
      <c r="Z261" s="153"/>
      <c r="AA261" s="153"/>
      <c r="AB261" s="153"/>
      <c r="AC261" s="153"/>
      <c r="AD261" s="158"/>
      <c r="AE261" s="158"/>
      <c r="AF261" s="158"/>
      <c r="AG261" s="158"/>
      <c r="AH261" s="158"/>
      <c r="AI261" s="159"/>
      <c r="AJ261" s="84"/>
      <c r="AK261" s="84"/>
      <c r="AL261" s="84"/>
      <c r="AM261" s="84"/>
      <c r="AN261" s="84"/>
      <c r="AT261" s="28"/>
      <c r="AU261" s="160"/>
      <c r="AV261" s="161"/>
      <c r="AW261" s="28"/>
      <c r="AX261" s="117"/>
      <c r="AY261" s="117"/>
      <c r="AZ261" s="28"/>
      <c r="BA261" s="28"/>
      <c r="BB261" s="28"/>
      <c r="BC261" s="28"/>
      <c r="BD261" s="28"/>
      <c r="BE261" s="28"/>
    </row>
    <row r="262" spans="3:57" ht="10.9" customHeight="1" x14ac:dyDescent="0.15">
      <c r="C262" s="118">
        <v>9</v>
      </c>
      <c r="D262" s="121" t="s">
        <v>2</v>
      </c>
      <c r="E262" s="124">
        <v>23</v>
      </c>
      <c r="F262" s="124" t="s">
        <v>1</v>
      </c>
      <c r="G262" s="118" t="s">
        <v>5</v>
      </c>
      <c r="H262" s="124"/>
      <c r="I262" s="461"/>
      <c r="J262" s="462"/>
      <c r="K262" s="463"/>
      <c r="L262" s="136">
        <v>1</v>
      </c>
      <c r="M262" s="137"/>
      <c r="N262" s="138"/>
      <c r="O262" s="142">
        <f t="shared" ref="O262" si="19">IF(L262=1,$AL$30,IF(L262=2,$AL$49,IF(L262=3,$AL$67,IF(L262=4,$AL$86,IF(L262=5,$AL$104,IF(L262=6,$AL$122,IF(L262=7,$AL$141,IF(L262=8,$AL$159,IF(L262=9,$AL$177,IF(L262=10,$AL$196,0))))))))))</f>
        <v>0</v>
      </c>
      <c r="P262" s="143"/>
      <c r="Q262" s="144"/>
      <c r="R262" s="147">
        <f>IF(AND(I262="○",AU262="●"),AX262*O262,0)</f>
        <v>0</v>
      </c>
      <c r="S262" s="148"/>
      <c r="T262" s="148"/>
      <c r="U262" s="148"/>
      <c r="V262" s="148"/>
      <c r="W262" s="148"/>
      <c r="X262" s="153">
        <f>IF(AND(I262="○",AU262="●"),'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51,0)</f>
        <v>0</v>
      </c>
      <c r="Y262" s="153"/>
      <c r="Z262" s="153"/>
      <c r="AA262" s="153"/>
      <c r="AB262" s="153"/>
      <c r="AC262" s="153"/>
      <c r="AD262" s="154">
        <f>IF(I262="○",ROUNDUP(R262+X262,1),0)</f>
        <v>0</v>
      </c>
      <c r="AE262" s="154"/>
      <c r="AF262" s="154"/>
      <c r="AG262" s="154"/>
      <c r="AH262" s="154"/>
      <c r="AI262" s="155"/>
      <c r="AJ262" s="84"/>
      <c r="AK262" s="84"/>
      <c r="AL262" s="84"/>
      <c r="AM262" s="84"/>
      <c r="AN262" s="84"/>
      <c r="AT262" s="28"/>
      <c r="AU262" s="160" t="str">
        <f t="shared" ref="AU262" si="20">IF(OR(I262="×",AU266="×"),"×","●")</f>
        <v>●</v>
      </c>
      <c r="AV262" s="161">
        <f>IF(AU262="●",IF(I262="定","-",I262),"-")</f>
        <v>0</v>
      </c>
      <c r="AW262" s="28"/>
      <c r="AX262" s="117">
        <f t="shared" ref="AX262" si="21">20+ROUNDDOWN(($K$204-1000)/1000,0)*20</f>
        <v>0</v>
      </c>
      <c r="AY262" s="117"/>
      <c r="AZ262" s="28"/>
      <c r="BA262" s="28"/>
      <c r="BB262" s="28"/>
      <c r="BC262" s="28"/>
      <c r="BD262" s="28"/>
      <c r="BE262" s="28"/>
    </row>
    <row r="263" spans="3:57" ht="10.9" customHeight="1" x14ac:dyDescent="0.15">
      <c r="C263" s="119"/>
      <c r="D263" s="122"/>
      <c r="E263" s="125"/>
      <c r="F263" s="125"/>
      <c r="G263" s="119"/>
      <c r="H263" s="125"/>
      <c r="I263" s="136"/>
      <c r="J263" s="137"/>
      <c r="K263" s="464"/>
      <c r="L263" s="136"/>
      <c r="M263" s="137"/>
      <c r="N263" s="138"/>
      <c r="O263" s="145"/>
      <c r="P263" s="145"/>
      <c r="Q263" s="146"/>
      <c r="R263" s="149"/>
      <c r="S263" s="150"/>
      <c r="T263" s="150"/>
      <c r="U263" s="150"/>
      <c r="V263" s="150"/>
      <c r="W263" s="150"/>
      <c r="X263" s="153"/>
      <c r="Y263" s="153"/>
      <c r="Z263" s="153"/>
      <c r="AA263" s="153"/>
      <c r="AB263" s="153"/>
      <c r="AC263" s="153"/>
      <c r="AD263" s="156"/>
      <c r="AE263" s="156"/>
      <c r="AF263" s="156"/>
      <c r="AG263" s="156"/>
      <c r="AH263" s="156"/>
      <c r="AI263" s="157"/>
      <c r="AJ263" s="84"/>
      <c r="AK263" s="84"/>
      <c r="AL263" s="84"/>
      <c r="AM263" s="84"/>
      <c r="AN263" s="84"/>
      <c r="AT263" s="28"/>
      <c r="AU263" s="160"/>
      <c r="AV263" s="161"/>
      <c r="AW263" s="28"/>
      <c r="AX263" s="117"/>
      <c r="AY263" s="117"/>
      <c r="AZ263" s="28"/>
      <c r="BA263" s="28"/>
      <c r="BB263" s="28"/>
      <c r="BC263" s="28"/>
      <c r="BD263" s="28"/>
      <c r="BE263" s="28"/>
    </row>
    <row r="264" spans="3:57" ht="10.9" customHeight="1" x14ac:dyDescent="0.15">
      <c r="C264" s="119"/>
      <c r="D264" s="122"/>
      <c r="E264" s="125"/>
      <c r="F264" s="125"/>
      <c r="G264" s="119"/>
      <c r="H264" s="125"/>
      <c r="I264" s="136"/>
      <c r="J264" s="137"/>
      <c r="K264" s="464"/>
      <c r="L264" s="136"/>
      <c r="M264" s="137"/>
      <c r="N264" s="138"/>
      <c r="O264" s="145"/>
      <c r="P264" s="145"/>
      <c r="Q264" s="146"/>
      <c r="R264" s="149"/>
      <c r="S264" s="150"/>
      <c r="T264" s="150"/>
      <c r="U264" s="150"/>
      <c r="V264" s="150"/>
      <c r="W264" s="150"/>
      <c r="X264" s="153"/>
      <c r="Y264" s="153"/>
      <c r="Z264" s="153"/>
      <c r="AA264" s="153"/>
      <c r="AB264" s="153"/>
      <c r="AC264" s="153"/>
      <c r="AD264" s="156"/>
      <c r="AE264" s="156"/>
      <c r="AF264" s="156"/>
      <c r="AG264" s="156"/>
      <c r="AH264" s="156"/>
      <c r="AI264" s="157"/>
      <c r="AJ264" s="84"/>
      <c r="AK264" s="84"/>
      <c r="AL264" s="84"/>
      <c r="AM264" s="84"/>
      <c r="AN264" s="84"/>
      <c r="AT264" s="28"/>
      <c r="AU264" s="160"/>
      <c r="AV264" s="161"/>
      <c r="AW264" s="28"/>
      <c r="AX264" s="117"/>
      <c r="AY264" s="117"/>
      <c r="AZ264" s="28"/>
      <c r="BA264" s="28"/>
      <c r="BB264" s="28"/>
      <c r="BC264" s="28"/>
      <c r="BD264" s="28"/>
      <c r="BE264" s="28"/>
    </row>
    <row r="265" spans="3:57" ht="10.9" customHeight="1" x14ac:dyDescent="0.15">
      <c r="C265" s="120"/>
      <c r="D265" s="123"/>
      <c r="E265" s="126"/>
      <c r="F265" s="126"/>
      <c r="G265" s="120"/>
      <c r="H265" s="126"/>
      <c r="I265" s="139"/>
      <c r="J265" s="140"/>
      <c r="K265" s="465"/>
      <c r="L265" s="139"/>
      <c r="M265" s="140"/>
      <c r="N265" s="141"/>
      <c r="O265" s="145"/>
      <c r="P265" s="145"/>
      <c r="Q265" s="146"/>
      <c r="R265" s="151"/>
      <c r="S265" s="152"/>
      <c r="T265" s="152"/>
      <c r="U265" s="152"/>
      <c r="V265" s="152"/>
      <c r="W265" s="152"/>
      <c r="X265" s="153"/>
      <c r="Y265" s="153"/>
      <c r="Z265" s="153"/>
      <c r="AA265" s="153"/>
      <c r="AB265" s="153"/>
      <c r="AC265" s="153"/>
      <c r="AD265" s="158"/>
      <c r="AE265" s="158"/>
      <c r="AF265" s="158"/>
      <c r="AG265" s="158"/>
      <c r="AH265" s="158"/>
      <c r="AI265" s="159"/>
      <c r="AJ265" s="84"/>
      <c r="AK265" s="84"/>
      <c r="AL265" s="84"/>
      <c r="AM265" s="84"/>
      <c r="AN265" s="84"/>
      <c r="AT265" s="28"/>
      <c r="AU265" s="160"/>
      <c r="AV265" s="161"/>
      <c r="AW265" s="28"/>
      <c r="AX265" s="117"/>
      <c r="AY265" s="117"/>
      <c r="AZ265" s="28"/>
      <c r="BA265" s="28"/>
      <c r="BB265" s="28"/>
      <c r="BC265" s="28"/>
      <c r="BD265" s="28"/>
      <c r="BE265" s="28"/>
    </row>
    <row r="266" spans="3:57" ht="10.9" customHeight="1" x14ac:dyDescent="0.15">
      <c r="C266" s="118">
        <v>9</v>
      </c>
      <c r="D266" s="121" t="s">
        <v>2</v>
      </c>
      <c r="E266" s="124">
        <v>24</v>
      </c>
      <c r="F266" s="124" t="s">
        <v>1</v>
      </c>
      <c r="G266" s="118" t="s">
        <v>4</v>
      </c>
      <c r="H266" s="124"/>
      <c r="I266" s="461"/>
      <c r="J266" s="462"/>
      <c r="K266" s="463"/>
      <c r="L266" s="136">
        <v>1</v>
      </c>
      <c r="M266" s="137"/>
      <c r="N266" s="138"/>
      <c r="O266" s="142">
        <f t="shared" ref="O266" si="22">IF(L266=1,$AL$30,IF(L266=2,$AL$49,IF(L266=3,$AL$67,IF(L266=4,$AL$86,IF(L266=5,$AL$104,IF(L266=6,$AL$122,IF(L266=7,$AL$141,IF(L266=8,$AL$159,IF(L266=9,$AL$177,IF(L266=10,$AL$196,0))))))))))</f>
        <v>0</v>
      </c>
      <c r="P266" s="143"/>
      <c r="Q266" s="144"/>
      <c r="R266" s="147">
        <f>IF(AND(I266="○",AU266="●"),AX266*O266,0)</f>
        <v>0</v>
      </c>
      <c r="S266" s="148"/>
      <c r="T266" s="148"/>
      <c r="U266" s="148"/>
      <c r="V266" s="148"/>
      <c r="W266" s="148"/>
      <c r="X266" s="153">
        <f>IF(AND(I266="○",AU266="●"),'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55,0)</f>
        <v>0</v>
      </c>
      <c r="Y266" s="153"/>
      <c r="Z266" s="153"/>
      <c r="AA266" s="153"/>
      <c r="AB266" s="153"/>
      <c r="AC266" s="153"/>
      <c r="AD266" s="154">
        <f>IF(I266="○",ROUNDUP(R266+X266,1),0)</f>
        <v>0</v>
      </c>
      <c r="AE266" s="154"/>
      <c r="AF266" s="154"/>
      <c r="AG266" s="154"/>
      <c r="AH266" s="154"/>
      <c r="AI266" s="155"/>
      <c r="AJ266" s="105"/>
      <c r="AK266" s="105"/>
      <c r="AL266" s="105"/>
      <c r="AM266" s="105"/>
      <c r="AN266" s="105"/>
      <c r="AT266" s="28"/>
      <c r="AU266" s="160" t="str">
        <f t="shared" ref="AU266:AU290" si="23">IF(OR(I266="×",AU270="×"),"×","●")</f>
        <v>●</v>
      </c>
      <c r="AV266" s="161">
        <f>IF(AU266="●",IF(I266="定","-",I266),"-")</f>
        <v>0</v>
      </c>
      <c r="AW266" s="28"/>
      <c r="AX266" s="117">
        <f t="shared" ref="AX266" si="24">20+ROUNDDOWN(($K$204-1000)/1000,0)*20</f>
        <v>0</v>
      </c>
      <c r="AY266" s="117"/>
      <c r="AZ266" s="28"/>
      <c r="BA266" s="28"/>
      <c r="BB266" s="28"/>
      <c r="BC266" s="28"/>
      <c r="BD266" s="28"/>
      <c r="BE266" s="28"/>
    </row>
    <row r="267" spans="3:57" ht="10.9" customHeight="1" x14ac:dyDescent="0.15">
      <c r="C267" s="119"/>
      <c r="D267" s="122"/>
      <c r="E267" s="125"/>
      <c r="F267" s="125"/>
      <c r="G267" s="119"/>
      <c r="H267" s="125"/>
      <c r="I267" s="136"/>
      <c r="J267" s="137"/>
      <c r="K267" s="464"/>
      <c r="L267" s="136"/>
      <c r="M267" s="137"/>
      <c r="N267" s="138"/>
      <c r="O267" s="145"/>
      <c r="P267" s="145"/>
      <c r="Q267" s="146"/>
      <c r="R267" s="149"/>
      <c r="S267" s="150"/>
      <c r="T267" s="150"/>
      <c r="U267" s="150"/>
      <c r="V267" s="150"/>
      <c r="W267" s="150"/>
      <c r="X267" s="153"/>
      <c r="Y267" s="153"/>
      <c r="Z267" s="153"/>
      <c r="AA267" s="153"/>
      <c r="AB267" s="153"/>
      <c r="AC267" s="153"/>
      <c r="AD267" s="156"/>
      <c r="AE267" s="156"/>
      <c r="AF267" s="156"/>
      <c r="AG267" s="156"/>
      <c r="AH267" s="156"/>
      <c r="AI267" s="157"/>
      <c r="AJ267" s="105"/>
      <c r="AK267" s="105"/>
      <c r="AL267" s="105"/>
      <c r="AM267" s="105"/>
      <c r="AN267" s="105"/>
      <c r="AT267" s="28"/>
      <c r="AU267" s="160"/>
      <c r="AV267" s="161"/>
      <c r="AW267" s="28"/>
      <c r="AX267" s="117"/>
      <c r="AY267" s="117"/>
      <c r="AZ267" s="28"/>
      <c r="BA267" s="28"/>
      <c r="BB267" s="28"/>
      <c r="BC267" s="28"/>
      <c r="BD267" s="28"/>
      <c r="BE267" s="28"/>
    </row>
    <row r="268" spans="3:57" ht="10.9" customHeight="1" x14ac:dyDescent="0.15">
      <c r="C268" s="119"/>
      <c r="D268" s="122"/>
      <c r="E268" s="125"/>
      <c r="F268" s="125"/>
      <c r="G268" s="119"/>
      <c r="H268" s="125"/>
      <c r="I268" s="136"/>
      <c r="J268" s="137"/>
      <c r="K268" s="464"/>
      <c r="L268" s="136"/>
      <c r="M268" s="137"/>
      <c r="N268" s="138"/>
      <c r="O268" s="145"/>
      <c r="P268" s="145"/>
      <c r="Q268" s="146"/>
      <c r="R268" s="149"/>
      <c r="S268" s="150"/>
      <c r="T268" s="150"/>
      <c r="U268" s="150"/>
      <c r="V268" s="150"/>
      <c r="W268" s="150"/>
      <c r="X268" s="153"/>
      <c r="Y268" s="153"/>
      <c r="Z268" s="153"/>
      <c r="AA268" s="153"/>
      <c r="AB268" s="153"/>
      <c r="AC268" s="153"/>
      <c r="AD268" s="156"/>
      <c r="AE268" s="156"/>
      <c r="AF268" s="156"/>
      <c r="AG268" s="156"/>
      <c r="AH268" s="156"/>
      <c r="AI268" s="157"/>
      <c r="AJ268" s="105"/>
      <c r="AK268" s="105"/>
      <c r="AL268" s="105"/>
      <c r="AM268" s="105"/>
      <c r="AN268" s="105"/>
      <c r="AT268" s="28"/>
      <c r="AU268" s="160"/>
      <c r="AV268" s="161"/>
      <c r="AW268" s="28"/>
      <c r="AX268" s="117"/>
      <c r="AY268" s="117"/>
      <c r="AZ268" s="28"/>
      <c r="BA268" s="28"/>
      <c r="BB268" s="28"/>
      <c r="BC268" s="28"/>
      <c r="BD268" s="28"/>
      <c r="BE268" s="28"/>
    </row>
    <row r="269" spans="3:57" ht="10.9" customHeight="1" x14ac:dyDescent="0.15">
      <c r="C269" s="120"/>
      <c r="D269" s="123"/>
      <c r="E269" s="126"/>
      <c r="F269" s="126"/>
      <c r="G269" s="120"/>
      <c r="H269" s="126"/>
      <c r="I269" s="139"/>
      <c r="J269" s="140"/>
      <c r="K269" s="465"/>
      <c r="L269" s="139"/>
      <c r="M269" s="140"/>
      <c r="N269" s="141"/>
      <c r="O269" s="145"/>
      <c r="P269" s="145"/>
      <c r="Q269" s="146"/>
      <c r="R269" s="151"/>
      <c r="S269" s="152"/>
      <c r="T269" s="152"/>
      <c r="U269" s="152"/>
      <c r="V269" s="152"/>
      <c r="W269" s="152"/>
      <c r="X269" s="153"/>
      <c r="Y269" s="153"/>
      <c r="Z269" s="153"/>
      <c r="AA269" s="153"/>
      <c r="AB269" s="153"/>
      <c r="AC269" s="153"/>
      <c r="AD269" s="158"/>
      <c r="AE269" s="158"/>
      <c r="AF269" s="158"/>
      <c r="AG269" s="158"/>
      <c r="AH269" s="158"/>
      <c r="AI269" s="159"/>
      <c r="AJ269" s="105"/>
      <c r="AK269" s="105"/>
      <c r="AL269" s="105"/>
      <c r="AM269" s="105"/>
      <c r="AN269" s="105"/>
      <c r="AT269" s="28"/>
      <c r="AU269" s="160"/>
      <c r="AV269" s="161"/>
      <c r="AW269" s="28"/>
      <c r="AX269" s="117"/>
      <c r="AY269" s="117"/>
      <c r="AZ269" s="28"/>
      <c r="BA269" s="28"/>
      <c r="BB269" s="28"/>
      <c r="BC269" s="28"/>
      <c r="BD269" s="28"/>
      <c r="BE269" s="28"/>
    </row>
    <row r="270" spans="3:57" ht="10.9" customHeight="1" x14ac:dyDescent="0.15">
      <c r="C270" s="118">
        <v>9</v>
      </c>
      <c r="D270" s="121" t="s">
        <v>2</v>
      </c>
      <c r="E270" s="124">
        <v>25</v>
      </c>
      <c r="F270" s="124" t="s">
        <v>1</v>
      </c>
      <c r="G270" s="118" t="s">
        <v>3</v>
      </c>
      <c r="H270" s="124"/>
      <c r="I270" s="461"/>
      <c r="J270" s="462"/>
      <c r="K270" s="463"/>
      <c r="L270" s="136">
        <v>1</v>
      </c>
      <c r="M270" s="137"/>
      <c r="N270" s="138"/>
      <c r="O270" s="142">
        <f t="shared" ref="O270" si="25">IF(L270=1,$AL$30,IF(L270=2,$AL$49,IF(L270=3,$AL$67,IF(L270=4,$AL$86,IF(L270=5,$AL$104,IF(L270=6,$AL$122,IF(L270=7,$AL$141,IF(L270=8,$AL$159,IF(L270=9,$AL$177,IF(L270=10,$AL$196,0))))))))))</f>
        <v>0</v>
      </c>
      <c r="P270" s="143"/>
      <c r="Q270" s="144"/>
      <c r="R270" s="147">
        <f>IF(AND(I270="○",AU270="●"),AX270*O270,0)</f>
        <v>0</v>
      </c>
      <c r="S270" s="148"/>
      <c r="T270" s="148"/>
      <c r="U270" s="148"/>
      <c r="V270" s="148"/>
      <c r="W270" s="148"/>
      <c r="X270" s="153">
        <f>IF(AND(I270="○",AU270="●"),'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59,0)</f>
        <v>0</v>
      </c>
      <c r="Y270" s="153"/>
      <c r="Z270" s="153"/>
      <c r="AA270" s="153"/>
      <c r="AB270" s="153"/>
      <c r="AC270" s="153"/>
      <c r="AD270" s="154">
        <f>IF(I270="○",ROUNDUP(R270+X270,1),0)</f>
        <v>0</v>
      </c>
      <c r="AE270" s="154"/>
      <c r="AF270" s="154"/>
      <c r="AG270" s="154"/>
      <c r="AH270" s="154"/>
      <c r="AI270" s="155"/>
      <c r="AJ270" s="111"/>
      <c r="AK270" s="111"/>
      <c r="AL270" s="111"/>
      <c r="AM270" s="111"/>
      <c r="AN270" s="111"/>
      <c r="AT270" s="28"/>
      <c r="AU270" s="160" t="str">
        <f t="shared" si="23"/>
        <v>●</v>
      </c>
      <c r="AV270" s="161">
        <f>IF(AU270="●",IF(I270="定","-",I270),"-")</f>
        <v>0</v>
      </c>
      <c r="AW270" s="28"/>
      <c r="AX270" s="117">
        <f t="shared" ref="AX270" si="26">20+ROUNDDOWN(($K$204-1000)/1000,0)*20</f>
        <v>0</v>
      </c>
      <c r="AY270" s="117"/>
      <c r="AZ270" s="28"/>
      <c r="BA270" s="28"/>
      <c r="BB270" s="28"/>
      <c r="BC270" s="28"/>
      <c r="BD270" s="28"/>
      <c r="BE270" s="28"/>
    </row>
    <row r="271" spans="3:57" ht="10.9" customHeight="1" x14ac:dyDescent="0.15">
      <c r="C271" s="119"/>
      <c r="D271" s="122"/>
      <c r="E271" s="125"/>
      <c r="F271" s="125"/>
      <c r="G271" s="119"/>
      <c r="H271" s="125"/>
      <c r="I271" s="136"/>
      <c r="J271" s="137"/>
      <c r="K271" s="464"/>
      <c r="L271" s="136"/>
      <c r="M271" s="137"/>
      <c r="N271" s="138"/>
      <c r="O271" s="145"/>
      <c r="P271" s="145"/>
      <c r="Q271" s="146"/>
      <c r="R271" s="149"/>
      <c r="S271" s="150"/>
      <c r="T271" s="150"/>
      <c r="U271" s="150"/>
      <c r="V271" s="150"/>
      <c r="W271" s="150"/>
      <c r="X271" s="153"/>
      <c r="Y271" s="153"/>
      <c r="Z271" s="153"/>
      <c r="AA271" s="153"/>
      <c r="AB271" s="153"/>
      <c r="AC271" s="153"/>
      <c r="AD271" s="156"/>
      <c r="AE271" s="156"/>
      <c r="AF271" s="156"/>
      <c r="AG271" s="156"/>
      <c r="AH271" s="156"/>
      <c r="AI271" s="157"/>
      <c r="AJ271" s="111"/>
      <c r="AK271" s="111"/>
      <c r="AL271" s="111"/>
      <c r="AM271" s="111"/>
      <c r="AN271" s="111"/>
      <c r="AT271" s="28"/>
      <c r="AU271" s="160"/>
      <c r="AV271" s="161"/>
      <c r="AW271" s="28"/>
      <c r="AX271" s="117"/>
      <c r="AY271" s="117"/>
      <c r="AZ271" s="28"/>
      <c r="BA271" s="28"/>
      <c r="BB271" s="28"/>
      <c r="BC271" s="28"/>
      <c r="BD271" s="28"/>
      <c r="BE271" s="28"/>
    </row>
    <row r="272" spans="3:57" ht="10.9" customHeight="1" x14ac:dyDescent="0.15">
      <c r="C272" s="119"/>
      <c r="D272" s="122"/>
      <c r="E272" s="125"/>
      <c r="F272" s="125"/>
      <c r="G272" s="119"/>
      <c r="H272" s="125"/>
      <c r="I272" s="136"/>
      <c r="J272" s="137"/>
      <c r="K272" s="464"/>
      <c r="L272" s="136"/>
      <c r="M272" s="137"/>
      <c r="N272" s="138"/>
      <c r="O272" s="145"/>
      <c r="P272" s="145"/>
      <c r="Q272" s="146"/>
      <c r="R272" s="149"/>
      <c r="S272" s="150"/>
      <c r="T272" s="150"/>
      <c r="U272" s="150"/>
      <c r="V272" s="150"/>
      <c r="W272" s="150"/>
      <c r="X272" s="153"/>
      <c r="Y272" s="153"/>
      <c r="Z272" s="153"/>
      <c r="AA272" s="153"/>
      <c r="AB272" s="153"/>
      <c r="AC272" s="153"/>
      <c r="AD272" s="156"/>
      <c r="AE272" s="156"/>
      <c r="AF272" s="156"/>
      <c r="AG272" s="156"/>
      <c r="AH272" s="156"/>
      <c r="AI272" s="157"/>
      <c r="AJ272" s="111"/>
      <c r="AK272" s="111"/>
      <c r="AL272" s="111"/>
      <c r="AM272" s="111"/>
      <c r="AN272" s="111"/>
      <c r="AT272" s="28"/>
      <c r="AU272" s="160"/>
      <c r="AV272" s="161"/>
      <c r="AW272" s="28"/>
      <c r="AX272" s="117"/>
      <c r="AY272" s="117"/>
      <c r="AZ272" s="28"/>
      <c r="BA272" s="28"/>
      <c r="BB272" s="28"/>
      <c r="BC272" s="28"/>
      <c r="BD272" s="28"/>
      <c r="BE272" s="28"/>
    </row>
    <row r="273" spans="3:57" ht="10.9" customHeight="1" x14ac:dyDescent="0.15">
      <c r="C273" s="120"/>
      <c r="D273" s="123"/>
      <c r="E273" s="126"/>
      <c r="F273" s="126"/>
      <c r="G273" s="120"/>
      <c r="H273" s="126"/>
      <c r="I273" s="139"/>
      <c r="J273" s="140"/>
      <c r="K273" s="465"/>
      <c r="L273" s="139"/>
      <c r="M273" s="140"/>
      <c r="N273" s="141"/>
      <c r="O273" s="145"/>
      <c r="P273" s="145"/>
      <c r="Q273" s="146"/>
      <c r="R273" s="151"/>
      <c r="S273" s="152"/>
      <c r="T273" s="152"/>
      <c r="U273" s="152"/>
      <c r="V273" s="152"/>
      <c r="W273" s="152"/>
      <c r="X273" s="153"/>
      <c r="Y273" s="153"/>
      <c r="Z273" s="153"/>
      <c r="AA273" s="153"/>
      <c r="AB273" s="153"/>
      <c r="AC273" s="153"/>
      <c r="AD273" s="158"/>
      <c r="AE273" s="158"/>
      <c r="AF273" s="158"/>
      <c r="AG273" s="158"/>
      <c r="AH273" s="158"/>
      <c r="AI273" s="159"/>
      <c r="AJ273" s="111"/>
      <c r="AK273" s="111"/>
      <c r="AL273" s="111"/>
      <c r="AM273" s="111"/>
      <c r="AN273" s="111"/>
      <c r="AT273" s="28"/>
      <c r="AU273" s="160"/>
      <c r="AV273" s="161"/>
      <c r="AW273" s="28"/>
      <c r="AX273" s="117"/>
      <c r="AY273" s="117"/>
      <c r="AZ273" s="28"/>
      <c r="BA273" s="28"/>
      <c r="BB273" s="28"/>
      <c r="BC273" s="28"/>
      <c r="BD273" s="28"/>
      <c r="BE273" s="28"/>
    </row>
    <row r="274" spans="3:57" ht="10.9" customHeight="1" x14ac:dyDescent="0.15">
      <c r="C274" s="118">
        <v>9</v>
      </c>
      <c r="D274" s="121" t="s">
        <v>2</v>
      </c>
      <c r="E274" s="124">
        <v>26</v>
      </c>
      <c r="F274" s="124" t="s">
        <v>1</v>
      </c>
      <c r="G274" s="118" t="s">
        <v>0</v>
      </c>
      <c r="H274" s="124"/>
      <c r="I274" s="461"/>
      <c r="J274" s="462"/>
      <c r="K274" s="463"/>
      <c r="L274" s="136">
        <v>1</v>
      </c>
      <c r="M274" s="137"/>
      <c r="N274" s="138"/>
      <c r="O274" s="142">
        <f t="shared" ref="O274" si="27">IF(L274=1,$AL$30,IF(L274=2,$AL$49,IF(L274=3,$AL$67,IF(L274=4,$AL$86,IF(L274=5,$AL$104,IF(L274=6,$AL$122,IF(L274=7,$AL$141,IF(L274=8,$AL$159,IF(L274=9,$AL$177,IF(L274=10,$AL$196,0))))))))))</f>
        <v>0</v>
      </c>
      <c r="P274" s="143"/>
      <c r="Q274" s="144"/>
      <c r="R274" s="147">
        <f>IF(AND(I274="○",AU274="●"),AX274*O274,0)</f>
        <v>0</v>
      </c>
      <c r="S274" s="148"/>
      <c r="T274" s="148"/>
      <c r="U274" s="148"/>
      <c r="V274" s="148"/>
      <c r="W274" s="148"/>
      <c r="X274" s="153">
        <f>IF(AND(I274="○",AU274="●"),'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63,0)</f>
        <v>0</v>
      </c>
      <c r="Y274" s="153"/>
      <c r="Z274" s="153"/>
      <c r="AA274" s="153"/>
      <c r="AB274" s="153"/>
      <c r="AC274" s="153"/>
      <c r="AD274" s="154">
        <f>IF(I274="○",ROUNDUP(R274+X274,1),0)</f>
        <v>0</v>
      </c>
      <c r="AE274" s="154"/>
      <c r="AF274" s="154"/>
      <c r="AG274" s="154"/>
      <c r="AH274" s="154"/>
      <c r="AI274" s="155"/>
      <c r="AJ274" s="111"/>
      <c r="AK274" s="111"/>
      <c r="AL274" s="111"/>
      <c r="AM274" s="111"/>
      <c r="AN274" s="111"/>
      <c r="AT274" s="28"/>
      <c r="AU274" s="160" t="str">
        <f t="shared" si="23"/>
        <v>●</v>
      </c>
      <c r="AV274" s="161">
        <f>IF(AU274="●",IF(I274="定","-",I274),"-")</f>
        <v>0</v>
      </c>
      <c r="AW274" s="28"/>
      <c r="AX274" s="117">
        <f t="shared" ref="AX274" si="28">20+ROUNDDOWN(($K$204-1000)/1000,0)*20</f>
        <v>0</v>
      </c>
      <c r="AY274" s="117"/>
      <c r="AZ274" s="28"/>
      <c r="BA274" s="28"/>
      <c r="BB274" s="28"/>
      <c r="BC274" s="28"/>
      <c r="BD274" s="28"/>
      <c r="BE274" s="28"/>
    </row>
    <row r="275" spans="3:57" ht="10.9" customHeight="1" x14ac:dyDescent="0.15">
      <c r="C275" s="119"/>
      <c r="D275" s="122"/>
      <c r="E275" s="125"/>
      <c r="F275" s="125"/>
      <c r="G275" s="119"/>
      <c r="H275" s="125"/>
      <c r="I275" s="136"/>
      <c r="J275" s="137"/>
      <c r="K275" s="464"/>
      <c r="L275" s="136"/>
      <c r="M275" s="137"/>
      <c r="N275" s="138"/>
      <c r="O275" s="145"/>
      <c r="P275" s="145"/>
      <c r="Q275" s="146"/>
      <c r="R275" s="149"/>
      <c r="S275" s="150"/>
      <c r="T275" s="150"/>
      <c r="U275" s="150"/>
      <c r="V275" s="150"/>
      <c r="W275" s="150"/>
      <c r="X275" s="153"/>
      <c r="Y275" s="153"/>
      <c r="Z275" s="153"/>
      <c r="AA275" s="153"/>
      <c r="AB275" s="153"/>
      <c r="AC275" s="153"/>
      <c r="AD275" s="156"/>
      <c r="AE275" s="156"/>
      <c r="AF275" s="156"/>
      <c r="AG275" s="156"/>
      <c r="AH275" s="156"/>
      <c r="AI275" s="157"/>
      <c r="AJ275" s="111"/>
      <c r="AK275" s="111"/>
      <c r="AL275" s="111"/>
      <c r="AM275" s="111"/>
      <c r="AN275" s="111"/>
      <c r="AT275" s="28"/>
      <c r="AU275" s="160"/>
      <c r="AV275" s="161"/>
      <c r="AW275" s="28"/>
      <c r="AX275" s="117"/>
      <c r="AY275" s="117"/>
      <c r="AZ275" s="28"/>
      <c r="BA275" s="28"/>
      <c r="BB275" s="28"/>
      <c r="BC275" s="28"/>
      <c r="BD275" s="28"/>
      <c r="BE275" s="28"/>
    </row>
    <row r="276" spans="3:57" ht="10.9" customHeight="1" x14ac:dyDescent="0.15">
      <c r="C276" s="119"/>
      <c r="D276" s="122"/>
      <c r="E276" s="125"/>
      <c r="F276" s="125"/>
      <c r="G276" s="119"/>
      <c r="H276" s="125"/>
      <c r="I276" s="136"/>
      <c r="J276" s="137"/>
      <c r="K276" s="464"/>
      <c r="L276" s="136"/>
      <c r="M276" s="137"/>
      <c r="N276" s="138"/>
      <c r="O276" s="145"/>
      <c r="P276" s="145"/>
      <c r="Q276" s="146"/>
      <c r="R276" s="149"/>
      <c r="S276" s="150"/>
      <c r="T276" s="150"/>
      <c r="U276" s="150"/>
      <c r="V276" s="150"/>
      <c r="W276" s="150"/>
      <c r="X276" s="153"/>
      <c r="Y276" s="153"/>
      <c r="Z276" s="153"/>
      <c r="AA276" s="153"/>
      <c r="AB276" s="153"/>
      <c r="AC276" s="153"/>
      <c r="AD276" s="156"/>
      <c r="AE276" s="156"/>
      <c r="AF276" s="156"/>
      <c r="AG276" s="156"/>
      <c r="AH276" s="156"/>
      <c r="AI276" s="157"/>
      <c r="AJ276" s="111"/>
      <c r="AK276" s="111"/>
      <c r="AL276" s="111"/>
      <c r="AM276" s="111"/>
      <c r="AN276" s="111"/>
      <c r="AT276" s="28"/>
      <c r="AU276" s="160"/>
      <c r="AV276" s="161"/>
      <c r="AW276" s="28"/>
      <c r="AX276" s="117"/>
      <c r="AY276" s="117"/>
      <c r="AZ276" s="28"/>
      <c r="BA276" s="28"/>
      <c r="BB276" s="28"/>
      <c r="BC276" s="28"/>
      <c r="BD276" s="28"/>
      <c r="BE276" s="28"/>
    </row>
    <row r="277" spans="3:57" ht="10.9" customHeight="1" x14ac:dyDescent="0.15">
      <c r="C277" s="120"/>
      <c r="D277" s="123"/>
      <c r="E277" s="126"/>
      <c r="F277" s="126"/>
      <c r="G277" s="120"/>
      <c r="H277" s="126"/>
      <c r="I277" s="139"/>
      <c r="J277" s="140"/>
      <c r="K277" s="465"/>
      <c r="L277" s="139"/>
      <c r="M277" s="140"/>
      <c r="N277" s="141"/>
      <c r="O277" s="145"/>
      <c r="P277" s="145"/>
      <c r="Q277" s="146"/>
      <c r="R277" s="151"/>
      <c r="S277" s="152"/>
      <c r="T277" s="152"/>
      <c r="U277" s="152"/>
      <c r="V277" s="152"/>
      <c r="W277" s="152"/>
      <c r="X277" s="153"/>
      <c r="Y277" s="153"/>
      <c r="Z277" s="153"/>
      <c r="AA277" s="153"/>
      <c r="AB277" s="153"/>
      <c r="AC277" s="153"/>
      <c r="AD277" s="158"/>
      <c r="AE277" s="158"/>
      <c r="AF277" s="158"/>
      <c r="AG277" s="158"/>
      <c r="AH277" s="158"/>
      <c r="AI277" s="159"/>
      <c r="AJ277" s="111"/>
      <c r="AK277" s="111"/>
      <c r="AL277" s="111"/>
      <c r="AM277" s="111"/>
      <c r="AN277" s="111"/>
      <c r="AT277" s="28"/>
      <c r="AU277" s="160"/>
      <c r="AV277" s="161"/>
      <c r="AW277" s="28"/>
      <c r="AX277" s="117"/>
      <c r="AY277" s="117"/>
      <c r="AZ277" s="28"/>
      <c r="BA277" s="28"/>
      <c r="BB277" s="28"/>
      <c r="BC277" s="28"/>
      <c r="BD277" s="28"/>
      <c r="BE277" s="28"/>
    </row>
    <row r="278" spans="3:57" ht="10.9" customHeight="1" x14ac:dyDescent="0.15">
      <c r="C278" s="118">
        <v>9</v>
      </c>
      <c r="D278" s="121" t="s">
        <v>2</v>
      </c>
      <c r="E278" s="124">
        <v>27</v>
      </c>
      <c r="F278" s="124" t="s">
        <v>1</v>
      </c>
      <c r="G278" s="118" t="s">
        <v>8</v>
      </c>
      <c r="H278" s="124"/>
      <c r="I278" s="461"/>
      <c r="J278" s="462"/>
      <c r="K278" s="463"/>
      <c r="L278" s="136">
        <v>1</v>
      </c>
      <c r="M278" s="137"/>
      <c r="N278" s="138"/>
      <c r="O278" s="142">
        <f t="shared" ref="O278" si="29">IF(L278=1,$AL$30,IF(L278=2,$AL$49,IF(L278=3,$AL$67,IF(L278=4,$AL$86,IF(L278=5,$AL$104,IF(L278=6,$AL$122,IF(L278=7,$AL$141,IF(L278=8,$AL$159,IF(L278=9,$AL$177,IF(L278=10,$AL$196,0))))))))))</f>
        <v>0</v>
      </c>
      <c r="P278" s="143"/>
      <c r="Q278" s="144"/>
      <c r="R278" s="147">
        <f>IF(AND(I278="○",AU278="●"),AX278*O278,0)</f>
        <v>0</v>
      </c>
      <c r="S278" s="148"/>
      <c r="T278" s="148"/>
      <c r="U278" s="148"/>
      <c r="V278" s="148"/>
      <c r="W278" s="148"/>
      <c r="X278" s="153">
        <f>IF(AND(I278="○",AU278="●"),'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67,0)</f>
        <v>0</v>
      </c>
      <c r="Y278" s="153"/>
      <c r="Z278" s="153"/>
      <c r="AA278" s="153"/>
      <c r="AB278" s="153"/>
      <c r="AC278" s="153"/>
      <c r="AD278" s="154">
        <f>IF(I278="○",ROUNDUP(R278+X278,1),0)</f>
        <v>0</v>
      </c>
      <c r="AE278" s="154"/>
      <c r="AF278" s="154"/>
      <c r="AG278" s="154"/>
      <c r="AH278" s="154"/>
      <c r="AI278" s="155"/>
      <c r="AJ278" s="111"/>
      <c r="AK278" s="111"/>
      <c r="AL278" s="111"/>
      <c r="AM278" s="111"/>
      <c r="AN278" s="111"/>
      <c r="AT278" s="28"/>
      <c r="AU278" s="160" t="str">
        <f t="shared" si="23"/>
        <v>●</v>
      </c>
      <c r="AV278" s="161">
        <f>IF(AU278="●",IF(I278="定","-",I278),"-")</f>
        <v>0</v>
      </c>
      <c r="AW278" s="28"/>
      <c r="AX278" s="117">
        <f t="shared" ref="AX278" si="30">20+ROUNDDOWN(($K$204-1000)/1000,0)*20</f>
        <v>0</v>
      </c>
      <c r="AY278" s="117"/>
      <c r="AZ278" s="28"/>
      <c r="BA278" s="28"/>
      <c r="BB278" s="28"/>
      <c r="BC278" s="28"/>
      <c r="BD278" s="28"/>
      <c r="BE278" s="28"/>
    </row>
    <row r="279" spans="3:57" ht="10.9" customHeight="1" x14ac:dyDescent="0.15">
      <c r="C279" s="119"/>
      <c r="D279" s="122"/>
      <c r="E279" s="125"/>
      <c r="F279" s="125"/>
      <c r="G279" s="119"/>
      <c r="H279" s="125"/>
      <c r="I279" s="136"/>
      <c r="J279" s="137"/>
      <c r="K279" s="464"/>
      <c r="L279" s="136"/>
      <c r="M279" s="137"/>
      <c r="N279" s="138"/>
      <c r="O279" s="145"/>
      <c r="P279" s="145"/>
      <c r="Q279" s="146"/>
      <c r="R279" s="149"/>
      <c r="S279" s="150"/>
      <c r="T279" s="150"/>
      <c r="U279" s="150"/>
      <c r="V279" s="150"/>
      <c r="W279" s="150"/>
      <c r="X279" s="153"/>
      <c r="Y279" s="153"/>
      <c r="Z279" s="153"/>
      <c r="AA279" s="153"/>
      <c r="AB279" s="153"/>
      <c r="AC279" s="153"/>
      <c r="AD279" s="156"/>
      <c r="AE279" s="156"/>
      <c r="AF279" s="156"/>
      <c r="AG279" s="156"/>
      <c r="AH279" s="156"/>
      <c r="AI279" s="157"/>
      <c r="AJ279" s="111"/>
      <c r="AK279" s="111"/>
      <c r="AL279" s="111"/>
      <c r="AM279" s="111"/>
      <c r="AN279" s="111"/>
      <c r="AT279" s="28"/>
      <c r="AU279" s="160"/>
      <c r="AV279" s="161"/>
      <c r="AW279" s="28"/>
      <c r="AX279" s="117"/>
      <c r="AY279" s="117"/>
      <c r="AZ279" s="28"/>
      <c r="BA279" s="28"/>
      <c r="BB279" s="28"/>
      <c r="BC279" s="28"/>
      <c r="BD279" s="28"/>
      <c r="BE279" s="28"/>
    </row>
    <row r="280" spans="3:57" ht="10.9" customHeight="1" x14ac:dyDescent="0.15">
      <c r="C280" s="119"/>
      <c r="D280" s="122"/>
      <c r="E280" s="125"/>
      <c r="F280" s="125"/>
      <c r="G280" s="119"/>
      <c r="H280" s="125"/>
      <c r="I280" s="136"/>
      <c r="J280" s="137"/>
      <c r="K280" s="464"/>
      <c r="L280" s="136"/>
      <c r="M280" s="137"/>
      <c r="N280" s="138"/>
      <c r="O280" s="145"/>
      <c r="P280" s="145"/>
      <c r="Q280" s="146"/>
      <c r="R280" s="149"/>
      <c r="S280" s="150"/>
      <c r="T280" s="150"/>
      <c r="U280" s="150"/>
      <c r="V280" s="150"/>
      <c r="W280" s="150"/>
      <c r="X280" s="153"/>
      <c r="Y280" s="153"/>
      <c r="Z280" s="153"/>
      <c r="AA280" s="153"/>
      <c r="AB280" s="153"/>
      <c r="AC280" s="153"/>
      <c r="AD280" s="156"/>
      <c r="AE280" s="156"/>
      <c r="AF280" s="156"/>
      <c r="AG280" s="156"/>
      <c r="AH280" s="156"/>
      <c r="AI280" s="157"/>
      <c r="AJ280" s="111"/>
      <c r="AK280" s="111"/>
      <c r="AL280" s="111"/>
      <c r="AM280" s="111"/>
      <c r="AN280" s="111"/>
      <c r="AT280" s="28"/>
      <c r="AU280" s="160"/>
      <c r="AV280" s="161"/>
      <c r="AW280" s="28"/>
      <c r="AX280" s="117"/>
      <c r="AY280" s="117"/>
      <c r="AZ280" s="28"/>
      <c r="BA280" s="28"/>
      <c r="BB280" s="28"/>
      <c r="BC280" s="28"/>
      <c r="BD280" s="28"/>
      <c r="BE280" s="28"/>
    </row>
    <row r="281" spans="3:57" ht="10.9" customHeight="1" x14ac:dyDescent="0.15">
      <c r="C281" s="120"/>
      <c r="D281" s="123"/>
      <c r="E281" s="126"/>
      <c r="F281" s="126"/>
      <c r="G281" s="120"/>
      <c r="H281" s="126"/>
      <c r="I281" s="139"/>
      <c r="J281" s="140"/>
      <c r="K281" s="465"/>
      <c r="L281" s="139"/>
      <c r="M281" s="140"/>
      <c r="N281" s="141"/>
      <c r="O281" s="145"/>
      <c r="P281" s="145"/>
      <c r="Q281" s="146"/>
      <c r="R281" s="151"/>
      <c r="S281" s="152"/>
      <c r="T281" s="152"/>
      <c r="U281" s="152"/>
      <c r="V281" s="152"/>
      <c r="W281" s="152"/>
      <c r="X281" s="153"/>
      <c r="Y281" s="153"/>
      <c r="Z281" s="153"/>
      <c r="AA281" s="153"/>
      <c r="AB281" s="153"/>
      <c r="AC281" s="153"/>
      <c r="AD281" s="158"/>
      <c r="AE281" s="158"/>
      <c r="AF281" s="158"/>
      <c r="AG281" s="158"/>
      <c r="AH281" s="158"/>
      <c r="AI281" s="159"/>
      <c r="AJ281" s="111"/>
      <c r="AK281" s="111"/>
      <c r="AL281" s="111"/>
      <c r="AM281" s="111"/>
      <c r="AN281" s="111"/>
      <c r="AT281" s="28"/>
      <c r="AU281" s="160"/>
      <c r="AV281" s="161"/>
      <c r="AW281" s="28"/>
      <c r="AX281" s="117"/>
      <c r="AY281" s="117"/>
      <c r="AZ281" s="28"/>
      <c r="BA281" s="28"/>
      <c r="BB281" s="28"/>
      <c r="BC281" s="28"/>
      <c r="BD281" s="28"/>
      <c r="BE281" s="28"/>
    </row>
    <row r="282" spans="3:57" ht="10.9" customHeight="1" x14ac:dyDescent="0.15">
      <c r="C282" s="118">
        <v>9</v>
      </c>
      <c r="D282" s="121" t="s">
        <v>2</v>
      </c>
      <c r="E282" s="124">
        <v>28</v>
      </c>
      <c r="F282" s="124" t="s">
        <v>1</v>
      </c>
      <c r="G282" s="118" t="s">
        <v>7</v>
      </c>
      <c r="H282" s="124"/>
      <c r="I282" s="461"/>
      <c r="J282" s="462"/>
      <c r="K282" s="463"/>
      <c r="L282" s="136">
        <v>1</v>
      </c>
      <c r="M282" s="137"/>
      <c r="N282" s="138"/>
      <c r="O282" s="142">
        <f t="shared" ref="O282" si="31">IF(L282=1,$AL$30,IF(L282=2,$AL$49,IF(L282=3,$AL$67,IF(L282=4,$AL$86,IF(L282=5,$AL$104,IF(L282=6,$AL$122,IF(L282=7,$AL$141,IF(L282=8,$AL$159,IF(L282=9,$AL$177,IF(L282=10,$AL$196,0))))))))))</f>
        <v>0</v>
      </c>
      <c r="P282" s="143"/>
      <c r="Q282" s="144"/>
      <c r="R282" s="147">
        <f>IF(AND(I282="○",AU282="●"),AX282*O282,0)</f>
        <v>0</v>
      </c>
      <c r="S282" s="148"/>
      <c r="T282" s="148"/>
      <c r="U282" s="148"/>
      <c r="V282" s="148"/>
      <c r="W282" s="148"/>
      <c r="X282" s="153">
        <f>IF(AND(I282="○",AU282="●"),'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71,0)</f>
        <v>0</v>
      </c>
      <c r="Y282" s="153"/>
      <c r="Z282" s="153"/>
      <c r="AA282" s="153"/>
      <c r="AB282" s="153"/>
      <c r="AC282" s="153"/>
      <c r="AD282" s="154">
        <f>IF(I282="○",ROUNDUP(R282+X282,1),0)</f>
        <v>0</v>
      </c>
      <c r="AE282" s="154"/>
      <c r="AF282" s="154"/>
      <c r="AG282" s="154"/>
      <c r="AH282" s="154"/>
      <c r="AI282" s="155"/>
      <c r="AJ282" s="111"/>
      <c r="AK282" s="111"/>
      <c r="AL282" s="111"/>
      <c r="AM282" s="111"/>
      <c r="AN282" s="111"/>
      <c r="AT282" s="28"/>
      <c r="AU282" s="160" t="str">
        <f t="shared" si="23"/>
        <v>●</v>
      </c>
      <c r="AV282" s="161">
        <f>IF(AU282="●",IF(I282="定","-",I282),"-")</f>
        <v>0</v>
      </c>
      <c r="AW282" s="28"/>
      <c r="AX282" s="117">
        <f t="shared" ref="AX282" si="32">20+ROUNDDOWN(($K$204-1000)/1000,0)*20</f>
        <v>0</v>
      </c>
      <c r="AY282" s="117"/>
      <c r="AZ282" s="28"/>
      <c r="BA282" s="28"/>
      <c r="BB282" s="28"/>
      <c r="BC282" s="28"/>
      <c r="BD282" s="28"/>
      <c r="BE282" s="28"/>
    </row>
    <row r="283" spans="3:57" ht="10.9" customHeight="1" x14ac:dyDescent="0.15">
      <c r="C283" s="119"/>
      <c r="D283" s="122"/>
      <c r="E283" s="125"/>
      <c r="F283" s="125"/>
      <c r="G283" s="119"/>
      <c r="H283" s="125"/>
      <c r="I283" s="136"/>
      <c r="J283" s="137"/>
      <c r="K283" s="464"/>
      <c r="L283" s="136"/>
      <c r="M283" s="137"/>
      <c r="N283" s="138"/>
      <c r="O283" s="145"/>
      <c r="P283" s="145"/>
      <c r="Q283" s="146"/>
      <c r="R283" s="149"/>
      <c r="S283" s="150"/>
      <c r="T283" s="150"/>
      <c r="U283" s="150"/>
      <c r="V283" s="150"/>
      <c r="W283" s="150"/>
      <c r="X283" s="153"/>
      <c r="Y283" s="153"/>
      <c r="Z283" s="153"/>
      <c r="AA283" s="153"/>
      <c r="AB283" s="153"/>
      <c r="AC283" s="153"/>
      <c r="AD283" s="156"/>
      <c r="AE283" s="156"/>
      <c r="AF283" s="156"/>
      <c r="AG283" s="156"/>
      <c r="AH283" s="156"/>
      <c r="AI283" s="157"/>
      <c r="AJ283" s="111"/>
      <c r="AK283" s="111"/>
      <c r="AL283" s="111"/>
      <c r="AM283" s="111"/>
      <c r="AN283" s="111"/>
      <c r="AT283" s="28"/>
      <c r="AU283" s="160"/>
      <c r="AV283" s="161"/>
      <c r="AW283" s="28"/>
      <c r="AX283" s="117"/>
      <c r="AY283" s="117"/>
      <c r="AZ283" s="28"/>
      <c r="BA283" s="28"/>
      <c r="BB283" s="28"/>
      <c r="BC283" s="28"/>
      <c r="BD283" s="28"/>
      <c r="BE283" s="28"/>
    </row>
    <row r="284" spans="3:57" ht="10.9" customHeight="1" x14ac:dyDescent="0.15">
      <c r="C284" s="119"/>
      <c r="D284" s="122"/>
      <c r="E284" s="125"/>
      <c r="F284" s="125"/>
      <c r="G284" s="119"/>
      <c r="H284" s="125"/>
      <c r="I284" s="136"/>
      <c r="J284" s="137"/>
      <c r="K284" s="464"/>
      <c r="L284" s="136"/>
      <c r="M284" s="137"/>
      <c r="N284" s="138"/>
      <c r="O284" s="145"/>
      <c r="P284" s="145"/>
      <c r="Q284" s="146"/>
      <c r="R284" s="149"/>
      <c r="S284" s="150"/>
      <c r="T284" s="150"/>
      <c r="U284" s="150"/>
      <c r="V284" s="150"/>
      <c r="W284" s="150"/>
      <c r="X284" s="153"/>
      <c r="Y284" s="153"/>
      <c r="Z284" s="153"/>
      <c r="AA284" s="153"/>
      <c r="AB284" s="153"/>
      <c r="AC284" s="153"/>
      <c r="AD284" s="156"/>
      <c r="AE284" s="156"/>
      <c r="AF284" s="156"/>
      <c r="AG284" s="156"/>
      <c r="AH284" s="156"/>
      <c r="AI284" s="157"/>
      <c r="AJ284" s="111"/>
      <c r="AK284" s="111"/>
      <c r="AL284" s="111"/>
      <c r="AM284" s="111"/>
      <c r="AN284" s="111"/>
      <c r="AT284" s="28"/>
      <c r="AU284" s="160"/>
      <c r="AV284" s="161"/>
      <c r="AW284" s="28"/>
      <c r="AX284" s="117"/>
      <c r="AY284" s="117"/>
      <c r="AZ284" s="28"/>
      <c r="BA284" s="28"/>
      <c r="BB284" s="28"/>
      <c r="BC284" s="28"/>
      <c r="BD284" s="28"/>
      <c r="BE284" s="28"/>
    </row>
    <row r="285" spans="3:57" ht="10.9" customHeight="1" x14ac:dyDescent="0.15">
      <c r="C285" s="120"/>
      <c r="D285" s="123"/>
      <c r="E285" s="126"/>
      <c r="F285" s="126"/>
      <c r="G285" s="120"/>
      <c r="H285" s="126"/>
      <c r="I285" s="139"/>
      <c r="J285" s="140"/>
      <c r="K285" s="465"/>
      <c r="L285" s="139"/>
      <c r="M285" s="140"/>
      <c r="N285" s="141"/>
      <c r="O285" s="145"/>
      <c r="P285" s="145"/>
      <c r="Q285" s="146"/>
      <c r="R285" s="151"/>
      <c r="S285" s="152"/>
      <c r="T285" s="152"/>
      <c r="U285" s="152"/>
      <c r="V285" s="152"/>
      <c r="W285" s="152"/>
      <c r="X285" s="153"/>
      <c r="Y285" s="153"/>
      <c r="Z285" s="153"/>
      <c r="AA285" s="153"/>
      <c r="AB285" s="153"/>
      <c r="AC285" s="153"/>
      <c r="AD285" s="158"/>
      <c r="AE285" s="158"/>
      <c r="AF285" s="158"/>
      <c r="AG285" s="158"/>
      <c r="AH285" s="158"/>
      <c r="AI285" s="159"/>
      <c r="AJ285" s="111"/>
      <c r="AK285" s="111"/>
      <c r="AL285" s="111"/>
      <c r="AM285" s="111"/>
      <c r="AN285" s="111"/>
      <c r="AT285" s="28"/>
      <c r="AU285" s="160"/>
      <c r="AV285" s="161"/>
      <c r="AW285" s="28"/>
      <c r="AX285" s="117"/>
      <c r="AY285" s="117"/>
      <c r="AZ285" s="28"/>
      <c r="BA285" s="28"/>
      <c r="BB285" s="28"/>
      <c r="BC285" s="28"/>
      <c r="BD285" s="28"/>
      <c r="BE285" s="28"/>
    </row>
    <row r="286" spans="3:57" ht="10.9" customHeight="1" x14ac:dyDescent="0.15">
      <c r="C286" s="118">
        <v>9</v>
      </c>
      <c r="D286" s="121" t="s">
        <v>2</v>
      </c>
      <c r="E286" s="124">
        <v>29</v>
      </c>
      <c r="F286" s="124" t="s">
        <v>1</v>
      </c>
      <c r="G286" s="118" t="s">
        <v>6</v>
      </c>
      <c r="H286" s="124"/>
      <c r="I286" s="461"/>
      <c r="J286" s="462"/>
      <c r="K286" s="463"/>
      <c r="L286" s="136">
        <v>1</v>
      </c>
      <c r="M286" s="137"/>
      <c r="N286" s="138"/>
      <c r="O286" s="142">
        <f t="shared" ref="O286" si="33">IF(L286=1,$AL$30,IF(L286=2,$AL$49,IF(L286=3,$AL$67,IF(L286=4,$AL$86,IF(L286=5,$AL$104,IF(L286=6,$AL$122,IF(L286=7,$AL$141,IF(L286=8,$AL$159,IF(L286=9,$AL$177,IF(L286=10,$AL$196,0))))))))))</f>
        <v>0</v>
      </c>
      <c r="P286" s="143"/>
      <c r="Q286" s="144"/>
      <c r="R286" s="147">
        <f>IF(AND(I286="○",AU286="●"),AX286*O286,0)</f>
        <v>0</v>
      </c>
      <c r="S286" s="148"/>
      <c r="T286" s="148"/>
      <c r="U286" s="148"/>
      <c r="V286" s="148"/>
      <c r="W286" s="148"/>
      <c r="X286" s="153">
        <f>IF(AND(I286="○",AU286="●"),'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75,0)</f>
        <v>0</v>
      </c>
      <c r="Y286" s="153"/>
      <c r="Z286" s="153"/>
      <c r="AA286" s="153"/>
      <c r="AB286" s="153"/>
      <c r="AC286" s="153"/>
      <c r="AD286" s="154">
        <f>IF(I286="○",ROUNDUP(R286+X286,1),0)</f>
        <v>0</v>
      </c>
      <c r="AE286" s="154"/>
      <c r="AF286" s="154"/>
      <c r="AG286" s="154"/>
      <c r="AH286" s="154"/>
      <c r="AI286" s="155"/>
      <c r="AJ286" s="111"/>
      <c r="AK286" s="111"/>
      <c r="AL286" s="111"/>
      <c r="AM286" s="111"/>
      <c r="AN286" s="111"/>
      <c r="AT286" s="28"/>
      <c r="AU286" s="160" t="str">
        <f t="shared" si="23"/>
        <v>●</v>
      </c>
      <c r="AV286" s="161">
        <f>IF(AU286="●",IF(I286="定","-",I286),"-")</f>
        <v>0</v>
      </c>
      <c r="AW286" s="28"/>
      <c r="AX286" s="117">
        <f t="shared" ref="AX286" si="34">20+ROUNDDOWN(($K$204-1000)/1000,0)*20</f>
        <v>0</v>
      </c>
      <c r="AY286" s="117"/>
      <c r="AZ286" s="28"/>
      <c r="BA286" s="28"/>
      <c r="BB286" s="28"/>
      <c r="BC286" s="28"/>
      <c r="BD286" s="28"/>
      <c r="BE286" s="28"/>
    </row>
    <row r="287" spans="3:57" ht="10.9" customHeight="1" x14ac:dyDescent="0.15">
      <c r="C287" s="119"/>
      <c r="D287" s="122"/>
      <c r="E287" s="125"/>
      <c r="F287" s="125"/>
      <c r="G287" s="119"/>
      <c r="H287" s="125"/>
      <c r="I287" s="136"/>
      <c r="J287" s="137"/>
      <c r="K287" s="464"/>
      <c r="L287" s="136"/>
      <c r="M287" s="137"/>
      <c r="N287" s="138"/>
      <c r="O287" s="145"/>
      <c r="P287" s="145"/>
      <c r="Q287" s="146"/>
      <c r="R287" s="149"/>
      <c r="S287" s="150"/>
      <c r="T287" s="150"/>
      <c r="U287" s="150"/>
      <c r="V287" s="150"/>
      <c r="W287" s="150"/>
      <c r="X287" s="153"/>
      <c r="Y287" s="153"/>
      <c r="Z287" s="153"/>
      <c r="AA287" s="153"/>
      <c r="AB287" s="153"/>
      <c r="AC287" s="153"/>
      <c r="AD287" s="156"/>
      <c r="AE287" s="156"/>
      <c r="AF287" s="156"/>
      <c r="AG287" s="156"/>
      <c r="AH287" s="156"/>
      <c r="AI287" s="157"/>
      <c r="AJ287" s="111"/>
      <c r="AK287" s="111"/>
      <c r="AL287" s="111"/>
      <c r="AM287" s="111"/>
      <c r="AN287" s="111"/>
      <c r="AT287" s="28"/>
      <c r="AU287" s="160"/>
      <c r="AV287" s="161"/>
      <c r="AW287" s="28"/>
      <c r="AX287" s="117"/>
      <c r="AY287" s="117"/>
      <c r="AZ287" s="28"/>
      <c r="BA287" s="28"/>
      <c r="BB287" s="28"/>
      <c r="BC287" s="28"/>
      <c r="BD287" s="28"/>
      <c r="BE287" s="28"/>
    </row>
    <row r="288" spans="3:57" ht="10.9" customHeight="1" x14ac:dyDescent="0.15">
      <c r="C288" s="119"/>
      <c r="D288" s="122"/>
      <c r="E288" s="125"/>
      <c r="F288" s="125"/>
      <c r="G288" s="119"/>
      <c r="H288" s="125"/>
      <c r="I288" s="136"/>
      <c r="J288" s="137"/>
      <c r="K288" s="464"/>
      <c r="L288" s="136"/>
      <c r="M288" s="137"/>
      <c r="N288" s="138"/>
      <c r="O288" s="145"/>
      <c r="P288" s="145"/>
      <c r="Q288" s="146"/>
      <c r="R288" s="149"/>
      <c r="S288" s="150"/>
      <c r="T288" s="150"/>
      <c r="U288" s="150"/>
      <c r="V288" s="150"/>
      <c r="W288" s="150"/>
      <c r="X288" s="153"/>
      <c r="Y288" s="153"/>
      <c r="Z288" s="153"/>
      <c r="AA288" s="153"/>
      <c r="AB288" s="153"/>
      <c r="AC288" s="153"/>
      <c r="AD288" s="156"/>
      <c r="AE288" s="156"/>
      <c r="AF288" s="156"/>
      <c r="AG288" s="156"/>
      <c r="AH288" s="156"/>
      <c r="AI288" s="157"/>
      <c r="AJ288" s="111"/>
      <c r="AK288" s="111"/>
      <c r="AL288" s="111"/>
      <c r="AM288" s="111"/>
      <c r="AN288" s="111"/>
      <c r="AT288" s="28"/>
      <c r="AU288" s="160"/>
      <c r="AV288" s="161"/>
      <c r="AW288" s="28"/>
      <c r="AX288" s="117"/>
      <c r="AY288" s="117"/>
      <c r="AZ288" s="28"/>
      <c r="BA288" s="28"/>
      <c r="BB288" s="28"/>
      <c r="BC288" s="28"/>
      <c r="BD288" s="28"/>
      <c r="BE288" s="28"/>
    </row>
    <row r="289" spans="3:57" ht="10.9" customHeight="1" x14ac:dyDescent="0.15">
      <c r="C289" s="120"/>
      <c r="D289" s="123"/>
      <c r="E289" s="126"/>
      <c r="F289" s="126"/>
      <c r="G289" s="120"/>
      <c r="H289" s="126"/>
      <c r="I289" s="139"/>
      <c r="J289" s="140"/>
      <c r="K289" s="465"/>
      <c r="L289" s="139"/>
      <c r="M289" s="140"/>
      <c r="N289" s="141"/>
      <c r="O289" s="145"/>
      <c r="P289" s="145"/>
      <c r="Q289" s="146"/>
      <c r="R289" s="151"/>
      <c r="S289" s="152"/>
      <c r="T289" s="152"/>
      <c r="U289" s="152"/>
      <c r="V289" s="152"/>
      <c r="W289" s="152"/>
      <c r="X289" s="153"/>
      <c r="Y289" s="153"/>
      <c r="Z289" s="153"/>
      <c r="AA289" s="153"/>
      <c r="AB289" s="153"/>
      <c r="AC289" s="153"/>
      <c r="AD289" s="158"/>
      <c r="AE289" s="158"/>
      <c r="AF289" s="158"/>
      <c r="AG289" s="158"/>
      <c r="AH289" s="158"/>
      <c r="AI289" s="159"/>
      <c r="AJ289" s="111"/>
      <c r="AK289" s="111"/>
      <c r="AL289" s="111"/>
      <c r="AM289" s="111"/>
      <c r="AN289" s="111"/>
      <c r="AT289" s="28"/>
      <c r="AU289" s="160"/>
      <c r="AV289" s="161"/>
      <c r="AW289" s="28"/>
      <c r="AX289" s="117"/>
      <c r="AY289" s="117"/>
      <c r="AZ289" s="28"/>
      <c r="BA289" s="28"/>
      <c r="BB289" s="28"/>
      <c r="BC289" s="28"/>
      <c r="BD289" s="28"/>
      <c r="BE289" s="28"/>
    </row>
    <row r="290" spans="3:57" ht="10.9" customHeight="1" x14ac:dyDescent="0.15">
      <c r="C290" s="118">
        <v>9</v>
      </c>
      <c r="D290" s="121" t="s">
        <v>2</v>
      </c>
      <c r="E290" s="124">
        <v>30</v>
      </c>
      <c r="F290" s="124" t="s">
        <v>1</v>
      </c>
      <c r="G290" s="118" t="s">
        <v>5</v>
      </c>
      <c r="H290" s="124"/>
      <c r="I290" s="461"/>
      <c r="J290" s="462"/>
      <c r="K290" s="463"/>
      <c r="L290" s="136">
        <v>1</v>
      </c>
      <c r="M290" s="137"/>
      <c r="N290" s="138"/>
      <c r="O290" s="142">
        <f t="shared" ref="O290" si="35">IF(L290=1,$AL$30,IF(L290=2,$AL$49,IF(L290=3,$AL$67,IF(L290=4,$AL$86,IF(L290=5,$AL$104,IF(L290=6,$AL$122,IF(L290=7,$AL$141,IF(L290=8,$AL$159,IF(L290=9,$AL$177,IF(L290=10,$AL$196,0))))))))))</f>
        <v>0</v>
      </c>
      <c r="P290" s="143"/>
      <c r="Q290" s="144"/>
      <c r="R290" s="147">
        <f>IF(AND(I290="○",AU290="●"),AX290*O290,0)</f>
        <v>0</v>
      </c>
      <c r="S290" s="148"/>
      <c r="T290" s="148"/>
      <c r="U290" s="148"/>
      <c r="V290" s="148"/>
      <c r="W290" s="148"/>
      <c r="X290" s="153">
        <f>IF(AND(I290="○",AU290="●"),'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79,0)</f>
        <v>0</v>
      </c>
      <c r="Y290" s="153"/>
      <c r="Z290" s="153"/>
      <c r="AA290" s="153"/>
      <c r="AB290" s="153"/>
      <c r="AC290" s="153"/>
      <c r="AD290" s="154">
        <f>IF(I290="○",ROUNDUP(R290+X290,1),0)</f>
        <v>0</v>
      </c>
      <c r="AE290" s="154"/>
      <c r="AF290" s="154"/>
      <c r="AG290" s="154"/>
      <c r="AH290" s="154"/>
      <c r="AI290" s="155"/>
      <c r="AJ290" s="111"/>
      <c r="AK290" s="111"/>
      <c r="AL290" s="111"/>
      <c r="AM290" s="111"/>
      <c r="AN290" s="111"/>
      <c r="AT290" s="28"/>
      <c r="AU290" s="160" t="str">
        <f t="shared" si="23"/>
        <v>●</v>
      </c>
      <c r="AV290" s="161">
        <f>IF(AU290="●",IF(I290="定","-",I290),"-")</f>
        <v>0</v>
      </c>
      <c r="AW290" s="28"/>
      <c r="AX290" s="117">
        <f t="shared" ref="AX290" si="36">20+ROUNDDOWN(($K$204-1000)/1000,0)*20</f>
        <v>0</v>
      </c>
      <c r="AY290" s="117"/>
      <c r="AZ290" s="28"/>
      <c r="BA290" s="28"/>
      <c r="BB290" s="28"/>
      <c r="BC290" s="28"/>
      <c r="BD290" s="28"/>
      <c r="BE290" s="28"/>
    </row>
    <row r="291" spans="3:57" ht="10.9" customHeight="1" x14ac:dyDescent="0.15">
      <c r="C291" s="119"/>
      <c r="D291" s="122"/>
      <c r="E291" s="125"/>
      <c r="F291" s="125"/>
      <c r="G291" s="119"/>
      <c r="H291" s="125"/>
      <c r="I291" s="136"/>
      <c r="J291" s="137"/>
      <c r="K291" s="464"/>
      <c r="L291" s="136"/>
      <c r="M291" s="137"/>
      <c r="N291" s="138"/>
      <c r="O291" s="145"/>
      <c r="P291" s="145"/>
      <c r="Q291" s="146"/>
      <c r="R291" s="149"/>
      <c r="S291" s="150"/>
      <c r="T291" s="150"/>
      <c r="U291" s="150"/>
      <c r="V291" s="150"/>
      <c r="W291" s="150"/>
      <c r="X291" s="153"/>
      <c r="Y291" s="153"/>
      <c r="Z291" s="153"/>
      <c r="AA291" s="153"/>
      <c r="AB291" s="153"/>
      <c r="AC291" s="153"/>
      <c r="AD291" s="156"/>
      <c r="AE291" s="156"/>
      <c r="AF291" s="156"/>
      <c r="AG291" s="156"/>
      <c r="AH291" s="156"/>
      <c r="AI291" s="157"/>
      <c r="AJ291" s="111"/>
      <c r="AK291" s="111"/>
      <c r="AL291" s="111"/>
      <c r="AM291" s="111"/>
      <c r="AN291" s="111"/>
      <c r="AT291" s="28"/>
      <c r="AU291" s="160"/>
      <c r="AV291" s="161"/>
      <c r="AW291" s="28"/>
      <c r="AX291" s="117"/>
      <c r="AY291" s="117"/>
      <c r="AZ291" s="28"/>
      <c r="BA291" s="28"/>
      <c r="BB291" s="28"/>
      <c r="BC291" s="28"/>
      <c r="BD291" s="28"/>
      <c r="BE291" s="28"/>
    </row>
    <row r="292" spans="3:57" ht="10.9" customHeight="1" x14ac:dyDescent="0.15">
      <c r="C292" s="119"/>
      <c r="D292" s="122"/>
      <c r="E292" s="125"/>
      <c r="F292" s="125"/>
      <c r="G292" s="119"/>
      <c r="H292" s="125"/>
      <c r="I292" s="136"/>
      <c r="J292" s="137"/>
      <c r="K292" s="464"/>
      <c r="L292" s="136"/>
      <c r="M292" s="137"/>
      <c r="N292" s="138"/>
      <c r="O292" s="145"/>
      <c r="P292" s="145"/>
      <c r="Q292" s="146"/>
      <c r="R292" s="149"/>
      <c r="S292" s="150"/>
      <c r="T292" s="150"/>
      <c r="U292" s="150"/>
      <c r="V292" s="150"/>
      <c r="W292" s="150"/>
      <c r="X292" s="153"/>
      <c r="Y292" s="153"/>
      <c r="Z292" s="153"/>
      <c r="AA292" s="153"/>
      <c r="AB292" s="153"/>
      <c r="AC292" s="153"/>
      <c r="AD292" s="156"/>
      <c r="AE292" s="156"/>
      <c r="AF292" s="156"/>
      <c r="AG292" s="156"/>
      <c r="AH292" s="156"/>
      <c r="AI292" s="157"/>
      <c r="AJ292" s="111"/>
      <c r="AK292" s="111"/>
      <c r="AL292" s="111"/>
      <c r="AM292" s="111"/>
      <c r="AN292" s="111"/>
      <c r="AT292" s="28"/>
      <c r="AU292" s="160"/>
      <c r="AV292" s="161"/>
      <c r="AW292" s="28"/>
      <c r="AX292" s="117"/>
      <c r="AY292" s="117"/>
      <c r="AZ292" s="28"/>
      <c r="BA292" s="28"/>
      <c r="BB292" s="28"/>
      <c r="BC292" s="28"/>
      <c r="BD292" s="28"/>
      <c r="BE292" s="28"/>
    </row>
    <row r="293" spans="3:57" ht="10.9" customHeight="1" x14ac:dyDescent="0.15">
      <c r="C293" s="120"/>
      <c r="D293" s="123"/>
      <c r="E293" s="126"/>
      <c r="F293" s="126"/>
      <c r="G293" s="120"/>
      <c r="H293" s="126"/>
      <c r="I293" s="139"/>
      <c r="J293" s="140"/>
      <c r="K293" s="465"/>
      <c r="L293" s="139"/>
      <c r="M293" s="140"/>
      <c r="N293" s="141"/>
      <c r="O293" s="145"/>
      <c r="P293" s="145"/>
      <c r="Q293" s="146"/>
      <c r="R293" s="151"/>
      <c r="S293" s="152"/>
      <c r="T293" s="152"/>
      <c r="U293" s="152"/>
      <c r="V293" s="152"/>
      <c r="W293" s="152"/>
      <c r="X293" s="153"/>
      <c r="Y293" s="153"/>
      <c r="Z293" s="153"/>
      <c r="AA293" s="153"/>
      <c r="AB293" s="153"/>
      <c r="AC293" s="153"/>
      <c r="AD293" s="158"/>
      <c r="AE293" s="158"/>
      <c r="AF293" s="158"/>
      <c r="AG293" s="158"/>
      <c r="AH293" s="158"/>
      <c r="AI293" s="159"/>
      <c r="AJ293" s="111"/>
      <c r="AK293" s="111"/>
      <c r="AL293" s="111"/>
      <c r="AM293" s="111"/>
      <c r="AN293" s="111"/>
      <c r="AT293" s="28"/>
      <c r="AU293" s="160"/>
      <c r="AV293" s="161"/>
      <c r="AW293" s="28"/>
      <c r="AX293" s="117"/>
      <c r="AY293" s="117"/>
      <c r="AZ293" s="28"/>
      <c r="BA293" s="28"/>
      <c r="BB293" s="28"/>
      <c r="BC293" s="28"/>
      <c r="BD293" s="28"/>
      <c r="BE293" s="28"/>
    </row>
    <row r="294" spans="3:57" ht="10.9" customHeight="1" x14ac:dyDescent="0.15">
      <c r="C294" s="329" t="s">
        <v>110</v>
      </c>
      <c r="D294" s="330"/>
      <c r="E294" s="330"/>
      <c r="F294" s="330"/>
      <c r="G294" s="330"/>
      <c r="H294" s="330"/>
      <c r="I294" s="330"/>
      <c r="J294" s="330"/>
      <c r="K294" s="330"/>
      <c r="L294" s="330"/>
      <c r="M294" s="330"/>
      <c r="N294" s="330"/>
      <c r="O294" s="330"/>
      <c r="P294" s="330"/>
      <c r="Q294" s="330"/>
      <c r="R294" s="330"/>
      <c r="S294" s="330"/>
      <c r="T294" s="330"/>
      <c r="U294" s="330"/>
      <c r="V294" s="330"/>
      <c r="W294" s="331"/>
      <c r="X294" s="338">
        <f>ROUNDUP(SUM(X222:AC293),1)</f>
        <v>0</v>
      </c>
      <c r="Y294" s="338"/>
      <c r="Z294" s="338"/>
      <c r="AA294" s="338"/>
      <c r="AB294" s="338"/>
      <c r="AC294" s="338"/>
      <c r="AD294" s="338"/>
      <c r="AE294" s="338"/>
      <c r="AF294" s="341" t="s">
        <v>69</v>
      </c>
      <c r="AG294" s="341"/>
      <c r="AH294" s="341"/>
      <c r="AI294" s="342"/>
      <c r="AJ294" s="111"/>
      <c r="AK294" s="111"/>
      <c r="AL294" s="111"/>
      <c r="AM294" s="111"/>
      <c r="AN294" s="111"/>
      <c r="AT294" s="28"/>
      <c r="AU294" s="115"/>
      <c r="AV294" s="113"/>
      <c r="AW294" s="28"/>
      <c r="AX294" s="114"/>
      <c r="AY294" s="114"/>
      <c r="AZ294" s="28"/>
      <c r="BA294" s="28"/>
      <c r="BB294" s="28"/>
      <c r="BC294" s="28"/>
      <c r="BD294" s="28"/>
      <c r="BE294" s="28"/>
    </row>
    <row r="295" spans="3:57" ht="10.9" customHeight="1" x14ac:dyDescent="0.15">
      <c r="C295" s="332"/>
      <c r="D295" s="333"/>
      <c r="E295" s="333"/>
      <c r="F295" s="333"/>
      <c r="G295" s="333"/>
      <c r="H295" s="333"/>
      <c r="I295" s="333"/>
      <c r="J295" s="333"/>
      <c r="K295" s="333"/>
      <c r="L295" s="333"/>
      <c r="M295" s="333"/>
      <c r="N295" s="333"/>
      <c r="O295" s="333"/>
      <c r="P295" s="333"/>
      <c r="Q295" s="333"/>
      <c r="R295" s="333"/>
      <c r="S295" s="333"/>
      <c r="T295" s="333"/>
      <c r="U295" s="333"/>
      <c r="V295" s="333"/>
      <c r="W295" s="334"/>
      <c r="X295" s="339"/>
      <c r="Y295" s="339"/>
      <c r="Z295" s="339"/>
      <c r="AA295" s="339"/>
      <c r="AB295" s="339"/>
      <c r="AC295" s="339"/>
      <c r="AD295" s="339"/>
      <c r="AE295" s="339"/>
      <c r="AF295" s="343"/>
      <c r="AG295" s="343"/>
      <c r="AH295" s="343"/>
      <c r="AI295" s="344"/>
      <c r="AJ295" s="111"/>
      <c r="AK295" s="111"/>
      <c r="AL295" s="111"/>
      <c r="AM295" s="111"/>
      <c r="AN295" s="111"/>
      <c r="AT295" s="28"/>
      <c r="AU295" s="115"/>
      <c r="AV295" s="113"/>
      <c r="AW295" s="28"/>
      <c r="AX295" s="114"/>
      <c r="AY295" s="114"/>
      <c r="AZ295" s="28"/>
      <c r="BA295" s="28"/>
      <c r="BB295" s="28"/>
      <c r="BC295" s="28"/>
      <c r="BD295" s="28"/>
      <c r="BE295" s="28"/>
    </row>
    <row r="296" spans="3:57" ht="10.9" customHeight="1" x14ac:dyDescent="0.15">
      <c r="C296" s="332"/>
      <c r="D296" s="333"/>
      <c r="E296" s="333"/>
      <c r="F296" s="333"/>
      <c r="G296" s="333"/>
      <c r="H296" s="333"/>
      <c r="I296" s="333"/>
      <c r="J296" s="333"/>
      <c r="K296" s="333"/>
      <c r="L296" s="333"/>
      <c r="M296" s="333"/>
      <c r="N296" s="333"/>
      <c r="O296" s="333"/>
      <c r="P296" s="333"/>
      <c r="Q296" s="333"/>
      <c r="R296" s="333"/>
      <c r="S296" s="333"/>
      <c r="T296" s="333"/>
      <c r="U296" s="333"/>
      <c r="V296" s="333"/>
      <c r="W296" s="334"/>
      <c r="X296" s="339"/>
      <c r="Y296" s="339"/>
      <c r="Z296" s="339"/>
      <c r="AA296" s="339"/>
      <c r="AB296" s="339"/>
      <c r="AC296" s="339"/>
      <c r="AD296" s="339"/>
      <c r="AE296" s="339"/>
      <c r="AF296" s="343"/>
      <c r="AG296" s="343"/>
      <c r="AH296" s="343"/>
      <c r="AI296" s="344"/>
      <c r="AJ296" s="111"/>
      <c r="AK296" s="111"/>
      <c r="AL296" s="111"/>
      <c r="AM296" s="111"/>
      <c r="AN296" s="111"/>
      <c r="AT296" s="28"/>
      <c r="AU296" s="115"/>
      <c r="AV296" s="113"/>
      <c r="AW296" s="28"/>
      <c r="AX296" s="114"/>
      <c r="AY296" s="114"/>
      <c r="AZ296" s="28"/>
      <c r="BA296" s="28"/>
      <c r="BB296" s="28"/>
      <c r="BC296" s="28"/>
      <c r="BD296" s="28"/>
      <c r="BE296" s="28"/>
    </row>
    <row r="297" spans="3:57" ht="10.9" customHeight="1" thickBot="1" x14ac:dyDescent="0.2">
      <c r="C297" s="335"/>
      <c r="D297" s="336"/>
      <c r="E297" s="336"/>
      <c r="F297" s="336"/>
      <c r="G297" s="336"/>
      <c r="H297" s="336"/>
      <c r="I297" s="336"/>
      <c r="J297" s="336"/>
      <c r="K297" s="336"/>
      <c r="L297" s="336"/>
      <c r="M297" s="336"/>
      <c r="N297" s="336"/>
      <c r="O297" s="336"/>
      <c r="P297" s="336"/>
      <c r="Q297" s="336"/>
      <c r="R297" s="336"/>
      <c r="S297" s="336"/>
      <c r="T297" s="336"/>
      <c r="U297" s="336"/>
      <c r="V297" s="336"/>
      <c r="W297" s="337"/>
      <c r="X297" s="340"/>
      <c r="Y297" s="340"/>
      <c r="Z297" s="340"/>
      <c r="AA297" s="340"/>
      <c r="AB297" s="340"/>
      <c r="AC297" s="340"/>
      <c r="AD297" s="340"/>
      <c r="AE297" s="340"/>
      <c r="AF297" s="345"/>
      <c r="AG297" s="345"/>
      <c r="AH297" s="345"/>
      <c r="AI297" s="346"/>
      <c r="AJ297" s="111"/>
      <c r="AK297" s="111"/>
      <c r="AL297" s="111"/>
      <c r="AM297" s="111"/>
      <c r="AN297" s="111"/>
      <c r="AT297" s="28"/>
      <c r="AU297" s="115"/>
      <c r="AV297" s="113"/>
      <c r="AW297" s="28"/>
      <c r="AX297" s="114"/>
      <c r="AY297" s="114"/>
      <c r="AZ297" s="28"/>
      <c r="BA297" s="28"/>
      <c r="BB297" s="28"/>
      <c r="BC297" s="28"/>
      <c r="BD297" s="28"/>
      <c r="BE297" s="28"/>
    </row>
    <row r="298" spans="3:57" ht="10.9" customHeight="1" x14ac:dyDescent="0.15">
      <c r="C298" s="347" t="s">
        <v>112</v>
      </c>
      <c r="D298" s="348"/>
      <c r="E298" s="348"/>
      <c r="F298" s="348"/>
      <c r="G298" s="348"/>
      <c r="H298" s="348"/>
      <c r="I298" s="348"/>
      <c r="J298" s="348"/>
      <c r="K298" s="348"/>
      <c r="L298" s="348"/>
      <c r="M298" s="348"/>
      <c r="N298" s="348"/>
      <c r="O298" s="348"/>
      <c r="P298" s="348"/>
      <c r="Q298" s="348"/>
      <c r="R298" s="348"/>
      <c r="S298" s="348"/>
      <c r="T298" s="348"/>
      <c r="U298" s="348"/>
      <c r="V298" s="348"/>
      <c r="W298" s="348"/>
      <c r="X298" s="353">
        <f>SUM($AD222:$AI293,X294)</f>
        <v>0</v>
      </c>
      <c r="Y298" s="354"/>
      <c r="Z298" s="354"/>
      <c r="AA298" s="354"/>
      <c r="AB298" s="354"/>
      <c r="AC298" s="354"/>
      <c r="AD298" s="354"/>
      <c r="AE298" s="354"/>
      <c r="AF298" s="359" t="s">
        <v>69</v>
      </c>
      <c r="AG298" s="359"/>
      <c r="AH298" s="359"/>
      <c r="AI298" s="360"/>
      <c r="AJ298" s="85"/>
      <c r="AK298" s="85"/>
      <c r="AL298" s="85"/>
      <c r="AM298" s="85"/>
      <c r="AN298" s="85"/>
      <c r="AT298" s="28"/>
      <c r="AU298" s="161"/>
      <c r="AV298" s="161"/>
      <c r="AW298" s="28"/>
      <c r="AX298" s="117">
        <f t="shared" ref="AX298" si="37">20+ROUNDDOWN(($K$204-1000)/1000,0)*20</f>
        <v>0</v>
      </c>
      <c r="AY298" s="161">
        <f>COUNTIF(AX15:AX293,"○")+COUNTIF(AX15:AX293,"△")</f>
        <v>0</v>
      </c>
      <c r="AZ298" s="28"/>
      <c r="BA298" s="28"/>
      <c r="BB298" s="28"/>
      <c r="BC298" s="28"/>
      <c r="BD298" s="28"/>
      <c r="BE298" s="28"/>
    </row>
    <row r="299" spans="3:57" ht="10.9" customHeight="1" x14ac:dyDescent="0.15">
      <c r="C299" s="349"/>
      <c r="D299" s="350"/>
      <c r="E299" s="350"/>
      <c r="F299" s="350"/>
      <c r="G299" s="350"/>
      <c r="H299" s="350"/>
      <c r="I299" s="350"/>
      <c r="J299" s="350"/>
      <c r="K299" s="350"/>
      <c r="L299" s="350"/>
      <c r="M299" s="350"/>
      <c r="N299" s="350"/>
      <c r="O299" s="350"/>
      <c r="P299" s="350"/>
      <c r="Q299" s="350"/>
      <c r="R299" s="350"/>
      <c r="S299" s="350"/>
      <c r="T299" s="350"/>
      <c r="U299" s="350"/>
      <c r="V299" s="350"/>
      <c r="W299" s="350"/>
      <c r="X299" s="355"/>
      <c r="Y299" s="356"/>
      <c r="Z299" s="356"/>
      <c r="AA299" s="356"/>
      <c r="AB299" s="356"/>
      <c r="AC299" s="356"/>
      <c r="AD299" s="356"/>
      <c r="AE299" s="356"/>
      <c r="AF299" s="361"/>
      <c r="AG299" s="361"/>
      <c r="AH299" s="361"/>
      <c r="AI299" s="362"/>
      <c r="AJ299" s="85"/>
      <c r="AK299" s="85"/>
      <c r="AL299" s="85"/>
      <c r="AM299" s="85"/>
      <c r="AN299" s="85"/>
      <c r="AT299" s="28"/>
      <c r="AU299" s="161"/>
      <c r="AV299" s="161"/>
      <c r="AW299" s="28"/>
      <c r="AX299" s="117"/>
      <c r="AY299" s="161"/>
      <c r="AZ299" s="28"/>
      <c r="BA299" s="28"/>
      <c r="BB299" s="28"/>
      <c r="BC299" s="28"/>
      <c r="BD299" s="28"/>
      <c r="BE299" s="28"/>
    </row>
    <row r="300" spans="3:57" ht="10.9" customHeight="1" x14ac:dyDescent="0.15">
      <c r="C300" s="349"/>
      <c r="D300" s="350"/>
      <c r="E300" s="350"/>
      <c r="F300" s="350"/>
      <c r="G300" s="350"/>
      <c r="H300" s="350"/>
      <c r="I300" s="350"/>
      <c r="J300" s="350"/>
      <c r="K300" s="350"/>
      <c r="L300" s="350"/>
      <c r="M300" s="350"/>
      <c r="N300" s="350"/>
      <c r="O300" s="350"/>
      <c r="P300" s="350"/>
      <c r="Q300" s="350"/>
      <c r="R300" s="350"/>
      <c r="S300" s="350"/>
      <c r="T300" s="350"/>
      <c r="U300" s="350"/>
      <c r="V300" s="350"/>
      <c r="W300" s="350"/>
      <c r="X300" s="355"/>
      <c r="Y300" s="356"/>
      <c r="Z300" s="356"/>
      <c r="AA300" s="356"/>
      <c r="AB300" s="356"/>
      <c r="AC300" s="356"/>
      <c r="AD300" s="356"/>
      <c r="AE300" s="356"/>
      <c r="AF300" s="361"/>
      <c r="AG300" s="361"/>
      <c r="AH300" s="361"/>
      <c r="AI300" s="362"/>
      <c r="AJ300" s="85"/>
      <c r="AK300" s="85"/>
      <c r="AL300" s="85"/>
      <c r="AM300" s="85"/>
      <c r="AN300" s="85"/>
      <c r="AT300" s="28"/>
      <c r="AU300" s="161"/>
      <c r="AV300" s="161"/>
      <c r="AW300" s="28"/>
      <c r="AX300" s="117"/>
      <c r="AY300" s="161"/>
      <c r="AZ300" s="28"/>
      <c r="BA300" s="28"/>
      <c r="BB300" s="28"/>
      <c r="BC300" s="28"/>
      <c r="BD300" s="28"/>
      <c r="BE300" s="28"/>
    </row>
    <row r="301" spans="3:57" ht="14.1" customHeight="1" thickBot="1" x14ac:dyDescent="0.2">
      <c r="C301" s="351"/>
      <c r="D301" s="352"/>
      <c r="E301" s="352"/>
      <c r="F301" s="352"/>
      <c r="G301" s="352"/>
      <c r="H301" s="352"/>
      <c r="I301" s="352"/>
      <c r="J301" s="352"/>
      <c r="K301" s="352"/>
      <c r="L301" s="352"/>
      <c r="M301" s="352"/>
      <c r="N301" s="352"/>
      <c r="O301" s="352"/>
      <c r="P301" s="352"/>
      <c r="Q301" s="352"/>
      <c r="R301" s="352"/>
      <c r="S301" s="352"/>
      <c r="T301" s="352"/>
      <c r="U301" s="352"/>
      <c r="V301" s="352"/>
      <c r="W301" s="352"/>
      <c r="X301" s="357"/>
      <c r="Y301" s="358"/>
      <c r="Z301" s="358"/>
      <c r="AA301" s="358"/>
      <c r="AB301" s="358"/>
      <c r="AC301" s="358"/>
      <c r="AD301" s="358"/>
      <c r="AE301" s="358"/>
      <c r="AF301" s="363"/>
      <c r="AG301" s="363"/>
      <c r="AH301" s="363"/>
      <c r="AI301" s="364"/>
      <c r="AJ301" s="85"/>
      <c r="AK301" s="85"/>
      <c r="AL301" s="85"/>
      <c r="AM301" s="85"/>
      <c r="AN301" s="85"/>
      <c r="AT301" s="28"/>
      <c r="AU301" s="161"/>
      <c r="AV301" s="161"/>
      <c r="AW301" s="28"/>
      <c r="AX301" s="117"/>
      <c r="AY301" s="161"/>
      <c r="AZ301" s="28"/>
      <c r="BA301" s="28"/>
      <c r="BB301" s="28"/>
      <c r="BC301" s="28"/>
      <c r="BD301" s="28"/>
      <c r="BE301" s="28"/>
    </row>
    <row r="302" spans="3:57" ht="14.1" customHeight="1" x14ac:dyDescent="0.15"/>
    <row r="303" spans="3:57" ht="14.1" customHeight="1" x14ac:dyDescent="0.15"/>
    <row r="305" spans="4:32" ht="19.5" customHeight="1" x14ac:dyDescent="0.15">
      <c r="D305" s="1"/>
      <c r="J305" s="19"/>
    </row>
    <row r="307" spans="4:32" x14ac:dyDescent="0.15">
      <c r="AF307" s="87"/>
    </row>
    <row r="309" spans="4:32" ht="19.5" customHeight="1" x14ac:dyDescent="0.15"/>
  </sheetData>
  <sheetProtection algorithmName="SHA-512" hashValue="wbFDl7LIfAA1rj9/GtuCJk8u3VgrGzq9oWKl6JKy+ejJ2ncO4x1y6uaLrZiuoHyIdLvHJx59k+gE5VH4ek0dKQ==" saltValue="tz+vIaxdgArQIbB5tVZpGg==" spinCount="100000" sheet="1" formatRows="0"/>
  <mergeCells count="865">
    <mergeCell ref="C294:W297"/>
    <mergeCell ref="X294:AE297"/>
    <mergeCell ref="AF294:AI297"/>
    <mergeCell ref="C298:W301"/>
    <mergeCell ref="X298:AE301"/>
    <mergeCell ref="AF298:AI301"/>
    <mergeCell ref="AU298:AU301"/>
    <mergeCell ref="AV298:AV301"/>
    <mergeCell ref="AX298:AX301"/>
    <mergeCell ref="AY298:AY301"/>
    <mergeCell ref="J25:K26"/>
    <mergeCell ref="L25:M26"/>
    <mergeCell ref="Z20:AA21"/>
    <mergeCell ref="AE20:AI21"/>
    <mergeCell ref="AJ20:AK21"/>
    <mergeCell ref="AL20:AM21"/>
    <mergeCell ref="AN20:AO21"/>
    <mergeCell ref="AP20:AQ21"/>
    <mergeCell ref="N20:O21"/>
    <mergeCell ref="C120:AB124"/>
    <mergeCell ref="C139:AB143"/>
    <mergeCell ref="C157:AB161"/>
    <mergeCell ref="C175:AB179"/>
    <mergeCell ref="C194:AB198"/>
    <mergeCell ref="N25:O26"/>
    <mergeCell ref="P25:Q26"/>
    <mergeCell ref="R25:S26"/>
    <mergeCell ref="T25:U26"/>
    <mergeCell ref="V25:W26"/>
    <mergeCell ref="X25:Y26"/>
    <mergeCell ref="A36:I37"/>
    <mergeCell ref="B39:E40"/>
    <mergeCell ref="F39:G40"/>
    <mergeCell ref="A2:H2"/>
    <mergeCell ref="I2:AJ2"/>
    <mergeCell ref="AK2:AS2"/>
    <mergeCell ref="A17:I18"/>
    <mergeCell ref="B20:E21"/>
    <mergeCell ref="F20:G21"/>
    <mergeCell ref="H20:I21"/>
    <mergeCell ref="J20:K21"/>
    <mergeCell ref="L20:M21"/>
    <mergeCell ref="A3:AS3"/>
    <mergeCell ref="A12:AS12"/>
    <mergeCell ref="C5:K6"/>
    <mergeCell ref="L5:AP6"/>
    <mergeCell ref="C7:K8"/>
    <mergeCell ref="L7:AP8"/>
    <mergeCell ref="P20:Q21"/>
    <mergeCell ref="R20:S21"/>
    <mergeCell ref="T20:U21"/>
    <mergeCell ref="V20:W21"/>
    <mergeCell ref="X20:Y21"/>
    <mergeCell ref="AN25:AO26"/>
    <mergeCell ref="AP25:AQ26"/>
    <mergeCell ref="AT20:AT21"/>
    <mergeCell ref="AU20:AU21"/>
    <mergeCell ref="AV20:AV21"/>
    <mergeCell ref="AX20:AX21"/>
    <mergeCell ref="AY20:AY21"/>
    <mergeCell ref="B25:E26"/>
    <mergeCell ref="F25:G26"/>
    <mergeCell ref="H25:I26"/>
    <mergeCell ref="AE39:AI40"/>
    <mergeCell ref="AJ39:AK40"/>
    <mergeCell ref="Z25:AA26"/>
    <mergeCell ref="AT39:AT40"/>
    <mergeCell ref="AU39:AU40"/>
    <mergeCell ref="AV39:AV40"/>
    <mergeCell ref="AX39:AX40"/>
    <mergeCell ref="AY39:AY40"/>
    <mergeCell ref="AN39:AO40"/>
    <mergeCell ref="AP39:AQ40"/>
    <mergeCell ref="H39:I40"/>
    <mergeCell ref="C28:AB32"/>
    <mergeCell ref="BB25:BB26"/>
    <mergeCell ref="AE30:AK31"/>
    <mergeCell ref="AL30:AQ31"/>
    <mergeCell ref="AU30:AU31"/>
    <mergeCell ref="AV30:AV31"/>
    <mergeCell ref="AW30:AX31"/>
    <mergeCell ref="AT31:AT32"/>
    <mergeCell ref="AU25:AU26"/>
    <mergeCell ref="AV25:AV26"/>
    <mergeCell ref="AW25:AW26"/>
    <mergeCell ref="AX25:AX26"/>
    <mergeCell ref="AY25:AY26"/>
    <mergeCell ref="AZ25:AZ26"/>
    <mergeCell ref="AE25:AI26"/>
    <mergeCell ref="AJ25:AK26"/>
    <mergeCell ref="AL25:AM26"/>
    <mergeCell ref="BA25:BA26"/>
    <mergeCell ref="B44:E45"/>
    <mergeCell ref="F44:G45"/>
    <mergeCell ref="H44:I45"/>
    <mergeCell ref="J44:K45"/>
    <mergeCell ref="L44:M45"/>
    <mergeCell ref="Z39:AA40"/>
    <mergeCell ref="AL39:AM40"/>
    <mergeCell ref="N39:O40"/>
    <mergeCell ref="P39:Q40"/>
    <mergeCell ref="R39:S40"/>
    <mergeCell ref="T39:U40"/>
    <mergeCell ref="V39:W40"/>
    <mergeCell ref="X39:Y40"/>
    <mergeCell ref="Z44:AA45"/>
    <mergeCell ref="AE44:AI45"/>
    <mergeCell ref="AJ44:AK45"/>
    <mergeCell ref="AL44:AM45"/>
    <mergeCell ref="N44:O45"/>
    <mergeCell ref="P44:Q45"/>
    <mergeCell ref="R44:S45"/>
    <mergeCell ref="T44:U45"/>
    <mergeCell ref="V44:W45"/>
    <mergeCell ref="J39:K40"/>
    <mergeCell ref="L39:M40"/>
    <mergeCell ref="X44:Y45"/>
    <mergeCell ref="L57:M58"/>
    <mergeCell ref="N57:O58"/>
    <mergeCell ref="P57:Q58"/>
    <mergeCell ref="R57:S58"/>
    <mergeCell ref="AL57:AM58"/>
    <mergeCell ref="AU57:AU58"/>
    <mergeCell ref="AV57:AV58"/>
    <mergeCell ref="T57:U58"/>
    <mergeCell ref="V57:W58"/>
    <mergeCell ref="X57:Y58"/>
    <mergeCell ref="Z57:AA58"/>
    <mergeCell ref="AE57:AI58"/>
    <mergeCell ref="AJ57:AK58"/>
    <mergeCell ref="AN57:AO58"/>
    <mergeCell ref="AP57:AQ58"/>
    <mergeCell ref="C47:AB51"/>
    <mergeCell ref="A54:I55"/>
    <mergeCell ref="B57:E58"/>
    <mergeCell ref="F57:G58"/>
    <mergeCell ref="H57:I58"/>
    <mergeCell ref="J57:K58"/>
    <mergeCell ref="BA44:BA45"/>
    <mergeCell ref="BB44:BB45"/>
    <mergeCell ref="AE49:AK50"/>
    <mergeCell ref="AL49:AQ50"/>
    <mergeCell ref="AU49:AU50"/>
    <mergeCell ref="AV49:AV50"/>
    <mergeCell ref="AW49:AX50"/>
    <mergeCell ref="AU44:AU45"/>
    <mergeCell ref="AV44:AV45"/>
    <mergeCell ref="AW44:AW45"/>
    <mergeCell ref="AX44:AX45"/>
    <mergeCell ref="AY44:AY45"/>
    <mergeCell ref="AZ44:AZ45"/>
    <mergeCell ref="AT50:AT51"/>
    <mergeCell ref="AN44:AO45"/>
    <mergeCell ref="AP44:AQ45"/>
    <mergeCell ref="AY57:AY58"/>
    <mergeCell ref="AY62:AY63"/>
    <mergeCell ref="AZ62:AZ63"/>
    <mergeCell ref="BA62:BA63"/>
    <mergeCell ref="BB62:BB63"/>
    <mergeCell ref="AE67:AK68"/>
    <mergeCell ref="AL67:AQ68"/>
    <mergeCell ref="AU67:AU68"/>
    <mergeCell ref="AV67:AV68"/>
    <mergeCell ref="AL62:AM63"/>
    <mergeCell ref="AN62:AO63"/>
    <mergeCell ref="AP62:AQ63"/>
    <mergeCell ref="AU62:AU63"/>
    <mergeCell ref="AV62:AV63"/>
    <mergeCell ref="AW62:AW63"/>
    <mergeCell ref="AE62:AI63"/>
    <mergeCell ref="AJ62:AK63"/>
    <mergeCell ref="AT57:AT58"/>
    <mergeCell ref="AX57:AX58"/>
    <mergeCell ref="B62:E63"/>
    <mergeCell ref="F62:G63"/>
    <mergeCell ref="H62:I63"/>
    <mergeCell ref="J62:K63"/>
    <mergeCell ref="L62:M63"/>
    <mergeCell ref="N62:O63"/>
    <mergeCell ref="P62:Q63"/>
    <mergeCell ref="R62:S63"/>
    <mergeCell ref="AX62:AX63"/>
    <mergeCell ref="T62:U63"/>
    <mergeCell ref="V62:W63"/>
    <mergeCell ref="X62:Y63"/>
    <mergeCell ref="Z62:AA63"/>
    <mergeCell ref="R76:S77"/>
    <mergeCell ref="T76:U77"/>
    <mergeCell ref="V76:W77"/>
    <mergeCell ref="X76:Y77"/>
    <mergeCell ref="Z76:AA77"/>
    <mergeCell ref="AE76:AI77"/>
    <mergeCell ref="AW67:AX68"/>
    <mergeCell ref="AT68:AT69"/>
    <mergeCell ref="A73:I74"/>
    <mergeCell ref="B76:E77"/>
    <mergeCell ref="F76:G77"/>
    <mergeCell ref="H76:I77"/>
    <mergeCell ref="J76:K77"/>
    <mergeCell ref="L76:M77"/>
    <mergeCell ref="N76:O77"/>
    <mergeCell ref="P76:Q77"/>
    <mergeCell ref="C65:AB69"/>
    <mergeCell ref="AV76:AV77"/>
    <mergeCell ref="AX76:AX77"/>
    <mergeCell ref="BA81:BA82"/>
    <mergeCell ref="BB81:BB82"/>
    <mergeCell ref="AJ81:AK82"/>
    <mergeCell ref="AL81:AM82"/>
    <mergeCell ref="AN81:AO82"/>
    <mergeCell ref="AP81:AQ82"/>
    <mergeCell ref="AU81:AU82"/>
    <mergeCell ref="AV81:AV82"/>
    <mergeCell ref="AW81:AW82"/>
    <mergeCell ref="AX81:AX82"/>
    <mergeCell ref="AZ81:AZ82"/>
    <mergeCell ref="AE81:AI82"/>
    <mergeCell ref="AY76:AY77"/>
    <mergeCell ref="AJ76:AK77"/>
    <mergeCell ref="AL76:AM77"/>
    <mergeCell ref="AN76:AO77"/>
    <mergeCell ref="AP76:AQ77"/>
    <mergeCell ref="AT76:AT77"/>
    <mergeCell ref="AU76:AU77"/>
    <mergeCell ref="AY81:AY82"/>
    <mergeCell ref="AW86:AX87"/>
    <mergeCell ref="AT87:AT88"/>
    <mergeCell ref="A91:I92"/>
    <mergeCell ref="B94:E95"/>
    <mergeCell ref="F94:G95"/>
    <mergeCell ref="H94:I95"/>
    <mergeCell ref="J94:K95"/>
    <mergeCell ref="L94:M95"/>
    <mergeCell ref="N94:O95"/>
    <mergeCell ref="AE86:AK87"/>
    <mergeCell ref="AL86:AQ87"/>
    <mergeCell ref="AU86:AU87"/>
    <mergeCell ref="AV86:AV87"/>
    <mergeCell ref="AU94:AU95"/>
    <mergeCell ref="AV94:AV95"/>
    <mergeCell ref="AX94:AX95"/>
    <mergeCell ref="C84:AB88"/>
    <mergeCell ref="AJ94:AK95"/>
    <mergeCell ref="AL94:AM95"/>
    <mergeCell ref="Z94:AA95"/>
    <mergeCell ref="P99:Q100"/>
    <mergeCell ref="R99:S100"/>
    <mergeCell ref="T99:U100"/>
    <mergeCell ref="V99:W100"/>
    <mergeCell ref="X99:Y100"/>
    <mergeCell ref="Z99:AA100"/>
    <mergeCell ref="J81:K82"/>
    <mergeCell ref="L81:M82"/>
    <mergeCell ref="N81:O82"/>
    <mergeCell ref="V81:W82"/>
    <mergeCell ref="X81:Y82"/>
    <mergeCell ref="Z81:AA82"/>
    <mergeCell ref="P81:Q82"/>
    <mergeCell ref="R81:S82"/>
    <mergeCell ref="T81:U82"/>
    <mergeCell ref="AY94:AY95"/>
    <mergeCell ref="AN94:AO95"/>
    <mergeCell ref="AP94:AQ95"/>
    <mergeCell ref="AT94:AT95"/>
    <mergeCell ref="C102:AB106"/>
    <mergeCell ref="A109:I110"/>
    <mergeCell ref="B99:E100"/>
    <mergeCell ref="B81:E82"/>
    <mergeCell ref="F81:G82"/>
    <mergeCell ref="H81:I82"/>
    <mergeCell ref="F99:G100"/>
    <mergeCell ref="H99:I100"/>
    <mergeCell ref="J99:K100"/>
    <mergeCell ref="L99:M100"/>
    <mergeCell ref="N99:O100"/>
    <mergeCell ref="AE94:AI95"/>
    <mergeCell ref="P94:Q95"/>
    <mergeCell ref="R94:S95"/>
    <mergeCell ref="T94:U95"/>
    <mergeCell ref="V94:W95"/>
    <mergeCell ref="X94:Y95"/>
    <mergeCell ref="B112:E113"/>
    <mergeCell ref="F112:G113"/>
    <mergeCell ref="H112:I113"/>
    <mergeCell ref="J112:K113"/>
    <mergeCell ref="L112:M113"/>
    <mergeCell ref="AV112:AV113"/>
    <mergeCell ref="AX112:AX113"/>
    <mergeCell ref="AY112:AY113"/>
    <mergeCell ref="AN112:AO113"/>
    <mergeCell ref="AP112:AQ113"/>
    <mergeCell ref="AU112:AU113"/>
    <mergeCell ref="AT112:AT113"/>
    <mergeCell ref="T117:U118"/>
    <mergeCell ref="V117:W118"/>
    <mergeCell ref="X117:Y118"/>
    <mergeCell ref="Z117:AA118"/>
    <mergeCell ref="BB99:BB100"/>
    <mergeCell ref="AE104:AK105"/>
    <mergeCell ref="AL104:AQ105"/>
    <mergeCell ref="AU104:AU105"/>
    <mergeCell ref="AV104:AV105"/>
    <mergeCell ref="AW104:AX105"/>
    <mergeCell ref="AT105:AT106"/>
    <mergeCell ref="AV99:AV100"/>
    <mergeCell ref="AW99:AW100"/>
    <mergeCell ref="AX99:AX100"/>
    <mergeCell ref="AY99:AY100"/>
    <mergeCell ref="AZ99:AZ100"/>
    <mergeCell ref="BA99:BA100"/>
    <mergeCell ref="AE99:AI100"/>
    <mergeCell ref="AJ99:AK100"/>
    <mergeCell ref="AL99:AM100"/>
    <mergeCell ref="AN99:AO100"/>
    <mergeCell ref="AP99:AQ100"/>
    <mergeCell ref="AU99:AU100"/>
    <mergeCell ref="Z112:AA113"/>
    <mergeCell ref="AE112:AI113"/>
    <mergeCell ref="AJ112:AK113"/>
    <mergeCell ref="AL112:AM113"/>
    <mergeCell ref="N112:O113"/>
    <mergeCell ref="P112:Q113"/>
    <mergeCell ref="R112:S113"/>
    <mergeCell ref="T112:U113"/>
    <mergeCell ref="V112:W113"/>
    <mergeCell ref="X112:Y113"/>
    <mergeCell ref="A128:I129"/>
    <mergeCell ref="B131:E132"/>
    <mergeCell ref="F131:G132"/>
    <mergeCell ref="H131:I132"/>
    <mergeCell ref="J131:K132"/>
    <mergeCell ref="L131:M132"/>
    <mergeCell ref="N117:O118"/>
    <mergeCell ref="P117:Q118"/>
    <mergeCell ref="R117:S118"/>
    <mergeCell ref="B117:E118"/>
    <mergeCell ref="F117:G118"/>
    <mergeCell ref="H117:I118"/>
    <mergeCell ref="J117:K118"/>
    <mergeCell ref="L117:M118"/>
    <mergeCell ref="V131:W132"/>
    <mergeCell ref="X131:Y132"/>
    <mergeCell ref="BA117:BA118"/>
    <mergeCell ref="BB117:BB118"/>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AE117:AI118"/>
    <mergeCell ref="AJ117:AK118"/>
    <mergeCell ref="AL117:AM118"/>
    <mergeCell ref="AN117:AO118"/>
    <mergeCell ref="AP117:AQ118"/>
    <mergeCell ref="Z136:AA137"/>
    <mergeCell ref="AE136:AI137"/>
    <mergeCell ref="N136:O137"/>
    <mergeCell ref="P136:Q137"/>
    <mergeCell ref="R136:S137"/>
    <mergeCell ref="AT131:AT132"/>
    <mergeCell ref="AU131:AU132"/>
    <mergeCell ref="AV131:AV132"/>
    <mergeCell ref="BA136:BA137"/>
    <mergeCell ref="AX131:AX132"/>
    <mergeCell ref="AY131:AY132"/>
    <mergeCell ref="T136:U137"/>
    <mergeCell ref="V136:W137"/>
    <mergeCell ref="X136:Y137"/>
    <mergeCell ref="Z131:AA132"/>
    <mergeCell ref="AE131:AI132"/>
    <mergeCell ref="AJ131:AK132"/>
    <mergeCell ref="AL131:AM132"/>
    <mergeCell ref="AN131:AO132"/>
    <mergeCell ref="AP131:AQ132"/>
    <mergeCell ref="N131:O132"/>
    <mergeCell ref="P131:Q132"/>
    <mergeCell ref="R131:S132"/>
    <mergeCell ref="T131:U132"/>
    <mergeCell ref="AV149:AV150"/>
    <mergeCell ref="BB136:BB137"/>
    <mergeCell ref="AE141:AK142"/>
    <mergeCell ref="AL141:AQ142"/>
    <mergeCell ref="AU141:AU142"/>
    <mergeCell ref="AV141:AV142"/>
    <mergeCell ref="AW141:AX142"/>
    <mergeCell ref="AU136:AU137"/>
    <mergeCell ref="AV136:AV137"/>
    <mergeCell ref="AW136:AW137"/>
    <mergeCell ref="AX136:AX137"/>
    <mergeCell ref="AY136:AY137"/>
    <mergeCell ref="AZ136:AZ137"/>
    <mergeCell ref="AT142:AT143"/>
    <mergeCell ref="AJ136:AK137"/>
    <mergeCell ref="AL136:AM137"/>
    <mergeCell ref="AN136:AO137"/>
    <mergeCell ref="AP136:AQ137"/>
    <mergeCell ref="L154:M155"/>
    <mergeCell ref="N154:O155"/>
    <mergeCell ref="P154:Q155"/>
    <mergeCell ref="R154:S155"/>
    <mergeCell ref="AL149:AM150"/>
    <mergeCell ref="AN149:AO150"/>
    <mergeCell ref="AP149:AQ150"/>
    <mergeCell ref="AT149:AT150"/>
    <mergeCell ref="AU149:AU150"/>
    <mergeCell ref="A146:I147"/>
    <mergeCell ref="B149:E150"/>
    <mergeCell ref="F149:G150"/>
    <mergeCell ref="H149:I150"/>
    <mergeCell ref="J149:K150"/>
    <mergeCell ref="L149:M150"/>
    <mergeCell ref="N149:O150"/>
    <mergeCell ref="P149:Q150"/>
    <mergeCell ref="R149:S150"/>
    <mergeCell ref="B136:E137"/>
    <mergeCell ref="F136:G137"/>
    <mergeCell ref="H136:I137"/>
    <mergeCell ref="J136:K137"/>
    <mergeCell ref="L136:M137"/>
    <mergeCell ref="BB154:BB155"/>
    <mergeCell ref="AL154:AM155"/>
    <mergeCell ref="AN154:AO155"/>
    <mergeCell ref="AP154:AQ155"/>
    <mergeCell ref="AU154:AU155"/>
    <mergeCell ref="AV154:AV155"/>
    <mergeCell ref="AW154:AW155"/>
    <mergeCell ref="T154:U155"/>
    <mergeCell ref="V154:W155"/>
    <mergeCell ref="X154:Y155"/>
    <mergeCell ref="Z154:AA155"/>
    <mergeCell ref="AE154:AI155"/>
    <mergeCell ref="AJ154:AK155"/>
    <mergeCell ref="AX149:AX150"/>
    <mergeCell ref="AY149:AY150"/>
    <mergeCell ref="B154:E155"/>
    <mergeCell ref="F154:G155"/>
    <mergeCell ref="H154:I155"/>
    <mergeCell ref="J154:K155"/>
    <mergeCell ref="T149:U150"/>
    <mergeCell ref="V149:W150"/>
    <mergeCell ref="X149:Y150"/>
    <mergeCell ref="AV159:AV160"/>
    <mergeCell ref="AW159:AX160"/>
    <mergeCell ref="AT160:AT161"/>
    <mergeCell ref="AZ154:AZ155"/>
    <mergeCell ref="X172:Y173"/>
    <mergeCell ref="AT167:AT168"/>
    <mergeCell ref="AU167:AU168"/>
    <mergeCell ref="AV167:AV168"/>
    <mergeCell ref="AX167:AX168"/>
    <mergeCell ref="AY167:AY168"/>
    <mergeCell ref="Z167:AA168"/>
    <mergeCell ref="AE167:AI168"/>
    <mergeCell ref="AJ167:AK168"/>
    <mergeCell ref="AL167:AM168"/>
    <mergeCell ref="AN167:AO168"/>
    <mergeCell ref="AP167:AQ168"/>
    <mergeCell ref="Z149:AA150"/>
    <mergeCell ref="AE149:AI150"/>
    <mergeCell ref="AJ149:AK150"/>
    <mergeCell ref="AX154:AX155"/>
    <mergeCell ref="AY154:AY155"/>
    <mergeCell ref="BA154:BA155"/>
    <mergeCell ref="AT186:AT187"/>
    <mergeCell ref="AU186:AU187"/>
    <mergeCell ref="A164:I165"/>
    <mergeCell ref="B167:E168"/>
    <mergeCell ref="F167:G168"/>
    <mergeCell ref="H167:I168"/>
    <mergeCell ref="J167:K168"/>
    <mergeCell ref="L167:M168"/>
    <mergeCell ref="AE159:AK160"/>
    <mergeCell ref="AL159:AQ160"/>
    <mergeCell ref="AU159:AU160"/>
    <mergeCell ref="N167:O168"/>
    <mergeCell ref="P167:Q168"/>
    <mergeCell ref="R167:S168"/>
    <mergeCell ref="T167:U168"/>
    <mergeCell ref="V167:W168"/>
    <mergeCell ref="X167:Y168"/>
    <mergeCell ref="B172:E173"/>
    <mergeCell ref="F172:G173"/>
    <mergeCell ref="H172:I173"/>
    <mergeCell ref="J172:K173"/>
    <mergeCell ref="L172:M173"/>
    <mergeCell ref="BA172:BA173"/>
    <mergeCell ref="BB172:BB173"/>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AE172:AI173"/>
    <mergeCell ref="AJ172:AK173"/>
    <mergeCell ref="AL172:AM173"/>
    <mergeCell ref="AN172:AO173"/>
    <mergeCell ref="AP172:AQ173"/>
    <mergeCell ref="N172:O173"/>
    <mergeCell ref="P172:Q173"/>
    <mergeCell ref="R172:S173"/>
    <mergeCell ref="T172:U173"/>
    <mergeCell ref="V172:W173"/>
    <mergeCell ref="AV186:AV187"/>
    <mergeCell ref="AX186:AX187"/>
    <mergeCell ref="Z172:AA173"/>
    <mergeCell ref="AY186:AY187"/>
    <mergeCell ref="AN186:AO187"/>
    <mergeCell ref="AP186:AQ187"/>
    <mergeCell ref="P186:Q187"/>
    <mergeCell ref="R186:S187"/>
    <mergeCell ref="T186:U187"/>
    <mergeCell ref="V186:W187"/>
    <mergeCell ref="X186:Y187"/>
    <mergeCell ref="N191:O192"/>
    <mergeCell ref="P191:Q192"/>
    <mergeCell ref="R191:S192"/>
    <mergeCell ref="T191:U192"/>
    <mergeCell ref="X191:Y192"/>
    <mergeCell ref="BB191:BB192"/>
    <mergeCell ref="AE196:AK197"/>
    <mergeCell ref="AL196:AQ197"/>
    <mergeCell ref="AU196:AU197"/>
    <mergeCell ref="AV196:AV197"/>
    <mergeCell ref="AW196:AX197"/>
    <mergeCell ref="AU191:AU192"/>
    <mergeCell ref="AV191:AV192"/>
    <mergeCell ref="AW191:AW192"/>
    <mergeCell ref="AX191:AX192"/>
    <mergeCell ref="AY191:AY192"/>
    <mergeCell ref="AZ191:AZ192"/>
    <mergeCell ref="AE191:AI192"/>
    <mergeCell ref="AJ191:AK192"/>
    <mergeCell ref="AL191:AM192"/>
    <mergeCell ref="AN191:AO192"/>
    <mergeCell ref="AP191:AQ192"/>
    <mergeCell ref="BA191:BA192"/>
    <mergeCell ref="Z191:AA192"/>
    <mergeCell ref="AY226:AY229"/>
    <mergeCell ref="AU213:AW215"/>
    <mergeCell ref="AX213:AY215"/>
    <mergeCell ref="AU217:AU221"/>
    <mergeCell ref="AV217:AV221"/>
    <mergeCell ref="AX217:AX221"/>
    <mergeCell ref="AY217:AY221"/>
    <mergeCell ref="A183:I184"/>
    <mergeCell ref="B186:E187"/>
    <mergeCell ref="F186:G187"/>
    <mergeCell ref="H186:I187"/>
    <mergeCell ref="J186:K187"/>
    <mergeCell ref="L186:M187"/>
    <mergeCell ref="B191:E192"/>
    <mergeCell ref="F191:G192"/>
    <mergeCell ref="H191:I192"/>
    <mergeCell ref="J191:K192"/>
    <mergeCell ref="L191:M192"/>
    <mergeCell ref="Z186:AA187"/>
    <mergeCell ref="AE186:AI187"/>
    <mergeCell ref="AJ186:AK187"/>
    <mergeCell ref="AL186:AM187"/>
    <mergeCell ref="N186:O187"/>
    <mergeCell ref="AY222:AY225"/>
    <mergeCell ref="C226:C229"/>
    <mergeCell ref="AY230:AY233"/>
    <mergeCell ref="C234:C237"/>
    <mergeCell ref="D234:D237"/>
    <mergeCell ref="E234:E237"/>
    <mergeCell ref="F234:F237"/>
    <mergeCell ref="G234:H237"/>
    <mergeCell ref="I234:K237"/>
    <mergeCell ref="R234:W237"/>
    <mergeCell ref="L234:N237"/>
    <mergeCell ref="O234:Q237"/>
    <mergeCell ref="R230:W233"/>
    <mergeCell ref="L230:N233"/>
    <mergeCell ref="O230:Q233"/>
    <mergeCell ref="X230:AC233"/>
    <mergeCell ref="C230:C233"/>
    <mergeCell ref="D230:D233"/>
    <mergeCell ref="E230:E233"/>
    <mergeCell ref="F230:F233"/>
    <mergeCell ref="D222:D225"/>
    <mergeCell ref="E222:E225"/>
    <mergeCell ref="F222:F225"/>
    <mergeCell ref="G222:H225"/>
    <mergeCell ref="I222:K225"/>
    <mergeCell ref="C222:C225"/>
    <mergeCell ref="AT197:AT198"/>
    <mergeCell ref="B200:AP200"/>
    <mergeCell ref="V191:W192"/>
    <mergeCell ref="C217:H221"/>
    <mergeCell ref="I217:K221"/>
    <mergeCell ref="L217:Q218"/>
    <mergeCell ref="C204:J205"/>
    <mergeCell ref="K204:R205"/>
    <mergeCell ref="S204:V205"/>
    <mergeCell ref="W204:AR205"/>
    <mergeCell ref="C206:J207"/>
    <mergeCell ref="K206:R207"/>
    <mergeCell ref="S206:V207"/>
    <mergeCell ref="W206:AR207"/>
    <mergeCell ref="D211:AR211"/>
    <mergeCell ref="D213:AR213"/>
    <mergeCell ref="AD217:AI221"/>
    <mergeCell ref="R219:W221"/>
    <mergeCell ref="AU222:AU225"/>
    <mergeCell ref="AV222:AV225"/>
    <mergeCell ref="AX222:AX225"/>
    <mergeCell ref="R222:W225"/>
    <mergeCell ref="L222:N225"/>
    <mergeCell ref="O222:Q225"/>
    <mergeCell ref="X222:AC225"/>
    <mergeCell ref="AD226:AI229"/>
    <mergeCell ref="AU226:AU229"/>
    <mergeCell ref="AV226:AV229"/>
    <mergeCell ref="AX226:AX229"/>
    <mergeCell ref="C238:C241"/>
    <mergeCell ref="D238:D241"/>
    <mergeCell ref="E238:E241"/>
    <mergeCell ref="F238:F241"/>
    <mergeCell ref="G238:H241"/>
    <mergeCell ref="AU230:AU233"/>
    <mergeCell ref="AV230:AV233"/>
    <mergeCell ref="AX230:AX233"/>
    <mergeCell ref="I226:K229"/>
    <mergeCell ref="R226:W229"/>
    <mergeCell ref="L226:N229"/>
    <mergeCell ref="O226:Q229"/>
    <mergeCell ref="X226:AC229"/>
    <mergeCell ref="D226:D229"/>
    <mergeCell ref="E226:E229"/>
    <mergeCell ref="F226:F229"/>
    <mergeCell ref="G226:H229"/>
    <mergeCell ref="AU234:AU237"/>
    <mergeCell ref="AV234:AV237"/>
    <mergeCell ref="AD230:AI233"/>
    <mergeCell ref="AU242:AU245"/>
    <mergeCell ref="AV242:AV245"/>
    <mergeCell ref="AY250:AY253"/>
    <mergeCell ref="G230:H233"/>
    <mergeCell ref="I230:K233"/>
    <mergeCell ref="AV238:AV241"/>
    <mergeCell ref="AX238:AX241"/>
    <mergeCell ref="AY238:AY241"/>
    <mergeCell ref="G242:H245"/>
    <mergeCell ref="I242:K245"/>
    <mergeCell ref="R242:W245"/>
    <mergeCell ref="O238:Q241"/>
    <mergeCell ref="X238:AC241"/>
    <mergeCell ref="AD238:AI241"/>
    <mergeCell ref="AU238:AU241"/>
    <mergeCell ref="AX234:AX237"/>
    <mergeCell ref="AY234:AY237"/>
    <mergeCell ref="AX242:AX245"/>
    <mergeCell ref="AY242:AY245"/>
    <mergeCell ref="C246:C249"/>
    <mergeCell ref="D246:D249"/>
    <mergeCell ref="E246:E249"/>
    <mergeCell ref="F246:F249"/>
    <mergeCell ref="G246:H249"/>
    <mergeCell ref="I246:K249"/>
    <mergeCell ref="L242:N245"/>
    <mergeCell ref="O242:Q245"/>
    <mergeCell ref="X242:AC245"/>
    <mergeCell ref="AD242:AI245"/>
    <mergeCell ref="AY246:AY249"/>
    <mergeCell ref="AD246:AI249"/>
    <mergeCell ref="AU246:AU249"/>
    <mergeCell ref="AV246:AV249"/>
    <mergeCell ref="AX246:AX249"/>
    <mergeCell ref="R246:W249"/>
    <mergeCell ref="L246:N249"/>
    <mergeCell ref="O246:Q249"/>
    <mergeCell ref="X246:AC249"/>
    <mergeCell ref="C242:C245"/>
    <mergeCell ref="D242:D245"/>
    <mergeCell ref="E242:E245"/>
    <mergeCell ref="AY254:AY257"/>
    <mergeCell ref="C258:C261"/>
    <mergeCell ref="D258:D261"/>
    <mergeCell ref="E258:E261"/>
    <mergeCell ref="F258:F261"/>
    <mergeCell ref="G258:H261"/>
    <mergeCell ref="I258:K261"/>
    <mergeCell ref="R258:W261"/>
    <mergeCell ref="L258:N261"/>
    <mergeCell ref="O258:Q261"/>
    <mergeCell ref="R254:W257"/>
    <mergeCell ref="L254:N257"/>
    <mergeCell ref="O254:Q257"/>
    <mergeCell ref="X254:AC257"/>
    <mergeCell ref="C254:C257"/>
    <mergeCell ref="D254:D257"/>
    <mergeCell ref="E254:E257"/>
    <mergeCell ref="F254:F257"/>
    <mergeCell ref="AX258:AX261"/>
    <mergeCell ref="AY258:AY261"/>
    <mergeCell ref="AD258:AI261"/>
    <mergeCell ref="AU258:AU261"/>
    <mergeCell ref="AV258:AV261"/>
    <mergeCell ref="X258:AC261"/>
    <mergeCell ref="C250:C253"/>
    <mergeCell ref="D250:D253"/>
    <mergeCell ref="E250:E253"/>
    <mergeCell ref="F250:F253"/>
    <mergeCell ref="G250:H253"/>
    <mergeCell ref="AV254:AV257"/>
    <mergeCell ref="AX254:AX257"/>
    <mergeCell ref="I250:K253"/>
    <mergeCell ref="R250:W253"/>
    <mergeCell ref="L250:N253"/>
    <mergeCell ref="O250:Q253"/>
    <mergeCell ref="X250:AC253"/>
    <mergeCell ref="AD250:AI253"/>
    <mergeCell ref="AU250:AU253"/>
    <mergeCell ref="AV250:AV253"/>
    <mergeCell ref="AX250:AX253"/>
    <mergeCell ref="AD254:AI257"/>
    <mergeCell ref="AU254:AU257"/>
    <mergeCell ref="G254:H257"/>
    <mergeCell ref="I254:K257"/>
    <mergeCell ref="AX262:AX265"/>
    <mergeCell ref="AY262:AY265"/>
    <mergeCell ref="O262:Q265"/>
    <mergeCell ref="X262:AC265"/>
    <mergeCell ref="AD262:AI265"/>
    <mergeCell ref="AU262:AU265"/>
    <mergeCell ref="AV262:AV265"/>
    <mergeCell ref="X266:AC269"/>
    <mergeCell ref="AD266:AI269"/>
    <mergeCell ref="AU266:AU269"/>
    <mergeCell ref="AV266:AV269"/>
    <mergeCell ref="AX266:AX269"/>
    <mergeCell ref="AY266:AY269"/>
    <mergeCell ref="O266:Q269"/>
    <mergeCell ref="C262:C265"/>
    <mergeCell ref="D262:D265"/>
    <mergeCell ref="E262:E265"/>
    <mergeCell ref="F262:F265"/>
    <mergeCell ref="G262:H265"/>
    <mergeCell ref="I262:K265"/>
    <mergeCell ref="R262:W265"/>
    <mergeCell ref="L262:N265"/>
    <mergeCell ref="E278:E281"/>
    <mergeCell ref="F278:F281"/>
    <mergeCell ref="G278:H281"/>
    <mergeCell ref="I278:K281"/>
    <mergeCell ref="L278:N281"/>
    <mergeCell ref="O278:Q281"/>
    <mergeCell ref="C278:C281"/>
    <mergeCell ref="D278:D281"/>
    <mergeCell ref="C266:C269"/>
    <mergeCell ref="D266:D269"/>
    <mergeCell ref="E266:E269"/>
    <mergeCell ref="F266:F269"/>
    <mergeCell ref="G266:H269"/>
    <mergeCell ref="I266:K269"/>
    <mergeCell ref="R266:W269"/>
    <mergeCell ref="L266:N269"/>
    <mergeCell ref="AX270:AX273"/>
    <mergeCell ref="AY270:AY273"/>
    <mergeCell ref="C274:C277"/>
    <mergeCell ref="D274:D277"/>
    <mergeCell ref="E274:E277"/>
    <mergeCell ref="F274:F277"/>
    <mergeCell ref="G274:H277"/>
    <mergeCell ref="I274:K277"/>
    <mergeCell ref="L274:N277"/>
    <mergeCell ref="O274:Q277"/>
    <mergeCell ref="R274:W277"/>
    <mergeCell ref="X274:AC277"/>
    <mergeCell ref="AD274:AI277"/>
    <mergeCell ref="AU274:AU277"/>
    <mergeCell ref="AV274:AV277"/>
    <mergeCell ref="AX274:AX277"/>
    <mergeCell ref="AY274:AY277"/>
    <mergeCell ref="G270:H273"/>
    <mergeCell ref="I270:K273"/>
    <mergeCell ref="L270:N273"/>
    <mergeCell ref="O270:Q273"/>
    <mergeCell ref="R270:W273"/>
    <mergeCell ref="X270:AC273"/>
    <mergeCell ref="C270:C273"/>
    <mergeCell ref="D270:D273"/>
    <mergeCell ref="E270:E273"/>
    <mergeCell ref="F270:F273"/>
    <mergeCell ref="AD270:AI273"/>
    <mergeCell ref="AU270:AU273"/>
    <mergeCell ref="AV270:AV273"/>
    <mergeCell ref="X278:AC281"/>
    <mergeCell ref="AD278:AI281"/>
    <mergeCell ref="AU278:AU281"/>
    <mergeCell ref="AV278:AV281"/>
    <mergeCell ref="AX278:AX281"/>
    <mergeCell ref="AY278:AY281"/>
    <mergeCell ref="C282:C285"/>
    <mergeCell ref="D282:D285"/>
    <mergeCell ref="E282:E285"/>
    <mergeCell ref="F282:F285"/>
    <mergeCell ref="G282:H285"/>
    <mergeCell ref="I282:K285"/>
    <mergeCell ref="L282:N285"/>
    <mergeCell ref="O282:Q285"/>
    <mergeCell ref="R282:W285"/>
    <mergeCell ref="X282:AC285"/>
    <mergeCell ref="AD282:AI285"/>
    <mergeCell ref="AU282:AU285"/>
    <mergeCell ref="AV282:AV285"/>
    <mergeCell ref="AX282:AX285"/>
    <mergeCell ref="AY282:AY285"/>
    <mergeCell ref="R278:W281"/>
    <mergeCell ref="AU286:AU289"/>
    <mergeCell ref="AV286:AV289"/>
    <mergeCell ref="AX286:AX289"/>
    <mergeCell ref="AY286:AY289"/>
    <mergeCell ref="C290:C293"/>
    <mergeCell ref="D290:D293"/>
    <mergeCell ref="E290:E293"/>
    <mergeCell ref="F290:F293"/>
    <mergeCell ref="G290:H293"/>
    <mergeCell ref="I290:K293"/>
    <mergeCell ref="L290:N293"/>
    <mergeCell ref="O290:Q293"/>
    <mergeCell ref="R290:W293"/>
    <mergeCell ref="X290:AC293"/>
    <mergeCell ref="AD290:AI293"/>
    <mergeCell ref="AU290:AU293"/>
    <mergeCell ref="AV290:AV293"/>
    <mergeCell ref="AX290:AX293"/>
    <mergeCell ref="AY290:AY293"/>
    <mergeCell ref="C286:C289"/>
    <mergeCell ref="D286:D289"/>
    <mergeCell ref="E286:E289"/>
    <mergeCell ref="F286:F289"/>
    <mergeCell ref="G286:H289"/>
    <mergeCell ref="I286:K289"/>
    <mergeCell ref="L286:N289"/>
    <mergeCell ref="O286:Q289"/>
    <mergeCell ref="R286:W289"/>
    <mergeCell ref="R217:AC218"/>
    <mergeCell ref="X286:AC289"/>
    <mergeCell ref="AD286:AI289"/>
    <mergeCell ref="I238:K241"/>
    <mergeCell ref="R238:W241"/>
    <mergeCell ref="L238:N241"/>
    <mergeCell ref="X234:AC237"/>
    <mergeCell ref="AD234:AI237"/>
    <mergeCell ref="F242:F245"/>
    <mergeCell ref="AD222:AI225"/>
    <mergeCell ref="L219:N221"/>
    <mergeCell ref="O219:Q221"/>
    <mergeCell ref="X219:AC221"/>
  </mergeCells>
  <phoneticPr fontId="2"/>
  <conditionalFormatting sqref="X222 X226 X230 X234 X238 X242 X246 X250 X254 X258 X262 X266 X270 X274 X278 X282 X286 X290">
    <cfRule type="expression" dxfId="127" priority="47">
      <formula>IF(X222=0,TRUE)</formula>
    </cfRule>
  </conditionalFormatting>
  <conditionalFormatting sqref="R222 R226 R230 R234 R238 R242 R246 R250 R254 R258 R262 R266">
    <cfRule type="expression" dxfId="126" priority="44">
      <formula>IF(R222=0,TRUE)</formula>
    </cfRule>
  </conditionalFormatting>
  <conditionalFormatting sqref="AD222 AD226 AD230 AD234 AD238 AD242 AD246 AD250 AD254 AD258 AD262 AD266">
    <cfRule type="expression" dxfId="125" priority="41">
      <formula>IF(AD222=0,TRUE)</formula>
    </cfRule>
  </conditionalFormatting>
  <conditionalFormatting sqref="R270 R274 R278 R282 R286 R290">
    <cfRule type="expression" dxfId="124" priority="24">
      <formula>IF(R270="定",TRUE)</formula>
    </cfRule>
    <cfRule type="expression" dxfId="123" priority="26">
      <formula>IF(R270=0,TRUE)</formula>
    </cfRule>
  </conditionalFormatting>
  <conditionalFormatting sqref="AD270 AD274 AD278 AD282 AD286 AD290">
    <cfRule type="expression" dxfId="122" priority="21">
      <formula>IF(AD270="定",TRUE)</formula>
    </cfRule>
    <cfRule type="expression" dxfId="121" priority="22">
      <formula>IF(BV273="×",TRUE)</formula>
    </cfRule>
    <cfRule type="expression" dxfId="120" priority="23">
      <formula>IF(AD270=0,TRUE)</formula>
    </cfRule>
  </conditionalFormatting>
  <dataValidations count="5">
    <dataValidation type="whole" allowBlank="1" showInputMessage="1" showErrorMessage="1" sqref="L222:N293" xr:uid="{BD0FC29B-5D7F-4013-9BA6-37EE233867BA}">
      <formula1>1</formula1>
      <formula2>10</formula2>
    </dataValidation>
    <dataValidation type="decimal" operator="greaterThan" allowBlank="1" showInputMessage="1" showErrorMessage="1" sqref="K204:R205" xr:uid="{29CEBDDB-80E5-4CB9-A692-BF53F3673A85}">
      <formula1>0</formula1>
    </dataValidation>
    <dataValidation type="list" allowBlank="1" showInputMessage="1" showErrorMessage="1" sqref="I222:Q293" xr:uid="{0B48CB8A-A7F2-4078-99EB-9B02951DFB7E}">
      <formula1>"○,定,×,－"</formula1>
    </dataValidation>
    <dataValidation type="whole" allowBlank="1" showInputMessage="1" showErrorMessage="1" sqref="AN44:AO45 AN39:AO40 L44:M45 X44:Y45 L20:M21 X20:Y21 L25:M26 X25:Y26 AN25:AO26 AN20:AO21 L39:M40 X39:Y40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AN172:AO173 AN167:AO168 L186:M187 X186:Y187" xr:uid="{F386BA45-9CB2-4E71-BD72-0EEA9719C571}">
      <formula1>0</formula1>
      <formula2>59</formula2>
    </dataValidation>
    <dataValidation type="whole" allowBlank="1" showInputMessage="1" showErrorMessage="1" sqref="H20:I21 H25:I26 H39:I40 H44:I45 H57:I58 H62:I63 H76:I77 H81:I82 H94:I95 H99:I100 H112:I113 H117:I118 H131:I132 H136:I137 H149:I150 H154:I155 H167:I168 H172:I173 H186:I187 H191:I192" xr:uid="{F042DB12-F644-41FF-B71E-4E8A949C8445}">
      <formula1>5</formula1>
      <formula2>28</formula2>
    </dataValidation>
  </dataValidations>
  <pageMargins left="0.9055118110236221" right="0.51181102362204722" top="0.55118110236220474" bottom="0.55118110236220474" header="0.31496062992125984" footer="0.31496062992125984"/>
  <pageSetup paperSize="9" scale="37" fitToHeight="0" orientation="portrait" cellComments="asDisplayed" r:id="rId1"/>
  <headerFooter>
    <oddFooter>&amp;C&amp;P/&amp;N ページ</oddFooter>
  </headerFooter>
  <rowBreaks count="1" manualBreakCount="1">
    <brk id="200"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C91D-009A-49FA-8D29-46C0F70115BD}">
  <sheetPr>
    <pageSetUpPr fitToPage="1"/>
  </sheetPr>
  <dimension ref="C2:AZ105"/>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tJZNwDg4WaULyYEs19vKfQN43pzHNguu2CLIDMTT9/wrrx8V0qe/fJmEMt+ylOvz+vVjNtgdvvPjlNlZUhgKcw==" saltValue="JFgCQ3/1/70n6lFBQy0nkw==" spinCount="100000" sheet="1" objects="1" scenarios="1"/>
  <mergeCells count="229">
    <mergeCell ref="AD55:AI58"/>
    <mergeCell ref="X55:AC58"/>
    <mergeCell ref="L55:Q58"/>
    <mergeCell ref="C55:C58"/>
    <mergeCell ref="D55:D58"/>
    <mergeCell ref="E55:E58"/>
    <mergeCell ref="F55:F58"/>
    <mergeCell ref="G55:H58"/>
    <mergeCell ref="I55:K58"/>
    <mergeCell ref="R55:W58"/>
    <mergeCell ref="G47:H50"/>
    <mergeCell ref="I47:K50"/>
    <mergeCell ref="R47:W50"/>
    <mergeCell ref="R51:W54"/>
    <mergeCell ref="P2:T3"/>
    <mergeCell ref="U2:AC3"/>
    <mergeCell ref="AD2:AH3"/>
    <mergeCell ref="AI2:AQ3"/>
    <mergeCell ref="C3:M3"/>
    <mergeCell ref="C4:M5"/>
    <mergeCell ref="AD43:AI46"/>
    <mergeCell ref="I43:K46"/>
    <mergeCell ref="L43:Q46"/>
    <mergeCell ref="X43:AC46"/>
    <mergeCell ref="AD39:AI42"/>
    <mergeCell ref="X39:AC42"/>
    <mergeCell ref="C43:C46"/>
    <mergeCell ref="D43:D46"/>
    <mergeCell ref="E39:E42"/>
    <mergeCell ref="F39:F42"/>
    <mergeCell ref="G39:H42"/>
    <mergeCell ref="I39:K42"/>
    <mergeCell ref="C59:C62"/>
    <mergeCell ref="D59:D62"/>
    <mergeCell ref="E59:E62"/>
    <mergeCell ref="F59:F62"/>
    <mergeCell ref="AD51:AI54"/>
    <mergeCell ref="I51:K54"/>
    <mergeCell ref="L51:Q54"/>
    <mergeCell ref="X51:AC54"/>
    <mergeCell ref="AD47:AI50"/>
    <mergeCell ref="X47:AC50"/>
    <mergeCell ref="C51:C54"/>
    <mergeCell ref="D51:D54"/>
    <mergeCell ref="E51:E54"/>
    <mergeCell ref="F51:F54"/>
    <mergeCell ref="G51:H54"/>
    <mergeCell ref="L47:Q50"/>
    <mergeCell ref="C47:C50"/>
    <mergeCell ref="D47:D50"/>
    <mergeCell ref="E47:E50"/>
    <mergeCell ref="F47:F50"/>
    <mergeCell ref="R39:W42"/>
    <mergeCell ref="R43:W46"/>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E43:E46"/>
    <mergeCell ref="F43:F46"/>
    <mergeCell ref="G43:H46"/>
    <mergeCell ref="L39:Q42"/>
    <mergeCell ref="C39:C42"/>
    <mergeCell ref="D39:D42"/>
    <mergeCell ref="C27:C30"/>
    <mergeCell ref="D27:D30"/>
    <mergeCell ref="E27:E30"/>
    <mergeCell ref="F27:F30"/>
    <mergeCell ref="G27:H30"/>
    <mergeCell ref="L23:Q26"/>
    <mergeCell ref="C23:C26"/>
    <mergeCell ref="D23:D26"/>
    <mergeCell ref="E23:E26"/>
    <mergeCell ref="F23:F26"/>
    <mergeCell ref="G23:H26"/>
    <mergeCell ref="I23:K26"/>
    <mergeCell ref="AD35:AI38"/>
    <mergeCell ref="I35:K38"/>
    <mergeCell ref="L35:Q38"/>
    <mergeCell ref="X35:AC38"/>
    <mergeCell ref="C11:C14"/>
    <mergeCell ref="D11:D14"/>
    <mergeCell ref="E11:E14"/>
    <mergeCell ref="F11:F14"/>
    <mergeCell ref="G11:H14"/>
    <mergeCell ref="AD11:AI14"/>
    <mergeCell ref="I11:K14"/>
    <mergeCell ref="L11:Q14"/>
    <mergeCell ref="X11:AC14"/>
    <mergeCell ref="C19:C22"/>
    <mergeCell ref="D19:D22"/>
    <mergeCell ref="E19:E22"/>
    <mergeCell ref="F19:F22"/>
    <mergeCell ref="G19:H22"/>
    <mergeCell ref="L15:Q18"/>
    <mergeCell ref="C15:C18"/>
    <mergeCell ref="D15:D18"/>
    <mergeCell ref="E15:E18"/>
    <mergeCell ref="F15:F18"/>
    <mergeCell ref="G15:H18"/>
    <mergeCell ref="AD19:AI22"/>
    <mergeCell ref="I19:K22"/>
    <mergeCell ref="L19:Q22"/>
    <mergeCell ref="X19:AC22"/>
    <mergeCell ref="AD15:AI18"/>
    <mergeCell ref="X15:AC18"/>
    <mergeCell ref="R15:W18"/>
    <mergeCell ref="R19:W22"/>
    <mergeCell ref="AD27:AI30"/>
    <mergeCell ref="I27:K30"/>
    <mergeCell ref="L27:Q30"/>
    <mergeCell ref="X27:AC30"/>
    <mergeCell ref="AD23:AI26"/>
    <mergeCell ref="X23:AC26"/>
    <mergeCell ref="R23:W26"/>
    <mergeCell ref="R27:W30"/>
    <mergeCell ref="I15:K18"/>
    <mergeCell ref="C6:H10"/>
    <mergeCell ref="I6:K10"/>
    <mergeCell ref="L6:AC7"/>
    <mergeCell ref="AD6:AI10"/>
    <mergeCell ref="L8:Q10"/>
    <mergeCell ref="R8:W10"/>
    <mergeCell ref="X8:AC10"/>
    <mergeCell ref="AU11:AU14"/>
    <mergeCell ref="AV11:AV14"/>
    <mergeCell ref="R11:W14"/>
    <mergeCell ref="AU15:AU18"/>
    <mergeCell ref="AV55:AV58"/>
    <mergeCell ref="AV15:AV18"/>
    <mergeCell ref="AU19:AU22"/>
    <mergeCell ref="AV19:AV22"/>
    <mergeCell ref="AU23:AU26"/>
    <mergeCell ref="AV23:AV26"/>
    <mergeCell ref="AU27:AU30"/>
    <mergeCell ref="AV27:AV30"/>
    <mergeCell ref="AU31:AU34"/>
    <mergeCell ref="AV31:AV34"/>
    <mergeCell ref="AU35:AU38"/>
    <mergeCell ref="AV35:AV38"/>
    <mergeCell ref="AU39:AU42"/>
    <mergeCell ref="AV39:AV42"/>
    <mergeCell ref="AU43:AU46"/>
    <mergeCell ref="AV43:AV46"/>
    <mergeCell ref="AU47:AU50"/>
    <mergeCell ref="AV47:AV50"/>
    <mergeCell ref="AU51:AU54"/>
    <mergeCell ref="AV51:AV54"/>
    <mergeCell ref="AU55:AU58"/>
    <mergeCell ref="G59:H62"/>
    <mergeCell ref="I59:K62"/>
    <mergeCell ref="L59:Q62"/>
    <mergeCell ref="R59:W62"/>
    <mergeCell ref="X59:AC62"/>
    <mergeCell ref="AD59:AI62"/>
    <mergeCell ref="AU59:AU62"/>
    <mergeCell ref="AV59:AV62"/>
    <mergeCell ref="C63:C66"/>
    <mergeCell ref="D63:D66"/>
    <mergeCell ref="E63:E66"/>
    <mergeCell ref="F63:F66"/>
    <mergeCell ref="G63:H66"/>
    <mergeCell ref="I63:K66"/>
    <mergeCell ref="L63:Q66"/>
    <mergeCell ref="R63:W66"/>
    <mergeCell ref="X63:AC66"/>
    <mergeCell ref="AD63:AI66"/>
    <mergeCell ref="AU63:AU66"/>
    <mergeCell ref="AV63:AV66"/>
    <mergeCell ref="AD67:AI70"/>
    <mergeCell ref="AU67:AU70"/>
    <mergeCell ref="AV67:AV70"/>
    <mergeCell ref="C71:C74"/>
    <mergeCell ref="D71:D74"/>
    <mergeCell ref="E71:E74"/>
    <mergeCell ref="F71:F74"/>
    <mergeCell ref="G71:H74"/>
    <mergeCell ref="I71:K74"/>
    <mergeCell ref="L71:Q74"/>
    <mergeCell ref="R71:W74"/>
    <mergeCell ref="X71:AC74"/>
    <mergeCell ref="AD71:AI74"/>
    <mergeCell ref="AU71:AU74"/>
    <mergeCell ref="AV71:AV74"/>
    <mergeCell ref="C67:C70"/>
    <mergeCell ref="D67:D70"/>
    <mergeCell ref="E67:E70"/>
    <mergeCell ref="F67:F70"/>
    <mergeCell ref="G67:H70"/>
    <mergeCell ref="I67:K70"/>
    <mergeCell ref="L67:Q70"/>
    <mergeCell ref="R67:W70"/>
    <mergeCell ref="X67:AC70"/>
    <mergeCell ref="AD75:AI78"/>
    <mergeCell ref="AU75:AU78"/>
    <mergeCell ref="AV75:AV78"/>
    <mergeCell ref="C79:C82"/>
    <mergeCell ref="D79:D82"/>
    <mergeCell ref="E79:E82"/>
    <mergeCell ref="F79:F82"/>
    <mergeCell ref="G79:H82"/>
    <mergeCell ref="I79:K82"/>
    <mergeCell ref="L79:Q82"/>
    <mergeCell ref="R79:W82"/>
    <mergeCell ref="X79:AC82"/>
    <mergeCell ref="AD79:AI82"/>
    <mergeCell ref="AU79:AU82"/>
    <mergeCell ref="AV79:AV82"/>
    <mergeCell ref="C75:C78"/>
    <mergeCell ref="D75:D78"/>
    <mergeCell ref="E75:E78"/>
    <mergeCell ref="F75:F78"/>
    <mergeCell ref="G75:H78"/>
    <mergeCell ref="I75:K78"/>
    <mergeCell ref="L75:Q78"/>
    <mergeCell ref="R75:W78"/>
    <mergeCell ref="X75:AC78"/>
  </mergeCells>
  <phoneticPr fontId="2"/>
  <conditionalFormatting sqref="L11:Q82">
    <cfRule type="expression" dxfId="119" priority="19">
      <formula>IF(I11="定",TRUE)</formula>
    </cfRule>
    <cfRule type="expression" dxfId="118" priority="20">
      <formula>IF(I11="×",TRUE)</formula>
    </cfRule>
  </conditionalFormatting>
  <conditionalFormatting sqref="R11:W82">
    <cfRule type="expression" dxfId="117" priority="17">
      <formula>IF(I11="定",TRUE)</formula>
    </cfRule>
    <cfRule type="expression" dxfId="116" priority="18">
      <formula>IF(I11="×",TRUE)</formula>
    </cfRule>
  </conditionalFormatting>
  <conditionalFormatting sqref="C4">
    <cfRule type="expression" dxfId="115" priority="15">
      <formula>IF(XFD4="定",TRUE)</formula>
    </cfRule>
    <cfRule type="expression" dxfId="114" priority="16">
      <formula>IF(XFD4="×",TRUE)</formula>
    </cfRule>
  </conditionalFormatting>
  <dataValidations count="2">
    <dataValidation type="whole" operator="lessThanOrEqual" allowBlank="1" showInputMessage="1" showErrorMessage="1" sqref="R11:W82" xr:uid="{0BF7DA59-9CE6-43A1-8E9C-34D732514F6B}">
      <formula1>L11</formula1>
    </dataValidation>
    <dataValidation type="whole" operator="greaterThanOrEqual" allowBlank="1" showInputMessage="1" showErrorMessage="1" sqref="L11:Q82" xr:uid="{26ADEC7E-5B16-486C-9A21-C2335E8830E3}">
      <formula1>R11</formula1>
    </dataValidation>
  </dataValidations>
  <pageMargins left="0.7" right="0.7" top="0.75" bottom="0.75" header="0.3" footer="0.3"/>
  <pageSetup paperSize="9" scale="45"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415D4-2ACF-4161-9296-8D307E0B905F}">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JhcytX93fbNVz4558Bo+UMqCHMwL5MwSgHSZ4/gSBOs1mozwImVM5mejDpMKENPtypMjtJnFM4+LmnDVCahuXQ==" saltValue="5tOIwscx/VXgedCB4DVfpQ=="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113" priority="5">
      <formula>IF(I11="定",TRUE)</formula>
    </cfRule>
    <cfRule type="expression" dxfId="112" priority="6">
      <formula>IF(I11="×",TRUE)</formula>
    </cfRule>
  </conditionalFormatting>
  <conditionalFormatting sqref="R11:W82">
    <cfRule type="expression" dxfId="111" priority="3">
      <formula>IF(I11="定",TRUE)</formula>
    </cfRule>
    <cfRule type="expression" dxfId="110" priority="4">
      <formula>IF(I11="×",TRUE)</formula>
    </cfRule>
  </conditionalFormatting>
  <conditionalFormatting sqref="C4">
    <cfRule type="expression" dxfId="109" priority="1">
      <formula>IF(XFD4="定",TRUE)</formula>
    </cfRule>
    <cfRule type="expression" dxfId="108" priority="2">
      <formula>IF(XFD4="×",TRUE)</formula>
    </cfRule>
  </conditionalFormatting>
  <dataValidations count="2">
    <dataValidation type="whole" operator="greaterThanOrEqual" allowBlank="1" showInputMessage="1" showErrorMessage="1" sqref="L11:Q82" xr:uid="{1F8C8A3E-C721-4199-BF60-59952C9C42DF}">
      <formula1>R11</formula1>
    </dataValidation>
    <dataValidation type="whole" operator="lessThanOrEqual" allowBlank="1" showInputMessage="1" showErrorMessage="1" sqref="R11:W82" xr:uid="{516B6F3E-94DE-48FE-94BE-AECA74B68B46}">
      <formula1>L11</formula1>
    </dataValidation>
  </dataValidations>
  <pageMargins left="0.7" right="0.7" top="0.75" bottom="0.75" header="0.3" footer="0.3"/>
  <pageSetup paperSize="9" scale="45"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14A66-86AF-49E5-9072-452ADC1C168C}">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BPzrRF/xq8LfUWVyKRJ+YE0y3a8nnR1di1jEgN0H1cwXE8ghS843pJ246R+67SLrvRkSfyq5Ih7rj8K91IDoKA==" saltValue="GlfYf1U6GjrXmvSAK+1CHA=="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107" priority="5">
      <formula>IF(I11="定",TRUE)</formula>
    </cfRule>
    <cfRule type="expression" dxfId="106" priority="6">
      <formula>IF(I11="×",TRUE)</formula>
    </cfRule>
  </conditionalFormatting>
  <conditionalFormatting sqref="R11:W82">
    <cfRule type="expression" dxfId="105" priority="3">
      <formula>IF(I11="定",TRUE)</formula>
    </cfRule>
    <cfRule type="expression" dxfId="104" priority="4">
      <formula>IF(I11="×",TRUE)</formula>
    </cfRule>
  </conditionalFormatting>
  <conditionalFormatting sqref="C4">
    <cfRule type="expression" dxfId="103" priority="1">
      <formula>IF(XFD4="定",TRUE)</formula>
    </cfRule>
    <cfRule type="expression" dxfId="102" priority="2">
      <formula>IF(XFD4="×",TRUE)</formula>
    </cfRule>
  </conditionalFormatting>
  <dataValidations count="2">
    <dataValidation type="whole" operator="lessThanOrEqual" allowBlank="1" showInputMessage="1" showErrorMessage="1" sqref="R11:W82" xr:uid="{48C678F2-2F9B-4A34-8A0B-515A192F2E95}">
      <formula1>L11</formula1>
    </dataValidation>
    <dataValidation type="whole" operator="greaterThanOrEqual" allowBlank="1" showInputMessage="1" showErrorMessage="1" sqref="L11:Q82" xr:uid="{BC93D62A-E225-40EE-A587-75E379E189E5}">
      <formula1>R11</formula1>
    </dataValidation>
  </dataValidations>
  <pageMargins left="0.7" right="0.7" top="0.75" bottom="0.75" header="0.3" footer="0.3"/>
  <pageSetup paperSize="9" scale="45"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8B7D4-36DA-4DFD-A097-CEAB8575D293}">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s6nKrzNIQXopNcKCtCRRE5Og5wq23xBrAUoJLzur4ktnGV+jwGcPhrM7c12gURkkRsG1LEpK6RQqR+aW3q7T9Q==" saltValue="J3LClyOn3o3Hwa5gqBvwrA=="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101" priority="5">
      <formula>IF(I11="定",TRUE)</formula>
    </cfRule>
    <cfRule type="expression" dxfId="100" priority="6">
      <formula>IF(I11="×",TRUE)</formula>
    </cfRule>
  </conditionalFormatting>
  <conditionalFormatting sqref="R11:W82">
    <cfRule type="expression" dxfId="99" priority="3">
      <formula>IF(I11="定",TRUE)</formula>
    </cfRule>
    <cfRule type="expression" dxfId="98" priority="4">
      <formula>IF(I11="×",TRUE)</formula>
    </cfRule>
  </conditionalFormatting>
  <conditionalFormatting sqref="C4">
    <cfRule type="expression" dxfId="97" priority="1">
      <formula>IF(XFD4="定",TRUE)</formula>
    </cfRule>
    <cfRule type="expression" dxfId="96" priority="2">
      <formula>IF(XFD4="×",TRUE)</formula>
    </cfRule>
  </conditionalFormatting>
  <dataValidations count="2">
    <dataValidation type="whole" operator="greaterThanOrEqual" allowBlank="1" showInputMessage="1" showErrorMessage="1" sqref="L11:Q82" xr:uid="{F09B784D-1D9F-4B6D-AD3E-739A654D14C2}">
      <formula1>R11</formula1>
    </dataValidation>
    <dataValidation type="whole" operator="lessThanOrEqual" allowBlank="1" showInputMessage="1" showErrorMessage="1" sqref="R11:W82" xr:uid="{18CCC0DD-C15A-425B-A744-8AEFCA2E29BB}">
      <formula1>L11</formula1>
    </dataValidation>
  </dataValidations>
  <pageMargins left="0.7" right="0.7" top="0.75" bottom="0.75" header="0.3" footer="0.3"/>
  <pageSetup paperSize="9" scale="45"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1F756-0773-4EB8-82EC-41E19BEC4776}">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5CgPTccvrekLQJodhQGrS0/XxVRFWMYvV61udUnqo/MxqzN+UMiPYiam3YBzd0GIISFvnFnrCcF8mqUGaDIs5w==" saltValue="3iPaZeBTnw0nLRvar9NEIg=="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95" priority="5">
      <formula>IF(I11="定",TRUE)</formula>
    </cfRule>
    <cfRule type="expression" dxfId="94" priority="6">
      <formula>IF(I11="×",TRUE)</formula>
    </cfRule>
  </conditionalFormatting>
  <conditionalFormatting sqref="R11:W82">
    <cfRule type="expression" dxfId="93" priority="3">
      <formula>IF(I11="定",TRUE)</formula>
    </cfRule>
    <cfRule type="expression" dxfId="92" priority="4">
      <formula>IF(I11="×",TRUE)</formula>
    </cfRule>
  </conditionalFormatting>
  <conditionalFormatting sqref="C4">
    <cfRule type="expression" dxfId="91" priority="1">
      <formula>IF(XFD4="定",TRUE)</formula>
    </cfRule>
    <cfRule type="expression" dxfId="90" priority="2">
      <formula>IF(XFD4="×",TRUE)</formula>
    </cfRule>
  </conditionalFormatting>
  <dataValidations count="2">
    <dataValidation type="whole" operator="lessThanOrEqual" allowBlank="1" showInputMessage="1" showErrorMessage="1" sqref="R11:W82" xr:uid="{BEBB9F9A-6632-417A-8D35-EB09A588252B}">
      <formula1>L11</formula1>
    </dataValidation>
    <dataValidation type="whole" operator="greaterThanOrEqual" allowBlank="1" showInputMessage="1" showErrorMessage="1" sqref="L11:Q82" xr:uid="{5DA30DCD-E27B-475A-9FE2-E6874865DA04}">
      <formula1>R11</formula1>
    </dataValidation>
  </dataValidations>
  <pageMargins left="0.7" right="0.7" top="0.75" bottom="0.75" header="0.3" footer="0.3"/>
  <pageSetup paperSize="9" scale="45"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A1FBC-6B0E-4946-BA1D-749A608C245B}">
  <sheetPr>
    <pageSetUpPr fitToPage="1"/>
  </sheetPr>
  <dimension ref="C2:AZ105"/>
  <sheetViews>
    <sheetView view="pageBreakPreview" zoomScale="60" zoomScaleNormal="100" workbookViewId="0">
      <selection activeCell="X79" sqref="X79:AC82"/>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28" t="s">
        <v>89</v>
      </c>
      <c r="Q2" s="328"/>
      <c r="R2" s="328"/>
      <c r="S2" s="328"/>
      <c r="T2" s="328"/>
      <c r="U2" s="328">
        <f>支給額計算書!$L$5</f>
        <v>0</v>
      </c>
      <c r="V2" s="328"/>
      <c r="W2" s="328"/>
      <c r="X2" s="328"/>
      <c r="Y2" s="328"/>
      <c r="Z2" s="328"/>
      <c r="AA2" s="328"/>
      <c r="AB2" s="328"/>
      <c r="AC2" s="328"/>
      <c r="AD2" s="328" t="s">
        <v>90</v>
      </c>
      <c r="AE2" s="328"/>
      <c r="AF2" s="328"/>
      <c r="AG2" s="328"/>
      <c r="AH2" s="328"/>
      <c r="AI2" s="328">
        <f>支給額計算書!$L$7</f>
        <v>0</v>
      </c>
      <c r="AJ2" s="328"/>
      <c r="AK2" s="328"/>
      <c r="AL2" s="328"/>
      <c r="AM2" s="328"/>
      <c r="AN2" s="328"/>
      <c r="AO2" s="328"/>
      <c r="AP2" s="328"/>
      <c r="AQ2" s="328"/>
      <c r="AR2" s="89"/>
      <c r="AS2" s="3"/>
      <c r="AT2" s="28"/>
      <c r="AU2" s="52"/>
      <c r="AV2" s="30"/>
      <c r="AW2" s="30"/>
      <c r="AX2" s="52"/>
      <c r="AY2" s="30"/>
      <c r="AZ2" s="30"/>
    </row>
    <row r="3" spans="3:52" s="76" customFormat="1" ht="18.75" customHeight="1" thickBot="1" x14ac:dyDescent="0.2">
      <c r="C3" s="440" t="s">
        <v>15</v>
      </c>
      <c r="D3" s="441"/>
      <c r="E3" s="441"/>
      <c r="F3" s="441"/>
      <c r="G3" s="441"/>
      <c r="H3" s="441"/>
      <c r="I3" s="441"/>
      <c r="J3" s="441"/>
      <c r="K3" s="441"/>
      <c r="L3" s="441"/>
      <c r="M3" s="442"/>
      <c r="N3" s="90"/>
      <c r="O3" s="91"/>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89"/>
      <c r="AS3" s="3"/>
      <c r="AT3" s="28"/>
      <c r="AU3" s="52"/>
      <c r="AV3" s="30"/>
      <c r="AW3" s="30"/>
      <c r="AX3" s="52"/>
      <c r="AY3" s="30"/>
      <c r="AZ3" s="30"/>
    </row>
    <row r="4" spans="3:52" s="76" customFormat="1" ht="18.75" customHeight="1" x14ac:dyDescent="0.15">
      <c r="C4" s="509"/>
      <c r="D4" s="510"/>
      <c r="E4" s="510"/>
      <c r="F4" s="510"/>
      <c r="G4" s="510"/>
      <c r="H4" s="510"/>
      <c r="I4" s="510"/>
      <c r="J4" s="510"/>
      <c r="K4" s="510"/>
      <c r="L4" s="510"/>
      <c r="M4" s="51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12"/>
      <c r="D5" s="513"/>
      <c r="E5" s="513"/>
      <c r="F5" s="513"/>
      <c r="G5" s="513"/>
      <c r="H5" s="513"/>
      <c r="I5" s="513"/>
      <c r="J5" s="513"/>
      <c r="K5" s="513"/>
      <c r="L5" s="513"/>
      <c r="M5" s="51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51" t="s">
        <v>14</v>
      </c>
      <c r="D6" s="252"/>
      <c r="E6" s="252"/>
      <c r="F6" s="252"/>
      <c r="G6" s="252"/>
      <c r="H6" s="252"/>
      <c r="I6" s="416" t="s">
        <v>91</v>
      </c>
      <c r="J6" s="252"/>
      <c r="K6" s="252"/>
      <c r="L6" s="418" t="s">
        <v>13</v>
      </c>
      <c r="M6" s="419"/>
      <c r="N6" s="419"/>
      <c r="O6" s="419"/>
      <c r="P6" s="419"/>
      <c r="Q6" s="419"/>
      <c r="R6" s="419"/>
      <c r="S6" s="419"/>
      <c r="T6" s="419"/>
      <c r="U6" s="419"/>
      <c r="V6" s="419"/>
      <c r="W6" s="419"/>
      <c r="X6" s="419"/>
      <c r="Y6" s="419"/>
      <c r="Z6" s="419"/>
      <c r="AA6" s="419"/>
      <c r="AB6" s="419"/>
      <c r="AC6" s="419"/>
      <c r="AD6" s="498" t="s">
        <v>111</v>
      </c>
      <c r="AE6" s="499"/>
      <c r="AF6" s="499"/>
      <c r="AG6" s="499"/>
      <c r="AH6" s="499"/>
      <c r="AI6" s="500"/>
      <c r="AU6" s="28"/>
      <c r="AV6" s="28"/>
      <c r="AW6" s="28"/>
    </row>
    <row r="7" spans="3:52" s="1" customFormat="1" ht="24.95" customHeight="1" x14ac:dyDescent="0.15">
      <c r="C7" s="254"/>
      <c r="D7" s="160"/>
      <c r="E7" s="160"/>
      <c r="F7" s="160"/>
      <c r="G7" s="160"/>
      <c r="H7" s="160"/>
      <c r="I7" s="248"/>
      <c r="J7" s="160"/>
      <c r="K7" s="160"/>
      <c r="L7" s="420"/>
      <c r="M7" s="421"/>
      <c r="N7" s="421"/>
      <c r="O7" s="421"/>
      <c r="P7" s="421"/>
      <c r="Q7" s="421"/>
      <c r="R7" s="421"/>
      <c r="S7" s="421"/>
      <c r="T7" s="421"/>
      <c r="U7" s="421"/>
      <c r="V7" s="421"/>
      <c r="W7" s="421"/>
      <c r="X7" s="421"/>
      <c r="Y7" s="421"/>
      <c r="Z7" s="421"/>
      <c r="AA7" s="421"/>
      <c r="AB7" s="421"/>
      <c r="AC7" s="421"/>
      <c r="AD7" s="328"/>
      <c r="AE7" s="501"/>
      <c r="AF7" s="501"/>
      <c r="AG7" s="501"/>
      <c r="AH7" s="501"/>
      <c r="AI7" s="502"/>
      <c r="AU7" s="28"/>
      <c r="AV7" s="28"/>
      <c r="AW7" s="28"/>
    </row>
    <row r="8" spans="3:52" s="1" customFormat="1" ht="24.95" customHeight="1" x14ac:dyDescent="0.15">
      <c r="C8" s="254"/>
      <c r="D8" s="160"/>
      <c r="E8" s="160"/>
      <c r="F8" s="160"/>
      <c r="G8" s="160"/>
      <c r="H8" s="160"/>
      <c r="I8" s="248"/>
      <c r="J8" s="160"/>
      <c r="K8" s="160"/>
      <c r="L8" s="427" t="s">
        <v>12</v>
      </c>
      <c r="M8" s="427"/>
      <c r="N8" s="427"/>
      <c r="O8" s="427"/>
      <c r="P8" s="427"/>
      <c r="Q8" s="427"/>
      <c r="R8" s="429" t="s">
        <v>84</v>
      </c>
      <c r="S8" s="429"/>
      <c r="T8" s="429"/>
      <c r="U8" s="429"/>
      <c r="V8" s="429"/>
      <c r="W8" s="429"/>
      <c r="X8" s="431" t="s">
        <v>11</v>
      </c>
      <c r="Y8" s="432"/>
      <c r="Z8" s="432"/>
      <c r="AA8" s="432"/>
      <c r="AB8" s="432"/>
      <c r="AC8" s="433"/>
      <c r="AD8" s="328"/>
      <c r="AE8" s="501"/>
      <c r="AF8" s="501"/>
      <c r="AG8" s="501"/>
      <c r="AH8" s="501"/>
      <c r="AI8" s="502"/>
      <c r="AU8" s="28"/>
      <c r="AV8" s="28"/>
      <c r="AW8" s="28"/>
    </row>
    <row r="9" spans="3:52" s="1" customFormat="1" ht="45" customHeight="1" x14ac:dyDescent="0.15">
      <c r="C9" s="254"/>
      <c r="D9" s="160"/>
      <c r="E9" s="160"/>
      <c r="F9" s="160"/>
      <c r="G9" s="160"/>
      <c r="H9" s="160"/>
      <c r="I9" s="248"/>
      <c r="J9" s="160"/>
      <c r="K9" s="160"/>
      <c r="L9" s="427"/>
      <c r="M9" s="427"/>
      <c r="N9" s="427"/>
      <c r="O9" s="427"/>
      <c r="P9" s="427"/>
      <c r="Q9" s="427"/>
      <c r="R9" s="429"/>
      <c r="S9" s="429"/>
      <c r="T9" s="429"/>
      <c r="U9" s="429"/>
      <c r="V9" s="429"/>
      <c r="W9" s="429"/>
      <c r="X9" s="434"/>
      <c r="Y9" s="435"/>
      <c r="Z9" s="435"/>
      <c r="AA9" s="435"/>
      <c r="AB9" s="435"/>
      <c r="AC9" s="436"/>
      <c r="AD9" s="328"/>
      <c r="AE9" s="501"/>
      <c r="AF9" s="501"/>
      <c r="AG9" s="501"/>
      <c r="AH9" s="501"/>
      <c r="AI9" s="502"/>
      <c r="AU9" s="28"/>
      <c r="AV9" s="28"/>
      <c r="AW9" s="28"/>
    </row>
    <row r="10" spans="3:52" s="1" customFormat="1" ht="66" customHeight="1" thickBot="1" x14ac:dyDescent="0.2">
      <c r="C10" s="414"/>
      <c r="D10" s="415"/>
      <c r="E10" s="415"/>
      <c r="F10" s="415"/>
      <c r="G10" s="415"/>
      <c r="H10" s="415"/>
      <c r="I10" s="417"/>
      <c r="J10" s="415"/>
      <c r="K10" s="415"/>
      <c r="L10" s="428"/>
      <c r="M10" s="428"/>
      <c r="N10" s="428"/>
      <c r="O10" s="428"/>
      <c r="P10" s="428"/>
      <c r="Q10" s="428"/>
      <c r="R10" s="430"/>
      <c r="S10" s="430"/>
      <c r="T10" s="430"/>
      <c r="U10" s="430"/>
      <c r="V10" s="430"/>
      <c r="W10" s="430"/>
      <c r="X10" s="437"/>
      <c r="Y10" s="438"/>
      <c r="Z10" s="438"/>
      <c r="AA10" s="438"/>
      <c r="AB10" s="438"/>
      <c r="AC10" s="439"/>
      <c r="AD10" s="503"/>
      <c r="AE10" s="504"/>
      <c r="AF10" s="504"/>
      <c r="AG10" s="504"/>
      <c r="AH10" s="504"/>
      <c r="AI10" s="505"/>
      <c r="AU10" s="28"/>
      <c r="AV10" s="28"/>
      <c r="AW10" s="28"/>
    </row>
    <row r="11" spans="3:52" s="1" customFormat="1" ht="10.5" customHeight="1" x14ac:dyDescent="0.15">
      <c r="C11" s="368">
        <v>9</v>
      </c>
      <c r="D11" s="122" t="s">
        <v>2</v>
      </c>
      <c r="E11" s="125">
        <v>13</v>
      </c>
      <c r="F11" s="125" t="s">
        <v>1</v>
      </c>
      <c r="G11" s="119" t="s">
        <v>8</v>
      </c>
      <c r="H11" s="125"/>
      <c r="I11" s="378">
        <f>支給額計算書!I222</f>
        <v>0</v>
      </c>
      <c r="J11" s="379"/>
      <c r="K11" s="380"/>
      <c r="L11" s="486"/>
      <c r="M11" s="487"/>
      <c r="N11" s="487"/>
      <c r="O11" s="487"/>
      <c r="P11" s="487"/>
      <c r="Q11" s="488"/>
      <c r="R11" s="486"/>
      <c r="S11" s="487"/>
      <c r="T11" s="487"/>
      <c r="U11" s="487"/>
      <c r="V11" s="487"/>
      <c r="W11" s="488"/>
      <c r="X11" s="396">
        <f>IF(L11=0,0,IF(I11="○",R11/L11,0))</f>
        <v>0</v>
      </c>
      <c r="Y11" s="397"/>
      <c r="Z11" s="397"/>
      <c r="AA11" s="397"/>
      <c r="AB11" s="397"/>
      <c r="AC11" s="398"/>
      <c r="AD11" s="506">
        <f>IF(I11="○",2*X11,0)</f>
        <v>0</v>
      </c>
      <c r="AE11" s="507"/>
      <c r="AF11" s="507"/>
      <c r="AG11" s="507"/>
      <c r="AH11" s="507"/>
      <c r="AI11" s="508"/>
      <c r="AU11" s="160"/>
      <c r="AV11" s="161"/>
      <c r="AW11" s="28"/>
    </row>
    <row r="12" spans="3:52" s="1" customFormat="1" ht="10.9" customHeight="1" x14ac:dyDescent="0.15">
      <c r="C12" s="369"/>
      <c r="D12" s="122"/>
      <c r="E12" s="125"/>
      <c r="F12" s="125"/>
      <c r="G12" s="119"/>
      <c r="H12" s="125"/>
      <c r="I12" s="378"/>
      <c r="J12" s="379"/>
      <c r="K12" s="380"/>
      <c r="L12" s="486"/>
      <c r="M12" s="487"/>
      <c r="N12" s="487"/>
      <c r="O12" s="487"/>
      <c r="P12" s="487"/>
      <c r="Q12" s="488"/>
      <c r="R12" s="486"/>
      <c r="S12" s="487"/>
      <c r="T12" s="487"/>
      <c r="U12" s="487"/>
      <c r="V12" s="487"/>
      <c r="W12" s="488"/>
      <c r="X12" s="396"/>
      <c r="Y12" s="397"/>
      <c r="Z12" s="397"/>
      <c r="AA12" s="397"/>
      <c r="AB12" s="397"/>
      <c r="AC12" s="398"/>
      <c r="AD12" s="480"/>
      <c r="AE12" s="481"/>
      <c r="AF12" s="481"/>
      <c r="AG12" s="481"/>
      <c r="AH12" s="481"/>
      <c r="AI12" s="482"/>
      <c r="AU12" s="160"/>
      <c r="AV12" s="161"/>
      <c r="AW12" s="28"/>
    </row>
    <row r="13" spans="3:52" s="1" customFormat="1" ht="10.9" customHeight="1" x14ac:dyDescent="0.15">
      <c r="C13" s="369"/>
      <c r="D13" s="122"/>
      <c r="E13" s="125"/>
      <c r="F13" s="125"/>
      <c r="G13" s="119"/>
      <c r="H13" s="125"/>
      <c r="I13" s="378"/>
      <c r="J13" s="379"/>
      <c r="K13" s="380"/>
      <c r="L13" s="486"/>
      <c r="M13" s="487"/>
      <c r="N13" s="487"/>
      <c r="O13" s="487"/>
      <c r="P13" s="487"/>
      <c r="Q13" s="488"/>
      <c r="R13" s="486"/>
      <c r="S13" s="487"/>
      <c r="T13" s="487"/>
      <c r="U13" s="487"/>
      <c r="V13" s="487"/>
      <c r="W13" s="488"/>
      <c r="X13" s="396"/>
      <c r="Y13" s="397"/>
      <c r="Z13" s="397"/>
      <c r="AA13" s="397"/>
      <c r="AB13" s="397"/>
      <c r="AC13" s="398"/>
      <c r="AD13" s="480"/>
      <c r="AE13" s="481"/>
      <c r="AF13" s="481"/>
      <c r="AG13" s="481"/>
      <c r="AH13" s="481"/>
      <c r="AI13" s="482"/>
      <c r="AU13" s="160"/>
      <c r="AV13" s="161"/>
      <c r="AW13" s="28"/>
    </row>
    <row r="14" spans="3:52" s="1" customFormat="1" ht="10.9" customHeight="1" x14ac:dyDescent="0.15">
      <c r="C14" s="405"/>
      <c r="D14" s="123"/>
      <c r="E14" s="126"/>
      <c r="F14" s="126"/>
      <c r="G14" s="120"/>
      <c r="H14" s="126"/>
      <c r="I14" s="406"/>
      <c r="J14" s="180"/>
      <c r="K14" s="407"/>
      <c r="L14" s="495"/>
      <c r="M14" s="496"/>
      <c r="N14" s="496"/>
      <c r="O14" s="496"/>
      <c r="P14" s="496"/>
      <c r="Q14" s="497"/>
      <c r="R14" s="495"/>
      <c r="S14" s="496"/>
      <c r="T14" s="496"/>
      <c r="U14" s="496"/>
      <c r="V14" s="496"/>
      <c r="W14" s="497"/>
      <c r="X14" s="411"/>
      <c r="Y14" s="412"/>
      <c r="Z14" s="412"/>
      <c r="AA14" s="412"/>
      <c r="AB14" s="412"/>
      <c r="AC14" s="413"/>
      <c r="AD14" s="480"/>
      <c r="AE14" s="481"/>
      <c r="AF14" s="481"/>
      <c r="AG14" s="481"/>
      <c r="AH14" s="481"/>
      <c r="AI14" s="482"/>
      <c r="AU14" s="160"/>
      <c r="AV14" s="161"/>
      <c r="AW14" s="28"/>
    </row>
    <row r="15" spans="3:52" s="1" customFormat="1" ht="10.9" customHeight="1" x14ac:dyDescent="0.15">
      <c r="C15" s="368">
        <v>9</v>
      </c>
      <c r="D15" s="371" t="s">
        <v>2</v>
      </c>
      <c r="E15" s="125">
        <v>14</v>
      </c>
      <c r="F15" s="124" t="s">
        <v>1</v>
      </c>
      <c r="G15" s="374" t="s">
        <v>7</v>
      </c>
      <c r="H15" s="124"/>
      <c r="I15" s="378">
        <f>支給額計算書!I226</f>
        <v>0</v>
      </c>
      <c r="J15" s="379"/>
      <c r="K15" s="380"/>
      <c r="L15" s="486"/>
      <c r="M15" s="487"/>
      <c r="N15" s="487"/>
      <c r="O15" s="487"/>
      <c r="P15" s="487"/>
      <c r="Q15" s="488"/>
      <c r="R15" s="486"/>
      <c r="S15" s="487"/>
      <c r="T15" s="487"/>
      <c r="U15" s="487"/>
      <c r="V15" s="487"/>
      <c r="W15" s="488"/>
      <c r="X15" s="396">
        <f t="shared" ref="X15" si="0">IF(L15=0,0,IF(I15="○",R15/L15,0))</f>
        <v>0</v>
      </c>
      <c r="Y15" s="397"/>
      <c r="Z15" s="397"/>
      <c r="AA15" s="397"/>
      <c r="AB15" s="397"/>
      <c r="AC15" s="398"/>
      <c r="AD15" s="151">
        <f t="shared" ref="AD15" si="1">IF(I15="○",2*X15,0)</f>
        <v>0</v>
      </c>
      <c r="AE15" s="152"/>
      <c r="AF15" s="152"/>
      <c r="AG15" s="152"/>
      <c r="AH15" s="152"/>
      <c r="AI15" s="367"/>
      <c r="AU15" s="160"/>
      <c r="AV15" s="161"/>
      <c r="AW15" s="28"/>
    </row>
    <row r="16" spans="3:52" s="1" customFormat="1" ht="10.9" customHeight="1" x14ac:dyDescent="0.15">
      <c r="C16" s="369"/>
      <c r="D16" s="122"/>
      <c r="E16" s="125"/>
      <c r="F16" s="125"/>
      <c r="G16" s="119"/>
      <c r="H16" s="125"/>
      <c r="I16" s="378"/>
      <c r="J16" s="379"/>
      <c r="K16" s="380"/>
      <c r="L16" s="486"/>
      <c r="M16" s="487"/>
      <c r="N16" s="487"/>
      <c r="O16" s="487"/>
      <c r="P16" s="487"/>
      <c r="Q16" s="488"/>
      <c r="R16" s="486"/>
      <c r="S16" s="487"/>
      <c r="T16" s="487"/>
      <c r="U16" s="487"/>
      <c r="V16" s="487"/>
      <c r="W16" s="488"/>
      <c r="X16" s="396"/>
      <c r="Y16" s="397"/>
      <c r="Z16" s="397"/>
      <c r="AA16" s="397"/>
      <c r="AB16" s="397"/>
      <c r="AC16" s="398"/>
      <c r="AD16" s="480"/>
      <c r="AE16" s="481"/>
      <c r="AF16" s="481"/>
      <c r="AG16" s="481"/>
      <c r="AH16" s="481"/>
      <c r="AI16" s="482"/>
      <c r="AU16" s="160"/>
      <c r="AV16" s="161"/>
      <c r="AW16" s="28"/>
    </row>
    <row r="17" spans="3:49" s="1" customFormat="1" ht="10.9" customHeight="1" x14ac:dyDescent="0.15">
      <c r="C17" s="369"/>
      <c r="D17" s="122"/>
      <c r="E17" s="125"/>
      <c r="F17" s="125"/>
      <c r="G17" s="119"/>
      <c r="H17" s="125"/>
      <c r="I17" s="378"/>
      <c r="J17" s="379"/>
      <c r="K17" s="380"/>
      <c r="L17" s="486"/>
      <c r="M17" s="487"/>
      <c r="N17" s="487"/>
      <c r="O17" s="487"/>
      <c r="P17" s="487"/>
      <c r="Q17" s="488"/>
      <c r="R17" s="486"/>
      <c r="S17" s="487"/>
      <c r="T17" s="487"/>
      <c r="U17" s="487"/>
      <c r="V17" s="487"/>
      <c r="W17" s="488"/>
      <c r="X17" s="396"/>
      <c r="Y17" s="397"/>
      <c r="Z17" s="397"/>
      <c r="AA17" s="397"/>
      <c r="AB17" s="397"/>
      <c r="AC17" s="398"/>
      <c r="AD17" s="480"/>
      <c r="AE17" s="481"/>
      <c r="AF17" s="481"/>
      <c r="AG17" s="481"/>
      <c r="AH17" s="481"/>
      <c r="AI17" s="482"/>
      <c r="AU17" s="160"/>
      <c r="AV17" s="161"/>
      <c r="AW17" s="28"/>
    </row>
    <row r="18" spans="3:49" s="1" customFormat="1" ht="10.9" customHeight="1" x14ac:dyDescent="0.15">
      <c r="C18" s="405"/>
      <c r="D18" s="123"/>
      <c r="E18" s="126"/>
      <c r="F18" s="126"/>
      <c r="G18" s="120"/>
      <c r="H18" s="126"/>
      <c r="I18" s="406"/>
      <c r="J18" s="180"/>
      <c r="K18" s="407"/>
      <c r="L18" s="495"/>
      <c r="M18" s="496"/>
      <c r="N18" s="496"/>
      <c r="O18" s="496"/>
      <c r="P18" s="496"/>
      <c r="Q18" s="497"/>
      <c r="R18" s="495"/>
      <c r="S18" s="496"/>
      <c r="T18" s="496"/>
      <c r="U18" s="496"/>
      <c r="V18" s="496"/>
      <c r="W18" s="497"/>
      <c r="X18" s="411"/>
      <c r="Y18" s="412"/>
      <c r="Z18" s="412"/>
      <c r="AA18" s="412"/>
      <c r="AB18" s="412"/>
      <c r="AC18" s="413"/>
      <c r="AD18" s="480"/>
      <c r="AE18" s="481"/>
      <c r="AF18" s="481"/>
      <c r="AG18" s="481"/>
      <c r="AH18" s="481"/>
      <c r="AI18" s="482"/>
      <c r="AU18" s="160"/>
      <c r="AV18" s="161"/>
      <c r="AW18" s="28"/>
    </row>
    <row r="19" spans="3:49" s="1" customFormat="1" ht="10.9" customHeight="1" x14ac:dyDescent="0.15">
      <c r="C19" s="368">
        <v>9</v>
      </c>
      <c r="D19" s="371" t="s">
        <v>2</v>
      </c>
      <c r="E19" s="125">
        <v>15</v>
      </c>
      <c r="F19" s="124" t="s">
        <v>1</v>
      </c>
      <c r="G19" s="374" t="s">
        <v>6</v>
      </c>
      <c r="H19" s="124"/>
      <c r="I19" s="378">
        <f>支給額計算書!I230</f>
        <v>0</v>
      </c>
      <c r="J19" s="379"/>
      <c r="K19" s="380"/>
      <c r="L19" s="486"/>
      <c r="M19" s="487"/>
      <c r="N19" s="487"/>
      <c r="O19" s="487"/>
      <c r="P19" s="487"/>
      <c r="Q19" s="488"/>
      <c r="R19" s="483"/>
      <c r="S19" s="484"/>
      <c r="T19" s="484"/>
      <c r="U19" s="484"/>
      <c r="V19" s="484"/>
      <c r="W19" s="485"/>
      <c r="X19" s="396">
        <f t="shared" ref="X19" si="2">IF(L19=0,0,IF(I19="○",R19/L19,0))</f>
        <v>0</v>
      </c>
      <c r="Y19" s="397"/>
      <c r="Z19" s="397"/>
      <c r="AA19" s="397"/>
      <c r="AB19" s="397"/>
      <c r="AC19" s="398"/>
      <c r="AD19" s="151">
        <f t="shared" ref="AD19" si="3">IF(I19="○",2*X19,0)</f>
        <v>0</v>
      </c>
      <c r="AE19" s="152"/>
      <c r="AF19" s="152"/>
      <c r="AG19" s="152"/>
      <c r="AH19" s="152"/>
      <c r="AI19" s="367"/>
      <c r="AU19" s="160"/>
      <c r="AV19" s="161"/>
      <c r="AW19" s="28"/>
    </row>
    <row r="20" spans="3:49" s="1" customFormat="1" ht="10.9" customHeight="1" x14ac:dyDescent="0.15">
      <c r="C20" s="369"/>
      <c r="D20" s="122"/>
      <c r="E20" s="125"/>
      <c r="F20" s="125"/>
      <c r="G20" s="119"/>
      <c r="H20" s="125"/>
      <c r="I20" s="378"/>
      <c r="J20" s="379"/>
      <c r="K20" s="380"/>
      <c r="L20" s="486"/>
      <c r="M20" s="487"/>
      <c r="N20" s="487"/>
      <c r="O20" s="487"/>
      <c r="P20" s="487"/>
      <c r="Q20" s="488"/>
      <c r="R20" s="486"/>
      <c r="S20" s="487"/>
      <c r="T20" s="487"/>
      <c r="U20" s="487"/>
      <c r="V20" s="487"/>
      <c r="W20" s="488"/>
      <c r="X20" s="396"/>
      <c r="Y20" s="397"/>
      <c r="Z20" s="397"/>
      <c r="AA20" s="397"/>
      <c r="AB20" s="397"/>
      <c r="AC20" s="398"/>
      <c r="AD20" s="480"/>
      <c r="AE20" s="481"/>
      <c r="AF20" s="481"/>
      <c r="AG20" s="481"/>
      <c r="AH20" s="481"/>
      <c r="AI20" s="482"/>
      <c r="AU20" s="160"/>
      <c r="AV20" s="161"/>
      <c r="AW20" s="28"/>
    </row>
    <row r="21" spans="3:49" s="1" customFormat="1" ht="10.9" customHeight="1" x14ac:dyDescent="0.15">
      <c r="C21" s="369"/>
      <c r="D21" s="122"/>
      <c r="E21" s="125"/>
      <c r="F21" s="125"/>
      <c r="G21" s="119"/>
      <c r="H21" s="125"/>
      <c r="I21" s="378"/>
      <c r="J21" s="379"/>
      <c r="K21" s="380"/>
      <c r="L21" s="486"/>
      <c r="M21" s="487"/>
      <c r="N21" s="487"/>
      <c r="O21" s="487"/>
      <c r="P21" s="487"/>
      <c r="Q21" s="488"/>
      <c r="R21" s="486"/>
      <c r="S21" s="487"/>
      <c r="T21" s="487"/>
      <c r="U21" s="487"/>
      <c r="V21" s="487"/>
      <c r="W21" s="488"/>
      <c r="X21" s="396"/>
      <c r="Y21" s="397"/>
      <c r="Z21" s="397"/>
      <c r="AA21" s="397"/>
      <c r="AB21" s="397"/>
      <c r="AC21" s="398"/>
      <c r="AD21" s="480"/>
      <c r="AE21" s="481"/>
      <c r="AF21" s="481"/>
      <c r="AG21" s="481"/>
      <c r="AH21" s="481"/>
      <c r="AI21" s="482"/>
      <c r="AU21" s="160"/>
      <c r="AV21" s="161"/>
      <c r="AW21" s="28"/>
    </row>
    <row r="22" spans="3:49" s="1" customFormat="1" ht="10.9" customHeight="1" x14ac:dyDescent="0.15">
      <c r="C22" s="405"/>
      <c r="D22" s="123"/>
      <c r="E22" s="126"/>
      <c r="F22" s="126"/>
      <c r="G22" s="120"/>
      <c r="H22" s="126"/>
      <c r="I22" s="406"/>
      <c r="J22" s="180"/>
      <c r="K22" s="407"/>
      <c r="L22" s="495"/>
      <c r="M22" s="496"/>
      <c r="N22" s="496"/>
      <c r="O22" s="496"/>
      <c r="P22" s="496"/>
      <c r="Q22" s="497"/>
      <c r="R22" s="495"/>
      <c r="S22" s="496"/>
      <c r="T22" s="496"/>
      <c r="U22" s="496"/>
      <c r="V22" s="496"/>
      <c r="W22" s="497"/>
      <c r="X22" s="411"/>
      <c r="Y22" s="412"/>
      <c r="Z22" s="412"/>
      <c r="AA22" s="412"/>
      <c r="AB22" s="412"/>
      <c r="AC22" s="413"/>
      <c r="AD22" s="480"/>
      <c r="AE22" s="481"/>
      <c r="AF22" s="481"/>
      <c r="AG22" s="481"/>
      <c r="AH22" s="481"/>
      <c r="AI22" s="482"/>
      <c r="AU22" s="160"/>
      <c r="AV22" s="161"/>
      <c r="AW22" s="28"/>
    </row>
    <row r="23" spans="3:49" s="1" customFormat="1" ht="10.9" customHeight="1" x14ac:dyDescent="0.15">
      <c r="C23" s="368">
        <v>9</v>
      </c>
      <c r="D23" s="371" t="s">
        <v>2</v>
      </c>
      <c r="E23" s="125">
        <v>16</v>
      </c>
      <c r="F23" s="124" t="s">
        <v>1</v>
      </c>
      <c r="G23" s="374" t="s">
        <v>5</v>
      </c>
      <c r="H23" s="124"/>
      <c r="I23" s="378">
        <f>支給額計算書!I234</f>
        <v>0</v>
      </c>
      <c r="J23" s="379"/>
      <c r="K23" s="380"/>
      <c r="L23" s="486"/>
      <c r="M23" s="487"/>
      <c r="N23" s="487"/>
      <c r="O23" s="487"/>
      <c r="P23" s="487"/>
      <c r="Q23" s="488"/>
      <c r="R23" s="483"/>
      <c r="S23" s="484"/>
      <c r="T23" s="484"/>
      <c r="U23" s="484"/>
      <c r="V23" s="484"/>
      <c r="W23" s="485"/>
      <c r="X23" s="396">
        <f t="shared" ref="X23" si="4">IF(L23=0,0,IF(I23="○",R23/L23,0))</f>
        <v>0</v>
      </c>
      <c r="Y23" s="397"/>
      <c r="Z23" s="397"/>
      <c r="AA23" s="397"/>
      <c r="AB23" s="397"/>
      <c r="AC23" s="398"/>
      <c r="AD23" s="151">
        <f t="shared" ref="AD23" si="5">IF(I23="○",2*X23,0)</f>
        <v>0</v>
      </c>
      <c r="AE23" s="152"/>
      <c r="AF23" s="152"/>
      <c r="AG23" s="152"/>
      <c r="AH23" s="152"/>
      <c r="AI23" s="367"/>
      <c r="AU23" s="160"/>
      <c r="AV23" s="161"/>
      <c r="AW23" s="28"/>
    </row>
    <row r="24" spans="3:49" s="1" customFormat="1" ht="10.9" customHeight="1" x14ac:dyDescent="0.15">
      <c r="C24" s="369"/>
      <c r="D24" s="122"/>
      <c r="E24" s="125"/>
      <c r="F24" s="125"/>
      <c r="G24" s="119"/>
      <c r="H24" s="125"/>
      <c r="I24" s="378"/>
      <c r="J24" s="379"/>
      <c r="K24" s="380"/>
      <c r="L24" s="486"/>
      <c r="M24" s="487"/>
      <c r="N24" s="487"/>
      <c r="O24" s="487"/>
      <c r="P24" s="487"/>
      <c r="Q24" s="488"/>
      <c r="R24" s="486"/>
      <c r="S24" s="487"/>
      <c r="T24" s="487"/>
      <c r="U24" s="487"/>
      <c r="V24" s="487"/>
      <c r="W24" s="488"/>
      <c r="X24" s="396"/>
      <c r="Y24" s="397"/>
      <c r="Z24" s="397"/>
      <c r="AA24" s="397"/>
      <c r="AB24" s="397"/>
      <c r="AC24" s="398"/>
      <c r="AD24" s="480"/>
      <c r="AE24" s="481"/>
      <c r="AF24" s="481"/>
      <c r="AG24" s="481"/>
      <c r="AH24" s="481"/>
      <c r="AI24" s="482"/>
      <c r="AU24" s="160"/>
      <c r="AV24" s="161"/>
      <c r="AW24" s="28"/>
    </row>
    <row r="25" spans="3:49" s="1" customFormat="1" ht="10.9" customHeight="1" x14ac:dyDescent="0.15">
      <c r="C25" s="369"/>
      <c r="D25" s="122"/>
      <c r="E25" s="125"/>
      <c r="F25" s="125"/>
      <c r="G25" s="119"/>
      <c r="H25" s="125"/>
      <c r="I25" s="378"/>
      <c r="J25" s="379"/>
      <c r="K25" s="380"/>
      <c r="L25" s="486"/>
      <c r="M25" s="487"/>
      <c r="N25" s="487"/>
      <c r="O25" s="487"/>
      <c r="P25" s="487"/>
      <c r="Q25" s="488"/>
      <c r="R25" s="486"/>
      <c r="S25" s="487"/>
      <c r="T25" s="487"/>
      <c r="U25" s="487"/>
      <c r="V25" s="487"/>
      <c r="W25" s="488"/>
      <c r="X25" s="396"/>
      <c r="Y25" s="397"/>
      <c r="Z25" s="397"/>
      <c r="AA25" s="397"/>
      <c r="AB25" s="397"/>
      <c r="AC25" s="398"/>
      <c r="AD25" s="480"/>
      <c r="AE25" s="481"/>
      <c r="AF25" s="481"/>
      <c r="AG25" s="481"/>
      <c r="AH25" s="481"/>
      <c r="AI25" s="482"/>
      <c r="AU25" s="160"/>
      <c r="AV25" s="161"/>
      <c r="AW25" s="28"/>
    </row>
    <row r="26" spans="3:49" s="1" customFormat="1" ht="10.9" customHeight="1" x14ac:dyDescent="0.15">
      <c r="C26" s="405"/>
      <c r="D26" s="123"/>
      <c r="E26" s="126"/>
      <c r="F26" s="126"/>
      <c r="G26" s="120"/>
      <c r="H26" s="126"/>
      <c r="I26" s="406"/>
      <c r="J26" s="180"/>
      <c r="K26" s="407"/>
      <c r="L26" s="495"/>
      <c r="M26" s="496"/>
      <c r="N26" s="496"/>
      <c r="O26" s="496"/>
      <c r="P26" s="496"/>
      <c r="Q26" s="497"/>
      <c r="R26" s="495"/>
      <c r="S26" s="496"/>
      <c r="T26" s="496"/>
      <c r="U26" s="496"/>
      <c r="V26" s="496"/>
      <c r="W26" s="497"/>
      <c r="X26" s="411"/>
      <c r="Y26" s="412"/>
      <c r="Z26" s="412"/>
      <c r="AA26" s="412"/>
      <c r="AB26" s="412"/>
      <c r="AC26" s="413"/>
      <c r="AD26" s="480"/>
      <c r="AE26" s="481"/>
      <c r="AF26" s="481"/>
      <c r="AG26" s="481"/>
      <c r="AH26" s="481"/>
      <c r="AI26" s="482"/>
      <c r="AU26" s="160"/>
      <c r="AV26" s="161"/>
      <c r="AW26" s="28"/>
    </row>
    <row r="27" spans="3:49" s="1" customFormat="1" ht="10.9" customHeight="1" x14ac:dyDescent="0.15">
      <c r="C27" s="368">
        <v>9</v>
      </c>
      <c r="D27" s="371" t="s">
        <v>2</v>
      </c>
      <c r="E27" s="125">
        <v>17</v>
      </c>
      <c r="F27" s="124" t="s">
        <v>1</v>
      </c>
      <c r="G27" s="374" t="s">
        <v>4</v>
      </c>
      <c r="H27" s="124"/>
      <c r="I27" s="378">
        <f>支給額計算書!I238</f>
        <v>0</v>
      </c>
      <c r="J27" s="379"/>
      <c r="K27" s="380"/>
      <c r="L27" s="486"/>
      <c r="M27" s="487"/>
      <c r="N27" s="487"/>
      <c r="O27" s="487"/>
      <c r="P27" s="487"/>
      <c r="Q27" s="488"/>
      <c r="R27" s="483"/>
      <c r="S27" s="484"/>
      <c r="T27" s="484"/>
      <c r="U27" s="484"/>
      <c r="V27" s="484"/>
      <c r="W27" s="485"/>
      <c r="X27" s="396">
        <f t="shared" ref="X27" si="6">IF(L27=0,0,IF(I27="○",R27/L27,0))</f>
        <v>0</v>
      </c>
      <c r="Y27" s="397"/>
      <c r="Z27" s="397"/>
      <c r="AA27" s="397"/>
      <c r="AB27" s="397"/>
      <c r="AC27" s="398"/>
      <c r="AD27" s="151">
        <f t="shared" ref="AD27" si="7">IF(I27="○",2*X27,0)</f>
        <v>0</v>
      </c>
      <c r="AE27" s="152"/>
      <c r="AF27" s="152"/>
      <c r="AG27" s="152"/>
      <c r="AH27" s="152"/>
      <c r="AI27" s="367"/>
      <c r="AU27" s="160"/>
      <c r="AV27" s="161"/>
      <c r="AW27" s="28"/>
    </row>
    <row r="28" spans="3:49" s="1" customFormat="1" ht="10.9" customHeight="1" x14ac:dyDescent="0.15">
      <c r="C28" s="369"/>
      <c r="D28" s="122"/>
      <c r="E28" s="125"/>
      <c r="F28" s="125"/>
      <c r="G28" s="119"/>
      <c r="H28" s="125"/>
      <c r="I28" s="378"/>
      <c r="J28" s="379"/>
      <c r="K28" s="380"/>
      <c r="L28" s="486"/>
      <c r="M28" s="487"/>
      <c r="N28" s="487"/>
      <c r="O28" s="487"/>
      <c r="P28" s="487"/>
      <c r="Q28" s="488"/>
      <c r="R28" s="486"/>
      <c r="S28" s="487"/>
      <c r="T28" s="487"/>
      <c r="U28" s="487"/>
      <c r="V28" s="487"/>
      <c r="W28" s="488"/>
      <c r="X28" s="396"/>
      <c r="Y28" s="397"/>
      <c r="Z28" s="397"/>
      <c r="AA28" s="397"/>
      <c r="AB28" s="397"/>
      <c r="AC28" s="398"/>
      <c r="AD28" s="480"/>
      <c r="AE28" s="481"/>
      <c r="AF28" s="481"/>
      <c r="AG28" s="481"/>
      <c r="AH28" s="481"/>
      <c r="AI28" s="482"/>
      <c r="AU28" s="160"/>
      <c r="AV28" s="161"/>
      <c r="AW28" s="28"/>
    </row>
    <row r="29" spans="3:49" s="1" customFormat="1" ht="10.9" customHeight="1" x14ac:dyDescent="0.15">
      <c r="C29" s="369"/>
      <c r="D29" s="122"/>
      <c r="E29" s="125"/>
      <c r="F29" s="125"/>
      <c r="G29" s="119"/>
      <c r="H29" s="125"/>
      <c r="I29" s="378"/>
      <c r="J29" s="379"/>
      <c r="K29" s="380"/>
      <c r="L29" s="486"/>
      <c r="M29" s="487"/>
      <c r="N29" s="487"/>
      <c r="O29" s="487"/>
      <c r="P29" s="487"/>
      <c r="Q29" s="488"/>
      <c r="R29" s="486"/>
      <c r="S29" s="487"/>
      <c r="T29" s="487"/>
      <c r="U29" s="487"/>
      <c r="V29" s="487"/>
      <c r="W29" s="488"/>
      <c r="X29" s="396"/>
      <c r="Y29" s="397"/>
      <c r="Z29" s="397"/>
      <c r="AA29" s="397"/>
      <c r="AB29" s="397"/>
      <c r="AC29" s="398"/>
      <c r="AD29" s="480"/>
      <c r="AE29" s="481"/>
      <c r="AF29" s="481"/>
      <c r="AG29" s="481"/>
      <c r="AH29" s="481"/>
      <c r="AI29" s="482"/>
      <c r="AU29" s="160"/>
      <c r="AV29" s="161"/>
      <c r="AW29" s="28"/>
    </row>
    <row r="30" spans="3:49" s="1" customFormat="1" ht="10.9" customHeight="1" x14ac:dyDescent="0.15">
      <c r="C30" s="405"/>
      <c r="D30" s="123"/>
      <c r="E30" s="126"/>
      <c r="F30" s="126"/>
      <c r="G30" s="120"/>
      <c r="H30" s="126"/>
      <c r="I30" s="406"/>
      <c r="J30" s="180"/>
      <c r="K30" s="407"/>
      <c r="L30" s="495"/>
      <c r="M30" s="496"/>
      <c r="N30" s="496"/>
      <c r="O30" s="496"/>
      <c r="P30" s="496"/>
      <c r="Q30" s="497"/>
      <c r="R30" s="495"/>
      <c r="S30" s="496"/>
      <c r="T30" s="496"/>
      <c r="U30" s="496"/>
      <c r="V30" s="496"/>
      <c r="W30" s="497"/>
      <c r="X30" s="411"/>
      <c r="Y30" s="412"/>
      <c r="Z30" s="412"/>
      <c r="AA30" s="412"/>
      <c r="AB30" s="412"/>
      <c r="AC30" s="413"/>
      <c r="AD30" s="480"/>
      <c r="AE30" s="481"/>
      <c r="AF30" s="481"/>
      <c r="AG30" s="481"/>
      <c r="AH30" s="481"/>
      <c r="AI30" s="482"/>
      <c r="AU30" s="160"/>
      <c r="AV30" s="161"/>
      <c r="AW30" s="28"/>
    </row>
    <row r="31" spans="3:49" s="1" customFormat="1" ht="10.9" customHeight="1" x14ac:dyDescent="0.15">
      <c r="C31" s="368">
        <v>9</v>
      </c>
      <c r="D31" s="371" t="s">
        <v>2</v>
      </c>
      <c r="E31" s="125">
        <v>18</v>
      </c>
      <c r="F31" s="124" t="s">
        <v>1</v>
      </c>
      <c r="G31" s="374" t="s">
        <v>3</v>
      </c>
      <c r="H31" s="124"/>
      <c r="I31" s="378">
        <f>支給額計算書!I242</f>
        <v>0</v>
      </c>
      <c r="J31" s="379"/>
      <c r="K31" s="380"/>
      <c r="L31" s="486"/>
      <c r="M31" s="487"/>
      <c r="N31" s="487"/>
      <c r="O31" s="487"/>
      <c r="P31" s="487"/>
      <c r="Q31" s="488"/>
      <c r="R31" s="483"/>
      <c r="S31" s="484"/>
      <c r="T31" s="484"/>
      <c r="U31" s="484"/>
      <c r="V31" s="484"/>
      <c r="W31" s="485"/>
      <c r="X31" s="396">
        <f t="shared" ref="X31" si="8">IF(L31=0,0,IF(I31="○",R31/L31,0))</f>
        <v>0</v>
      </c>
      <c r="Y31" s="397"/>
      <c r="Z31" s="397"/>
      <c r="AA31" s="397"/>
      <c r="AB31" s="397"/>
      <c r="AC31" s="398"/>
      <c r="AD31" s="151">
        <f t="shared" ref="AD31" si="9">IF(I31="○",2*X31,0)</f>
        <v>0</v>
      </c>
      <c r="AE31" s="152"/>
      <c r="AF31" s="152"/>
      <c r="AG31" s="152"/>
      <c r="AH31" s="152"/>
      <c r="AI31" s="367"/>
      <c r="AU31" s="160"/>
      <c r="AV31" s="161"/>
      <c r="AW31" s="28"/>
    </row>
    <row r="32" spans="3:49" s="1" customFormat="1" ht="10.9" customHeight="1" x14ac:dyDescent="0.15">
      <c r="C32" s="369"/>
      <c r="D32" s="122"/>
      <c r="E32" s="125"/>
      <c r="F32" s="125"/>
      <c r="G32" s="119"/>
      <c r="H32" s="125"/>
      <c r="I32" s="378"/>
      <c r="J32" s="379"/>
      <c r="K32" s="380"/>
      <c r="L32" s="486"/>
      <c r="M32" s="487"/>
      <c r="N32" s="487"/>
      <c r="O32" s="487"/>
      <c r="P32" s="487"/>
      <c r="Q32" s="488"/>
      <c r="R32" s="486"/>
      <c r="S32" s="487"/>
      <c r="T32" s="487"/>
      <c r="U32" s="487"/>
      <c r="V32" s="487"/>
      <c r="W32" s="488"/>
      <c r="X32" s="396"/>
      <c r="Y32" s="397"/>
      <c r="Z32" s="397"/>
      <c r="AA32" s="397"/>
      <c r="AB32" s="397"/>
      <c r="AC32" s="398"/>
      <c r="AD32" s="480"/>
      <c r="AE32" s="481"/>
      <c r="AF32" s="481"/>
      <c r="AG32" s="481"/>
      <c r="AH32" s="481"/>
      <c r="AI32" s="482"/>
      <c r="AU32" s="160"/>
      <c r="AV32" s="161"/>
      <c r="AW32" s="28"/>
    </row>
    <row r="33" spans="3:49" s="1" customFormat="1" ht="10.9" customHeight="1" x14ac:dyDescent="0.15">
      <c r="C33" s="369"/>
      <c r="D33" s="122"/>
      <c r="E33" s="125"/>
      <c r="F33" s="125"/>
      <c r="G33" s="119"/>
      <c r="H33" s="125"/>
      <c r="I33" s="378"/>
      <c r="J33" s="379"/>
      <c r="K33" s="380"/>
      <c r="L33" s="486"/>
      <c r="M33" s="487"/>
      <c r="N33" s="487"/>
      <c r="O33" s="487"/>
      <c r="P33" s="487"/>
      <c r="Q33" s="488"/>
      <c r="R33" s="486"/>
      <c r="S33" s="487"/>
      <c r="T33" s="487"/>
      <c r="U33" s="487"/>
      <c r="V33" s="487"/>
      <c r="W33" s="488"/>
      <c r="X33" s="396"/>
      <c r="Y33" s="397"/>
      <c r="Z33" s="397"/>
      <c r="AA33" s="397"/>
      <c r="AB33" s="397"/>
      <c r="AC33" s="398"/>
      <c r="AD33" s="480"/>
      <c r="AE33" s="481"/>
      <c r="AF33" s="481"/>
      <c r="AG33" s="481"/>
      <c r="AH33" s="481"/>
      <c r="AI33" s="482"/>
      <c r="AU33" s="160"/>
      <c r="AV33" s="161"/>
      <c r="AW33" s="28"/>
    </row>
    <row r="34" spans="3:49" s="1" customFormat="1" ht="10.9" customHeight="1" x14ac:dyDescent="0.15">
      <c r="C34" s="405"/>
      <c r="D34" s="123"/>
      <c r="E34" s="126"/>
      <c r="F34" s="126"/>
      <c r="G34" s="120"/>
      <c r="H34" s="126"/>
      <c r="I34" s="406"/>
      <c r="J34" s="180"/>
      <c r="K34" s="407"/>
      <c r="L34" s="495"/>
      <c r="M34" s="496"/>
      <c r="N34" s="496"/>
      <c r="O34" s="496"/>
      <c r="P34" s="496"/>
      <c r="Q34" s="497"/>
      <c r="R34" s="495"/>
      <c r="S34" s="496"/>
      <c r="T34" s="496"/>
      <c r="U34" s="496"/>
      <c r="V34" s="496"/>
      <c r="W34" s="497"/>
      <c r="X34" s="411"/>
      <c r="Y34" s="412"/>
      <c r="Z34" s="412"/>
      <c r="AA34" s="412"/>
      <c r="AB34" s="412"/>
      <c r="AC34" s="413"/>
      <c r="AD34" s="480"/>
      <c r="AE34" s="481"/>
      <c r="AF34" s="481"/>
      <c r="AG34" s="481"/>
      <c r="AH34" s="481"/>
      <c r="AI34" s="482"/>
      <c r="AU34" s="160"/>
      <c r="AV34" s="161"/>
      <c r="AW34" s="28"/>
    </row>
    <row r="35" spans="3:49" s="1" customFormat="1" ht="10.9" customHeight="1" x14ac:dyDescent="0.15">
      <c r="C35" s="368">
        <v>9</v>
      </c>
      <c r="D35" s="371" t="s">
        <v>2</v>
      </c>
      <c r="E35" s="125">
        <v>19</v>
      </c>
      <c r="F35" s="124" t="s">
        <v>1</v>
      </c>
      <c r="G35" s="374" t="s">
        <v>0</v>
      </c>
      <c r="H35" s="124"/>
      <c r="I35" s="378">
        <f>支給額計算書!I246</f>
        <v>0</v>
      </c>
      <c r="J35" s="379"/>
      <c r="K35" s="380"/>
      <c r="L35" s="486"/>
      <c r="M35" s="487"/>
      <c r="N35" s="487"/>
      <c r="O35" s="487"/>
      <c r="P35" s="487"/>
      <c r="Q35" s="488"/>
      <c r="R35" s="483"/>
      <c r="S35" s="484"/>
      <c r="T35" s="484"/>
      <c r="U35" s="484"/>
      <c r="V35" s="484"/>
      <c r="W35" s="485"/>
      <c r="X35" s="396">
        <f t="shared" ref="X35" si="10">IF(L35=0,0,IF(I35="○",R35/L35,0))</f>
        <v>0</v>
      </c>
      <c r="Y35" s="397"/>
      <c r="Z35" s="397"/>
      <c r="AA35" s="397"/>
      <c r="AB35" s="397"/>
      <c r="AC35" s="398"/>
      <c r="AD35" s="151">
        <f t="shared" ref="AD35" si="11">IF(I35="○",2*X35,0)</f>
        <v>0</v>
      </c>
      <c r="AE35" s="152"/>
      <c r="AF35" s="152"/>
      <c r="AG35" s="152"/>
      <c r="AH35" s="152"/>
      <c r="AI35" s="367"/>
      <c r="AU35" s="160"/>
      <c r="AV35" s="161"/>
      <c r="AW35" s="28"/>
    </row>
    <row r="36" spans="3:49" s="1" customFormat="1" ht="10.9" customHeight="1" x14ac:dyDescent="0.15">
      <c r="C36" s="369"/>
      <c r="D36" s="122"/>
      <c r="E36" s="125"/>
      <c r="F36" s="125"/>
      <c r="G36" s="119"/>
      <c r="H36" s="125"/>
      <c r="I36" s="378"/>
      <c r="J36" s="379"/>
      <c r="K36" s="380"/>
      <c r="L36" s="486"/>
      <c r="M36" s="487"/>
      <c r="N36" s="487"/>
      <c r="O36" s="487"/>
      <c r="P36" s="487"/>
      <c r="Q36" s="488"/>
      <c r="R36" s="486"/>
      <c r="S36" s="487"/>
      <c r="T36" s="487"/>
      <c r="U36" s="487"/>
      <c r="V36" s="487"/>
      <c r="W36" s="488"/>
      <c r="X36" s="396"/>
      <c r="Y36" s="397"/>
      <c r="Z36" s="397"/>
      <c r="AA36" s="397"/>
      <c r="AB36" s="397"/>
      <c r="AC36" s="398"/>
      <c r="AD36" s="480"/>
      <c r="AE36" s="481"/>
      <c r="AF36" s="481"/>
      <c r="AG36" s="481"/>
      <c r="AH36" s="481"/>
      <c r="AI36" s="482"/>
      <c r="AU36" s="160"/>
      <c r="AV36" s="161"/>
      <c r="AW36" s="28"/>
    </row>
    <row r="37" spans="3:49" s="1" customFormat="1" ht="10.9" customHeight="1" x14ac:dyDescent="0.15">
      <c r="C37" s="369"/>
      <c r="D37" s="122"/>
      <c r="E37" s="125"/>
      <c r="F37" s="125"/>
      <c r="G37" s="119"/>
      <c r="H37" s="125"/>
      <c r="I37" s="378"/>
      <c r="J37" s="379"/>
      <c r="K37" s="380"/>
      <c r="L37" s="486"/>
      <c r="M37" s="487"/>
      <c r="N37" s="487"/>
      <c r="O37" s="487"/>
      <c r="P37" s="487"/>
      <c r="Q37" s="488"/>
      <c r="R37" s="486"/>
      <c r="S37" s="487"/>
      <c r="T37" s="487"/>
      <c r="U37" s="487"/>
      <c r="V37" s="487"/>
      <c r="W37" s="488"/>
      <c r="X37" s="396"/>
      <c r="Y37" s="397"/>
      <c r="Z37" s="397"/>
      <c r="AA37" s="397"/>
      <c r="AB37" s="397"/>
      <c r="AC37" s="398"/>
      <c r="AD37" s="480"/>
      <c r="AE37" s="481"/>
      <c r="AF37" s="481"/>
      <c r="AG37" s="481"/>
      <c r="AH37" s="481"/>
      <c r="AI37" s="482"/>
      <c r="AU37" s="160"/>
      <c r="AV37" s="161"/>
      <c r="AW37" s="28"/>
    </row>
    <row r="38" spans="3:49" s="1" customFormat="1" ht="10.9" customHeight="1" x14ac:dyDescent="0.15">
      <c r="C38" s="405"/>
      <c r="D38" s="123"/>
      <c r="E38" s="126"/>
      <c r="F38" s="126"/>
      <c r="G38" s="120"/>
      <c r="H38" s="126"/>
      <c r="I38" s="406"/>
      <c r="J38" s="180"/>
      <c r="K38" s="407"/>
      <c r="L38" s="495"/>
      <c r="M38" s="496"/>
      <c r="N38" s="496"/>
      <c r="O38" s="496"/>
      <c r="P38" s="496"/>
      <c r="Q38" s="497"/>
      <c r="R38" s="495"/>
      <c r="S38" s="496"/>
      <c r="T38" s="496"/>
      <c r="U38" s="496"/>
      <c r="V38" s="496"/>
      <c r="W38" s="497"/>
      <c r="X38" s="411"/>
      <c r="Y38" s="412"/>
      <c r="Z38" s="412"/>
      <c r="AA38" s="412"/>
      <c r="AB38" s="412"/>
      <c r="AC38" s="413"/>
      <c r="AD38" s="480"/>
      <c r="AE38" s="481"/>
      <c r="AF38" s="481"/>
      <c r="AG38" s="481"/>
      <c r="AH38" s="481"/>
      <c r="AI38" s="482"/>
      <c r="AU38" s="160"/>
      <c r="AV38" s="161"/>
      <c r="AW38" s="28"/>
    </row>
    <row r="39" spans="3:49" s="1" customFormat="1" ht="10.9" customHeight="1" x14ac:dyDescent="0.15">
      <c r="C39" s="368">
        <v>9</v>
      </c>
      <c r="D39" s="371" t="s">
        <v>2</v>
      </c>
      <c r="E39" s="125">
        <v>20</v>
      </c>
      <c r="F39" s="124" t="s">
        <v>1</v>
      </c>
      <c r="G39" s="374" t="s">
        <v>8</v>
      </c>
      <c r="H39" s="124"/>
      <c r="I39" s="378">
        <f>支給額計算書!I250</f>
        <v>0</v>
      </c>
      <c r="J39" s="379"/>
      <c r="K39" s="380"/>
      <c r="L39" s="486"/>
      <c r="M39" s="487"/>
      <c r="N39" s="487"/>
      <c r="O39" s="487"/>
      <c r="P39" s="487"/>
      <c r="Q39" s="488"/>
      <c r="R39" s="483"/>
      <c r="S39" s="484"/>
      <c r="T39" s="484"/>
      <c r="U39" s="484"/>
      <c r="V39" s="484"/>
      <c r="W39" s="485"/>
      <c r="X39" s="396">
        <f t="shared" ref="X39" si="12">IF(L39=0,0,IF(I39="○",R39/L39,0))</f>
        <v>0</v>
      </c>
      <c r="Y39" s="397"/>
      <c r="Z39" s="397"/>
      <c r="AA39" s="397"/>
      <c r="AB39" s="397"/>
      <c r="AC39" s="398"/>
      <c r="AD39" s="151">
        <f t="shared" ref="AD39" si="13">IF(I39="○",2*X39,0)</f>
        <v>0</v>
      </c>
      <c r="AE39" s="152"/>
      <c r="AF39" s="152"/>
      <c r="AG39" s="152"/>
      <c r="AH39" s="152"/>
      <c r="AI39" s="367"/>
      <c r="AU39" s="160"/>
      <c r="AV39" s="161"/>
      <c r="AW39" s="28"/>
    </row>
    <row r="40" spans="3:49" s="1" customFormat="1" ht="10.9" customHeight="1" x14ac:dyDescent="0.15">
      <c r="C40" s="369"/>
      <c r="D40" s="122"/>
      <c r="E40" s="125"/>
      <c r="F40" s="125"/>
      <c r="G40" s="119"/>
      <c r="H40" s="125"/>
      <c r="I40" s="378"/>
      <c r="J40" s="379"/>
      <c r="K40" s="380"/>
      <c r="L40" s="486"/>
      <c r="M40" s="487"/>
      <c r="N40" s="487"/>
      <c r="O40" s="487"/>
      <c r="P40" s="487"/>
      <c r="Q40" s="488"/>
      <c r="R40" s="486"/>
      <c r="S40" s="487"/>
      <c r="T40" s="487"/>
      <c r="U40" s="487"/>
      <c r="V40" s="487"/>
      <c r="W40" s="488"/>
      <c r="X40" s="396"/>
      <c r="Y40" s="397"/>
      <c r="Z40" s="397"/>
      <c r="AA40" s="397"/>
      <c r="AB40" s="397"/>
      <c r="AC40" s="398"/>
      <c r="AD40" s="480"/>
      <c r="AE40" s="481"/>
      <c r="AF40" s="481"/>
      <c r="AG40" s="481"/>
      <c r="AH40" s="481"/>
      <c r="AI40" s="482"/>
      <c r="AU40" s="160"/>
      <c r="AV40" s="161"/>
      <c r="AW40" s="28"/>
    </row>
    <row r="41" spans="3:49" s="1" customFormat="1" ht="10.9" customHeight="1" x14ac:dyDescent="0.15">
      <c r="C41" s="369"/>
      <c r="D41" s="122"/>
      <c r="E41" s="125"/>
      <c r="F41" s="125"/>
      <c r="G41" s="119"/>
      <c r="H41" s="125"/>
      <c r="I41" s="378"/>
      <c r="J41" s="379"/>
      <c r="K41" s="380"/>
      <c r="L41" s="486"/>
      <c r="M41" s="487"/>
      <c r="N41" s="487"/>
      <c r="O41" s="487"/>
      <c r="P41" s="487"/>
      <c r="Q41" s="488"/>
      <c r="R41" s="486"/>
      <c r="S41" s="487"/>
      <c r="T41" s="487"/>
      <c r="U41" s="487"/>
      <c r="V41" s="487"/>
      <c r="W41" s="488"/>
      <c r="X41" s="396"/>
      <c r="Y41" s="397"/>
      <c r="Z41" s="397"/>
      <c r="AA41" s="397"/>
      <c r="AB41" s="397"/>
      <c r="AC41" s="398"/>
      <c r="AD41" s="480"/>
      <c r="AE41" s="481"/>
      <c r="AF41" s="481"/>
      <c r="AG41" s="481"/>
      <c r="AH41" s="481"/>
      <c r="AI41" s="482"/>
      <c r="AU41" s="160"/>
      <c r="AV41" s="161"/>
      <c r="AW41" s="28"/>
    </row>
    <row r="42" spans="3:49" s="1" customFormat="1" ht="10.9" customHeight="1" x14ac:dyDescent="0.15">
      <c r="C42" s="405"/>
      <c r="D42" s="123"/>
      <c r="E42" s="126"/>
      <c r="F42" s="126"/>
      <c r="G42" s="120"/>
      <c r="H42" s="126"/>
      <c r="I42" s="406"/>
      <c r="J42" s="180"/>
      <c r="K42" s="407"/>
      <c r="L42" s="495"/>
      <c r="M42" s="496"/>
      <c r="N42" s="496"/>
      <c r="O42" s="496"/>
      <c r="P42" s="496"/>
      <c r="Q42" s="497"/>
      <c r="R42" s="495"/>
      <c r="S42" s="496"/>
      <c r="T42" s="496"/>
      <c r="U42" s="496"/>
      <c r="V42" s="496"/>
      <c r="W42" s="497"/>
      <c r="X42" s="411"/>
      <c r="Y42" s="412"/>
      <c r="Z42" s="412"/>
      <c r="AA42" s="412"/>
      <c r="AB42" s="412"/>
      <c r="AC42" s="413"/>
      <c r="AD42" s="480"/>
      <c r="AE42" s="481"/>
      <c r="AF42" s="481"/>
      <c r="AG42" s="481"/>
      <c r="AH42" s="481"/>
      <c r="AI42" s="482"/>
      <c r="AU42" s="160"/>
      <c r="AV42" s="161"/>
      <c r="AW42" s="28"/>
    </row>
    <row r="43" spans="3:49" s="1" customFormat="1" ht="10.9" customHeight="1" x14ac:dyDescent="0.15">
      <c r="C43" s="368">
        <v>9</v>
      </c>
      <c r="D43" s="371" t="s">
        <v>2</v>
      </c>
      <c r="E43" s="125">
        <v>21</v>
      </c>
      <c r="F43" s="124" t="s">
        <v>1</v>
      </c>
      <c r="G43" s="374" t="s">
        <v>7</v>
      </c>
      <c r="H43" s="124"/>
      <c r="I43" s="378">
        <f>支給額計算書!I254</f>
        <v>0</v>
      </c>
      <c r="J43" s="379"/>
      <c r="K43" s="380"/>
      <c r="L43" s="486"/>
      <c r="M43" s="487"/>
      <c r="N43" s="487"/>
      <c r="O43" s="487"/>
      <c r="P43" s="487"/>
      <c r="Q43" s="488"/>
      <c r="R43" s="483"/>
      <c r="S43" s="484"/>
      <c r="T43" s="484"/>
      <c r="U43" s="484"/>
      <c r="V43" s="484"/>
      <c r="W43" s="485"/>
      <c r="X43" s="396">
        <f t="shared" ref="X43" si="14">IF(L43=0,0,IF(I43="○",R43/L43,0))</f>
        <v>0</v>
      </c>
      <c r="Y43" s="397"/>
      <c r="Z43" s="397"/>
      <c r="AA43" s="397"/>
      <c r="AB43" s="397"/>
      <c r="AC43" s="398"/>
      <c r="AD43" s="151">
        <f t="shared" ref="AD43" si="15">IF(I43="○",2*X43,0)</f>
        <v>0</v>
      </c>
      <c r="AE43" s="152"/>
      <c r="AF43" s="152"/>
      <c r="AG43" s="152"/>
      <c r="AH43" s="152"/>
      <c r="AI43" s="367"/>
      <c r="AU43" s="160"/>
      <c r="AV43" s="161"/>
      <c r="AW43" s="28"/>
    </row>
    <row r="44" spans="3:49" s="1" customFormat="1" ht="10.9" customHeight="1" x14ac:dyDescent="0.15">
      <c r="C44" s="369"/>
      <c r="D44" s="122"/>
      <c r="E44" s="125"/>
      <c r="F44" s="125"/>
      <c r="G44" s="119"/>
      <c r="H44" s="125"/>
      <c r="I44" s="378"/>
      <c r="J44" s="379"/>
      <c r="K44" s="380"/>
      <c r="L44" s="486"/>
      <c r="M44" s="487"/>
      <c r="N44" s="487"/>
      <c r="O44" s="487"/>
      <c r="P44" s="487"/>
      <c r="Q44" s="488"/>
      <c r="R44" s="486"/>
      <c r="S44" s="487"/>
      <c r="T44" s="487"/>
      <c r="U44" s="487"/>
      <c r="V44" s="487"/>
      <c r="W44" s="488"/>
      <c r="X44" s="396"/>
      <c r="Y44" s="397"/>
      <c r="Z44" s="397"/>
      <c r="AA44" s="397"/>
      <c r="AB44" s="397"/>
      <c r="AC44" s="398"/>
      <c r="AD44" s="480"/>
      <c r="AE44" s="481"/>
      <c r="AF44" s="481"/>
      <c r="AG44" s="481"/>
      <c r="AH44" s="481"/>
      <c r="AI44" s="482"/>
      <c r="AU44" s="160"/>
      <c r="AV44" s="161"/>
      <c r="AW44" s="28"/>
    </row>
    <row r="45" spans="3:49" s="1" customFormat="1" ht="10.9" customHeight="1" x14ac:dyDescent="0.15">
      <c r="C45" s="369"/>
      <c r="D45" s="122"/>
      <c r="E45" s="125"/>
      <c r="F45" s="125"/>
      <c r="G45" s="119"/>
      <c r="H45" s="125"/>
      <c r="I45" s="378"/>
      <c r="J45" s="379"/>
      <c r="K45" s="380"/>
      <c r="L45" s="486"/>
      <c r="M45" s="487"/>
      <c r="N45" s="487"/>
      <c r="O45" s="487"/>
      <c r="P45" s="487"/>
      <c r="Q45" s="488"/>
      <c r="R45" s="486"/>
      <c r="S45" s="487"/>
      <c r="T45" s="487"/>
      <c r="U45" s="487"/>
      <c r="V45" s="487"/>
      <c r="W45" s="488"/>
      <c r="X45" s="396"/>
      <c r="Y45" s="397"/>
      <c r="Z45" s="397"/>
      <c r="AA45" s="397"/>
      <c r="AB45" s="397"/>
      <c r="AC45" s="398"/>
      <c r="AD45" s="480"/>
      <c r="AE45" s="481"/>
      <c r="AF45" s="481"/>
      <c r="AG45" s="481"/>
      <c r="AH45" s="481"/>
      <c r="AI45" s="482"/>
      <c r="AU45" s="160"/>
      <c r="AV45" s="161"/>
      <c r="AW45" s="28"/>
    </row>
    <row r="46" spans="3:49" s="1" customFormat="1" ht="10.9" customHeight="1" x14ac:dyDescent="0.15">
      <c r="C46" s="405"/>
      <c r="D46" s="123"/>
      <c r="E46" s="126"/>
      <c r="F46" s="126"/>
      <c r="G46" s="120"/>
      <c r="H46" s="126"/>
      <c r="I46" s="406"/>
      <c r="J46" s="180"/>
      <c r="K46" s="407"/>
      <c r="L46" s="495"/>
      <c r="M46" s="496"/>
      <c r="N46" s="496"/>
      <c r="O46" s="496"/>
      <c r="P46" s="496"/>
      <c r="Q46" s="497"/>
      <c r="R46" s="495"/>
      <c r="S46" s="496"/>
      <c r="T46" s="496"/>
      <c r="U46" s="496"/>
      <c r="V46" s="496"/>
      <c r="W46" s="497"/>
      <c r="X46" s="411"/>
      <c r="Y46" s="412"/>
      <c r="Z46" s="412"/>
      <c r="AA46" s="412"/>
      <c r="AB46" s="412"/>
      <c r="AC46" s="413"/>
      <c r="AD46" s="480"/>
      <c r="AE46" s="481"/>
      <c r="AF46" s="481"/>
      <c r="AG46" s="481"/>
      <c r="AH46" s="481"/>
      <c r="AI46" s="482"/>
      <c r="AU46" s="160"/>
      <c r="AV46" s="161"/>
      <c r="AW46" s="28"/>
    </row>
    <row r="47" spans="3:49" s="1" customFormat="1" ht="10.9" customHeight="1" x14ac:dyDescent="0.15">
      <c r="C47" s="368">
        <v>9</v>
      </c>
      <c r="D47" s="371" t="s">
        <v>2</v>
      </c>
      <c r="E47" s="125">
        <v>22</v>
      </c>
      <c r="F47" s="124" t="s">
        <v>1</v>
      </c>
      <c r="G47" s="374" t="s">
        <v>6</v>
      </c>
      <c r="H47" s="124"/>
      <c r="I47" s="378">
        <f>支給額計算書!I258</f>
        <v>0</v>
      </c>
      <c r="J47" s="379"/>
      <c r="K47" s="380"/>
      <c r="L47" s="486"/>
      <c r="M47" s="487"/>
      <c r="N47" s="487"/>
      <c r="O47" s="487"/>
      <c r="P47" s="487"/>
      <c r="Q47" s="488"/>
      <c r="R47" s="483"/>
      <c r="S47" s="484"/>
      <c r="T47" s="484"/>
      <c r="U47" s="484"/>
      <c r="V47" s="484"/>
      <c r="W47" s="485"/>
      <c r="X47" s="396">
        <f t="shared" ref="X47" si="16">IF(L47=0,0,IF(I47="○",R47/L47,0))</f>
        <v>0</v>
      </c>
      <c r="Y47" s="397"/>
      <c r="Z47" s="397"/>
      <c r="AA47" s="397"/>
      <c r="AB47" s="397"/>
      <c r="AC47" s="398"/>
      <c r="AD47" s="151">
        <f t="shared" ref="AD47" si="17">IF(I47="○",2*X47,0)</f>
        <v>0</v>
      </c>
      <c r="AE47" s="152"/>
      <c r="AF47" s="152"/>
      <c r="AG47" s="152"/>
      <c r="AH47" s="152"/>
      <c r="AI47" s="367"/>
      <c r="AU47" s="160"/>
      <c r="AV47" s="161"/>
      <c r="AW47" s="28"/>
    </row>
    <row r="48" spans="3:49" s="1" customFormat="1" ht="10.9" customHeight="1" x14ac:dyDescent="0.15">
      <c r="C48" s="369"/>
      <c r="D48" s="122"/>
      <c r="E48" s="125"/>
      <c r="F48" s="125"/>
      <c r="G48" s="119"/>
      <c r="H48" s="125"/>
      <c r="I48" s="378"/>
      <c r="J48" s="379"/>
      <c r="K48" s="380"/>
      <c r="L48" s="486"/>
      <c r="M48" s="487"/>
      <c r="N48" s="487"/>
      <c r="O48" s="487"/>
      <c r="P48" s="487"/>
      <c r="Q48" s="488"/>
      <c r="R48" s="486"/>
      <c r="S48" s="487"/>
      <c r="T48" s="487"/>
      <c r="U48" s="487"/>
      <c r="V48" s="487"/>
      <c r="W48" s="488"/>
      <c r="X48" s="396"/>
      <c r="Y48" s="397"/>
      <c r="Z48" s="397"/>
      <c r="AA48" s="397"/>
      <c r="AB48" s="397"/>
      <c r="AC48" s="398"/>
      <c r="AD48" s="480"/>
      <c r="AE48" s="481"/>
      <c r="AF48" s="481"/>
      <c r="AG48" s="481"/>
      <c r="AH48" s="481"/>
      <c r="AI48" s="482"/>
      <c r="AU48" s="160"/>
      <c r="AV48" s="161"/>
      <c r="AW48" s="28"/>
    </row>
    <row r="49" spans="3:49" s="1" customFormat="1" ht="10.9" customHeight="1" x14ac:dyDescent="0.15">
      <c r="C49" s="369"/>
      <c r="D49" s="122"/>
      <c r="E49" s="125"/>
      <c r="F49" s="125"/>
      <c r="G49" s="119"/>
      <c r="H49" s="125"/>
      <c r="I49" s="378"/>
      <c r="J49" s="379"/>
      <c r="K49" s="380"/>
      <c r="L49" s="486"/>
      <c r="M49" s="487"/>
      <c r="N49" s="487"/>
      <c r="O49" s="487"/>
      <c r="P49" s="487"/>
      <c r="Q49" s="488"/>
      <c r="R49" s="486"/>
      <c r="S49" s="487"/>
      <c r="T49" s="487"/>
      <c r="U49" s="487"/>
      <c r="V49" s="487"/>
      <c r="W49" s="488"/>
      <c r="X49" s="396"/>
      <c r="Y49" s="397"/>
      <c r="Z49" s="397"/>
      <c r="AA49" s="397"/>
      <c r="AB49" s="397"/>
      <c r="AC49" s="398"/>
      <c r="AD49" s="480"/>
      <c r="AE49" s="481"/>
      <c r="AF49" s="481"/>
      <c r="AG49" s="481"/>
      <c r="AH49" s="481"/>
      <c r="AI49" s="482"/>
      <c r="AU49" s="160"/>
      <c r="AV49" s="161"/>
      <c r="AW49" s="28"/>
    </row>
    <row r="50" spans="3:49" s="1" customFormat="1" ht="10.9" customHeight="1" x14ac:dyDescent="0.15">
      <c r="C50" s="405"/>
      <c r="D50" s="123"/>
      <c r="E50" s="126"/>
      <c r="F50" s="126"/>
      <c r="G50" s="120"/>
      <c r="H50" s="126"/>
      <c r="I50" s="406"/>
      <c r="J50" s="180"/>
      <c r="K50" s="407"/>
      <c r="L50" s="495"/>
      <c r="M50" s="496"/>
      <c r="N50" s="496"/>
      <c r="O50" s="496"/>
      <c r="P50" s="496"/>
      <c r="Q50" s="497"/>
      <c r="R50" s="495"/>
      <c r="S50" s="496"/>
      <c r="T50" s="496"/>
      <c r="U50" s="496"/>
      <c r="V50" s="496"/>
      <c r="W50" s="497"/>
      <c r="X50" s="411"/>
      <c r="Y50" s="412"/>
      <c r="Z50" s="412"/>
      <c r="AA50" s="412"/>
      <c r="AB50" s="412"/>
      <c r="AC50" s="413"/>
      <c r="AD50" s="480"/>
      <c r="AE50" s="481"/>
      <c r="AF50" s="481"/>
      <c r="AG50" s="481"/>
      <c r="AH50" s="481"/>
      <c r="AI50" s="482"/>
      <c r="AU50" s="160"/>
      <c r="AV50" s="161"/>
      <c r="AW50" s="28"/>
    </row>
    <row r="51" spans="3:49" s="1" customFormat="1" ht="10.9" customHeight="1" x14ac:dyDescent="0.15">
      <c r="C51" s="368">
        <v>9</v>
      </c>
      <c r="D51" s="371" t="s">
        <v>2</v>
      </c>
      <c r="E51" s="125">
        <v>23</v>
      </c>
      <c r="F51" s="124" t="s">
        <v>1</v>
      </c>
      <c r="G51" s="374" t="s">
        <v>5</v>
      </c>
      <c r="H51" s="124"/>
      <c r="I51" s="378">
        <f>支給額計算書!I262</f>
        <v>0</v>
      </c>
      <c r="J51" s="379"/>
      <c r="K51" s="380"/>
      <c r="L51" s="486"/>
      <c r="M51" s="487"/>
      <c r="N51" s="487"/>
      <c r="O51" s="487"/>
      <c r="P51" s="487"/>
      <c r="Q51" s="488"/>
      <c r="R51" s="483"/>
      <c r="S51" s="484"/>
      <c r="T51" s="484"/>
      <c r="U51" s="484"/>
      <c r="V51" s="484"/>
      <c r="W51" s="485"/>
      <c r="X51" s="396">
        <f t="shared" ref="X51" si="18">IF(L51=0,0,IF(I51="○",R51/L51,0))</f>
        <v>0</v>
      </c>
      <c r="Y51" s="397"/>
      <c r="Z51" s="397"/>
      <c r="AA51" s="397"/>
      <c r="AB51" s="397"/>
      <c r="AC51" s="398"/>
      <c r="AD51" s="151">
        <f t="shared" ref="AD51" si="19">IF(I51="○",2*X51,0)</f>
        <v>0</v>
      </c>
      <c r="AE51" s="152"/>
      <c r="AF51" s="152"/>
      <c r="AG51" s="152"/>
      <c r="AH51" s="152"/>
      <c r="AI51" s="367"/>
      <c r="AU51" s="160"/>
      <c r="AV51" s="161"/>
      <c r="AW51" s="28"/>
    </row>
    <row r="52" spans="3:49" s="1" customFormat="1" ht="10.9" customHeight="1" x14ac:dyDescent="0.15">
      <c r="C52" s="369"/>
      <c r="D52" s="122"/>
      <c r="E52" s="125"/>
      <c r="F52" s="125"/>
      <c r="G52" s="119"/>
      <c r="H52" s="125"/>
      <c r="I52" s="378"/>
      <c r="J52" s="379"/>
      <c r="K52" s="380"/>
      <c r="L52" s="486"/>
      <c r="M52" s="487"/>
      <c r="N52" s="487"/>
      <c r="O52" s="487"/>
      <c r="P52" s="487"/>
      <c r="Q52" s="488"/>
      <c r="R52" s="486"/>
      <c r="S52" s="487"/>
      <c r="T52" s="487"/>
      <c r="U52" s="487"/>
      <c r="V52" s="487"/>
      <c r="W52" s="488"/>
      <c r="X52" s="396"/>
      <c r="Y52" s="397"/>
      <c r="Z52" s="397"/>
      <c r="AA52" s="397"/>
      <c r="AB52" s="397"/>
      <c r="AC52" s="398"/>
      <c r="AD52" s="480"/>
      <c r="AE52" s="481"/>
      <c r="AF52" s="481"/>
      <c r="AG52" s="481"/>
      <c r="AH52" s="481"/>
      <c r="AI52" s="482"/>
      <c r="AU52" s="160"/>
      <c r="AV52" s="161"/>
      <c r="AW52" s="28"/>
    </row>
    <row r="53" spans="3:49" s="1" customFormat="1" ht="10.9" customHeight="1" x14ac:dyDescent="0.15">
      <c r="C53" s="369"/>
      <c r="D53" s="122"/>
      <c r="E53" s="125"/>
      <c r="F53" s="125"/>
      <c r="G53" s="119"/>
      <c r="H53" s="125"/>
      <c r="I53" s="378"/>
      <c r="J53" s="379"/>
      <c r="K53" s="380"/>
      <c r="L53" s="486"/>
      <c r="M53" s="487"/>
      <c r="N53" s="487"/>
      <c r="O53" s="487"/>
      <c r="P53" s="487"/>
      <c r="Q53" s="488"/>
      <c r="R53" s="486"/>
      <c r="S53" s="487"/>
      <c r="T53" s="487"/>
      <c r="U53" s="487"/>
      <c r="V53" s="487"/>
      <c r="W53" s="488"/>
      <c r="X53" s="396"/>
      <c r="Y53" s="397"/>
      <c r="Z53" s="397"/>
      <c r="AA53" s="397"/>
      <c r="AB53" s="397"/>
      <c r="AC53" s="398"/>
      <c r="AD53" s="480"/>
      <c r="AE53" s="481"/>
      <c r="AF53" s="481"/>
      <c r="AG53" s="481"/>
      <c r="AH53" s="481"/>
      <c r="AI53" s="482"/>
      <c r="AU53" s="160"/>
      <c r="AV53" s="161"/>
      <c r="AW53" s="28"/>
    </row>
    <row r="54" spans="3:49" s="1" customFormat="1" ht="10.9" customHeight="1" x14ac:dyDescent="0.15">
      <c r="C54" s="405"/>
      <c r="D54" s="123"/>
      <c r="E54" s="126"/>
      <c r="F54" s="126"/>
      <c r="G54" s="120"/>
      <c r="H54" s="126"/>
      <c r="I54" s="406"/>
      <c r="J54" s="180"/>
      <c r="K54" s="407"/>
      <c r="L54" s="495"/>
      <c r="M54" s="496"/>
      <c r="N54" s="496"/>
      <c r="O54" s="496"/>
      <c r="P54" s="496"/>
      <c r="Q54" s="497"/>
      <c r="R54" s="495"/>
      <c r="S54" s="496"/>
      <c r="T54" s="496"/>
      <c r="U54" s="496"/>
      <c r="V54" s="496"/>
      <c r="W54" s="497"/>
      <c r="X54" s="411"/>
      <c r="Y54" s="412"/>
      <c r="Z54" s="412"/>
      <c r="AA54" s="412"/>
      <c r="AB54" s="412"/>
      <c r="AC54" s="413"/>
      <c r="AD54" s="480"/>
      <c r="AE54" s="481"/>
      <c r="AF54" s="481"/>
      <c r="AG54" s="481"/>
      <c r="AH54" s="481"/>
      <c r="AI54" s="482"/>
      <c r="AU54" s="160"/>
      <c r="AV54" s="161"/>
      <c r="AW54" s="28"/>
    </row>
    <row r="55" spans="3:49" s="1" customFormat="1" ht="10.9" customHeight="1" x14ac:dyDescent="0.15">
      <c r="C55" s="368">
        <v>9</v>
      </c>
      <c r="D55" s="371" t="s">
        <v>2</v>
      </c>
      <c r="E55" s="125">
        <v>24</v>
      </c>
      <c r="F55" s="124" t="s">
        <v>1</v>
      </c>
      <c r="G55" s="374" t="s">
        <v>4</v>
      </c>
      <c r="H55" s="124"/>
      <c r="I55" s="378">
        <f>支給額計算書!I266</f>
        <v>0</v>
      </c>
      <c r="J55" s="379"/>
      <c r="K55" s="380"/>
      <c r="L55" s="486"/>
      <c r="M55" s="487"/>
      <c r="N55" s="487"/>
      <c r="O55" s="487"/>
      <c r="P55" s="487"/>
      <c r="Q55" s="488"/>
      <c r="R55" s="483"/>
      <c r="S55" s="484"/>
      <c r="T55" s="484"/>
      <c r="U55" s="484"/>
      <c r="V55" s="484"/>
      <c r="W55" s="485"/>
      <c r="X55" s="396">
        <f t="shared" ref="X55" si="20">IF(L55=0,0,IF(I55="○",R55/L55,0))</f>
        <v>0</v>
      </c>
      <c r="Y55" s="397"/>
      <c r="Z55" s="397"/>
      <c r="AA55" s="397"/>
      <c r="AB55" s="397"/>
      <c r="AC55" s="398"/>
      <c r="AD55" s="151">
        <f t="shared" ref="AD55" si="21">IF(I55="○",2*X55,0)</f>
        <v>0</v>
      </c>
      <c r="AE55" s="152"/>
      <c r="AF55" s="152"/>
      <c r="AG55" s="152"/>
      <c r="AH55" s="152"/>
      <c r="AI55" s="367"/>
      <c r="AU55" s="160"/>
      <c r="AV55" s="161"/>
      <c r="AW55" s="28"/>
    </row>
    <row r="56" spans="3:49" s="1" customFormat="1" ht="10.9" customHeight="1" x14ac:dyDescent="0.15">
      <c r="C56" s="369"/>
      <c r="D56" s="122"/>
      <c r="E56" s="125"/>
      <c r="F56" s="125"/>
      <c r="G56" s="119"/>
      <c r="H56" s="125"/>
      <c r="I56" s="378"/>
      <c r="J56" s="379"/>
      <c r="K56" s="380"/>
      <c r="L56" s="486"/>
      <c r="M56" s="487"/>
      <c r="N56" s="487"/>
      <c r="O56" s="487"/>
      <c r="P56" s="487"/>
      <c r="Q56" s="488"/>
      <c r="R56" s="486"/>
      <c r="S56" s="487"/>
      <c r="T56" s="487"/>
      <c r="U56" s="487"/>
      <c r="V56" s="487"/>
      <c r="W56" s="488"/>
      <c r="X56" s="396"/>
      <c r="Y56" s="397"/>
      <c r="Z56" s="397"/>
      <c r="AA56" s="397"/>
      <c r="AB56" s="397"/>
      <c r="AC56" s="398"/>
      <c r="AD56" s="480"/>
      <c r="AE56" s="481"/>
      <c r="AF56" s="481"/>
      <c r="AG56" s="481"/>
      <c r="AH56" s="481"/>
      <c r="AI56" s="482"/>
      <c r="AU56" s="160"/>
      <c r="AV56" s="161"/>
      <c r="AW56" s="28"/>
    </row>
    <row r="57" spans="3:49" s="1" customFormat="1" ht="10.9" customHeight="1" x14ac:dyDescent="0.15">
      <c r="C57" s="369"/>
      <c r="D57" s="122"/>
      <c r="E57" s="125"/>
      <c r="F57" s="125"/>
      <c r="G57" s="119"/>
      <c r="H57" s="125"/>
      <c r="I57" s="378"/>
      <c r="J57" s="379"/>
      <c r="K57" s="380"/>
      <c r="L57" s="486"/>
      <c r="M57" s="487"/>
      <c r="N57" s="487"/>
      <c r="O57" s="487"/>
      <c r="P57" s="487"/>
      <c r="Q57" s="488"/>
      <c r="R57" s="486"/>
      <c r="S57" s="487"/>
      <c r="T57" s="487"/>
      <c r="U57" s="487"/>
      <c r="V57" s="487"/>
      <c r="W57" s="488"/>
      <c r="X57" s="396"/>
      <c r="Y57" s="397"/>
      <c r="Z57" s="397"/>
      <c r="AA57" s="397"/>
      <c r="AB57" s="397"/>
      <c r="AC57" s="398"/>
      <c r="AD57" s="480"/>
      <c r="AE57" s="481"/>
      <c r="AF57" s="481"/>
      <c r="AG57" s="481"/>
      <c r="AH57" s="481"/>
      <c r="AI57" s="482"/>
      <c r="AU57" s="160"/>
      <c r="AV57" s="161"/>
      <c r="AW57" s="28"/>
    </row>
    <row r="58" spans="3:49" s="1" customFormat="1" ht="10.9" customHeight="1" x14ac:dyDescent="0.15">
      <c r="C58" s="405"/>
      <c r="D58" s="123"/>
      <c r="E58" s="126"/>
      <c r="F58" s="126"/>
      <c r="G58" s="120"/>
      <c r="H58" s="126"/>
      <c r="I58" s="406"/>
      <c r="J58" s="180"/>
      <c r="K58" s="407"/>
      <c r="L58" s="495"/>
      <c r="M58" s="496"/>
      <c r="N58" s="496"/>
      <c r="O58" s="496"/>
      <c r="P58" s="496"/>
      <c r="Q58" s="497"/>
      <c r="R58" s="495"/>
      <c r="S58" s="496"/>
      <c r="T58" s="496"/>
      <c r="U58" s="496"/>
      <c r="V58" s="496"/>
      <c r="W58" s="497"/>
      <c r="X58" s="411"/>
      <c r="Y58" s="412"/>
      <c r="Z58" s="412"/>
      <c r="AA58" s="412"/>
      <c r="AB58" s="412"/>
      <c r="AC58" s="413"/>
      <c r="AD58" s="480"/>
      <c r="AE58" s="481"/>
      <c r="AF58" s="481"/>
      <c r="AG58" s="481"/>
      <c r="AH58" s="481"/>
      <c r="AI58" s="482"/>
      <c r="AU58" s="160"/>
      <c r="AV58" s="161"/>
      <c r="AW58" s="28"/>
    </row>
    <row r="59" spans="3:49" s="1" customFormat="1" ht="10.9" customHeight="1" x14ac:dyDescent="0.15">
      <c r="C59" s="368">
        <v>9</v>
      </c>
      <c r="D59" s="371" t="s">
        <v>2</v>
      </c>
      <c r="E59" s="125">
        <v>25</v>
      </c>
      <c r="F59" s="124" t="s">
        <v>1</v>
      </c>
      <c r="G59" s="374" t="s">
        <v>3</v>
      </c>
      <c r="H59" s="124"/>
      <c r="I59" s="378">
        <f>支給額計算書!I270</f>
        <v>0</v>
      </c>
      <c r="J59" s="379"/>
      <c r="K59" s="380"/>
      <c r="L59" s="486"/>
      <c r="M59" s="487"/>
      <c r="N59" s="487"/>
      <c r="O59" s="487"/>
      <c r="P59" s="487"/>
      <c r="Q59" s="488"/>
      <c r="R59" s="483"/>
      <c r="S59" s="484"/>
      <c r="T59" s="484"/>
      <c r="U59" s="484"/>
      <c r="V59" s="484"/>
      <c r="W59" s="485"/>
      <c r="X59" s="396">
        <f t="shared" ref="X59" si="22">IF(L59=0,0,IF(I59="○",R59/L59,0))</f>
        <v>0</v>
      </c>
      <c r="Y59" s="397"/>
      <c r="Z59" s="397"/>
      <c r="AA59" s="397"/>
      <c r="AB59" s="397"/>
      <c r="AC59" s="398"/>
      <c r="AD59" s="151">
        <f t="shared" ref="AD59" si="23">IF(I59="○",2*X59,0)</f>
        <v>0</v>
      </c>
      <c r="AE59" s="152"/>
      <c r="AF59" s="152"/>
      <c r="AG59" s="152"/>
      <c r="AH59" s="152"/>
      <c r="AI59" s="367"/>
      <c r="AU59" s="160"/>
      <c r="AV59" s="161"/>
      <c r="AW59" s="28"/>
    </row>
    <row r="60" spans="3:49" s="1" customFormat="1" ht="10.9" customHeight="1" x14ac:dyDescent="0.15">
      <c r="C60" s="369"/>
      <c r="D60" s="122"/>
      <c r="E60" s="125"/>
      <c r="F60" s="125"/>
      <c r="G60" s="119"/>
      <c r="H60" s="125"/>
      <c r="I60" s="378"/>
      <c r="J60" s="379"/>
      <c r="K60" s="380"/>
      <c r="L60" s="486"/>
      <c r="M60" s="487"/>
      <c r="N60" s="487"/>
      <c r="O60" s="487"/>
      <c r="P60" s="487"/>
      <c r="Q60" s="488"/>
      <c r="R60" s="486"/>
      <c r="S60" s="487"/>
      <c r="T60" s="487"/>
      <c r="U60" s="487"/>
      <c r="V60" s="487"/>
      <c r="W60" s="488"/>
      <c r="X60" s="396"/>
      <c r="Y60" s="397"/>
      <c r="Z60" s="397"/>
      <c r="AA60" s="397"/>
      <c r="AB60" s="397"/>
      <c r="AC60" s="398"/>
      <c r="AD60" s="480"/>
      <c r="AE60" s="481"/>
      <c r="AF60" s="481"/>
      <c r="AG60" s="481"/>
      <c r="AH60" s="481"/>
      <c r="AI60" s="482"/>
      <c r="AU60" s="160"/>
      <c r="AV60" s="161"/>
      <c r="AW60" s="28"/>
    </row>
    <row r="61" spans="3:49" s="1" customFormat="1" ht="10.9" customHeight="1" x14ac:dyDescent="0.15">
      <c r="C61" s="369"/>
      <c r="D61" s="122"/>
      <c r="E61" s="125"/>
      <c r="F61" s="125"/>
      <c r="G61" s="119"/>
      <c r="H61" s="125"/>
      <c r="I61" s="378"/>
      <c r="J61" s="379"/>
      <c r="K61" s="380"/>
      <c r="L61" s="486"/>
      <c r="M61" s="487"/>
      <c r="N61" s="487"/>
      <c r="O61" s="487"/>
      <c r="P61" s="487"/>
      <c r="Q61" s="488"/>
      <c r="R61" s="486"/>
      <c r="S61" s="487"/>
      <c r="T61" s="487"/>
      <c r="U61" s="487"/>
      <c r="V61" s="487"/>
      <c r="W61" s="488"/>
      <c r="X61" s="396"/>
      <c r="Y61" s="397"/>
      <c r="Z61" s="397"/>
      <c r="AA61" s="397"/>
      <c r="AB61" s="397"/>
      <c r="AC61" s="398"/>
      <c r="AD61" s="480"/>
      <c r="AE61" s="481"/>
      <c r="AF61" s="481"/>
      <c r="AG61" s="481"/>
      <c r="AH61" s="481"/>
      <c r="AI61" s="482"/>
      <c r="AU61" s="160"/>
      <c r="AV61" s="161"/>
      <c r="AW61" s="28"/>
    </row>
    <row r="62" spans="3:49" s="1" customFormat="1" ht="10.9" customHeight="1" x14ac:dyDescent="0.15">
      <c r="C62" s="405"/>
      <c r="D62" s="123"/>
      <c r="E62" s="126"/>
      <c r="F62" s="126"/>
      <c r="G62" s="120"/>
      <c r="H62" s="126"/>
      <c r="I62" s="406"/>
      <c r="J62" s="180"/>
      <c r="K62" s="407"/>
      <c r="L62" s="495"/>
      <c r="M62" s="496"/>
      <c r="N62" s="496"/>
      <c r="O62" s="496"/>
      <c r="P62" s="496"/>
      <c r="Q62" s="497"/>
      <c r="R62" s="495"/>
      <c r="S62" s="496"/>
      <c r="T62" s="496"/>
      <c r="U62" s="496"/>
      <c r="V62" s="496"/>
      <c r="W62" s="497"/>
      <c r="X62" s="411"/>
      <c r="Y62" s="412"/>
      <c r="Z62" s="412"/>
      <c r="AA62" s="412"/>
      <c r="AB62" s="412"/>
      <c r="AC62" s="413"/>
      <c r="AD62" s="480"/>
      <c r="AE62" s="481"/>
      <c r="AF62" s="481"/>
      <c r="AG62" s="481"/>
      <c r="AH62" s="481"/>
      <c r="AI62" s="482"/>
      <c r="AU62" s="160"/>
      <c r="AV62" s="161"/>
      <c r="AW62" s="28"/>
    </row>
    <row r="63" spans="3:49" s="1" customFormat="1" ht="10.9" customHeight="1" x14ac:dyDescent="0.15">
      <c r="C63" s="368">
        <v>9</v>
      </c>
      <c r="D63" s="371" t="s">
        <v>2</v>
      </c>
      <c r="E63" s="125">
        <v>26</v>
      </c>
      <c r="F63" s="124" t="s">
        <v>1</v>
      </c>
      <c r="G63" s="374" t="s">
        <v>0</v>
      </c>
      <c r="H63" s="124"/>
      <c r="I63" s="378">
        <f>支給額計算書!I274</f>
        <v>0</v>
      </c>
      <c r="J63" s="379"/>
      <c r="K63" s="380"/>
      <c r="L63" s="486"/>
      <c r="M63" s="487"/>
      <c r="N63" s="487"/>
      <c r="O63" s="487"/>
      <c r="P63" s="487"/>
      <c r="Q63" s="488"/>
      <c r="R63" s="483"/>
      <c r="S63" s="484"/>
      <c r="T63" s="484"/>
      <c r="U63" s="484"/>
      <c r="V63" s="484"/>
      <c r="W63" s="485"/>
      <c r="X63" s="396">
        <f t="shared" ref="X63" si="24">IF(L63=0,0,IF(I63="○",R63/L63,0))</f>
        <v>0</v>
      </c>
      <c r="Y63" s="397"/>
      <c r="Z63" s="397"/>
      <c r="AA63" s="397"/>
      <c r="AB63" s="397"/>
      <c r="AC63" s="398"/>
      <c r="AD63" s="151">
        <f t="shared" ref="AD63" si="25">IF(I63="○",2*X63,0)</f>
        <v>0</v>
      </c>
      <c r="AE63" s="152"/>
      <c r="AF63" s="152"/>
      <c r="AG63" s="152"/>
      <c r="AH63" s="152"/>
      <c r="AI63" s="367"/>
      <c r="AU63" s="160"/>
      <c r="AV63" s="161"/>
      <c r="AW63" s="28"/>
    </row>
    <row r="64" spans="3:49" s="1" customFormat="1" ht="10.9" customHeight="1" x14ac:dyDescent="0.15">
      <c r="C64" s="369"/>
      <c r="D64" s="122"/>
      <c r="E64" s="125"/>
      <c r="F64" s="125"/>
      <c r="G64" s="119"/>
      <c r="H64" s="125"/>
      <c r="I64" s="378"/>
      <c r="J64" s="379"/>
      <c r="K64" s="380"/>
      <c r="L64" s="486"/>
      <c r="M64" s="487"/>
      <c r="N64" s="487"/>
      <c r="O64" s="487"/>
      <c r="P64" s="487"/>
      <c r="Q64" s="488"/>
      <c r="R64" s="486"/>
      <c r="S64" s="487"/>
      <c r="T64" s="487"/>
      <c r="U64" s="487"/>
      <c r="V64" s="487"/>
      <c r="W64" s="488"/>
      <c r="X64" s="396"/>
      <c r="Y64" s="397"/>
      <c r="Z64" s="397"/>
      <c r="AA64" s="397"/>
      <c r="AB64" s="397"/>
      <c r="AC64" s="398"/>
      <c r="AD64" s="480"/>
      <c r="AE64" s="481"/>
      <c r="AF64" s="481"/>
      <c r="AG64" s="481"/>
      <c r="AH64" s="481"/>
      <c r="AI64" s="482"/>
      <c r="AU64" s="160"/>
      <c r="AV64" s="161"/>
      <c r="AW64" s="28"/>
    </row>
    <row r="65" spans="3:49" s="1" customFormat="1" ht="10.9" customHeight="1" x14ac:dyDescent="0.15">
      <c r="C65" s="369"/>
      <c r="D65" s="122"/>
      <c r="E65" s="125"/>
      <c r="F65" s="125"/>
      <c r="G65" s="119"/>
      <c r="H65" s="125"/>
      <c r="I65" s="378"/>
      <c r="J65" s="379"/>
      <c r="K65" s="380"/>
      <c r="L65" s="486"/>
      <c r="M65" s="487"/>
      <c r="N65" s="487"/>
      <c r="O65" s="487"/>
      <c r="P65" s="487"/>
      <c r="Q65" s="488"/>
      <c r="R65" s="486"/>
      <c r="S65" s="487"/>
      <c r="T65" s="487"/>
      <c r="U65" s="487"/>
      <c r="V65" s="487"/>
      <c r="W65" s="488"/>
      <c r="X65" s="396"/>
      <c r="Y65" s="397"/>
      <c r="Z65" s="397"/>
      <c r="AA65" s="397"/>
      <c r="AB65" s="397"/>
      <c r="AC65" s="398"/>
      <c r="AD65" s="480"/>
      <c r="AE65" s="481"/>
      <c r="AF65" s="481"/>
      <c r="AG65" s="481"/>
      <c r="AH65" s="481"/>
      <c r="AI65" s="482"/>
      <c r="AU65" s="160"/>
      <c r="AV65" s="161"/>
      <c r="AW65" s="28"/>
    </row>
    <row r="66" spans="3:49" s="1" customFormat="1" ht="10.9" customHeight="1" x14ac:dyDescent="0.15">
      <c r="C66" s="405"/>
      <c r="D66" s="123"/>
      <c r="E66" s="126"/>
      <c r="F66" s="126"/>
      <c r="G66" s="120"/>
      <c r="H66" s="126"/>
      <c r="I66" s="406"/>
      <c r="J66" s="180"/>
      <c r="K66" s="407"/>
      <c r="L66" s="495"/>
      <c r="M66" s="496"/>
      <c r="N66" s="496"/>
      <c r="O66" s="496"/>
      <c r="P66" s="496"/>
      <c r="Q66" s="497"/>
      <c r="R66" s="495"/>
      <c r="S66" s="496"/>
      <c r="T66" s="496"/>
      <c r="U66" s="496"/>
      <c r="V66" s="496"/>
      <c r="W66" s="497"/>
      <c r="X66" s="411"/>
      <c r="Y66" s="412"/>
      <c r="Z66" s="412"/>
      <c r="AA66" s="412"/>
      <c r="AB66" s="412"/>
      <c r="AC66" s="413"/>
      <c r="AD66" s="480"/>
      <c r="AE66" s="481"/>
      <c r="AF66" s="481"/>
      <c r="AG66" s="481"/>
      <c r="AH66" s="481"/>
      <c r="AI66" s="482"/>
      <c r="AU66" s="160"/>
      <c r="AV66" s="161"/>
      <c r="AW66" s="28"/>
    </row>
    <row r="67" spans="3:49" s="1" customFormat="1" ht="10.9" customHeight="1" x14ac:dyDescent="0.15">
      <c r="C67" s="368">
        <v>9</v>
      </c>
      <c r="D67" s="371" t="s">
        <v>2</v>
      </c>
      <c r="E67" s="125">
        <v>27</v>
      </c>
      <c r="F67" s="124" t="s">
        <v>1</v>
      </c>
      <c r="G67" s="374" t="s">
        <v>8</v>
      </c>
      <c r="H67" s="124"/>
      <c r="I67" s="378">
        <f>支給額計算書!I278</f>
        <v>0</v>
      </c>
      <c r="J67" s="379"/>
      <c r="K67" s="380"/>
      <c r="L67" s="486"/>
      <c r="M67" s="487"/>
      <c r="N67" s="487"/>
      <c r="O67" s="487"/>
      <c r="P67" s="487"/>
      <c r="Q67" s="488"/>
      <c r="R67" s="483"/>
      <c r="S67" s="484"/>
      <c r="T67" s="484"/>
      <c r="U67" s="484"/>
      <c r="V67" s="484"/>
      <c r="W67" s="485"/>
      <c r="X67" s="396">
        <f t="shared" ref="X67" si="26">IF(L67=0,0,IF(I67="○",R67/L67,0))</f>
        <v>0</v>
      </c>
      <c r="Y67" s="397"/>
      <c r="Z67" s="397"/>
      <c r="AA67" s="397"/>
      <c r="AB67" s="397"/>
      <c r="AC67" s="398"/>
      <c r="AD67" s="151">
        <f t="shared" ref="AD67" si="27">IF(I67="○",2*X67,0)</f>
        <v>0</v>
      </c>
      <c r="AE67" s="152"/>
      <c r="AF67" s="152"/>
      <c r="AG67" s="152"/>
      <c r="AH67" s="152"/>
      <c r="AI67" s="367"/>
      <c r="AU67" s="160"/>
      <c r="AV67" s="161"/>
      <c r="AW67" s="28"/>
    </row>
    <row r="68" spans="3:49" s="1" customFormat="1" ht="10.9" customHeight="1" x14ac:dyDescent="0.15">
      <c r="C68" s="369"/>
      <c r="D68" s="122"/>
      <c r="E68" s="125"/>
      <c r="F68" s="125"/>
      <c r="G68" s="119"/>
      <c r="H68" s="125"/>
      <c r="I68" s="378"/>
      <c r="J68" s="379"/>
      <c r="K68" s="380"/>
      <c r="L68" s="486"/>
      <c r="M68" s="487"/>
      <c r="N68" s="487"/>
      <c r="O68" s="487"/>
      <c r="P68" s="487"/>
      <c r="Q68" s="488"/>
      <c r="R68" s="486"/>
      <c r="S68" s="487"/>
      <c r="T68" s="487"/>
      <c r="U68" s="487"/>
      <c r="V68" s="487"/>
      <c r="W68" s="488"/>
      <c r="X68" s="396"/>
      <c r="Y68" s="397"/>
      <c r="Z68" s="397"/>
      <c r="AA68" s="397"/>
      <c r="AB68" s="397"/>
      <c r="AC68" s="398"/>
      <c r="AD68" s="480"/>
      <c r="AE68" s="481"/>
      <c r="AF68" s="481"/>
      <c r="AG68" s="481"/>
      <c r="AH68" s="481"/>
      <c r="AI68" s="482"/>
      <c r="AU68" s="160"/>
      <c r="AV68" s="161"/>
      <c r="AW68" s="28"/>
    </row>
    <row r="69" spans="3:49" s="1" customFormat="1" ht="10.9" customHeight="1" x14ac:dyDescent="0.15">
      <c r="C69" s="369"/>
      <c r="D69" s="122"/>
      <c r="E69" s="125"/>
      <c r="F69" s="125"/>
      <c r="G69" s="119"/>
      <c r="H69" s="125"/>
      <c r="I69" s="378"/>
      <c r="J69" s="379"/>
      <c r="K69" s="380"/>
      <c r="L69" s="486"/>
      <c r="M69" s="487"/>
      <c r="N69" s="487"/>
      <c r="O69" s="487"/>
      <c r="P69" s="487"/>
      <c r="Q69" s="488"/>
      <c r="R69" s="486"/>
      <c r="S69" s="487"/>
      <c r="T69" s="487"/>
      <c r="U69" s="487"/>
      <c r="V69" s="487"/>
      <c r="W69" s="488"/>
      <c r="X69" s="396"/>
      <c r="Y69" s="397"/>
      <c r="Z69" s="397"/>
      <c r="AA69" s="397"/>
      <c r="AB69" s="397"/>
      <c r="AC69" s="398"/>
      <c r="AD69" s="480"/>
      <c r="AE69" s="481"/>
      <c r="AF69" s="481"/>
      <c r="AG69" s="481"/>
      <c r="AH69" s="481"/>
      <c r="AI69" s="482"/>
      <c r="AU69" s="160"/>
      <c r="AV69" s="161"/>
      <c r="AW69" s="28"/>
    </row>
    <row r="70" spans="3:49" s="1" customFormat="1" ht="10.9" customHeight="1" x14ac:dyDescent="0.15">
      <c r="C70" s="405"/>
      <c r="D70" s="123"/>
      <c r="E70" s="126"/>
      <c r="F70" s="126"/>
      <c r="G70" s="120"/>
      <c r="H70" s="126"/>
      <c r="I70" s="406"/>
      <c r="J70" s="180"/>
      <c r="K70" s="407"/>
      <c r="L70" s="495"/>
      <c r="M70" s="496"/>
      <c r="N70" s="496"/>
      <c r="O70" s="496"/>
      <c r="P70" s="496"/>
      <c r="Q70" s="497"/>
      <c r="R70" s="495"/>
      <c r="S70" s="496"/>
      <c r="T70" s="496"/>
      <c r="U70" s="496"/>
      <c r="V70" s="496"/>
      <c r="W70" s="497"/>
      <c r="X70" s="411"/>
      <c r="Y70" s="412"/>
      <c r="Z70" s="412"/>
      <c r="AA70" s="412"/>
      <c r="AB70" s="412"/>
      <c r="AC70" s="413"/>
      <c r="AD70" s="480"/>
      <c r="AE70" s="481"/>
      <c r="AF70" s="481"/>
      <c r="AG70" s="481"/>
      <c r="AH70" s="481"/>
      <c r="AI70" s="482"/>
      <c r="AU70" s="160"/>
      <c r="AV70" s="161"/>
      <c r="AW70" s="28"/>
    </row>
    <row r="71" spans="3:49" s="1" customFormat="1" ht="10.9" customHeight="1" x14ac:dyDescent="0.15">
      <c r="C71" s="368">
        <v>9</v>
      </c>
      <c r="D71" s="371" t="s">
        <v>2</v>
      </c>
      <c r="E71" s="125">
        <v>28</v>
      </c>
      <c r="F71" s="124" t="s">
        <v>1</v>
      </c>
      <c r="G71" s="374" t="s">
        <v>7</v>
      </c>
      <c r="H71" s="124"/>
      <c r="I71" s="378">
        <f>支給額計算書!I282</f>
        <v>0</v>
      </c>
      <c r="J71" s="379"/>
      <c r="K71" s="380"/>
      <c r="L71" s="486"/>
      <c r="M71" s="487"/>
      <c r="N71" s="487"/>
      <c r="O71" s="487"/>
      <c r="P71" s="487"/>
      <c r="Q71" s="488"/>
      <c r="R71" s="483"/>
      <c r="S71" s="484"/>
      <c r="T71" s="484"/>
      <c r="U71" s="484"/>
      <c r="V71" s="484"/>
      <c r="W71" s="485"/>
      <c r="X71" s="396">
        <f t="shared" ref="X71" si="28">IF(L71=0,0,IF(I71="○",R71/L71,0))</f>
        <v>0</v>
      </c>
      <c r="Y71" s="397"/>
      <c r="Z71" s="397"/>
      <c r="AA71" s="397"/>
      <c r="AB71" s="397"/>
      <c r="AC71" s="398"/>
      <c r="AD71" s="151">
        <f t="shared" ref="AD71" si="29">IF(I71="○",2*X71,0)</f>
        <v>0</v>
      </c>
      <c r="AE71" s="152"/>
      <c r="AF71" s="152"/>
      <c r="AG71" s="152"/>
      <c r="AH71" s="152"/>
      <c r="AI71" s="367"/>
      <c r="AU71" s="160"/>
      <c r="AV71" s="161"/>
      <c r="AW71" s="28"/>
    </row>
    <row r="72" spans="3:49" s="1" customFormat="1" ht="10.9" customHeight="1" x14ac:dyDescent="0.15">
      <c r="C72" s="369"/>
      <c r="D72" s="122"/>
      <c r="E72" s="125"/>
      <c r="F72" s="125"/>
      <c r="G72" s="119"/>
      <c r="H72" s="125"/>
      <c r="I72" s="378"/>
      <c r="J72" s="379"/>
      <c r="K72" s="380"/>
      <c r="L72" s="486"/>
      <c r="M72" s="487"/>
      <c r="N72" s="487"/>
      <c r="O72" s="487"/>
      <c r="P72" s="487"/>
      <c r="Q72" s="488"/>
      <c r="R72" s="486"/>
      <c r="S72" s="487"/>
      <c r="T72" s="487"/>
      <c r="U72" s="487"/>
      <c r="V72" s="487"/>
      <c r="W72" s="488"/>
      <c r="X72" s="396"/>
      <c r="Y72" s="397"/>
      <c r="Z72" s="397"/>
      <c r="AA72" s="397"/>
      <c r="AB72" s="397"/>
      <c r="AC72" s="398"/>
      <c r="AD72" s="480"/>
      <c r="AE72" s="481"/>
      <c r="AF72" s="481"/>
      <c r="AG72" s="481"/>
      <c r="AH72" s="481"/>
      <c r="AI72" s="482"/>
      <c r="AU72" s="160"/>
      <c r="AV72" s="161"/>
      <c r="AW72" s="28"/>
    </row>
    <row r="73" spans="3:49" s="1" customFormat="1" ht="10.9" customHeight="1" x14ac:dyDescent="0.15">
      <c r="C73" s="369"/>
      <c r="D73" s="122"/>
      <c r="E73" s="125"/>
      <c r="F73" s="125"/>
      <c r="G73" s="119"/>
      <c r="H73" s="125"/>
      <c r="I73" s="378"/>
      <c r="J73" s="379"/>
      <c r="K73" s="380"/>
      <c r="L73" s="486"/>
      <c r="M73" s="487"/>
      <c r="N73" s="487"/>
      <c r="O73" s="487"/>
      <c r="P73" s="487"/>
      <c r="Q73" s="488"/>
      <c r="R73" s="486"/>
      <c r="S73" s="487"/>
      <c r="T73" s="487"/>
      <c r="U73" s="487"/>
      <c r="V73" s="487"/>
      <c r="W73" s="488"/>
      <c r="X73" s="396"/>
      <c r="Y73" s="397"/>
      <c r="Z73" s="397"/>
      <c r="AA73" s="397"/>
      <c r="AB73" s="397"/>
      <c r="AC73" s="398"/>
      <c r="AD73" s="480"/>
      <c r="AE73" s="481"/>
      <c r="AF73" s="481"/>
      <c r="AG73" s="481"/>
      <c r="AH73" s="481"/>
      <c r="AI73" s="482"/>
      <c r="AU73" s="160"/>
      <c r="AV73" s="161"/>
      <c r="AW73" s="28"/>
    </row>
    <row r="74" spans="3:49" s="1" customFormat="1" ht="10.9" customHeight="1" x14ac:dyDescent="0.15">
      <c r="C74" s="405"/>
      <c r="D74" s="123"/>
      <c r="E74" s="126"/>
      <c r="F74" s="126"/>
      <c r="G74" s="120"/>
      <c r="H74" s="126"/>
      <c r="I74" s="406"/>
      <c r="J74" s="180"/>
      <c r="K74" s="407"/>
      <c r="L74" s="495"/>
      <c r="M74" s="496"/>
      <c r="N74" s="496"/>
      <c r="O74" s="496"/>
      <c r="P74" s="496"/>
      <c r="Q74" s="497"/>
      <c r="R74" s="495"/>
      <c r="S74" s="496"/>
      <c r="T74" s="496"/>
      <c r="U74" s="496"/>
      <c r="V74" s="496"/>
      <c r="W74" s="497"/>
      <c r="X74" s="411"/>
      <c r="Y74" s="412"/>
      <c r="Z74" s="412"/>
      <c r="AA74" s="412"/>
      <c r="AB74" s="412"/>
      <c r="AC74" s="413"/>
      <c r="AD74" s="480"/>
      <c r="AE74" s="481"/>
      <c r="AF74" s="481"/>
      <c r="AG74" s="481"/>
      <c r="AH74" s="481"/>
      <c r="AI74" s="482"/>
      <c r="AU74" s="160"/>
      <c r="AV74" s="161"/>
      <c r="AW74" s="28"/>
    </row>
    <row r="75" spans="3:49" s="1" customFormat="1" ht="10.9" customHeight="1" x14ac:dyDescent="0.15">
      <c r="C75" s="368">
        <v>9</v>
      </c>
      <c r="D75" s="371" t="s">
        <v>2</v>
      </c>
      <c r="E75" s="125">
        <v>29</v>
      </c>
      <c r="F75" s="124" t="s">
        <v>1</v>
      </c>
      <c r="G75" s="374" t="s">
        <v>6</v>
      </c>
      <c r="H75" s="124"/>
      <c r="I75" s="378">
        <f>支給額計算書!I286</f>
        <v>0</v>
      </c>
      <c r="J75" s="379"/>
      <c r="K75" s="380"/>
      <c r="L75" s="486"/>
      <c r="M75" s="487"/>
      <c r="N75" s="487"/>
      <c r="O75" s="487"/>
      <c r="P75" s="487"/>
      <c r="Q75" s="488"/>
      <c r="R75" s="483"/>
      <c r="S75" s="484"/>
      <c r="T75" s="484"/>
      <c r="U75" s="484"/>
      <c r="V75" s="484"/>
      <c r="W75" s="485"/>
      <c r="X75" s="396">
        <f t="shared" ref="X75" si="30">IF(L75=0,0,IF(I75="○",R75/L75,0))</f>
        <v>0</v>
      </c>
      <c r="Y75" s="397"/>
      <c r="Z75" s="397"/>
      <c r="AA75" s="397"/>
      <c r="AB75" s="397"/>
      <c r="AC75" s="398"/>
      <c r="AD75" s="151">
        <f t="shared" ref="AD75" si="31">IF(I75="○",2*X75,0)</f>
        <v>0</v>
      </c>
      <c r="AE75" s="152"/>
      <c r="AF75" s="152"/>
      <c r="AG75" s="152"/>
      <c r="AH75" s="152"/>
      <c r="AI75" s="367"/>
      <c r="AU75" s="160"/>
      <c r="AV75" s="161"/>
      <c r="AW75" s="28"/>
    </row>
    <row r="76" spans="3:49" s="1" customFormat="1" ht="10.9" customHeight="1" x14ac:dyDescent="0.15">
      <c r="C76" s="369"/>
      <c r="D76" s="122"/>
      <c r="E76" s="125"/>
      <c r="F76" s="125"/>
      <c r="G76" s="119"/>
      <c r="H76" s="125"/>
      <c r="I76" s="378"/>
      <c r="J76" s="379"/>
      <c r="K76" s="380"/>
      <c r="L76" s="486"/>
      <c r="M76" s="487"/>
      <c r="N76" s="487"/>
      <c r="O76" s="487"/>
      <c r="P76" s="487"/>
      <c r="Q76" s="488"/>
      <c r="R76" s="486"/>
      <c r="S76" s="487"/>
      <c r="T76" s="487"/>
      <c r="U76" s="487"/>
      <c r="V76" s="487"/>
      <c r="W76" s="488"/>
      <c r="X76" s="396"/>
      <c r="Y76" s="397"/>
      <c r="Z76" s="397"/>
      <c r="AA76" s="397"/>
      <c r="AB76" s="397"/>
      <c r="AC76" s="398"/>
      <c r="AD76" s="480"/>
      <c r="AE76" s="481"/>
      <c r="AF76" s="481"/>
      <c r="AG76" s="481"/>
      <c r="AH76" s="481"/>
      <c r="AI76" s="482"/>
      <c r="AU76" s="160"/>
      <c r="AV76" s="161"/>
      <c r="AW76" s="28"/>
    </row>
    <row r="77" spans="3:49" s="1" customFormat="1" ht="10.9" customHeight="1" x14ac:dyDescent="0.15">
      <c r="C77" s="369"/>
      <c r="D77" s="122"/>
      <c r="E77" s="125"/>
      <c r="F77" s="125"/>
      <c r="G77" s="119"/>
      <c r="H77" s="125"/>
      <c r="I77" s="378"/>
      <c r="J77" s="379"/>
      <c r="K77" s="380"/>
      <c r="L77" s="486"/>
      <c r="M77" s="487"/>
      <c r="N77" s="487"/>
      <c r="O77" s="487"/>
      <c r="P77" s="487"/>
      <c r="Q77" s="488"/>
      <c r="R77" s="486"/>
      <c r="S77" s="487"/>
      <c r="T77" s="487"/>
      <c r="U77" s="487"/>
      <c r="V77" s="487"/>
      <c r="W77" s="488"/>
      <c r="X77" s="396"/>
      <c r="Y77" s="397"/>
      <c r="Z77" s="397"/>
      <c r="AA77" s="397"/>
      <c r="AB77" s="397"/>
      <c r="AC77" s="398"/>
      <c r="AD77" s="480"/>
      <c r="AE77" s="481"/>
      <c r="AF77" s="481"/>
      <c r="AG77" s="481"/>
      <c r="AH77" s="481"/>
      <c r="AI77" s="482"/>
      <c r="AU77" s="160"/>
      <c r="AV77" s="161"/>
      <c r="AW77" s="28"/>
    </row>
    <row r="78" spans="3:49" s="1" customFormat="1" ht="10.9" customHeight="1" x14ac:dyDescent="0.15">
      <c r="C78" s="405"/>
      <c r="D78" s="123"/>
      <c r="E78" s="126"/>
      <c r="F78" s="126"/>
      <c r="G78" s="120"/>
      <c r="H78" s="126"/>
      <c r="I78" s="406"/>
      <c r="J78" s="180"/>
      <c r="K78" s="407"/>
      <c r="L78" s="495"/>
      <c r="M78" s="496"/>
      <c r="N78" s="496"/>
      <c r="O78" s="496"/>
      <c r="P78" s="496"/>
      <c r="Q78" s="497"/>
      <c r="R78" s="495"/>
      <c r="S78" s="496"/>
      <c r="T78" s="496"/>
      <c r="U78" s="496"/>
      <c r="V78" s="496"/>
      <c r="W78" s="497"/>
      <c r="X78" s="411"/>
      <c r="Y78" s="412"/>
      <c r="Z78" s="412"/>
      <c r="AA78" s="412"/>
      <c r="AB78" s="412"/>
      <c r="AC78" s="413"/>
      <c r="AD78" s="480"/>
      <c r="AE78" s="481"/>
      <c r="AF78" s="481"/>
      <c r="AG78" s="481"/>
      <c r="AH78" s="481"/>
      <c r="AI78" s="482"/>
      <c r="AU78" s="160"/>
      <c r="AV78" s="161"/>
      <c r="AW78" s="28"/>
    </row>
    <row r="79" spans="3:49" s="1" customFormat="1" ht="10.9" customHeight="1" x14ac:dyDescent="0.15">
      <c r="C79" s="368">
        <v>9</v>
      </c>
      <c r="D79" s="371" t="s">
        <v>2</v>
      </c>
      <c r="E79" s="124">
        <v>30</v>
      </c>
      <c r="F79" s="124" t="s">
        <v>1</v>
      </c>
      <c r="G79" s="374" t="s">
        <v>5</v>
      </c>
      <c r="H79" s="124"/>
      <c r="I79" s="376">
        <f>支給額計算書!I290</f>
        <v>0</v>
      </c>
      <c r="J79" s="179"/>
      <c r="K79" s="377"/>
      <c r="L79" s="483"/>
      <c r="M79" s="484"/>
      <c r="N79" s="484"/>
      <c r="O79" s="484"/>
      <c r="P79" s="484"/>
      <c r="Q79" s="485"/>
      <c r="R79" s="483"/>
      <c r="S79" s="484"/>
      <c r="T79" s="484"/>
      <c r="U79" s="484"/>
      <c r="V79" s="484"/>
      <c r="W79" s="485"/>
      <c r="X79" s="393">
        <f t="shared" ref="X79" si="32">IF(L79=0,0,IF(I79="○",R79/L79,0))</f>
        <v>0</v>
      </c>
      <c r="Y79" s="394"/>
      <c r="Z79" s="394"/>
      <c r="AA79" s="394"/>
      <c r="AB79" s="394"/>
      <c r="AC79" s="395"/>
      <c r="AD79" s="480">
        <f t="shared" ref="AD79" si="33">IF(I79="○",2*X79,0)</f>
        <v>0</v>
      </c>
      <c r="AE79" s="481"/>
      <c r="AF79" s="481"/>
      <c r="AG79" s="481"/>
      <c r="AH79" s="481"/>
      <c r="AI79" s="482"/>
      <c r="AU79" s="160"/>
      <c r="AV79" s="161"/>
      <c r="AW79" s="28"/>
    </row>
    <row r="80" spans="3:49" s="1" customFormat="1" ht="10.9" customHeight="1" x14ac:dyDescent="0.15">
      <c r="C80" s="369"/>
      <c r="D80" s="122"/>
      <c r="E80" s="125"/>
      <c r="F80" s="125"/>
      <c r="G80" s="119"/>
      <c r="H80" s="125"/>
      <c r="I80" s="378"/>
      <c r="J80" s="379"/>
      <c r="K80" s="380"/>
      <c r="L80" s="486"/>
      <c r="M80" s="487"/>
      <c r="N80" s="487"/>
      <c r="O80" s="487"/>
      <c r="P80" s="487"/>
      <c r="Q80" s="488"/>
      <c r="R80" s="486"/>
      <c r="S80" s="487"/>
      <c r="T80" s="487"/>
      <c r="U80" s="487"/>
      <c r="V80" s="487"/>
      <c r="W80" s="488"/>
      <c r="X80" s="396"/>
      <c r="Y80" s="397"/>
      <c r="Z80" s="397"/>
      <c r="AA80" s="397"/>
      <c r="AB80" s="397"/>
      <c r="AC80" s="398"/>
      <c r="AD80" s="480"/>
      <c r="AE80" s="481"/>
      <c r="AF80" s="481"/>
      <c r="AG80" s="481"/>
      <c r="AH80" s="481"/>
      <c r="AI80" s="482"/>
      <c r="AU80" s="160"/>
      <c r="AV80" s="161"/>
      <c r="AW80" s="28"/>
    </row>
    <row r="81" spans="3:49" s="1" customFormat="1" ht="10.9" customHeight="1" x14ac:dyDescent="0.15">
      <c r="C81" s="369"/>
      <c r="D81" s="122"/>
      <c r="E81" s="125"/>
      <c r="F81" s="125"/>
      <c r="G81" s="119"/>
      <c r="H81" s="125"/>
      <c r="I81" s="378"/>
      <c r="J81" s="379"/>
      <c r="K81" s="380"/>
      <c r="L81" s="486"/>
      <c r="M81" s="487"/>
      <c r="N81" s="487"/>
      <c r="O81" s="487"/>
      <c r="P81" s="487"/>
      <c r="Q81" s="488"/>
      <c r="R81" s="486"/>
      <c r="S81" s="487"/>
      <c r="T81" s="487"/>
      <c r="U81" s="487"/>
      <c r="V81" s="487"/>
      <c r="W81" s="488"/>
      <c r="X81" s="396"/>
      <c r="Y81" s="397"/>
      <c r="Z81" s="397"/>
      <c r="AA81" s="397"/>
      <c r="AB81" s="397"/>
      <c r="AC81" s="398"/>
      <c r="AD81" s="480"/>
      <c r="AE81" s="481"/>
      <c r="AF81" s="481"/>
      <c r="AG81" s="481"/>
      <c r="AH81" s="481"/>
      <c r="AI81" s="482"/>
      <c r="AU81" s="160"/>
      <c r="AV81" s="161"/>
      <c r="AW81" s="28"/>
    </row>
    <row r="82" spans="3:49" s="1" customFormat="1" ht="10.5" customHeight="1" thickBot="1" x14ac:dyDescent="0.2">
      <c r="C82" s="370"/>
      <c r="D82" s="372"/>
      <c r="E82" s="373"/>
      <c r="F82" s="373"/>
      <c r="G82" s="375"/>
      <c r="H82" s="373"/>
      <c r="I82" s="381"/>
      <c r="J82" s="382"/>
      <c r="K82" s="383"/>
      <c r="L82" s="489"/>
      <c r="M82" s="490"/>
      <c r="N82" s="490"/>
      <c r="O82" s="490"/>
      <c r="P82" s="490"/>
      <c r="Q82" s="491"/>
      <c r="R82" s="489"/>
      <c r="S82" s="490"/>
      <c r="T82" s="490"/>
      <c r="U82" s="490"/>
      <c r="V82" s="490"/>
      <c r="W82" s="491"/>
      <c r="X82" s="399"/>
      <c r="Y82" s="400"/>
      <c r="Z82" s="400"/>
      <c r="AA82" s="400"/>
      <c r="AB82" s="400"/>
      <c r="AC82" s="401"/>
      <c r="AD82" s="492"/>
      <c r="AE82" s="493"/>
      <c r="AF82" s="493"/>
      <c r="AG82" s="493"/>
      <c r="AH82" s="493"/>
      <c r="AI82" s="494"/>
      <c r="AU82" s="160"/>
      <c r="AV82" s="161"/>
      <c r="AW82" s="28"/>
    </row>
    <row r="83" spans="3:49" ht="10.5" customHeight="1" x14ac:dyDescent="0.15"/>
    <row r="84" spans="3:49" ht="10.5" customHeight="1" x14ac:dyDescent="0.15"/>
    <row r="85" spans="3:49" ht="10.5" customHeight="1" x14ac:dyDescent="0.15"/>
    <row r="86" spans="3:49" ht="10.5" customHeight="1" x14ac:dyDescent="0.15"/>
    <row r="87" spans="3:49" ht="10.5" customHeight="1" x14ac:dyDescent="0.15"/>
    <row r="88" spans="3:49" ht="10.5" customHeight="1" x14ac:dyDescent="0.15"/>
    <row r="89" spans="3:49" ht="10.5" customHeight="1" x14ac:dyDescent="0.15"/>
    <row r="90" spans="3:49" ht="10.5" customHeight="1" x14ac:dyDescent="0.15"/>
    <row r="91" spans="3:49" ht="10.5" customHeight="1" x14ac:dyDescent="0.15"/>
    <row r="92" spans="3:49" ht="10.5" customHeight="1" x14ac:dyDescent="0.15"/>
    <row r="93" spans="3:49" ht="10.5" customHeight="1" x14ac:dyDescent="0.15"/>
    <row r="94" spans="3:49" ht="10.5" customHeight="1" x14ac:dyDescent="0.15"/>
    <row r="95" spans="3:49" ht="10.5" customHeight="1" x14ac:dyDescent="0.15"/>
    <row r="96" spans="3:49"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sheetData>
  <sheetProtection algorithmName="SHA-512" hashValue="VZJnKlZvEIHOUx/Xu5pYajnFB5ZjTE7PdldaekZTfaYiYkxJ6BrxXbOZfke3TgG1o3RbygRFFIdCn23ag7R2zw==" saltValue="rpVa+z4N05MFXW2dU/blfg==" spinCount="100000"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82">
    <cfRule type="expression" dxfId="89" priority="5">
      <formula>IF(I11="定",TRUE)</formula>
    </cfRule>
    <cfRule type="expression" dxfId="88" priority="6">
      <formula>IF(I11="×",TRUE)</formula>
    </cfRule>
  </conditionalFormatting>
  <conditionalFormatting sqref="R11:W82">
    <cfRule type="expression" dxfId="87" priority="3">
      <formula>IF(I11="定",TRUE)</formula>
    </cfRule>
    <cfRule type="expression" dxfId="86" priority="4">
      <formula>IF(I11="×",TRUE)</formula>
    </cfRule>
  </conditionalFormatting>
  <conditionalFormatting sqref="C4">
    <cfRule type="expression" dxfId="85" priority="1">
      <formula>IF(XFD4="定",TRUE)</formula>
    </cfRule>
    <cfRule type="expression" dxfId="84" priority="2">
      <formula>IF(XFD4="×",TRUE)</formula>
    </cfRule>
  </conditionalFormatting>
  <dataValidations count="2">
    <dataValidation type="whole" operator="greaterThanOrEqual" allowBlank="1" showInputMessage="1" showErrorMessage="1" sqref="L11:Q82" xr:uid="{C058B356-FF9F-400E-BE54-BAD95DC80BC7}">
      <formula1>R11</formula1>
    </dataValidation>
    <dataValidation type="whole" operator="lessThanOrEqual" allowBlank="1" showInputMessage="1" showErrorMessage="1" sqref="R11:W82" xr:uid="{6C7F54C8-74D1-4CE2-9E9F-D084E096869A}">
      <formula1>L11</formula1>
    </dataValidation>
  </dataValidations>
  <pageMargins left="0.7" right="0.7" top="0.75" bottom="0.75" header="0.3" footer="0.3"/>
  <pageSetup paperSize="9" scale="45"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支給額計算書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支給額計算書!Print_Area</vt:lpstr>
      <vt:lpstr>'記載例(計算書)'!Print_Titles</vt:lpstr>
      <vt:lpstr>支給額計算書!Print_Titles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坂本　陽飛</cp:lastModifiedBy>
  <cp:lastPrinted>2021-08-27T00:21:59Z</cp:lastPrinted>
  <dcterms:modified xsi:type="dcterms:W3CDTF">2021-10-11T05:55:01Z</dcterms:modified>
</cp:coreProperties>
</file>