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'Sheet1'!$C$2:$G$24</definedName>
  </definedNames>
  <calcPr fullCalcOnLoad="1"/>
</workbook>
</file>

<file path=xl/sharedStrings.xml><?xml version="1.0" encoding="utf-8"?>
<sst xmlns="http://schemas.openxmlformats.org/spreadsheetml/2006/main" count="26" uniqueCount="26">
  <si>
    <t>丸棒太鼓挽き　W=0.20 H=0.17</t>
  </si>
  <si>
    <t>番号</t>
  </si>
  <si>
    <t>本数</t>
  </si>
  <si>
    <t>使用材積</t>
  </si>
  <si>
    <t>縦木　１</t>
  </si>
  <si>
    <t>縦木　２</t>
  </si>
  <si>
    <t>縦木　３</t>
  </si>
  <si>
    <t>縦木　４</t>
  </si>
  <si>
    <t>縦木　５</t>
  </si>
  <si>
    <t>縦木　６</t>
  </si>
  <si>
    <t>縦木　７</t>
  </si>
  <si>
    <t>縦木　８</t>
  </si>
  <si>
    <t>縦木　９</t>
  </si>
  <si>
    <t>縦木　１０</t>
  </si>
  <si>
    <t>縦木　１１</t>
  </si>
  <si>
    <t>胴木　１</t>
  </si>
  <si>
    <t>胴木　２</t>
  </si>
  <si>
    <t>胴木　３</t>
  </si>
  <si>
    <t>計</t>
  </si>
  <si>
    <t>長さ</t>
  </si>
  <si>
    <t>１本当りの材積</t>
  </si>
  <si>
    <t>胴木　４・５</t>
  </si>
  <si>
    <t>胴木　６・７・８</t>
  </si>
  <si>
    <t>胴木　９・１０・１１</t>
  </si>
  <si>
    <t>（断面積Ａ＝0.029ｍ3として算出）</t>
  </si>
  <si>
    <t>木製治山ダム使用材積計算表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</si>
</sst>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4"/>
  <sheetViews>
    <sheetView tabSelected="1" workbookViewId="0" topLeftCell="C2">
      <selection activeCell="C2" sqref="C2"/>
    </sheetView>
  </sheetViews>
  <sheetFormatPr defaultColWidth="9.00390625" defaultRowHeight="13.5"/>
  <cols>
    <col min="3" max="3" width="20.625" style="0" customWidth="1"/>
    <col min="4" max="4" width="20.625" style="1" customWidth="1"/>
    <col min="5" max="5" width="20.625" style="0" customWidth="1"/>
    <col min="6" max="6" width="20.625" style="2" customWidth="1"/>
    <col min="7" max="7" width="20.625" style="0" customWidth="1"/>
  </cols>
  <sheetData>
    <row r="2" spans="3:7" ht="18.75">
      <c r="C2" s="3" t="s">
        <v>25</v>
      </c>
      <c r="D2" s="4"/>
      <c r="E2" s="3"/>
      <c r="F2" s="5"/>
      <c r="G2" s="3"/>
    </row>
    <row r="3" spans="3:7" ht="18.75">
      <c r="C3" s="3"/>
      <c r="D3" s="4"/>
      <c r="E3" s="3"/>
      <c r="F3" s="5"/>
      <c r="G3" s="3"/>
    </row>
    <row r="4" spans="3:7" ht="18.75">
      <c r="C4" s="3" t="s">
        <v>0</v>
      </c>
      <c r="D4" s="4"/>
      <c r="E4" s="9" t="s">
        <v>24</v>
      </c>
      <c r="F4" s="5"/>
      <c r="G4" s="3"/>
    </row>
    <row r="5" spans="3:7" ht="18.75">
      <c r="C5" s="3"/>
      <c r="D5" s="4"/>
      <c r="E5" s="3"/>
      <c r="F5" s="5"/>
      <c r="G5" s="3"/>
    </row>
    <row r="6" spans="3:7" ht="18.75">
      <c r="C6" s="6" t="s">
        <v>1</v>
      </c>
      <c r="D6" s="7" t="s">
        <v>19</v>
      </c>
      <c r="E6" s="6" t="s">
        <v>20</v>
      </c>
      <c r="F6" s="8" t="s">
        <v>2</v>
      </c>
      <c r="G6" s="6" t="s">
        <v>3</v>
      </c>
    </row>
    <row r="7" spans="3:7" ht="18.75">
      <c r="C7" s="6" t="s">
        <v>4</v>
      </c>
      <c r="D7" s="7">
        <v>3.8</v>
      </c>
      <c r="E7" s="6">
        <f>ROUND(D7*0.0293,3)</f>
        <v>0.111</v>
      </c>
      <c r="F7" s="8">
        <f>8/0.2*2</f>
        <v>80</v>
      </c>
      <c r="G7" s="6">
        <f>ROUND(E7*F7,3)</f>
        <v>8.88</v>
      </c>
    </row>
    <row r="8" spans="3:7" ht="18.75">
      <c r="C8" s="6" t="s">
        <v>5</v>
      </c>
      <c r="D8" s="7">
        <v>3.3</v>
      </c>
      <c r="E8" s="6">
        <f aca="true" t="shared" si="0" ref="E8:E23">ROUND(D8*0.0293,3)</f>
        <v>0.097</v>
      </c>
      <c r="F8" s="8">
        <f>9.5/0.2</f>
        <v>47.5</v>
      </c>
      <c r="G8" s="6">
        <f aca="true" t="shared" si="1" ref="G8:G23">ROUND(E8*F8,3)</f>
        <v>4.608</v>
      </c>
    </row>
    <row r="9" spans="3:7" ht="18.75">
      <c r="C9" s="6" t="s">
        <v>6</v>
      </c>
      <c r="D9" s="7">
        <v>2.8</v>
      </c>
      <c r="E9" s="6">
        <f t="shared" si="0"/>
        <v>0.082</v>
      </c>
      <c r="F9" s="8">
        <f>11.5/0.2</f>
        <v>57.5</v>
      </c>
      <c r="G9" s="6">
        <f t="shared" si="1"/>
        <v>4.715</v>
      </c>
    </row>
    <row r="10" spans="3:7" ht="18.75">
      <c r="C10" s="6" t="s">
        <v>7</v>
      </c>
      <c r="D10" s="7">
        <v>2.3</v>
      </c>
      <c r="E10" s="6">
        <f t="shared" si="0"/>
        <v>0.067</v>
      </c>
      <c r="F10" s="8">
        <f>12/0.2</f>
        <v>60</v>
      </c>
      <c r="G10" s="6">
        <f t="shared" si="1"/>
        <v>4.02</v>
      </c>
    </row>
    <row r="11" spans="3:7" ht="18.75">
      <c r="C11" s="6" t="s">
        <v>8</v>
      </c>
      <c r="D11" s="7">
        <v>1.8</v>
      </c>
      <c r="E11" s="6">
        <f t="shared" si="0"/>
        <v>0.053</v>
      </c>
      <c r="F11" s="8">
        <f>12/0.2</f>
        <v>60</v>
      </c>
      <c r="G11" s="6">
        <f t="shared" si="1"/>
        <v>3.18</v>
      </c>
    </row>
    <row r="12" spans="3:7" ht="18.75">
      <c r="C12" s="6" t="s">
        <v>9</v>
      </c>
      <c r="D12" s="7">
        <v>1.5</v>
      </c>
      <c r="E12" s="6">
        <f t="shared" si="0"/>
        <v>0.044</v>
      </c>
      <c r="F12" s="8">
        <f>5.5/0.2</f>
        <v>27.5</v>
      </c>
      <c r="G12" s="6">
        <f t="shared" si="1"/>
        <v>1.21</v>
      </c>
    </row>
    <row r="13" spans="3:7" ht="18.75">
      <c r="C13" s="6" t="s">
        <v>10</v>
      </c>
      <c r="D13" s="7">
        <v>1.2</v>
      </c>
      <c r="E13" s="6">
        <f t="shared" si="0"/>
        <v>0.035</v>
      </c>
      <c r="F13" s="8">
        <f>5.33/0.2</f>
        <v>26.65</v>
      </c>
      <c r="G13" s="6">
        <f t="shared" si="1"/>
        <v>0.933</v>
      </c>
    </row>
    <row r="14" spans="3:7" ht="18.75">
      <c r="C14" s="6" t="s">
        <v>11</v>
      </c>
      <c r="D14" s="7">
        <v>0.9</v>
      </c>
      <c r="E14" s="6">
        <f t="shared" si="0"/>
        <v>0.026</v>
      </c>
      <c r="F14" s="8">
        <f>5.16/0.2</f>
        <v>25.8</v>
      </c>
      <c r="G14" s="6">
        <f t="shared" si="1"/>
        <v>0.671</v>
      </c>
    </row>
    <row r="15" spans="3:7" ht="18.75">
      <c r="C15" s="6" t="s">
        <v>12</v>
      </c>
      <c r="D15" s="7">
        <v>1.5</v>
      </c>
      <c r="E15" s="6">
        <f t="shared" si="0"/>
        <v>0.044</v>
      </c>
      <c r="F15" s="8">
        <f>5.5/0.2</f>
        <v>27.5</v>
      </c>
      <c r="G15" s="6">
        <f t="shared" si="1"/>
        <v>1.21</v>
      </c>
    </row>
    <row r="16" spans="3:7" ht="18.75">
      <c r="C16" s="6" t="s">
        <v>13</v>
      </c>
      <c r="D16" s="7">
        <v>1.2</v>
      </c>
      <c r="E16" s="6">
        <f t="shared" si="0"/>
        <v>0.035</v>
      </c>
      <c r="F16" s="8">
        <f>5.33/0.2</f>
        <v>26.65</v>
      </c>
      <c r="G16" s="6">
        <f t="shared" si="1"/>
        <v>0.933</v>
      </c>
    </row>
    <row r="17" spans="3:7" ht="18.75">
      <c r="C17" s="6" t="s">
        <v>14</v>
      </c>
      <c r="D17" s="7">
        <v>0.9</v>
      </c>
      <c r="E17" s="6">
        <f t="shared" si="0"/>
        <v>0.026</v>
      </c>
      <c r="F17" s="8">
        <f>5.16/0.2</f>
        <v>25.8</v>
      </c>
      <c r="G17" s="6">
        <f t="shared" si="1"/>
        <v>0.671</v>
      </c>
    </row>
    <row r="18" spans="3:7" ht="18.75">
      <c r="C18" s="6" t="s">
        <v>15</v>
      </c>
      <c r="D18" s="7">
        <v>4</v>
      </c>
      <c r="E18" s="6">
        <f t="shared" si="0"/>
        <v>0.117</v>
      </c>
      <c r="F18" s="8">
        <f>8/4*4*2</f>
        <v>16</v>
      </c>
      <c r="G18" s="6">
        <f t="shared" si="1"/>
        <v>1.872</v>
      </c>
    </row>
    <row r="19" spans="3:7" ht="18.75">
      <c r="C19" s="6" t="s">
        <v>16</v>
      </c>
      <c r="D19" s="7">
        <v>4</v>
      </c>
      <c r="E19" s="6">
        <f t="shared" si="0"/>
        <v>0.117</v>
      </c>
      <c r="F19" s="8">
        <f>9.5/4*4*1</f>
        <v>9.5</v>
      </c>
      <c r="G19" s="6">
        <f t="shared" si="1"/>
        <v>1.112</v>
      </c>
    </row>
    <row r="20" spans="3:7" ht="18.75">
      <c r="C20" s="6" t="s">
        <v>17</v>
      </c>
      <c r="D20" s="7">
        <v>4</v>
      </c>
      <c r="E20" s="6">
        <f t="shared" si="0"/>
        <v>0.117</v>
      </c>
      <c r="F20" s="8">
        <f>11.5/4*4*1</f>
        <v>11.5</v>
      </c>
      <c r="G20" s="6">
        <f t="shared" si="1"/>
        <v>1.346</v>
      </c>
    </row>
    <row r="21" spans="3:7" ht="18.75">
      <c r="C21" s="6" t="s">
        <v>21</v>
      </c>
      <c r="D21" s="7">
        <v>4</v>
      </c>
      <c r="E21" s="6">
        <f t="shared" si="0"/>
        <v>0.117</v>
      </c>
      <c r="F21" s="8">
        <f>12/4*4*2</f>
        <v>24</v>
      </c>
      <c r="G21" s="6">
        <f t="shared" si="1"/>
        <v>2.808</v>
      </c>
    </row>
    <row r="22" spans="3:7" ht="18.75">
      <c r="C22" s="6" t="s">
        <v>22</v>
      </c>
      <c r="D22" s="7">
        <v>4</v>
      </c>
      <c r="E22" s="6">
        <f t="shared" si="0"/>
        <v>0.117</v>
      </c>
      <c r="F22" s="8">
        <f>5.25/4*4*3</f>
        <v>15.75</v>
      </c>
      <c r="G22" s="6">
        <f t="shared" si="1"/>
        <v>1.843</v>
      </c>
    </row>
    <row r="23" spans="3:7" ht="18.75">
      <c r="C23" s="6" t="s">
        <v>23</v>
      </c>
      <c r="D23" s="7">
        <v>4</v>
      </c>
      <c r="E23" s="6">
        <f t="shared" si="0"/>
        <v>0.117</v>
      </c>
      <c r="F23" s="8">
        <f>5.25/4*4*3</f>
        <v>15.75</v>
      </c>
      <c r="G23" s="6">
        <f t="shared" si="1"/>
        <v>1.843</v>
      </c>
    </row>
    <row r="24" spans="3:7" ht="18.75">
      <c r="C24" s="6" t="s">
        <v>18</v>
      </c>
      <c r="D24" s="7"/>
      <c r="E24" s="6"/>
      <c r="F24" s="8">
        <f>SUM(F7:F23)</f>
        <v>557.4</v>
      </c>
      <c r="G24" s="6">
        <f>SUM(G7:G23)</f>
        <v>41.855000000000004</v>
      </c>
    </row>
  </sheetData>
  <printOptions/>
  <pageMargins left="0.75" right="0.75" top="1" bottom="1" header="0.512" footer="0.512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森林保全課治山係</dc:creator>
  <cp:keywords/>
  <dc:description/>
  <cp:lastModifiedBy>＊</cp:lastModifiedBy>
  <cp:lastPrinted>2001-01-19T08:19:14Z</cp:lastPrinted>
  <dcterms:created xsi:type="dcterms:W3CDTF">2001-01-19T02:49:44Z</dcterms:created>
  <dcterms:modified xsi:type="dcterms:W3CDTF">2002-12-26T08:02:56Z</dcterms:modified>
  <cp:category/>
  <cp:version/>
  <cp:contentType/>
  <cp:contentStatus/>
</cp:coreProperties>
</file>