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265" tabRatio="535" activeTab="0"/>
  </bookViews>
  <sheets>
    <sheet name="事業所概要" sheetId="1" r:id="rId1"/>
    <sheet name="工賃計画" sheetId="2" r:id="rId2"/>
    <sheet name="参考様式① 3カ年収支計画" sheetId="3" r:id="rId3"/>
    <sheet name="参考様式② 活動計画＆進捗確認" sheetId="4" r:id="rId4"/>
  </sheets>
  <definedNames>
    <definedName name="_xlnm.Print_Area" localSheetId="1">'工賃計画'!$A$1:$E$35</definedName>
    <definedName name="_xlnm.Print_Area" localSheetId="2">'参考様式① 3カ年収支計画'!$A$2:$L$95</definedName>
    <definedName name="_xlnm.Print_Area" localSheetId="3">'参考様式② 活動計画＆進捗確認'!$A$2:$F$30</definedName>
    <definedName name="_xlnm.Print_Area" localSheetId="0">'事業所概要'!$A$1:$H$36</definedName>
  </definedNames>
  <calcPr fullCalcOnLoad="1"/>
</workbook>
</file>

<file path=xl/sharedStrings.xml><?xml version="1.0" encoding="utf-8"?>
<sst xmlns="http://schemas.openxmlformats.org/spreadsheetml/2006/main" count="354" uniqueCount="232">
  <si>
    <t>法人名</t>
  </si>
  <si>
    <t>事業所名</t>
  </si>
  <si>
    <t>事業所</t>
  </si>
  <si>
    <t>住所</t>
  </si>
  <si>
    <t>TEL：　　　　　　　　　　　　　　　　　　　　FAX：</t>
  </si>
  <si>
    <t>種別</t>
  </si>
  <si>
    <t>※多機能の場合は該当する全てにチェック</t>
  </si>
  <si>
    <t>定員数</t>
  </si>
  <si>
    <t>現員数</t>
  </si>
  <si>
    <t>年額売上高</t>
  </si>
  <si>
    <t>延人数</t>
  </si>
  <si>
    <t>平均工賃</t>
  </si>
  <si>
    <t>時間額</t>
  </si>
  <si>
    <t>(目標工賃)</t>
  </si>
  <si>
    <t>担当者名：　　　　　　　　　　　　　　　　担当者　E-mail：　　　　　　　　　　　　</t>
  </si>
  <si>
    <t>1. 事業所の概要　　</t>
  </si>
  <si>
    <t>工賃支払総額</t>
  </si>
  <si>
    <t>平均工賃　　        月額(目標工賃)</t>
  </si>
  <si>
    <t>２. 工賃の実績と３カ年目標</t>
  </si>
  <si>
    <t>(単位：円)</t>
  </si>
  <si>
    <t>就労支援会計</t>
  </si>
  <si>
    <t>就労支援事業収入</t>
  </si>
  <si>
    <t>項目</t>
  </si>
  <si>
    <t>単価</t>
  </si>
  <si>
    <t>数/月</t>
  </si>
  <si>
    <t>年間合計</t>
  </si>
  <si>
    <t>　　</t>
  </si>
  <si>
    <t>その他</t>
  </si>
  <si>
    <t>小計</t>
  </si>
  <si>
    <t>就労支援事業原価</t>
  </si>
  <si>
    <t>変動費</t>
  </si>
  <si>
    <t>原材料費</t>
  </si>
  <si>
    <t>外注加工費</t>
  </si>
  <si>
    <t>水道光熱費</t>
  </si>
  <si>
    <t>消耗品費</t>
  </si>
  <si>
    <t>旅費交通費</t>
  </si>
  <si>
    <t>固定費</t>
  </si>
  <si>
    <t>利用者賃金・工賃</t>
  </si>
  <si>
    <t>就労支援事業指導員等</t>
  </si>
  <si>
    <t>　　　年間合計</t>
  </si>
  <si>
    <t>自立支援給付費等会計</t>
  </si>
  <si>
    <t>収入</t>
  </si>
  <si>
    <t>　</t>
  </si>
  <si>
    <t>訓練等給付</t>
  </si>
  <si>
    <t>　雇用型（就労継続A）</t>
  </si>
  <si>
    <t>　非雇用型（就労継続B）</t>
  </si>
  <si>
    <t>　非雇用型（生活介護）</t>
  </si>
  <si>
    <t>助成金収入</t>
  </si>
  <si>
    <t>会費収入</t>
  </si>
  <si>
    <t>その他（寄付金など）</t>
  </si>
  <si>
    <t>販売費及び一般管理費</t>
  </si>
  <si>
    <t>人件費</t>
  </si>
  <si>
    <t>役員報酬</t>
  </si>
  <si>
    <t>諸経費</t>
  </si>
  <si>
    <t>通信費</t>
  </si>
  <si>
    <t>荷造運賃</t>
  </si>
  <si>
    <t>広告宣伝費</t>
  </si>
  <si>
    <t>販売委託料</t>
  </si>
  <si>
    <t>保険料</t>
  </si>
  <si>
    <t>設備費</t>
  </si>
  <si>
    <t>家賃・駐車場代</t>
  </si>
  <si>
    <t>減価償却費</t>
  </si>
  <si>
    <t>変動費小計</t>
  </si>
  <si>
    <t>固定費小計</t>
  </si>
  <si>
    <t>収入小計</t>
  </si>
  <si>
    <t>従業員給与</t>
  </si>
  <si>
    <t>支出合計（変動費+固定費）</t>
  </si>
  <si>
    <t>実施時期</t>
  </si>
  <si>
    <t>担当者名</t>
  </si>
  <si>
    <t>作業の進捗確認</t>
  </si>
  <si>
    <t>責任者印</t>
  </si>
  <si>
    <t>確認日</t>
  </si>
  <si>
    <t>支出</t>
  </si>
  <si>
    <t>収入-支出</t>
  </si>
  <si>
    <t>責任者名：　　　　　　　</t>
  </si>
  <si>
    <t>法人代表者名</t>
  </si>
  <si>
    <t>所長名</t>
  </si>
  <si>
    <t>利用者・職員数</t>
  </si>
  <si>
    <t>□就労継続支援A型事業所　　　　　　　　</t>
  </si>
  <si>
    <t>□地域活動支援センター</t>
  </si>
  <si>
    <t>□生活介護事業所　　</t>
  </si>
  <si>
    <t>平均年齢</t>
  </si>
  <si>
    <t>就職希望者</t>
  </si>
  <si>
    <t>その他　特徴</t>
  </si>
  <si>
    <t>事業所の特徴や課題</t>
  </si>
  <si>
    <t>生産活動の内容や課題</t>
  </si>
  <si>
    <t>資料提供と作成協力：特定非営利活動法人アントレプレナーシップ開発センター</t>
  </si>
  <si>
    <t>項目</t>
  </si>
  <si>
    <t>数値目標達成のための具体的作業</t>
  </si>
  <si>
    <t>作成協力：特定非営利活動法人アントレプレナーシップ開発センター</t>
  </si>
  <si>
    <t>資料提供：特定非営利活動法人アントレプレナーシップ開発センター</t>
  </si>
  <si>
    <t>取り組む課題と課題解決のための具体的活動</t>
  </si>
  <si>
    <t xml:space="preserve"> 京都府知事　様</t>
  </si>
  <si>
    <t>提出日</t>
  </si>
  <si>
    <t>住所</t>
  </si>
  <si>
    <t>（所在地）</t>
  </si>
  <si>
    <t>氏名</t>
  </si>
  <si>
    <t>（名称及び代表者氏名）</t>
  </si>
  <si>
    <t>　工賃向上計画について、下記のとおり提出します。</t>
  </si>
  <si>
    <t>様　式　１</t>
  </si>
  <si>
    <t>様　式　２</t>
  </si>
  <si>
    <t>※水色のセルは自動入力（参考様式①３カ年収支計画と連動しています）ですが、必要があれば適宜修正してください。</t>
  </si>
  <si>
    <t>印</t>
  </si>
  <si>
    <t>平均利用率</t>
  </si>
  <si>
    <t>正社員給与</t>
  </si>
  <si>
    <t>人数</t>
  </si>
  <si>
    <t>人数</t>
  </si>
  <si>
    <t>平均/月</t>
  </si>
  <si>
    <t>平均費用/月</t>
  </si>
  <si>
    <t>パート・アルバイト給与</t>
  </si>
  <si>
    <t>福利厚生費</t>
  </si>
  <si>
    <t>通勤交通費</t>
  </si>
  <si>
    <t>リース料</t>
  </si>
  <si>
    <t>収入‐支出</t>
  </si>
  <si>
    <t>収入合計</t>
  </si>
  <si>
    <t>支出合計</t>
  </si>
  <si>
    <t>職員数（正規・非正規含めて）</t>
  </si>
  <si>
    <t>参考様式①　　3カ年収支計画　　　</t>
  </si>
  <si>
    <t>※</t>
  </si>
  <si>
    <t>のセルに数字をいれてください。</t>
  </si>
  <si>
    <t>欄が足らなければ増やしてください。</t>
  </si>
  <si>
    <t>事業所の内容に合わせて項目を変更してください。</t>
  </si>
  <si>
    <t>参考様式②　　活動計画と進捗確認書</t>
  </si>
  <si>
    <t>社会福祉法人　○○○○○</t>
  </si>
  <si>
    <t>○○○○○</t>
  </si>
  <si>
    <t>理事長　　山田　太郎</t>
  </si>
  <si>
    <t>施設長　　佐藤　花子</t>
  </si>
  <si>
    <t>■就労継続支援B型事業所　　　　　　　　</t>
  </si>
  <si>
    <t>10名</t>
  </si>
  <si>
    <t>25名</t>
  </si>
  <si>
    <t>20名</t>
  </si>
  <si>
    <t>43歳</t>
  </si>
  <si>
    <t>3名</t>
  </si>
  <si>
    <t>知的障害が13名。知的と精神の重複が2名。精神が5名。 利用者の高齢化が問題。</t>
  </si>
  <si>
    <t>●施設環境：JRの駅や商業施設に近く、魅力ある商品提供ができれば、一定の顧客確保ができる立地にある。</t>
  </si>
  <si>
    <t xml:space="preserve">●利用者：自分で通所できる利用者は3割。長期利用者の高齢化とそれにともなう支援や生産活動の工夫、若い利用者が能力開発できる仕事の創出と施設外就労や就職に向けたサポート等が必要になってきている。
</t>
  </si>
  <si>
    <t xml:space="preserve">●職員：利用者の多様なニーズに応えるために個々の状況を見ながら対応するようにしているが、送迎・病院引率・会議などに追われ、既存事業の見直しや売れる商品づくりへの取り組みが後回しになっている。目の前のことに追われて、大事なことを話し合う時間がとれない状態が続いている。また、離職率や非常勤職員の割合が高いために専門性の蓄積に弱く、かつ役割・責任分担が不明確になりがちである。
</t>
  </si>
  <si>
    <t>●地域との連携：理事のメンバーには商工会などの役員もおり、地元企業などともっと連携した商品開発や職員・利用者の販売実習やスキルアップ研修、施設外就労の受入先開拓なども積極的に動くことで可能になる部分があるが、とりあえず人不足を理由に出来ていない。</t>
  </si>
  <si>
    <t>●情報公開・広報：HPやブログなどを使った情報公開や広報活動が全くできていない。業者に委託したのでは情報更新にコストがかかるため、事業所内で広報担当者をおいて定期的に情報発信をするしくみづくりを行いたい。</t>
  </si>
  <si>
    <t>●生産活動：作業量からいくと①下請（ネジやピンの箱詰め）3割　②自主製品のクッキー製造・販売4割、雑貨など1割　③清掃業務2割。しかし、売上構成は、①下請0.5割、②自主製品7割。③清掃2.5割。かかる経費を引くと、清掃業務が一番高い利益率である。下請けの単価が安いうえ、利用者が増えている精神障害の方にとっては技術開発や専門性を高める訓練になっていない。彼らのために一から新しい事業を立ち上げるよりは、徐々に下請けや売れない自主製品業務から撤退し、クッキーの販売を通じた接客業務に携わるなどして訓練できるように、週に２日のワゴン車での地域販売の数を増やしたり、商店街や地域の店で置いてもらえるところを探していきたいと考えている。</t>
  </si>
  <si>
    <t>●環境整備：生産活動毎に分かれている部屋の壁を無くし、少ない職員数で多様な利用者をフォローしやすくすること。手作りにこだわらず支援工具や機器を積極的に活用し、また３Sを徹底して、利用者が安心・安全に労働できる環境整備や道具や材料を自分でとって主体的に働ける整備に取り組みたいと考えている。</t>
  </si>
  <si>
    <t>●主力商品：小麦粉などクッキーの原材料にはこだわりを持っているが、商品数が少なく顧客に飽きが出ている。また、夏場にどうしても売上が落ち込み、仕事が少なくなる問題もある。専門家の指導を受けて定期的に新メニューを出したり、イベントを行うなどの仕組みをつくり、顧客確保をする工夫をしなければと考えている。将来的にクッキー売上収益から技能専門員をもう一人雇用したい。</t>
  </si>
  <si>
    <t>●就労促進：生産活動の種類を問わず、しっかり業務ができる利用者は同一であることが多く、どうしてもその利用者を当てにした生産活動になりがちである。事業所内で仕事を創り出したり、売上確保して工賃アップすることには、民間企業と比較すると限界があるため、工賃向上とあわせて、近隣店舗や工場などでの施設外での就労機会をさぐり、一般就労の後押しをしていくことが大切だと考えている。</t>
  </si>
  <si>
    <t>1 職員体制の整備</t>
  </si>
  <si>
    <t>①事業整理（無駄な業務の撤廃等）</t>
  </si>
  <si>
    <t>①事業整理（継続的に実施）</t>
  </si>
  <si>
    <t>②役割分担と責任の明確化</t>
  </si>
  <si>
    <t>②職員の能力開発強化</t>
  </si>
  <si>
    <t>(福祉と生産活動支援の担当を区別し、営業担当を設置する）</t>
  </si>
  <si>
    <t>③目標設定と達成確認体制整備</t>
  </si>
  <si>
    <t>③目標設定と達成確認体制の整備</t>
  </si>
  <si>
    <t>④職員の定着率向上（個別面談と将来のキャリア設計支援）</t>
  </si>
  <si>
    <t>2 業務整理</t>
  </si>
  <si>
    <t>下請けと売れない自主製品製造の中止。クッキー業務の強化</t>
  </si>
  <si>
    <t>掃除業務を他の事業所へ。菓子製造へ特化した仕事づくりへ</t>
  </si>
  <si>
    <t>菓子製造に特化し、専門性を高める</t>
  </si>
  <si>
    <t>3 環境整備</t>
  </si>
  <si>
    <t>①部屋の間仕切の一部撤去</t>
  </si>
  <si>
    <t>①部屋の間仕切の全面撤去</t>
  </si>
  <si>
    <t>①事業所の販売店をオープン</t>
  </si>
  <si>
    <t>②３Sの担当の決定と研修実施</t>
  </si>
  <si>
    <t>②３Sの徹底と継続改善</t>
  </si>
  <si>
    <t>③在庫一層処分と顧客ありきの生産活動へ</t>
  </si>
  <si>
    <t>③専門業務に応じた環境整備</t>
  </si>
  <si>
    <t>4 既存業務強化</t>
  </si>
  <si>
    <t>①クッキーの新メニュー開発（季節ごとに一つ）とラベルの一新</t>
  </si>
  <si>
    <t>①注文ケーキ製造を開始</t>
  </si>
  <si>
    <t>①菓子専門店として評判を構築</t>
  </si>
  <si>
    <t>②顧客データベースの作成とメールマガジンの発行</t>
  </si>
  <si>
    <t>②継続的な顧客管理・リピーター確保の努力を実施</t>
  </si>
  <si>
    <t>③クッキー専用のHP作成</t>
  </si>
  <si>
    <t>③専門HPの強化</t>
  </si>
  <si>
    <t>④常設販売店を5箇所増やす</t>
  </si>
  <si>
    <t>④事業所の専門販売店オープンに向けた準備</t>
  </si>
  <si>
    <t>⑤上記を実現するための職員研修と市場調査の実施</t>
  </si>
  <si>
    <t>5 地域との連携</t>
  </si>
  <si>
    <t>イベントや行事で出展する際の地域応援団の結成。</t>
  </si>
  <si>
    <t>応援団と協力して地元のイベントや行事などでの積極的な出展販売＆広報実施。</t>
  </si>
  <si>
    <t>6 就労支援</t>
  </si>
  <si>
    <t>就業希望者や予備軍への近隣の商業施設や工場などの見学・研修の機会の提供。</t>
  </si>
  <si>
    <t>施設外就労を利用しながら、徐々に一般就労へと橋渡ししていく</t>
  </si>
  <si>
    <t>工賃向上計画の推進体制　　　　　　　　（責任者及び運営体制図）</t>
  </si>
  <si>
    <t>＊誰が何に責任持つか具体的にわかるように記述すること</t>
  </si>
  <si>
    <t>単価/日</t>
  </si>
  <si>
    <t>月勤務日数/利用率（％）</t>
  </si>
  <si>
    <t>平均／月</t>
  </si>
  <si>
    <t>課題：顧客に飽きのこない商品づくり</t>
  </si>
  <si>
    <t>目的：①顧客獲得による工賃向上、②商品開発を継続的にできる組織づくり</t>
  </si>
  <si>
    <t>達成目標：①季節にあわせた強化商品の提供による売上向上　、②職員の商品開発力向上</t>
  </si>
  <si>
    <t>評価指標：①売上の1割アップ、②職員の継続的な商品開発</t>
  </si>
  <si>
    <t>活用したい外部支援：専門家の指導による技術指導</t>
  </si>
  <si>
    <t>課題に取り組む趣旨（目的・目標・評価指標）などの確認と担当者の決定</t>
  </si>
  <si>
    <t>○○</t>
  </si>
  <si>
    <t>責任者と担当者・協力者をいれた議論とスケジュールの確定</t>
  </si>
  <si>
    <t>商品の市場調査（近隣の競合店の調査や全国区で売れている商品の取り寄せ調査）</t>
  </si>
  <si>
    <t>時代にあったニーズの調査と分析</t>
  </si>
  <si>
    <t>顧客への調査（既存顧客や今後ターゲットとした顧客へのアンケート）</t>
  </si>
  <si>
    <t>ターゲット顧客のニーズ把握と新商品の検討</t>
  </si>
  <si>
    <t>専門家講師の候補選定と派遣依頼</t>
  </si>
  <si>
    <t>新商品の開発と検討</t>
  </si>
  <si>
    <t>試作品の試食会と評価分析</t>
  </si>
  <si>
    <t>専門家による指導と商品改良（最低2回実施）</t>
  </si>
  <si>
    <t>商品完成と大量生産に向けた原材料などのコスト管理</t>
  </si>
  <si>
    <t>新商品のパッケージやラベルの検討</t>
  </si>
  <si>
    <t>パッケージデザインの専門家（業者）への依頼</t>
  </si>
  <si>
    <t>新商品の発表とプレスリリース</t>
  </si>
  <si>
    <t>クリスマス商戦にむけたギフト商品として注文の受付開始</t>
  </si>
  <si>
    <t>新規顧客獲得にむけて営業（営業担当と連携すること）</t>
  </si>
  <si>
    <t>今回の取り組みの振り返りと目標達成評価</t>
  </si>
  <si>
    <t>＊本事業の実施においては毎週水曜日の16:30-18:00までを定例会議として設定し、担当メンバーでプロジェクト会議にて担当活動の進捗状況を確認しながら進めていく。目標達成のための方法は柔軟に対応するが、目標とスケジュールについては変更しない覚悟で取り組む。</t>
  </si>
  <si>
    <t>　※取り組む課題毎に作成します。</t>
  </si>
  <si>
    <t>延時間数</t>
  </si>
  <si>
    <t>時間</t>
  </si>
  <si>
    <t>菓子</t>
  </si>
  <si>
    <t>雑貨</t>
  </si>
  <si>
    <t>下請け</t>
  </si>
  <si>
    <t>清掃</t>
  </si>
  <si>
    <t>●顧客確保と販路開拓：購入してもらった顧客の情報管理をしっかり行い、新しい商品がでたときにメールを送付するなどの仕組みづくりができていない。また、新しく商品を置いてもらえる店舗を増やすための販路開拓も十分行えていない。これを担当する職員を置いて、今後積極的に顧客を増やす努力をしていきたいと考えている。</t>
  </si>
  <si>
    <t>平成２６年度（実績）</t>
  </si>
  <si>
    <t>平成２７年度（目標）</t>
  </si>
  <si>
    <t>平成２８年度（目標）</t>
  </si>
  <si>
    <t>平成２９年度（目標）</t>
  </si>
  <si>
    <t>平成２７年度</t>
  </si>
  <si>
    <t>平成２８年度</t>
  </si>
  <si>
    <t>平成２９年度</t>
  </si>
  <si>
    <t>平成27年6月1日現在</t>
  </si>
  <si>
    <t>H27.6</t>
  </si>
  <si>
    <t>H27.7</t>
  </si>
  <si>
    <t>H27.8</t>
  </si>
  <si>
    <t>H27.9</t>
  </si>
  <si>
    <t>H27.10</t>
  </si>
  <si>
    <t>H27.12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</si>
</sst>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人&quot;"/>
    <numFmt numFmtId="178" formatCode="#&quot;時間&quot;"/>
  </numFmts>
  <fonts count="7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1"/>
      <name val="ＭＳ Ｐゴシック"/>
      <family val="3"/>
    </font>
    <font>
      <b/>
      <sz val="9"/>
      <name val="ＭＳ Ｐゴシック"/>
      <family val="3"/>
    </font>
    <font>
      <sz val="12"/>
      <name val="HGPｺﾞｼｯｸE"/>
      <family val="3"/>
    </font>
    <font>
      <b/>
      <sz val="13"/>
      <name val="ＭＳ Ｐゴシック"/>
      <family val="3"/>
    </font>
    <font>
      <sz val="13"/>
      <name val="ＭＳ Ｐゴシック"/>
      <family val="3"/>
    </font>
    <font>
      <b/>
      <sz val="12"/>
      <name val="ＭＳ Ｐゴシック"/>
      <family val="3"/>
    </font>
    <font>
      <sz val="12"/>
      <name val="ＭＳ Ｐゴシック"/>
      <family val="3"/>
    </font>
    <font>
      <sz val="8"/>
      <name val="ＭＳ Ｐゴシック"/>
      <family val="3"/>
    </font>
    <font>
      <sz val="14"/>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PｺﾞｼｯｸE"/>
      <family val="3"/>
    </font>
    <font>
      <sz val="12"/>
      <color indexed="8"/>
      <name val="ＭＳ Ｐゴシック"/>
      <family val="3"/>
    </font>
    <font>
      <sz val="9"/>
      <color indexed="8"/>
      <name val="ＭＳ Ｐゴシック"/>
      <family val="3"/>
    </font>
    <font>
      <sz val="10"/>
      <color indexed="8"/>
      <name val="ＭＳ Ｐゴシック"/>
      <family val="3"/>
    </font>
    <font>
      <sz val="10.5"/>
      <color indexed="8"/>
      <name val="Century"/>
      <family val="1"/>
    </font>
    <font>
      <sz val="10"/>
      <color indexed="8"/>
      <name val="HGPｺﾞｼｯｸE"/>
      <family val="3"/>
    </font>
    <font>
      <sz val="10.5"/>
      <color indexed="8"/>
      <name val="ＭＳ Ｐゴシック"/>
      <family val="3"/>
    </font>
    <font>
      <b/>
      <sz val="10"/>
      <color indexed="8"/>
      <name val="ＭＳ Ｐゴシック"/>
      <family val="3"/>
    </font>
    <font>
      <u val="single"/>
      <sz val="12"/>
      <color indexed="8"/>
      <name val="ＭＳ Ｐゴシック"/>
      <family val="3"/>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PｺﾞｼｯｸE"/>
      <family val="3"/>
    </font>
    <font>
      <sz val="12"/>
      <color theme="1"/>
      <name val="Calibri"/>
      <family val="3"/>
    </font>
    <font>
      <sz val="11"/>
      <color theme="1"/>
      <name val="ＭＳ Ｐゴシック"/>
      <family val="3"/>
    </font>
    <font>
      <b/>
      <sz val="11"/>
      <color theme="1"/>
      <name val="ＭＳ Ｐゴシック"/>
      <family val="3"/>
    </font>
    <font>
      <sz val="9"/>
      <color theme="1"/>
      <name val="Calibri"/>
      <family val="3"/>
    </font>
    <font>
      <sz val="10"/>
      <color theme="1"/>
      <name val="ＭＳ Ｐゴシック"/>
      <family val="3"/>
    </font>
    <font>
      <sz val="10.5"/>
      <color theme="1"/>
      <name val="Century"/>
      <family val="1"/>
    </font>
    <font>
      <sz val="9"/>
      <color theme="1"/>
      <name val="ＭＳ Ｐゴシック"/>
      <family val="3"/>
    </font>
    <font>
      <sz val="10"/>
      <color theme="1"/>
      <name val="Calibri"/>
      <family val="3"/>
    </font>
    <font>
      <sz val="10"/>
      <color theme="1"/>
      <name val="HGPｺﾞｼｯｸE"/>
      <family val="3"/>
    </font>
    <font>
      <sz val="10.5"/>
      <color theme="1"/>
      <name val="ＭＳ Ｐゴシック"/>
      <family val="3"/>
    </font>
    <font>
      <sz val="12"/>
      <color theme="1"/>
      <name val="ＭＳ Ｐゴシック"/>
      <family val="3"/>
    </font>
    <font>
      <b/>
      <sz val="10"/>
      <color theme="1"/>
      <name val="ＭＳ Ｐゴシック"/>
      <family val="3"/>
    </font>
    <font>
      <b/>
      <sz val="10"/>
      <color theme="1"/>
      <name val="Calibri"/>
      <family val="3"/>
    </font>
    <font>
      <b/>
      <sz val="11"/>
      <name val="Calibri"/>
      <family val="3"/>
    </font>
    <font>
      <sz val="11"/>
      <name val="Calibri"/>
      <family val="3"/>
    </font>
    <font>
      <u val="single"/>
      <sz val="12"/>
      <color theme="1"/>
      <name val="Calibri"/>
      <family val="3"/>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style="thin"/>
      <right/>
      <top style="thin"/>
      <bottom style="thin"/>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border>
    <border>
      <left style="thick"/>
      <right style="thin"/>
      <top/>
      <bottom/>
    </border>
    <border>
      <left style="thick"/>
      <right style="thin"/>
      <top/>
      <bottom style="thick"/>
    </border>
    <border>
      <left style="thin"/>
      <right style="thin"/>
      <top style="hair"/>
      <bottom style="hair"/>
    </border>
    <border>
      <left style="thin"/>
      <right style="thin"/>
      <top style="hair"/>
      <bottom>
        <color indexed="63"/>
      </bottom>
    </border>
    <border>
      <left style="thin"/>
      <right/>
      <top style="hair"/>
      <bottom style="hair"/>
    </border>
    <border>
      <left style="thin"/>
      <right style="thin"/>
      <top style="hair"/>
      <bottom style="thin"/>
    </border>
    <border>
      <left/>
      <right/>
      <top style="thin"/>
      <bottom style="thin"/>
    </border>
    <border>
      <left/>
      <right style="thin"/>
      <top style="thin"/>
      <bottom style="thin"/>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medium"/>
      <bottom style="thin"/>
    </border>
    <border>
      <left style="thin"/>
      <right style="thin"/>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right style="medium"/>
      <top style="thin"/>
      <bottom style="thin"/>
    </border>
    <border>
      <left/>
      <right style="medium"/>
      <top style="thin"/>
      <bottom/>
    </border>
    <border>
      <left style="medium"/>
      <right style="thin"/>
      <top style="thin"/>
      <bottom/>
    </border>
    <border>
      <left style="thin"/>
      <right/>
      <top style="thin"/>
      <bottom style="double"/>
    </border>
    <border>
      <left style="thin"/>
      <right style="medium"/>
      <top style="thin"/>
      <bottom/>
    </border>
    <border>
      <left style="medium"/>
      <right>
        <color indexed="63"/>
      </right>
      <top style="thin"/>
      <bottom style="medium"/>
    </border>
    <border>
      <left/>
      <right/>
      <top style="thin"/>
      <bottom style="medium"/>
    </border>
    <border>
      <left/>
      <right style="medium"/>
      <top style="thin"/>
      <bottom style="medium"/>
    </border>
    <border>
      <left style="medium"/>
      <right style="thin"/>
      <top/>
      <bottom style="thin"/>
    </border>
    <border>
      <left/>
      <right style="medium"/>
      <top/>
      <bottom style="thin"/>
    </border>
    <border>
      <left style="thin"/>
      <right style="medium"/>
      <top/>
      <bottom style="thin"/>
    </border>
    <border>
      <left style="medium"/>
      <right/>
      <top style="thin"/>
      <bottom style="thin"/>
    </border>
    <border>
      <left/>
      <right/>
      <top style="thin"/>
      <bottom style="double"/>
    </border>
    <border>
      <left style="thin"/>
      <right style="medium"/>
      <top style="thin"/>
      <bottom style="double"/>
    </border>
    <border>
      <left style="thin"/>
      <right/>
      <top style="double"/>
      <bottom style="medium"/>
    </border>
    <border>
      <left/>
      <right style="medium"/>
      <top style="double"/>
      <bottom style="medium"/>
    </border>
    <border>
      <left/>
      <right style="medium"/>
      <top style="thin"/>
      <bottom style="double"/>
    </border>
    <border>
      <left style="medium"/>
      <right style="thin"/>
      <top style="thin"/>
      <bottom style="double"/>
    </border>
    <border>
      <left style="thin"/>
      <right style="thin"/>
      <top style="thin"/>
      <bottom style="double"/>
    </border>
    <border>
      <left style="thin"/>
      <right/>
      <top style="thin"/>
      <bottom style="medium"/>
    </border>
    <border>
      <left style="thin"/>
      <right/>
      <top style="double"/>
      <bottom/>
    </border>
    <border>
      <left style="medium"/>
      <right/>
      <top/>
      <bottom style="medium"/>
    </border>
    <border>
      <left/>
      <right/>
      <top/>
      <bottom style="medium"/>
    </border>
    <border>
      <left/>
      <right style="medium"/>
      <top/>
      <bottom style="medium"/>
    </border>
    <border>
      <left style="medium"/>
      <right/>
      <top/>
      <bottom/>
    </border>
    <border>
      <left style="medium"/>
      <right style="thin"/>
      <top/>
      <bottom/>
    </border>
    <border>
      <left style="thin"/>
      <right style="medium"/>
      <top style="medium"/>
      <bottom style="medium"/>
    </border>
    <border>
      <left style="thin"/>
      <right style="medium"/>
      <top style="medium"/>
      <bottom style="thin"/>
    </border>
    <border diagonalDown="1">
      <left style="thin"/>
      <right style="medium"/>
      <top style="thin"/>
      <bottom style="thin"/>
      <diagonal style="thin"/>
    </border>
    <border diagonalDown="1">
      <left style="medium"/>
      <right style="thin"/>
      <top/>
      <bottom>
        <color indexed="63"/>
      </bottom>
      <diagonal style="thin"/>
    </border>
    <border diagonalDown="1">
      <left style="thin"/>
      <right style="thin"/>
      <top/>
      <bottom>
        <color indexed="63"/>
      </bottom>
      <diagonal style="thin"/>
    </border>
    <border>
      <left style="medium"/>
      <right>
        <color indexed="63"/>
      </right>
      <top style="double"/>
      <bottom style="medium"/>
    </border>
    <border>
      <left>
        <color indexed="63"/>
      </left>
      <right>
        <color indexed="63"/>
      </right>
      <top style="double"/>
      <bottom style="medium"/>
    </border>
    <border>
      <left style="thin"/>
      <right/>
      <top style="medium"/>
      <bottom style="medium"/>
    </border>
    <border>
      <left style="thin"/>
      <right style="medium"/>
      <top style="medium"/>
      <bottom>
        <color indexed="63"/>
      </bottom>
    </border>
    <border>
      <left style="thin"/>
      <right style="medium"/>
      <top/>
      <bottom/>
    </border>
    <border>
      <left/>
      <right/>
      <top/>
      <bottom style="thin"/>
    </border>
    <border>
      <left style="thin"/>
      <right style="medium"/>
      <top style="double"/>
      <bottom style="medium"/>
    </border>
    <border>
      <left/>
      <right style="medium"/>
      <top/>
      <bottom/>
    </border>
    <border>
      <left style="thin"/>
      <right style="medium"/>
      <top style="double"/>
      <bottom style="double"/>
    </border>
    <border>
      <left style="thin"/>
      <right style="thin"/>
      <top style="thin"/>
      <bottom style="hair"/>
    </border>
    <border>
      <left style="thin"/>
      <right style="thin"/>
      <top/>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right style="thin"/>
      <top>
        <color indexed="63"/>
      </top>
      <bottom style="thin"/>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thin"/>
    </border>
    <border>
      <left/>
      <right/>
      <top style="hair"/>
      <bottom style="thin"/>
    </border>
    <border>
      <left/>
      <right style="thin"/>
      <top style="hair"/>
      <bottom style="thin"/>
    </border>
    <border>
      <left style="thin"/>
      <right style="thin"/>
      <top style="thick"/>
      <bottom/>
    </border>
    <border diagonalUp="1">
      <left style="thin"/>
      <right style="thin"/>
      <top style="thick"/>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style="thin"/>
      <top/>
      <bottom style="thick"/>
    </border>
    <border>
      <left style="thin"/>
      <right style="thin"/>
      <top style="thick"/>
      <bottom style="thin"/>
    </border>
    <border>
      <left style="thin"/>
      <right style="thin"/>
      <top style="thin"/>
      <bottom style="thick"/>
    </border>
    <border>
      <left style="thin"/>
      <right style="thick"/>
      <top style="thick"/>
      <bottom style="thin"/>
    </border>
    <border>
      <left style="thin"/>
      <right style="thick"/>
      <top style="thin"/>
      <bottom style="thin"/>
    </border>
    <border>
      <left style="thin"/>
      <right style="thick"/>
      <top style="thin"/>
      <bottom style="thick"/>
    </border>
    <border>
      <left style="medium"/>
      <right/>
      <top style="thin"/>
      <bottom>
        <color indexed="63"/>
      </bottom>
    </border>
    <border>
      <left/>
      <right style="thin"/>
      <top style="thin"/>
      <bottom>
        <color indexed="63"/>
      </bottom>
    </border>
    <border>
      <left style="medium"/>
      <right/>
      <top style="double"/>
      <bottom style="double"/>
    </border>
    <border>
      <left/>
      <right style="thin"/>
      <top style="double"/>
      <bottom style="double"/>
    </border>
    <border>
      <left style="medium"/>
      <right/>
      <top style="medium"/>
      <bottom/>
    </border>
    <border>
      <left/>
      <right style="thin"/>
      <top style="medium"/>
      <bottom/>
    </border>
    <border>
      <left>
        <color indexed="63"/>
      </left>
      <right style="thin"/>
      <top style="medium"/>
      <bottom style="thin"/>
    </border>
    <border>
      <left>
        <color indexed="63"/>
      </left>
      <right style="thin"/>
      <top style="double"/>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right style="thin"/>
      <top/>
      <bottom/>
    </border>
    <border>
      <left/>
      <right style="thin"/>
      <top/>
      <bottom style="double"/>
    </border>
    <border>
      <left style="medium"/>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55" fillId="32" borderId="0" applyNumberFormat="0" applyBorder="0" applyAlignment="0" applyProtection="0"/>
  </cellStyleXfs>
  <cellXfs count="409">
    <xf numFmtId="0" fontId="0" fillId="0" borderId="0" xfId="0" applyFont="1" applyAlignment="1">
      <alignment vertical="center"/>
    </xf>
    <xf numFmtId="0" fontId="56" fillId="0" borderId="0" xfId="0" applyFont="1" applyAlignment="1">
      <alignment vertical="center"/>
    </xf>
    <xf numFmtId="0" fontId="3" fillId="0" borderId="0" xfId="61">
      <alignment vertical="center"/>
      <protection/>
    </xf>
    <xf numFmtId="0" fontId="3" fillId="0" borderId="0" xfId="61" applyFill="1">
      <alignment vertical="center"/>
      <protection/>
    </xf>
    <xf numFmtId="0" fontId="3" fillId="0" borderId="0" xfId="61" applyAlignment="1">
      <alignment horizontal="center" vertical="center"/>
      <protection/>
    </xf>
    <xf numFmtId="0" fontId="3" fillId="0" borderId="0" xfId="61" applyBorder="1">
      <alignment vertical="center"/>
      <protection/>
    </xf>
    <xf numFmtId="0" fontId="3" fillId="0" borderId="0" xfId="61" applyFill="1" applyAlignment="1">
      <alignment horizontal="center" vertical="center"/>
      <protection/>
    </xf>
    <xf numFmtId="0" fontId="3" fillId="0" borderId="0" xfId="61" applyFont="1">
      <alignment vertical="center"/>
      <protection/>
    </xf>
    <xf numFmtId="0" fontId="3" fillId="0" borderId="0" xfId="61" applyFont="1" applyFill="1">
      <alignment vertical="center"/>
      <protection/>
    </xf>
    <xf numFmtId="0" fontId="57"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9" fillId="0" borderId="0" xfId="61" applyFont="1">
      <alignment vertical="center"/>
      <protection/>
    </xf>
    <xf numFmtId="0" fontId="5" fillId="0" borderId="0" xfId="61" applyFont="1" applyFill="1">
      <alignment vertical="center"/>
      <protection/>
    </xf>
    <xf numFmtId="0" fontId="5" fillId="0" borderId="0" xfId="61" applyFont="1">
      <alignment vertical="center"/>
      <protection/>
    </xf>
    <xf numFmtId="0" fontId="5" fillId="33" borderId="0" xfId="61" applyFont="1" applyFill="1">
      <alignment vertical="center"/>
      <protection/>
    </xf>
    <xf numFmtId="0" fontId="11" fillId="0" borderId="0" xfId="61" applyFont="1" applyFill="1">
      <alignment vertical="center"/>
      <protection/>
    </xf>
    <xf numFmtId="0" fontId="58" fillId="0" borderId="0" xfId="61" applyFont="1">
      <alignment vertical="center"/>
      <protection/>
    </xf>
    <xf numFmtId="0" fontId="59" fillId="0" borderId="0" xfId="61" applyFont="1">
      <alignment vertical="center"/>
      <protection/>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60" fillId="0" borderId="0" xfId="0" applyFont="1" applyAlignment="1" applyProtection="1">
      <alignment vertical="center"/>
      <protection locked="0"/>
    </xf>
    <xf numFmtId="0" fontId="0" fillId="0" borderId="0" xfId="0" applyAlignment="1" applyProtection="1">
      <alignment horizontal="right" vertical="center"/>
      <protection locked="0"/>
    </xf>
    <xf numFmtId="0" fontId="56" fillId="0" borderId="0" xfId="0" applyFont="1" applyAlignment="1" applyProtection="1">
      <alignment vertical="center"/>
      <protection locked="0"/>
    </xf>
    <xf numFmtId="0" fontId="61" fillId="0" borderId="11" xfId="0" applyFont="1" applyBorder="1" applyAlignment="1" applyProtection="1">
      <alignment horizontal="left" vertical="center" wrapText="1"/>
      <protection locked="0"/>
    </xf>
    <xf numFmtId="0" fontId="61" fillId="0" borderId="11" xfId="0" applyFont="1" applyBorder="1" applyAlignment="1" applyProtection="1">
      <alignment horizontal="left" vertical="center" shrinkToFit="1"/>
      <protection locked="0"/>
    </xf>
    <xf numFmtId="0" fontId="62" fillId="0" borderId="0" xfId="0" applyFont="1" applyBorder="1" applyAlignment="1" applyProtection="1">
      <alignment vertical="center" wrapText="1"/>
      <protection locked="0"/>
    </xf>
    <xf numFmtId="0" fontId="62" fillId="0" borderId="0" xfId="0" applyFont="1" applyBorder="1" applyAlignment="1" applyProtection="1">
      <alignment horizontal="justify" vertical="center" wrapText="1"/>
      <protection locked="0"/>
    </xf>
    <xf numFmtId="0" fontId="61" fillId="0" borderId="12" xfId="0"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61" fillId="0" borderId="15" xfId="0" applyFont="1" applyBorder="1" applyAlignment="1" applyProtection="1">
      <alignment vertical="center"/>
      <protection locked="0"/>
    </xf>
    <xf numFmtId="0" fontId="61" fillId="0" borderId="16" xfId="0" applyFont="1" applyBorder="1" applyAlignment="1" applyProtection="1">
      <alignment vertical="center"/>
      <protection locked="0"/>
    </xf>
    <xf numFmtId="0" fontId="4" fillId="0" borderId="11" xfId="0" applyFont="1" applyBorder="1" applyAlignment="1" applyProtection="1">
      <alignment horizontal="left" vertical="top" shrinkToFit="1"/>
      <protection locked="0"/>
    </xf>
    <xf numFmtId="0" fontId="58" fillId="0" borderId="17" xfId="0" applyFont="1" applyBorder="1" applyAlignment="1" applyProtection="1">
      <alignment vertical="center"/>
      <protection locked="0"/>
    </xf>
    <xf numFmtId="0" fontId="58"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61" fillId="0" borderId="0" xfId="0" applyFont="1" applyBorder="1" applyAlignment="1" applyProtection="1">
      <alignment vertical="center"/>
      <protection locked="0"/>
    </xf>
    <xf numFmtId="0" fontId="63" fillId="0" borderId="11" xfId="0" applyFont="1" applyBorder="1" applyAlignment="1" applyProtection="1">
      <alignment horizontal="left" vertical="center" shrinkToFit="1"/>
      <protection locked="0"/>
    </xf>
    <xf numFmtId="0" fontId="61" fillId="0" borderId="11" xfId="0" applyFont="1" applyFill="1" applyBorder="1" applyAlignment="1" applyProtection="1">
      <alignment horizontal="center" vertical="center" wrapText="1"/>
      <protection locked="0"/>
    </xf>
    <xf numFmtId="0" fontId="61" fillId="0" borderId="11" xfId="0" applyFont="1" applyBorder="1" applyAlignment="1" applyProtection="1">
      <alignment horizontal="center" vertical="center" shrinkToFit="1"/>
      <protection locked="0"/>
    </xf>
    <xf numFmtId="0" fontId="61" fillId="0" borderId="11" xfId="0" applyFont="1" applyBorder="1" applyAlignment="1" applyProtection="1">
      <alignment horizontal="center" vertical="center" wrapText="1"/>
      <protection locked="0"/>
    </xf>
    <xf numFmtId="0" fontId="12" fillId="0" borderId="11" xfId="0" applyFont="1" applyBorder="1" applyAlignment="1" applyProtection="1">
      <alignment horizontal="left" vertical="top" wrapText="1"/>
      <protection locked="0"/>
    </xf>
    <xf numFmtId="0" fontId="58" fillId="0" borderId="11" xfId="0" applyFont="1" applyBorder="1" applyAlignment="1" applyProtection="1">
      <alignment horizontal="center" vertical="center" wrapText="1"/>
      <protection locked="0"/>
    </xf>
    <xf numFmtId="9" fontId="58" fillId="0" borderId="18" xfId="0" applyNumberFormat="1" applyFont="1" applyBorder="1" applyAlignment="1" applyProtection="1">
      <alignment horizontal="center" vertical="center" wrapText="1"/>
      <protection locked="0"/>
    </xf>
    <xf numFmtId="0" fontId="58" fillId="0" borderId="19" xfId="0" applyFont="1" applyBorder="1" applyAlignment="1" applyProtection="1">
      <alignment horizontal="center" vertical="center" wrapText="1"/>
      <protection locked="0"/>
    </xf>
    <xf numFmtId="0" fontId="64" fillId="0" borderId="0" xfId="0" applyFont="1" applyAlignment="1" applyProtection="1">
      <alignment vertical="center"/>
      <protection locked="0"/>
    </xf>
    <xf numFmtId="38" fontId="64" fillId="0" borderId="0" xfId="50" applyFont="1" applyFill="1" applyBorder="1" applyAlignment="1" applyProtection="1">
      <alignment horizontal="right" vertical="center"/>
      <protection/>
    </xf>
    <xf numFmtId="0" fontId="56" fillId="0" borderId="0" xfId="0" applyFont="1" applyAlignment="1" applyProtection="1">
      <alignment horizontal="left" vertical="center"/>
      <protection locked="0"/>
    </xf>
    <xf numFmtId="0" fontId="65" fillId="0" borderId="11" xfId="0" applyFont="1" applyBorder="1" applyAlignment="1" applyProtection="1">
      <alignment horizontal="center" vertical="top" wrapText="1"/>
      <protection locked="0"/>
    </xf>
    <xf numFmtId="0" fontId="65" fillId="0" borderId="11" xfId="0" applyFont="1" applyBorder="1" applyAlignment="1" applyProtection="1">
      <alignment horizontal="center" vertical="center" shrinkToFit="1"/>
      <protection locked="0"/>
    </xf>
    <xf numFmtId="0" fontId="65" fillId="0" borderId="11" xfId="0" applyFont="1" applyBorder="1" applyAlignment="1" applyProtection="1">
      <alignment horizontal="center" vertical="center" wrapText="1"/>
      <protection locked="0"/>
    </xf>
    <xf numFmtId="0" fontId="66" fillId="0" borderId="11" xfId="0" applyFont="1" applyBorder="1" applyAlignment="1" applyProtection="1">
      <alignment horizontal="center" vertical="center" wrapText="1"/>
      <protection locked="0"/>
    </xf>
    <xf numFmtId="176" fontId="67" fillId="0" borderId="11" xfId="48" applyNumberFormat="1" applyFont="1" applyBorder="1" applyAlignment="1" applyProtection="1">
      <alignment horizontal="right" vertical="center" wrapText="1"/>
      <protection locked="0"/>
    </xf>
    <xf numFmtId="176" fontId="67" fillId="12" borderId="11" xfId="48" applyNumberFormat="1" applyFont="1" applyFill="1" applyBorder="1" applyAlignment="1" applyProtection="1">
      <alignment horizontal="right" vertical="center" wrapText="1"/>
      <protection locked="0"/>
    </xf>
    <xf numFmtId="0" fontId="66" fillId="0" borderId="12" xfId="0" applyFont="1" applyBorder="1" applyAlignment="1" applyProtection="1">
      <alignment horizontal="center" vertical="center" wrapText="1"/>
      <protection locked="0"/>
    </xf>
    <xf numFmtId="177" fontId="67" fillId="0" borderId="12" xfId="48" applyNumberFormat="1" applyFont="1" applyBorder="1" applyAlignment="1" applyProtection="1">
      <alignment horizontal="right" vertical="center" wrapText="1"/>
      <protection locked="0"/>
    </xf>
    <xf numFmtId="177" fontId="67" fillId="12" borderId="12" xfId="48" applyNumberFormat="1" applyFont="1" applyFill="1" applyBorder="1" applyAlignment="1" applyProtection="1">
      <alignment horizontal="right" vertical="center" wrapText="1"/>
      <protection locked="0"/>
    </xf>
    <xf numFmtId="0" fontId="63" fillId="0" borderId="20" xfId="0" applyFont="1" applyBorder="1" applyAlignment="1" applyProtection="1">
      <alignment horizontal="center" vertical="center" wrapText="1"/>
      <protection locked="0"/>
    </xf>
    <xf numFmtId="176" fontId="67" fillId="12" borderId="21" xfId="48" applyNumberFormat="1" applyFont="1" applyFill="1" applyBorder="1" applyAlignment="1" applyProtection="1">
      <alignment horizontal="right" vertical="center"/>
      <protection locked="0"/>
    </xf>
    <xf numFmtId="176" fontId="67" fillId="12" borderId="22" xfId="48" applyNumberFormat="1" applyFont="1" applyFill="1" applyBorder="1" applyAlignment="1" applyProtection="1">
      <alignment horizontal="right" vertical="center"/>
      <protection locked="0"/>
    </xf>
    <xf numFmtId="0" fontId="66" fillId="0" borderId="13" xfId="0" applyFont="1" applyBorder="1" applyAlignment="1" applyProtection="1">
      <alignment horizontal="center" vertical="center" wrapText="1"/>
      <protection locked="0"/>
    </xf>
    <xf numFmtId="178" fontId="67" fillId="0" borderId="13" xfId="48" applyNumberFormat="1" applyFont="1" applyBorder="1" applyAlignment="1" applyProtection="1">
      <alignment horizontal="right" vertical="center" wrapText="1"/>
      <protection locked="0"/>
    </xf>
    <xf numFmtId="0" fontId="63" fillId="0" borderId="23" xfId="0" applyFont="1" applyBorder="1" applyAlignment="1" applyProtection="1">
      <alignment horizontal="center" vertical="center" wrapText="1"/>
      <protection locked="0"/>
    </xf>
    <xf numFmtId="0" fontId="63" fillId="0" borderId="24" xfId="0" applyFont="1" applyBorder="1" applyAlignment="1" applyProtection="1">
      <alignment horizontal="center" vertical="center" wrapText="1"/>
      <protection locked="0"/>
    </xf>
    <xf numFmtId="0" fontId="63" fillId="0" borderId="25" xfId="0" applyFont="1" applyBorder="1" applyAlignment="1" applyProtection="1">
      <alignment horizontal="center" vertical="center" wrapText="1"/>
      <protection locked="0"/>
    </xf>
    <xf numFmtId="176" fontId="68" fillId="0" borderId="13" xfId="48" applyNumberFormat="1" applyFont="1" applyBorder="1" applyAlignment="1" applyProtection="1">
      <alignment vertical="center" wrapText="1"/>
      <protection locked="0"/>
    </xf>
    <xf numFmtId="0" fontId="0" fillId="0" borderId="0" xfId="0" applyAlignment="1" applyProtection="1">
      <alignment vertical="center"/>
      <protection locked="0"/>
    </xf>
    <xf numFmtId="176" fontId="61" fillId="0" borderId="26" xfId="48" applyNumberFormat="1" applyFont="1" applyBorder="1" applyAlignment="1" applyProtection="1">
      <alignment horizontal="left" vertical="center" wrapText="1"/>
      <protection locked="0"/>
    </xf>
    <xf numFmtId="176" fontId="68" fillId="0" borderId="13" xfId="48" applyNumberFormat="1" applyFont="1" applyFill="1" applyBorder="1" applyAlignment="1" applyProtection="1">
      <alignment vertical="center" wrapText="1"/>
      <protection locked="0"/>
    </xf>
    <xf numFmtId="38" fontId="61" fillId="0" borderId="26" xfId="48" applyFont="1" applyBorder="1" applyAlignment="1" applyProtection="1">
      <alignment vertical="top" wrapText="1"/>
      <protection locked="0"/>
    </xf>
    <xf numFmtId="176" fontId="61" fillId="0" borderId="26" xfId="48" applyNumberFormat="1" applyFont="1" applyBorder="1" applyAlignment="1" applyProtection="1">
      <alignment vertical="center" wrapText="1"/>
      <protection locked="0"/>
    </xf>
    <xf numFmtId="176" fontId="61" fillId="0" borderId="27" xfId="48" applyNumberFormat="1" applyFont="1" applyBorder="1" applyAlignment="1" applyProtection="1">
      <alignment horizontal="left" vertical="center" wrapText="1"/>
      <protection locked="0"/>
    </xf>
    <xf numFmtId="176" fontId="61" fillId="0" borderId="27" xfId="48" applyNumberFormat="1" applyFont="1" applyBorder="1" applyAlignment="1" applyProtection="1">
      <alignment vertical="center" wrapText="1"/>
      <protection locked="0"/>
    </xf>
    <xf numFmtId="38" fontId="61" fillId="0" borderId="26" xfId="48" applyFont="1" applyBorder="1" applyAlignment="1" applyProtection="1">
      <alignment horizontal="left" vertical="center" wrapText="1"/>
      <protection locked="0"/>
    </xf>
    <xf numFmtId="38" fontId="61" fillId="0" borderId="26" xfId="48" applyFont="1" applyBorder="1" applyAlignment="1" applyProtection="1">
      <alignment vertical="center" wrapText="1"/>
      <protection locked="0"/>
    </xf>
    <xf numFmtId="176" fontId="68" fillId="0" borderId="26" xfId="48" applyNumberFormat="1" applyFont="1" applyFill="1" applyBorder="1" applyAlignment="1" applyProtection="1">
      <alignment vertical="center" wrapText="1"/>
      <protection locked="0"/>
    </xf>
    <xf numFmtId="0" fontId="64" fillId="0" borderId="0" xfId="0" applyFont="1" applyAlignment="1" applyProtection="1">
      <alignment horizontal="left" vertical="center" wrapText="1"/>
      <protection locked="0"/>
    </xf>
    <xf numFmtId="0" fontId="64" fillId="0" borderId="26" xfId="0" applyFont="1" applyBorder="1" applyAlignment="1" applyProtection="1">
      <alignment horizontal="left" vertical="center" wrapText="1"/>
      <protection locked="0"/>
    </xf>
    <xf numFmtId="0" fontId="64" fillId="0" borderId="0" xfId="0" applyFont="1" applyAlignment="1" applyProtection="1">
      <alignment horizontal="left" vertical="center"/>
      <protection locked="0"/>
    </xf>
    <xf numFmtId="176" fontId="68" fillId="0" borderId="13" xfId="48" applyNumberFormat="1" applyFont="1" applyFill="1" applyBorder="1" applyAlignment="1" applyProtection="1">
      <alignment horizontal="left" vertical="center" wrapText="1"/>
      <protection locked="0"/>
    </xf>
    <xf numFmtId="176" fontId="68" fillId="0" borderId="27" xfId="48" applyNumberFormat="1" applyFont="1" applyFill="1" applyBorder="1" applyAlignment="1" applyProtection="1">
      <alignment horizontal="left" vertical="center" wrapText="1"/>
      <protection locked="0"/>
    </xf>
    <xf numFmtId="38" fontId="61" fillId="0" borderId="27" xfId="48" applyFont="1" applyBorder="1" applyAlignment="1" applyProtection="1">
      <alignment horizontal="left" vertical="center" wrapText="1"/>
      <protection locked="0"/>
    </xf>
    <xf numFmtId="0" fontId="69" fillId="0" borderId="28" xfId="0" applyFont="1" applyBorder="1" applyAlignment="1" applyProtection="1">
      <alignment vertical="center"/>
      <protection locked="0"/>
    </xf>
    <xf numFmtId="0" fontId="69" fillId="0" borderId="26" xfId="0" applyFont="1" applyBorder="1" applyAlignment="1" applyProtection="1">
      <alignment vertical="center"/>
      <protection locked="0"/>
    </xf>
    <xf numFmtId="38" fontId="61" fillId="0" borderId="29" xfId="48" applyFont="1" applyBorder="1" applyAlignment="1" applyProtection="1">
      <alignment vertical="top" wrapText="1"/>
      <protection locked="0"/>
    </xf>
    <xf numFmtId="0" fontId="3" fillId="0" borderId="11" xfId="0" applyFont="1" applyBorder="1" applyAlignment="1" applyProtection="1">
      <alignment horizontal="center" vertical="center" wrapText="1"/>
      <protection locked="0"/>
    </xf>
    <xf numFmtId="38" fontId="61" fillId="0" borderId="19" xfId="48" applyFont="1" applyBorder="1" applyAlignment="1" applyProtection="1">
      <alignment vertical="top" wrapText="1"/>
      <protection locked="0"/>
    </xf>
    <xf numFmtId="38" fontId="61" fillId="0" borderId="30" xfId="48" applyFont="1" applyBorder="1" applyAlignment="1" applyProtection="1">
      <alignment vertical="top" wrapText="1"/>
      <protection locked="0"/>
    </xf>
    <xf numFmtId="38" fontId="61" fillId="0" borderId="31" xfId="48" applyFont="1" applyBorder="1" applyAlignment="1" applyProtection="1">
      <alignment vertical="top" wrapText="1"/>
      <protection locked="0"/>
    </xf>
    <xf numFmtId="0" fontId="3" fillId="0" borderId="0" xfId="61" applyProtection="1">
      <alignment vertical="center"/>
      <protection locked="0"/>
    </xf>
    <xf numFmtId="38" fontId="0" fillId="0" borderId="0" xfId="50" applyFont="1" applyAlignment="1" applyProtection="1">
      <alignment vertical="center"/>
      <protection locked="0"/>
    </xf>
    <xf numFmtId="0" fontId="13" fillId="0" borderId="0" xfId="61" applyFont="1" applyAlignment="1" applyProtection="1">
      <alignment vertical="center"/>
      <protection locked="0"/>
    </xf>
    <xf numFmtId="0" fontId="7" fillId="0" borderId="0" xfId="61" applyFont="1" applyAlignment="1" applyProtection="1">
      <alignment vertical="center"/>
      <protection locked="0"/>
    </xf>
    <xf numFmtId="0" fontId="7" fillId="0" borderId="0" xfId="61" applyFont="1" applyAlignment="1" applyProtection="1">
      <alignment horizontal="right" vertical="center"/>
      <protection locked="0"/>
    </xf>
    <xf numFmtId="0" fontId="70" fillId="0" borderId="0" xfId="61" applyFont="1" applyAlignment="1" applyProtection="1">
      <alignment vertical="center"/>
      <protection locked="0"/>
    </xf>
    <xf numFmtId="0" fontId="8" fillId="0" borderId="0" xfId="61" applyFont="1" applyAlignment="1" applyProtection="1">
      <alignment horizontal="center" vertical="center"/>
      <protection locked="0"/>
    </xf>
    <xf numFmtId="38" fontId="0" fillId="34" borderId="32" xfId="50" applyFont="1" applyFill="1" applyBorder="1" applyAlignment="1" applyProtection="1">
      <alignment vertical="center"/>
      <protection locked="0"/>
    </xf>
    <xf numFmtId="0" fontId="5" fillId="0" borderId="0" xfId="61" applyFont="1" applyAlignment="1" applyProtection="1">
      <alignment vertical="center"/>
      <protection locked="0"/>
    </xf>
    <xf numFmtId="0" fontId="9" fillId="0" borderId="0" xfId="61" applyFont="1" applyProtection="1">
      <alignment vertical="center"/>
      <protection locked="0"/>
    </xf>
    <xf numFmtId="38" fontId="0" fillId="0" borderId="0" xfId="50" applyFont="1" applyAlignment="1" applyProtection="1">
      <alignment horizontal="right" vertical="center"/>
      <protection locked="0"/>
    </xf>
    <xf numFmtId="38" fontId="57" fillId="7" borderId="33" xfId="50" applyFont="1" applyFill="1" applyBorder="1" applyAlignment="1" applyProtection="1">
      <alignment vertical="center"/>
      <protection locked="0"/>
    </xf>
    <xf numFmtId="38" fontId="57" fillId="7" borderId="34" xfId="50" applyFont="1" applyFill="1" applyBorder="1" applyAlignment="1" applyProtection="1">
      <alignment vertical="center"/>
      <protection locked="0"/>
    </xf>
    <xf numFmtId="38" fontId="11" fillId="7" borderId="35" xfId="50" applyFont="1" applyFill="1" applyBorder="1" applyAlignment="1" applyProtection="1">
      <alignment vertical="center"/>
      <protection locked="0"/>
    </xf>
    <xf numFmtId="38" fontId="57" fillId="7" borderId="36" xfId="50" applyFont="1" applyFill="1" applyBorder="1" applyAlignment="1" applyProtection="1">
      <alignment vertical="center"/>
      <protection locked="0"/>
    </xf>
    <xf numFmtId="38" fontId="11" fillId="7" borderId="34" xfId="50" applyFont="1" applyFill="1" applyBorder="1" applyAlignment="1" applyProtection="1">
      <alignment vertical="center"/>
      <protection locked="0"/>
    </xf>
    <xf numFmtId="38" fontId="10" fillId="7" borderId="35" xfId="50" applyFont="1" applyFill="1" applyBorder="1" applyAlignment="1" applyProtection="1">
      <alignment vertical="center"/>
      <protection locked="0"/>
    </xf>
    <xf numFmtId="0" fontId="11" fillId="0" borderId="0" xfId="61" applyFont="1" applyFill="1" applyProtection="1">
      <alignment vertical="center"/>
      <protection locked="0"/>
    </xf>
    <xf numFmtId="0" fontId="5" fillId="0" borderId="37" xfId="61" applyFont="1" applyFill="1" applyBorder="1" applyProtection="1">
      <alignment vertical="center"/>
      <protection locked="0"/>
    </xf>
    <xf numFmtId="0" fontId="3" fillId="0" borderId="38" xfId="61" applyFill="1" applyBorder="1" applyProtection="1">
      <alignment vertical="center"/>
      <protection locked="0"/>
    </xf>
    <xf numFmtId="0" fontId="3" fillId="0" borderId="39" xfId="61" applyFill="1" applyBorder="1" applyProtection="1">
      <alignment vertical="center"/>
      <protection locked="0"/>
    </xf>
    <xf numFmtId="38" fontId="0" fillId="0" borderId="40" xfId="50" applyFont="1" applyFill="1" applyBorder="1" applyAlignment="1" applyProtection="1">
      <alignment vertical="center"/>
      <protection locked="0"/>
    </xf>
    <xf numFmtId="38" fontId="0" fillId="0" borderId="41" xfId="50" applyFont="1" applyFill="1" applyBorder="1" applyAlignment="1" applyProtection="1">
      <alignment vertical="center"/>
      <protection locked="0"/>
    </xf>
    <xf numFmtId="38" fontId="5" fillId="0" borderId="42" xfId="50" applyFont="1" applyFill="1" applyBorder="1" applyAlignment="1" applyProtection="1">
      <alignment vertical="center"/>
      <protection locked="0"/>
    </xf>
    <xf numFmtId="0" fontId="3" fillId="0" borderId="0" xfId="61" applyFill="1" applyProtection="1">
      <alignment vertical="center"/>
      <protection locked="0"/>
    </xf>
    <xf numFmtId="38" fontId="0" fillId="0" borderId="32" xfId="50" applyFont="1" applyBorder="1" applyAlignment="1" applyProtection="1">
      <alignment horizontal="center" vertical="center"/>
      <protection locked="0"/>
    </xf>
    <xf numFmtId="38" fontId="0" fillId="0" borderId="19" xfId="50" applyFont="1" applyBorder="1" applyAlignment="1" applyProtection="1">
      <alignment vertical="center"/>
      <protection locked="0"/>
    </xf>
    <xf numFmtId="38" fontId="0" fillId="0" borderId="43" xfId="50" applyFont="1" applyBorder="1" applyAlignment="1" applyProtection="1">
      <alignment horizontal="center" vertical="center"/>
      <protection locked="0"/>
    </xf>
    <xf numFmtId="38" fontId="0" fillId="0" borderId="11" xfId="50" applyFont="1" applyBorder="1" applyAlignment="1" applyProtection="1">
      <alignment horizontal="center" vertical="center"/>
      <protection locked="0"/>
    </xf>
    <xf numFmtId="0" fontId="3" fillId="0" borderId="0" xfId="61" applyAlignment="1" applyProtection="1">
      <alignment horizontal="center" vertical="center"/>
      <protection locked="0"/>
    </xf>
    <xf numFmtId="0" fontId="3" fillId="0" borderId="19" xfId="61" applyBorder="1" applyProtection="1">
      <alignment vertical="center"/>
      <protection locked="0"/>
    </xf>
    <xf numFmtId="0" fontId="3" fillId="0" borderId="44" xfId="61" applyBorder="1" applyProtection="1">
      <alignment vertical="center"/>
      <protection locked="0"/>
    </xf>
    <xf numFmtId="38" fontId="0" fillId="34" borderId="19" xfId="50" applyFont="1" applyFill="1" applyBorder="1" applyAlignment="1" applyProtection="1">
      <alignment vertical="center"/>
      <protection locked="0"/>
    </xf>
    <xf numFmtId="38" fontId="0" fillId="0" borderId="43" xfId="50" applyFont="1" applyBorder="1" applyAlignment="1" applyProtection="1">
      <alignment vertical="center"/>
      <protection locked="0"/>
    </xf>
    <xf numFmtId="38" fontId="0" fillId="34" borderId="11" xfId="50" applyFont="1" applyFill="1" applyBorder="1" applyAlignment="1" applyProtection="1">
      <alignment vertical="center"/>
      <protection locked="0"/>
    </xf>
    <xf numFmtId="0" fontId="3" fillId="0" borderId="0" xfId="61" applyBorder="1" applyProtection="1">
      <alignment vertical="center"/>
      <protection locked="0"/>
    </xf>
    <xf numFmtId="0" fontId="3" fillId="0" borderId="15" xfId="61" applyBorder="1" applyProtection="1">
      <alignment vertical="center"/>
      <protection locked="0"/>
    </xf>
    <xf numFmtId="0" fontId="3" fillId="0" borderId="45" xfId="61" applyBorder="1" applyProtection="1">
      <alignment vertical="center"/>
      <protection locked="0"/>
    </xf>
    <xf numFmtId="38" fontId="0" fillId="34" borderId="46" xfId="50" applyFont="1" applyFill="1" applyBorder="1" applyAlignment="1" applyProtection="1">
      <alignment vertical="center"/>
      <protection locked="0"/>
    </xf>
    <xf numFmtId="38" fontId="0" fillId="34" borderId="47" xfId="50" applyFont="1" applyFill="1" applyBorder="1" applyAlignment="1" applyProtection="1">
      <alignment vertical="center"/>
      <protection locked="0"/>
    </xf>
    <xf numFmtId="38" fontId="0" fillId="0" borderId="48" xfId="50" applyFont="1" applyBorder="1" applyAlignment="1" applyProtection="1">
      <alignment vertical="center"/>
      <protection locked="0"/>
    </xf>
    <xf numFmtId="38" fontId="0" fillId="34" borderId="12" xfId="50" applyFont="1" applyFill="1" applyBorder="1" applyAlignment="1" applyProtection="1">
      <alignment vertical="center"/>
      <protection locked="0"/>
    </xf>
    <xf numFmtId="0" fontId="5" fillId="35" borderId="49" xfId="61" applyFont="1" applyFill="1" applyBorder="1" applyAlignment="1" applyProtection="1">
      <alignment horizontal="center" vertical="center"/>
      <protection locked="0"/>
    </xf>
    <xf numFmtId="0" fontId="5" fillId="35" borderId="50" xfId="61" applyFont="1" applyFill="1" applyBorder="1" applyProtection="1">
      <alignment vertical="center"/>
      <protection locked="0"/>
    </xf>
    <xf numFmtId="0" fontId="5" fillId="35" borderId="51" xfId="61" applyFont="1" applyFill="1" applyBorder="1" applyAlignment="1" applyProtection="1">
      <alignment horizontal="right" vertical="center"/>
      <protection locked="0"/>
    </xf>
    <xf numFmtId="0" fontId="5" fillId="0" borderId="0" xfId="61" applyFont="1" applyProtection="1">
      <alignment vertical="center"/>
      <protection locked="0"/>
    </xf>
    <xf numFmtId="0" fontId="5" fillId="0" borderId="52" xfId="61" applyFont="1" applyFill="1" applyBorder="1" applyProtection="1">
      <alignment vertical="center"/>
      <protection locked="0"/>
    </xf>
    <xf numFmtId="0" fontId="3" fillId="0" borderId="18" xfId="61" applyFill="1" applyBorder="1" applyProtection="1">
      <alignment vertical="center"/>
      <protection locked="0"/>
    </xf>
    <xf numFmtId="0" fontId="3" fillId="0" borderId="53" xfId="61" applyFill="1" applyBorder="1" applyProtection="1">
      <alignment vertical="center"/>
      <protection locked="0"/>
    </xf>
    <xf numFmtId="38" fontId="0" fillId="0" borderId="54" xfId="50" applyFont="1" applyFill="1" applyBorder="1" applyAlignment="1" applyProtection="1">
      <alignment vertical="center"/>
      <protection locked="0"/>
    </xf>
    <xf numFmtId="38" fontId="0" fillId="0" borderId="43" xfId="50" applyFont="1" applyFill="1" applyBorder="1" applyAlignment="1" applyProtection="1">
      <alignment horizontal="center" vertical="center"/>
      <protection locked="0"/>
    </xf>
    <xf numFmtId="0" fontId="3" fillId="0" borderId="0" xfId="61" applyFill="1" applyAlignment="1" applyProtection="1">
      <alignment horizontal="center" vertical="center"/>
      <protection locked="0"/>
    </xf>
    <xf numFmtId="0" fontId="3" fillId="0" borderId="30" xfId="61" applyBorder="1" applyProtection="1">
      <alignment vertical="center"/>
      <protection locked="0"/>
    </xf>
    <xf numFmtId="38" fontId="0" fillId="0" borderId="43" xfId="50" applyFont="1" applyBorder="1" applyAlignment="1" applyProtection="1">
      <alignment horizontal="right" vertical="center"/>
      <protection locked="0"/>
    </xf>
    <xf numFmtId="0" fontId="3" fillId="0" borderId="16" xfId="61" applyBorder="1" applyProtection="1">
      <alignment vertical="center"/>
      <protection locked="0"/>
    </xf>
    <xf numFmtId="38" fontId="0" fillId="34" borderId="55" xfId="50" applyFont="1" applyFill="1" applyBorder="1" applyAlignment="1" applyProtection="1">
      <alignment horizontal="right" vertical="center"/>
      <protection locked="0"/>
    </xf>
    <xf numFmtId="38" fontId="0" fillId="34" borderId="31" xfId="50" applyFont="1" applyFill="1" applyBorder="1" applyAlignment="1" applyProtection="1">
      <alignment horizontal="right" vertical="center"/>
      <protection locked="0"/>
    </xf>
    <xf numFmtId="38" fontId="0" fillId="0" borderId="48" xfId="50" applyFont="1" applyBorder="1" applyAlignment="1" applyProtection="1">
      <alignment horizontal="right" vertical="center"/>
      <protection locked="0"/>
    </xf>
    <xf numFmtId="0" fontId="3" fillId="0" borderId="47" xfId="61" applyBorder="1" applyProtection="1">
      <alignment vertical="center"/>
      <protection locked="0"/>
    </xf>
    <xf numFmtId="0" fontId="3" fillId="0" borderId="56" xfId="61" applyBorder="1" applyProtection="1">
      <alignment vertical="center"/>
      <protection locked="0"/>
    </xf>
    <xf numFmtId="38" fontId="0" fillId="0" borderId="57" xfId="50" applyFont="1" applyBorder="1" applyAlignment="1" applyProtection="1">
      <alignment horizontal="right" vertical="center"/>
      <protection locked="0"/>
    </xf>
    <xf numFmtId="38" fontId="0" fillId="0" borderId="57" xfId="50" applyFont="1" applyBorder="1" applyAlignment="1" applyProtection="1">
      <alignment vertical="center"/>
      <protection locked="0"/>
    </xf>
    <xf numFmtId="0" fontId="3" fillId="0" borderId="58" xfId="61" applyBorder="1" applyProtection="1">
      <alignment vertical="center"/>
      <protection locked="0"/>
    </xf>
    <xf numFmtId="0" fontId="5" fillId="0" borderId="59" xfId="61" applyFont="1" applyBorder="1" applyAlignment="1" applyProtection="1">
      <alignment horizontal="right" vertical="center"/>
      <protection locked="0"/>
    </xf>
    <xf numFmtId="0" fontId="5" fillId="0" borderId="18" xfId="61" applyFont="1" applyFill="1" applyBorder="1" applyProtection="1">
      <alignment vertical="center"/>
      <protection locked="0"/>
    </xf>
    <xf numFmtId="0" fontId="5" fillId="0" borderId="53" xfId="61" applyFont="1" applyFill="1" applyBorder="1" applyProtection="1">
      <alignment vertical="center"/>
      <protection locked="0"/>
    </xf>
    <xf numFmtId="38" fontId="0" fillId="0" borderId="37" xfId="50" applyFont="1" applyFill="1" applyBorder="1" applyAlignment="1" applyProtection="1">
      <alignment horizontal="center" vertical="center"/>
      <protection locked="0"/>
    </xf>
    <xf numFmtId="38" fontId="0" fillId="0" borderId="38" xfId="50" applyFont="1" applyFill="1" applyBorder="1" applyAlignment="1" applyProtection="1">
      <alignment horizontal="center" vertical="center"/>
      <protection locked="0"/>
    </xf>
    <xf numFmtId="38" fontId="0" fillId="0" borderId="54" xfId="50" applyFont="1" applyFill="1" applyBorder="1" applyAlignment="1" applyProtection="1">
      <alignment horizontal="center" vertical="center"/>
      <protection locked="0"/>
    </xf>
    <xf numFmtId="0" fontId="3" fillId="0" borderId="30" xfId="61" applyFill="1" applyBorder="1" applyProtection="1">
      <alignment vertical="center"/>
      <protection locked="0"/>
    </xf>
    <xf numFmtId="0" fontId="3" fillId="0" borderId="45" xfId="61" applyFill="1" applyBorder="1" applyProtection="1">
      <alignment vertical="center"/>
      <protection locked="0"/>
    </xf>
    <xf numFmtId="0" fontId="3" fillId="0" borderId="56" xfId="61" applyFill="1" applyBorder="1" applyProtection="1">
      <alignment vertical="center"/>
      <protection locked="0"/>
    </xf>
    <xf numFmtId="0" fontId="3" fillId="0" borderId="60" xfId="61" applyFill="1" applyBorder="1" applyProtection="1">
      <alignment vertical="center"/>
      <protection locked="0"/>
    </xf>
    <xf numFmtId="38" fontId="0" fillId="34" borderId="61" xfId="50" applyFont="1" applyFill="1" applyBorder="1" applyAlignment="1" applyProtection="1">
      <alignment vertical="center"/>
      <protection locked="0"/>
    </xf>
    <xf numFmtId="38" fontId="0" fillId="34" borderId="62" xfId="50" applyFont="1" applyFill="1" applyBorder="1" applyAlignment="1" applyProtection="1">
      <alignment vertical="center"/>
      <protection locked="0"/>
    </xf>
    <xf numFmtId="0" fontId="5" fillId="0" borderId="19" xfId="61" applyFont="1" applyFill="1" applyBorder="1" applyProtection="1">
      <alignment vertical="center"/>
      <protection locked="0"/>
    </xf>
    <xf numFmtId="0" fontId="5" fillId="0" borderId="44" xfId="61" applyFont="1" applyFill="1" applyBorder="1" applyProtection="1">
      <alignment vertical="center"/>
      <protection locked="0"/>
    </xf>
    <xf numFmtId="38" fontId="0" fillId="0" borderId="11" xfId="50" applyFont="1" applyFill="1" applyBorder="1" applyAlignment="1" applyProtection="1">
      <alignment horizontal="center" vertical="center"/>
      <protection locked="0"/>
    </xf>
    <xf numFmtId="38" fontId="0" fillId="0" borderId="43" xfId="50" applyFont="1" applyFill="1" applyBorder="1" applyAlignment="1" applyProtection="1">
      <alignment vertical="center"/>
      <protection locked="0"/>
    </xf>
    <xf numFmtId="0" fontId="3" fillId="0" borderId="15" xfId="61" applyFont="1" applyFill="1" applyBorder="1" applyProtection="1">
      <alignment vertical="center"/>
      <protection locked="0"/>
    </xf>
    <xf numFmtId="0" fontId="3" fillId="0" borderId="16" xfId="61" applyFont="1" applyFill="1" applyBorder="1" applyProtection="1">
      <alignment vertical="center"/>
      <protection locked="0"/>
    </xf>
    <xf numFmtId="38" fontId="0" fillId="34" borderId="46" xfId="50" applyFont="1" applyFill="1" applyBorder="1" applyAlignment="1" applyProtection="1">
      <alignment vertical="center" shrinkToFit="1"/>
      <protection locked="0"/>
    </xf>
    <xf numFmtId="38" fontId="0" fillId="0" borderId="48" xfId="50" applyFont="1" applyFill="1" applyBorder="1" applyAlignment="1" applyProtection="1">
      <alignment vertical="center"/>
      <protection locked="0"/>
    </xf>
    <xf numFmtId="0" fontId="3" fillId="0" borderId="0" xfId="61" applyFont="1" applyProtection="1">
      <alignment vertical="center"/>
      <protection locked="0"/>
    </xf>
    <xf numFmtId="0" fontId="3" fillId="0" borderId="63" xfId="61" applyFill="1" applyBorder="1" applyProtection="1">
      <alignment vertical="center"/>
      <protection locked="0"/>
    </xf>
    <xf numFmtId="0" fontId="5" fillId="0" borderId="64" xfId="61" applyFont="1" applyFill="1" applyBorder="1" applyProtection="1">
      <alignment vertical="center"/>
      <protection locked="0"/>
    </xf>
    <xf numFmtId="0" fontId="5" fillId="0" borderId="0" xfId="61" applyFont="1" applyFill="1" applyBorder="1" applyAlignment="1" applyProtection="1">
      <alignment horizontal="right" vertical="center"/>
      <protection locked="0"/>
    </xf>
    <xf numFmtId="0" fontId="5" fillId="35" borderId="49" xfId="61" applyFont="1" applyFill="1" applyBorder="1" applyProtection="1">
      <alignment vertical="center"/>
      <protection locked="0"/>
    </xf>
    <xf numFmtId="0" fontId="5" fillId="33" borderId="0" xfId="61" applyFont="1" applyFill="1" applyProtection="1">
      <alignment vertical="center"/>
      <protection locked="0"/>
    </xf>
    <xf numFmtId="0" fontId="5" fillId="35" borderId="65" xfId="61" applyFont="1" applyFill="1" applyBorder="1" applyProtection="1">
      <alignment vertical="center"/>
      <protection locked="0"/>
    </xf>
    <xf numFmtId="0" fontId="5" fillId="35" borderId="66" xfId="61" applyFont="1" applyFill="1" applyBorder="1" applyProtection="1">
      <alignment vertical="center"/>
      <protection locked="0"/>
    </xf>
    <xf numFmtId="0" fontId="5" fillId="35" borderId="66" xfId="61" applyFont="1" applyFill="1" applyBorder="1" applyAlignment="1" applyProtection="1">
      <alignment horizontal="right" vertical="center"/>
      <protection locked="0"/>
    </xf>
    <xf numFmtId="0" fontId="5" fillId="0" borderId="0" xfId="61" applyFont="1" applyFill="1" applyProtection="1">
      <alignment vertical="center"/>
      <protection locked="0"/>
    </xf>
    <xf numFmtId="0" fontId="10" fillId="7" borderId="65" xfId="61" applyFont="1" applyFill="1" applyBorder="1" applyProtection="1">
      <alignment vertical="center"/>
      <protection locked="0"/>
    </xf>
    <xf numFmtId="0" fontId="11" fillId="7" borderId="66" xfId="61" applyFont="1" applyFill="1" applyBorder="1" applyProtection="1">
      <alignment vertical="center"/>
      <protection locked="0"/>
    </xf>
    <xf numFmtId="0" fontId="10" fillId="7" borderId="66" xfId="61" applyFont="1" applyFill="1" applyBorder="1" applyProtection="1">
      <alignment vertical="center"/>
      <protection locked="0"/>
    </xf>
    <xf numFmtId="38" fontId="57" fillId="7" borderId="65" xfId="50" applyFont="1" applyFill="1" applyBorder="1" applyAlignment="1" applyProtection="1">
      <alignment vertical="center"/>
      <protection locked="0"/>
    </xf>
    <xf numFmtId="38" fontId="57" fillId="7" borderId="66" xfId="50" applyFont="1" applyFill="1" applyBorder="1" applyAlignment="1" applyProtection="1">
      <alignment vertical="center"/>
      <protection locked="0"/>
    </xf>
    <xf numFmtId="38" fontId="57" fillId="7" borderId="67" xfId="50" applyFont="1" applyFill="1" applyBorder="1" applyAlignment="1" applyProtection="1">
      <alignment vertical="center"/>
      <protection locked="0"/>
    </xf>
    <xf numFmtId="0" fontId="5" fillId="0" borderId="68" xfId="61" applyFont="1" applyFill="1" applyBorder="1" applyProtection="1">
      <alignment vertical="center"/>
      <protection locked="0"/>
    </xf>
    <xf numFmtId="0" fontId="3" fillId="0" borderId="34" xfId="61" applyFont="1" applyFill="1" applyBorder="1" applyProtection="1">
      <alignment vertical="center"/>
      <protection locked="0"/>
    </xf>
    <xf numFmtId="0" fontId="5" fillId="0" borderId="35" xfId="61" applyFont="1" applyFill="1" applyBorder="1" applyProtection="1">
      <alignment vertical="center"/>
      <protection locked="0"/>
    </xf>
    <xf numFmtId="38" fontId="71" fillId="0" borderId="69" xfId="50" applyFont="1" applyFill="1" applyBorder="1" applyAlignment="1" applyProtection="1">
      <alignment horizontal="center" vertical="center"/>
      <protection locked="0"/>
    </xf>
    <xf numFmtId="38" fontId="71" fillId="0" borderId="13" xfId="50" applyFont="1" applyFill="1" applyBorder="1" applyAlignment="1" applyProtection="1">
      <alignment horizontal="center" vertical="center"/>
      <protection locked="0"/>
    </xf>
    <xf numFmtId="38" fontId="71" fillId="0" borderId="70" xfId="50" applyFont="1" applyFill="1" applyBorder="1" applyAlignment="1" applyProtection="1">
      <alignment vertical="center"/>
      <protection locked="0"/>
    </xf>
    <xf numFmtId="0" fontId="3" fillId="0" borderId="0" xfId="61" applyFont="1" applyFill="1" applyProtection="1">
      <alignment vertical="center"/>
      <protection locked="0"/>
    </xf>
    <xf numFmtId="0" fontId="5" fillId="0" borderId="38" xfId="61" applyFont="1" applyBorder="1" applyProtection="1">
      <alignment vertical="center"/>
      <protection locked="0"/>
    </xf>
    <xf numFmtId="0" fontId="3" fillId="0" borderId="36" xfId="61" applyBorder="1" applyProtection="1">
      <alignment vertical="center"/>
      <protection locked="0"/>
    </xf>
    <xf numFmtId="38" fontId="5" fillId="0" borderId="37" xfId="50" applyFont="1" applyBorder="1" applyAlignment="1" applyProtection="1">
      <alignment vertical="center"/>
      <protection locked="0"/>
    </xf>
    <xf numFmtId="38" fontId="6" fillId="0" borderId="38" xfId="50" applyFont="1" applyBorder="1" applyAlignment="1" applyProtection="1">
      <alignment vertical="center"/>
      <protection locked="0"/>
    </xf>
    <xf numFmtId="38" fontId="0" fillId="0" borderId="71" xfId="50" applyFont="1" applyBorder="1" applyAlignment="1" applyProtection="1">
      <alignment horizontal="center" vertical="center"/>
      <protection locked="0"/>
    </xf>
    <xf numFmtId="0" fontId="58" fillId="0" borderId="11" xfId="61" applyFont="1" applyBorder="1" applyProtection="1">
      <alignment vertical="center"/>
      <protection locked="0"/>
    </xf>
    <xf numFmtId="0" fontId="58" fillId="0" borderId="48" xfId="61" applyFont="1" applyBorder="1" applyProtection="1">
      <alignment vertical="center"/>
      <protection locked="0"/>
    </xf>
    <xf numFmtId="38" fontId="0" fillId="33" borderId="43" xfId="50" applyFont="1" applyFill="1" applyBorder="1" applyAlignment="1" applyProtection="1">
      <alignment vertical="center"/>
      <protection locked="0"/>
    </xf>
    <xf numFmtId="0" fontId="58" fillId="0" borderId="0" xfId="61" applyFont="1" applyProtection="1">
      <alignment vertical="center"/>
      <protection locked="0"/>
    </xf>
    <xf numFmtId="0" fontId="58" fillId="0" borderId="48" xfId="61" applyFont="1" applyBorder="1" applyAlignment="1" applyProtection="1">
      <alignment vertical="center" shrinkToFit="1"/>
      <protection locked="0"/>
    </xf>
    <xf numFmtId="9" fontId="0" fillId="34" borderId="11" xfId="50" applyNumberFormat="1" applyFont="1" applyFill="1" applyBorder="1" applyAlignment="1" applyProtection="1">
      <alignment horizontal="right" vertical="center"/>
      <protection locked="0"/>
    </xf>
    <xf numFmtId="38" fontId="0" fillId="33" borderId="72" xfId="50" applyFont="1" applyFill="1" applyBorder="1" applyAlignment="1" applyProtection="1">
      <alignment vertical="center"/>
      <protection locked="0"/>
    </xf>
    <xf numFmtId="0" fontId="58" fillId="0" borderId="19" xfId="61" applyFont="1" applyBorder="1" applyProtection="1">
      <alignment vertical="center"/>
      <protection locked="0"/>
    </xf>
    <xf numFmtId="38" fontId="0" fillId="0" borderId="44" xfId="50" applyFont="1" applyFill="1" applyBorder="1" applyAlignment="1" applyProtection="1">
      <alignment horizontal="center" vertical="center"/>
      <protection locked="0"/>
    </xf>
    <xf numFmtId="0" fontId="59" fillId="0" borderId="11" xfId="61" applyFont="1" applyBorder="1" applyProtection="1">
      <alignment vertical="center"/>
      <protection locked="0"/>
    </xf>
    <xf numFmtId="38" fontId="0" fillId="0" borderId="54" xfId="50" applyFont="1" applyBorder="1" applyAlignment="1" applyProtection="1">
      <alignment vertical="center"/>
      <protection locked="0"/>
    </xf>
    <xf numFmtId="0" fontId="59" fillId="0" borderId="12" xfId="61" applyFont="1" applyBorder="1" applyProtection="1">
      <alignment vertical="center"/>
      <protection locked="0"/>
    </xf>
    <xf numFmtId="38" fontId="0" fillId="0" borderId="73" xfId="50" applyFont="1" applyBorder="1" applyAlignment="1" applyProtection="1">
      <alignment vertical="center"/>
      <protection locked="0"/>
    </xf>
    <xf numFmtId="38" fontId="0" fillId="0" borderId="74" xfId="50" applyFont="1" applyBorder="1" applyAlignment="1" applyProtection="1">
      <alignment vertical="center"/>
      <protection locked="0"/>
    </xf>
    <xf numFmtId="38" fontId="0" fillId="34" borderId="48" xfId="50" applyFont="1" applyFill="1" applyBorder="1" applyAlignment="1" applyProtection="1">
      <alignment vertical="center"/>
      <protection locked="0"/>
    </xf>
    <xf numFmtId="0" fontId="59" fillId="2" borderId="75" xfId="61" applyFont="1" applyFill="1" applyBorder="1" applyAlignment="1" applyProtection="1">
      <alignment horizontal="center" vertical="center"/>
      <protection locked="0"/>
    </xf>
    <xf numFmtId="0" fontId="59" fillId="35" borderId="76" xfId="61" applyFont="1" applyFill="1" applyBorder="1" applyProtection="1">
      <alignment vertical="center"/>
      <protection locked="0"/>
    </xf>
    <xf numFmtId="0" fontId="59" fillId="35" borderId="59" xfId="61" applyFont="1" applyFill="1" applyBorder="1" applyAlignment="1" applyProtection="1">
      <alignment horizontal="right" vertical="center"/>
      <protection locked="0"/>
    </xf>
    <xf numFmtId="0" fontId="59" fillId="0" borderId="0" xfId="61" applyFont="1" applyProtection="1">
      <alignment vertical="center"/>
      <protection locked="0"/>
    </xf>
    <xf numFmtId="0" fontId="5" fillId="0" borderId="33" xfId="61" applyFont="1" applyFill="1" applyBorder="1" applyProtection="1">
      <alignment vertical="center"/>
      <protection locked="0"/>
    </xf>
    <xf numFmtId="0" fontId="5" fillId="0" borderId="77" xfId="61" applyFont="1" applyFill="1" applyBorder="1" applyProtection="1">
      <alignment vertical="center"/>
      <protection locked="0"/>
    </xf>
    <xf numFmtId="0" fontId="3" fillId="0" borderId="35" xfId="61" applyFill="1" applyBorder="1" applyProtection="1">
      <alignment vertical="center"/>
      <protection locked="0"/>
    </xf>
    <xf numFmtId="38" fontId="0" fillId="0" borderId="78" xfId="50" applyFont="1" applyBorder="1" applyAlignment="1" applyProtection="1">
      <alignment vertical="center"/>
      <protection locked="0"/>
    </xf>
    <xf numFmtId="0" fontId="3" fillId="0" borderId="68" xfId="61" applyBorder="1" applyProtection="1">
      <alignment vertical="center"/>
      <protection locked="0"/>
    </xf>
    <xf numFmtId="0" fontId="58" fillId="0" borderId="18" xfId="61" applyFont="1" applyBorder="1" applyProtection="1">
      <alignment vertical="center"/>
      <protection locked="0"/>
    </xf>
    <xf numFmtId="38" fontId="0" fillId="0" borderId="71" xfId="50" applyFont="1" applyBorder="1" applyAlignment="1" applyProtection="1">
      <alignment vertical="center"/>
      <protection locked="0"/>
    </xf>
    <xf numFmtId="0" fontId="58" fillId="0" borderId="15" xfId="61" applyFont="1" applyBorder="1" applyProtection="1">
      <alignment vertical="center"/>
      <protection locked="0"/>
    </xf>
    <xf numFmtId="38" fontId="0" fillId="0" borderId="79" xfId="50" applyFont="1" applyBorder="1" applyAlignment="1" applyProtection="1">
      <alignment vertical="center"/>
      <protection locked="0"/>
    </xf>
    <xf numFmtId="0" fontId="5" fillId="0" borderId="80" xfId="61" applyFont="1" applyBorder="1" applyProtection="1">
      <alignment vertical="center"/>
      <protection locked="0"/>
    </xf>
    <xf numFmtId="38" fontId="51" fillId="0" borderId="81" xfId="50" applyFont="1" applyBorder="1" applyAlignment="1" applyProtection="1">
      <alignment vertical="center"/>
      <protection locked="0"/>
    </xf>
    <xf numFmtId="0" fontId="3" fillId="0" borderId="18" xfId="61" applyBorder="1" applyProtection="1">
      <alignment vertical="center"/>
      <protection locked="0"/>
    </xf>
    <xf numFmtId="0" fontId="5" fillId="0" borderId="66" xfId="61" applyFont="1" applyBorder="1" applyAlignment="1" applyProtection="1">
      <alignment vertical="center" textRotation="255"/>
      <protection locked="0"/>
    </xf>
    <xf numFmtId="0" fontId="3" fillId="0" borderId="39" xfId="61" applyBorder="1" applyProtection="1">
      <alignment vertical="center"/>
      <protection locked="0"/>
    </xf>
    <xf numFmtId="0" fontId="5" fillId="0" borderId="0" xfId="61" applyFont="1" applyFill="1" applyBorder="1" applyProtection="1">
      <alignment vertical="center"/>
      <protection locked="0"/>
    </xf>
    <xf numFmtId="0" fontId="5" fillId="0" borderId="82" xfId="61" applyFont="1" applyFill="1" applyBorder="1" applyAlignment="1" applyProtection="1">
      <alignment horizontal="right" vertical="center"/>
      <protection locked="0"/>
    </xf>
    <xf numFmtId="38" fontId="0" fillId="0" borderId="83" xfId="50" applyFont="1" applyFill="1" applyBorder="1" applyAlignment="1" applyProtection="1">
      <alignment vertical="center"/>
      <protection locked="0"/>
    </xf>
    <xf numFmtId="0" fontId="3" fillId="0" borderId="33" xfId="61" applyBorder="1" applyAlignment="1" applyProtection="1">
      <alignment vertical="center" textRotation="255"/>
      <protection locked="0"/>
    </xf>
    <xf numFmtId="0" fontId="5" fillId="0" borderId="34" xfId="61" applyFont="1" applyFill="1" applyBorder="1" applyAlignment="1" applyProtection="1">
      <alignment vertical="center"/>
      <protection locked="0"/>
    </xf>
    <xf numFmtId="0" fontId="5" fillId="0" borderId="35" xfId="61" applyFont="1" applyFill="1" applyBorder="1" applyAlignment="1" applyProtection="1">
      <alignment horizontal="right" vertical="center"/>
      <protection locked="0"/>
    </xf>
    <xf numFmtId="0" fontId="5" fillId="0" borderId="0" xfId="61" applyFont="1" applyFill="1" applyBorder="1" applyAlignment="1" applyProtection="1">
      <alignment horizontal="center" vertical="center"/>
      <protection locked="0"/>
    </xf>
    <xf numFmtId="38" fontId="0" fillId="0" borderId="0" xfId="50" applyFont="1" applyFill="1" applyBorder="1" applyAlignment="1" applyProtection="1">
      <alignment vertical="center"/>
      <protection locked="0"/>
    </xf>
    <xf numFmtId="38" fontId="0" fillId="0" borderId="0" xfId="50" applyFont="1" applyBorder="1" applyAlignment="1" applyProtection="1">
      <alignment vertical="center"/>
      <protection locked="0"/>
    </xf>
    <xf numFmtId="38" fontId="60" fillId="0" borderId="0" xfId="50" applyFont="1" applyFill="1" applyBorder="1" applyAlignment="1" applyProtection="1">
      <alignment horizontal="right" vertical="center"/>
      <protection/>
    </xf>
    <xf numFmtId="0" fontId="57" fillId="0" borderId="0" xfId="0" applyFont="1" applyAlignment="1" applyProtection="1">
      <alignment horizontal="center" vertical="center"/>
      <protection locked="0"/>
    </xf>
    <xf numFmtId="0" fontId="57" fillId="0" borderId="0" xfId="0" applyFont="1" applyAlignment="1" applyProtection="1">
      <alignment vertical="center"/>
      <protection locked="0"/>
    </xf>
    <xf numFmtId="0" fontId="72" fillId="0" borderId="0" xfId="0" applyFont="1" applyAlignment="1" applyProtection="1">
      <alignment vertical="center"/>
      <protection locked="0"/>
    </xf>
    <xf numFmtId="0" fontId="57" fillId="0" borderId="80" xfId="0" applyFont="1" applyBorder="1" applyAlignment="1" applyProtection="1">
      <alignment vertical="center"/>
      <protection locked="0"/>
    </xf>
    <xf numFmtId="0" fontId="57" fillId="0" borderId="80" xfId="0" applyFont="1" applyBorder="1" applyAlignment="1" applyProtection="1">
      <alignment horizontal="righ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indent="2"/>
      <protection locked="0"/>
    </xf>
    <xf numFmtId="0" fontId="0" fillId="0" borderId="0" xfId="0" applyAlignment="1" applyProtection="1">
      <alignment horizontal="left" vertical="center"/>
      <protection locked="0"/>
    </xf>
    <xf numFmtId="0" fontId="0" fillId="33" borderId="11" xfId="0" applyFont="1" applyFill="1" applyBorder="1" applyAlignment="1" applyProtection="1">
      <alignment horizontal="center" vertical="center" wrapText="1"/>
      <protection locked="0"/>
    </xf>
    <xf numFmtId="0" fontId="64" fillId="0" borderId="84" xfId="0" applyFont="1" applyBorder="1" applyAlignment="1" applyProtection="1">
      <alignment horizontal="center" vertical="center" wrapText="1"/>
      <protection locked="0"/>
    </xf>
    <xf numFmtId="0" fontId="71" fillId="0" borderId="84" xfId="0" applyFont="1" applyFill="1" applyBorder="1" applyAlignment="1" applyProtection="1">
      <alignment horizontal="left" vertical="center" wrapText="1"/>
      <protection locked="0"/>
    </xf>
    <xf numFmtId="57" fontId="73" fillId="0" borderId="26" xfId="0" applyNumberFormat="1" applyFont="1" applyBorder="1" applyAlignment="1" applyProtection="1">
      <alignment horizontal="left" vertical="center" wrapText="1"/>
      <protection locked="0"/>
    </xf>
    <xf numFmtId="0" fontId="73" fillId="0" borderId="26" xfId="0" applyFont="1" applyBorder="1" applyAlignment="1" applyProtection="1">
      <alignment horizontal="left" vertical="center" wrapText="1" indent="1"/>
      <protection locked="0"/>
    </xf>
    <xf numFmtId="0" fontId="73" fillId="33" borderId="84" xfId="0" applyFont="1" applyFill="1" applyBorder="1" applyAlignment="1" applyProtection="1">
      <alignment horizontal="center" vertical="center" wrapText="1"/>
      <protection locked="0"/>
    </xf>
    <xf numFmtId="0" fontId="64" fillId="33" borderId="84" xfId="0" applyFont="1" applyFill="1" applyBorder="1" applyAlignment="1" applyProtection="1">
      <alignment horizontal="center" vertical="center" wrapText="1"/>
      <protection locked="0"/>
    </xf>
    <xf numFmtId="0" fontId="64" fillId="0" borderId="85" xfId="0" applyFont="1" applyBorder="1" applyAlignment="1" applyProtection="1">
      <alignment horizontal="center" vertical="center" wrapText="1"/>
      <protection locked="0"/>
    </xf>
    <xf numFmtId="0" fontId="73" fillId="0" borderId="28" xfId="0" applyFont="1" applyFill="1" applyBorder="1" applyAlignment="1" applyProtection="1">
      <alignment vertical="center" wrapText="1"/>
      <protection locked="0"/>
    </xf>
    <xf numFmtId="0" fontId="73" fillId="33" borderId="26" xfId="0" applyFont="1" applyFill="1" applyBorder="1" applyAlignment="1" applyProtection="1">
      <alignment horizontal="center" vertical="center" wrapText="1"/>
      <protection locked="0"/>
    </xf>
    <xf numFmtId="0" fontId="64" fillId="33" borderId="26" xfId="0" applyFont="1" applyFill="1" applyBorder="1" applyAlignment="1" applyProtection="1">
      <alignment horizontal="center" vertical="center" wrapText="1"/>
      <protection locked="0"/>
    </xf>
    <xf numFmtId="0" fontId="64" fillId="0" borderId="26" xfId="0" applyFont="1" applyBorder="1" applyAlignment="1" applyProtection="1">
      <alignment horizontal="center" vertical="center" wrapText="1"/>
      <protection locked="0"/>
    </xf>
    <xf numFmtId="0" fontId="73" fillId="0" borderId="26" xfId="0" applyFont="1" applyBorder="1" applyAlignment="1" applyProtection="1">
      <alignment vertical="center" wrapText="1"/>
      <protection locked="0"/>
    </xf>
    <xf numFmtId="0" fontId="73" fillId="0" borderId="26" xfId="0" applyFont="1" applyBorder="1" applyAlignment="1" applyProtection="1">
      <alignment horizontal="left" vertical="center" wrapText="1"/>
      <protection locked="0"/>
    </xf>
    <xf numFmtId="0" fontId="73" fillId="0" borderId="85" xfId="0" applyFont="1" applyBorder="1" applyAlignment="1" applyProtection="1">
      <alignment vertical="center" wrapText="1"/>
      <protection locked="0"/>
    </xf>
    <xf numFmtId="0" fontId="64" fillId="0" borderId="27" xfId="0" applyFont="1" applyBorder="1" applyAlignment="1" applyProtection="1">
      <alignment horizontal="center" vertical="center" wrapText="1"/>
      <protection locked="0"/>
    </xf>
    <xf numFmtId="0" fontId="73" fillId="0" borderId="13" xfId="0" applyFont="1" applyFill="1" applyBorder="1" applyAlignment="1" applyProtection="1">
      <alignment vertical="center" wrapText="1"/>
      <protection locked="0"/>
    </xf>
    <xf numFmtId="0" fontId="0" fillId="0" borderId="85" xfId="0" applyFont="1" applyBorder="1" applyAlignment="1" applyProtection="1">
      <alignment horizontal="center" vertical="center" wrapText="1"/>
      <protection locked="0"/>
    </xf>
    <xf numFmtId="0" fontId="71" fillId="33" borderId="26" xfId="0"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wrapText="1"/>
      <protection locked="0"/>
    </xf>
    <xf numFmtId="0" fontId="71" fillId="33" borderId="27"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64" fillId="0" borderId="29" xfId="0" applyFont="1" applyBorder="1" applyAlignment="1" applyProtection="1">
      <alignment horizontal="left" vertical="center" wrapText="1"/>
      <protection locked="0"/>
    </xf>
    <xf numFmtId="0" fontId="0" fillId="33" borderId="29" xfId="0" applyFont="1" applyFill="1" applyBorder="1" applyAlignment="1" applyProtection="1">
      <alignment horizontal="center" vertical="center" wrapText="1"/>
      <protection locked="0"/>
    </xf>
    <xf numFmtId="0" fontId="62" fillId="0" borderId="0" xfId="0" applyFont="1" applyBorder="1" applyAlignment="1" applyProtection="1">
      <alignment vertical="center" wrapText="1"/>
      <protection locked="0"/>
    </xf>
    <xf numFmtId="0" fontId="62" fillId="0" borderId="0" xfId="0" applyFont="1" applyBorder="1" applyAlignment="1" applyProtection="1">
      <alignment horizontal="justify" vertical="center" wrapText="1"/>
      <protection locked="0"/>
    </xf>
    <xf numFmtId="0" fontId="61" fillId="0" borderId="13" xfId="0" applyFont="1" applyBorder="1" applyAlignment="1" applyProtection="1">
      <alignment horizontal="left" vertical="top" wrapText="1"/>
      <protection locked="0"/>
    </xf>
    <xf numFmtId="0" fontId="61" fillId="0" borderId="19" xfId="0" applyFont="1" applyBorder="1" applyAlignment="1" applyProtection="1">
      <alignment horizontal="left" vertical="center" wrapText="1" indent="1"/>
      <protection locked="0"/>
    </xf>
    <xf numFmtId="0" fontId="61" fillId="0" borderId="30" xfId="0" applyFont="1" applyBorder="1" applyAlignment="1" applyProtection="1">
      <alignment horizontal="left" vertical="center" wrapText="1" indent="1"/>
      <protection locked="0"/>
    </xf>
    <xf numFmtId="0" fontId="61" fillId="0" borderId="31" xfId="0" applyFont="1" applyBorder="1" applyAlignment="1" applyProtection="1">
      <alignment horizontal="left" vertical="center" wrapText="1" indent="1"/>
      <protection locked="0"/>
    </xf>
    <xf numFmtId="0" fontId="61" fillId="0" borderId="19" xfId="0" applyFont="1" applyBorder="1" applyAlignment="1" applyProtection="1">
      <alignment horizontal="center" vertical="center" wrapText="1"/>
      <protection locked="0"/>
    </xf>
    <xf numFmtId="0" fontId="61" fillId="0" borderId="30" xfId="0" applyFont="1" applyBorder="1" applyAlignment="1" applyProtection="1">
      <alignment horizontal="center" vertical="center" wrapText="1"/>
      <protection locked="0"/>
    </xf>
    <xf numFmtId="0" fontId="61" fillId="0" borderId="31" xfId="0" applyFont="1" applyBorder="1" applyAlignment="1" applyProtection="1">
      <alignment horizontal="center" vertical="center" wrapText="1"/>
      <protection locked="0"/>
    </xf>
    <xf numFmtId="0" fontId="61" fillId="0" borderId="12" xfId="0" applyFont="1" applyBorder="1" applyAlignment="1" applyProtection="1">
      <alignment horizontal="left" vertical="top"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28" xfId="0" applyFont="1" applyBorder="1" applyAlignment="1" applyProtection="1">
      <alignment horizontal="left" vertical="top" wrapText="1"/>
      <protection locked="0"/>
    </xf>
    <xf numFmtId="0" fontId="4" fillId="0" borderId="86" xfId="0" applyFont="1" applyBorder="1" applyAlignment="1" applyProtection="1">
      <alignment horizontal="left" vertical="top" wrapText="1"/>
      <protection locked="0"/>
    </xf>
    <xf numFmtId="0" fontId="4" fillId="0" borderId="87" xfId="0" applyFont="1" applyBorder="1" applyAlignment="1" applyProtection="1">
      <alignment horizontal="left" vertical="top" wrapText="1"/>
      <protection locked="0"/>
    </xf>
    <xf numFmtId="0" fontId="64" fillId="0" borderId="28" xfId="0" applyFont="1" applyBorder="1" applyAlignment="1" applyProtection="1">
      <alignment horizontal="left" vertical="top" wrapText="1"/>
      <protection locked="0"/>
    </xf>
    <xf numFmtId="0" fontId="64" fillId="0" borderId="86" xfId="0" applyFont="1" applyBorder="1" applyAlignment="1" applyProtection="1">
      <alignment horizontal="left" vertical="top" wrapText="1"/>
      <protection locked="0"/>
    </xf>
    <xf numFmtId="0" fontId="64" fillId="0" borderId="87" xfId="0" applyFont="1" applyBorder="1" applyAlignment="1" applyProtection="1">
      <alignment horizontal="left" vertical="top" wrapText="1"/>
      <protection locked="0"/>
    </xf>
    <xf numFmtId="0" fontId="61" fillId="0" borderId="11" xfId="0" applyFont="1" applyBorder="1" applyAlignment="1" applyProtection="1">
      <alignment horizontal="center" vertical="center" wrapText="1"/>
      <protection locked="0"/>
    </xf>
    <xf numFmtId="0" fontId="61" fillId="0" borderId="19" xfId="0" applyFont="1" applyBorder="1" applyAlignment="1" applyProtection="1">
      <alignment horizontal="left" vertical="top" wrapText="1"/>
      <protection locked="0"/>
    </xf>
    <xf numFmtId="0" fontId="61" fillId="0" borderId="31" xfId="0" applyFont="1" applyBorder="1" applyAlignment="1" applyProtection="1">
      <alignment horizontal="left" vertical="top" wrapText="1"/>
      <protection locked="0"/>
    </xf>
    <xf numFmtId="0" fontId="4" fillId="0" borderId="88" xfId="0" applyFont="1" applyBorder="1" applyAlignment="1" applyProtection="1">
      <alignment horizontal="left" vertical="top" wrapText="1"/>
      <protection locked="0"/>
    </xf>
    <xf numFmtId="0" fontId="4" fillId="0" borderId="89" xfId="0" applyFont="1" applyBorder="1" applyAlignment="1" applyProtection="1">
      <alignment horizontal="left" vertical="top" wrapText="1"/>
      <protection locked="0"/>
    </xf>
    <xf numFmtId="0" fontId="4" fillId="0" borderId="9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80" xfId="0" applyFont="1" applyBorder="1" applyAlignment="1" applyProtection="1">
      <alignment horizontal="left" vertical="top" wrapText="1"/>
      <protection locked="0"/>
    </xf>
    <xf numFmtId="0" fontId="4" fillId="0" borderId="91" xfId="0" applyFont="1" applyBorder="1" applyAlignment="1" applyProtection="1">
      <alignment horizontal="left" vertical="top"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4" xfId="0" applyFont="1" applyBorder="1" applyAlignment="1" applyProtection="1">
      <alignment horizontal="left" vertical="top" wrapText="1"/>
      <protection locked="0"/>
    </xf>
    <xf numFmtId="0" fontId="4" fillId="0" borderId="92" xfId="0" applyFont="1" applyBorder="1" applyAlignment="1" applyProtection="1">
      <alignment horizontal="left" vertical="top" wrapText="1"/>
      <protection locked="0"/>
    </xf>
    <xf numFmtId="0" fontId="4" fillId="0" borderId="93" xfId="0" applyFont="1" applyBorder="1" applyAlignment="1" applyProtection="1">
      <alignment horizontal="left" vertical="top" wrapText="1"/>
      <protection locked="0"/>
    </xf>
    <xf numFmtId="0" fontId="4" fillId="0" borderId="94" xfId="0" applyFont="1" applyBorder="1" applyAlignment="1" applyProtection="1">
      <alignment horizontal="left" vertical="top" wrapText="1"/>
      <protection locked="0"/>
    </xf>
    <xf numFmtId="0" fontId="4" fillId="0" borderId="95" xfId="0" applyFont="1" applyBorder="1" applyAlignment="1" applyProtection="1">
      <alignment horizontal="left" vertical="top" wrapText="1"/>
      <protection locked="0"/>
    </xf>
    <xf numFmtId="0" fontId="4" fillId="0" borderId="96" xfId="0" applyFont="1" applyBorder="1" applyAlignment="1" applyProtection="1">
      <alignment horizontal="left" vertical="top" wrapText="1"/>
      <protection locked="0"/>
    </xf>
    <xf numFmtId="0" fontId="4" fillId="0" borderId="97" xfId="0" applyFont="1" applyBorder="1" applyAlignment="1" applyProtection="1">
      <alignment horizontal="left" vertical="top"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3" fillId="0" borderId="80" xfId="0" applyFont="1" applyBorder="1" applyAlignment="1" applyProtection="1">
      <alignment horizontal="left" vertical="center" wrapText="1" indent="4"/>
      <protection locked="0"/>
    </xf>
    <xf numFmtId="0" fontId="63" fillId="0" borderId="98" xfId="0" applyFont="1" applyBorder="1" applyAlignment="1" applyProtection="1">
      <alignment horizontal="center" vertical="center" wrapText="1"/>
      <protection locked="0"/>
    </xf>
    <xf numFmtId="0" fontId="63" fillId="0" borderId="13" xfId="0" applyFont="1" applyBorder="1" applyAlignment="1" applyProtection="1">
      <alignment horizontal="center" vertical="center" wrapText="1"/>
      <protection locked="0"/>
    </xf>
    <xf numFmtId="0" fontId="63" fillId="0" borderId="14" xfId="0" applyFont="1" applyBorder="1" applyAlignment="1" applyProtection="1">
      <alignment horizontal="center" vertical="center" wrapText="1"/>
      <protection locked="0"/>
    </xf>
    <xf numFmtId="176" fontId="61" fillId="0" borderId="99" xfId="48" applyNumberFormat="1" applyFont="1" applyBorder="1" applyAlignment="1" applyProtection="1">
      <alignment horizontal="center" vertical="center"/>
      <protection locked="0"/>
    </xf>
    <xf numFmtId="176" fontId="61" fillId="0" borderId="100" xfId="48" applyNumberFormat="1" applyFont="1" applyBorder="1" applyAlignment="1" applyProtection="1">
      <alignment horizontal="center" vertical="center"/>
      <protection locked="0"/>
    </xf>
    <xf numFmtId="176" fontId="61" fillId="0" borderId="101" xfId="48" applyNumberFormat="1" applyFont="1" applyBorder="1" applyAlignment="1" applyProtection="1">
      <alignment horizontal="center" vertical="center"/>
      <protection locked="0"/>
    </xf>
    <xf numFmtId="176" fontId="67" fillId="12" borderId="98" xfId="48" applyNumberFormat="1" applyFont="1" applyFill="1" applyBorder="1" applyAlignment="1" applyProtection="1">
      <alignment horizontal="right" vertical="center"/>
      <protection locked="0"/>
    </xf>
    <xf numFmtId="176" fontId="67" fillId="12" borderId="13" xfId="48" applyNumberFormat="1" applyFont="1" applyFill="1" applyBorder="1" applyAlignment="1" applyProtection="1">
      <alignment horizontal="right" vertical="center"/>
      <protection locked="0"/>
    </xf>
    <xf numFmtId="176" fontId="67" fillId="12" borderId="102" xfId="48" applyNumberFormat="1" applyFont="1" applyFill="1" applyBorder="1" applyAlignment="1" applyProtection="1">
      <alignment horizontal="right" vertical="center"/>
      <protection locked="0"/>
    </xf>
    <xf numFmtId="176" fontId="67" fillId="12" borderId="103" xfId="48" applyNumberFormat="1" applyFont="1" applyFill="1" applyBorder="1" applyAlignment="1" applyProtection="1">
      <alignment horizontal="right" vertical="center" wrapText="1"/>
      <protection locked="0"/>
    </xf>
    <xf numFmtId="176" fontId="67" fillId="12" borderId="11" xfId="48" applyNumberFormat="1" applyFont="1" applyFill="1" applyBorder="1" applyAlignment="1" applyProtection="1">
      <alignment horizontal="right" vertical="center" wrapText="1"/>
      <protection locked="0"/>
    </xf>
    <xf numFmtId="176" fontId="67" fillId="12" borderId="104" xfId="48" applyNumberFormat="1" applyFont="1" applyFill="1" applyBorder="1" applyAlignment="1" applyProtection="1">
      <alignment horizontal="right" vertical="center" wrapText="1"/>
      <protection locked="0"/>
    </xf>
    <xf numFmtId="176" fontId="67" fillId="12" borderId="105" xfId="48" applyNumberFormat="1" applyFont="1" applyFill="1" applyBorder="1" applyAlignment="1" applyProtection="1">
      <alignment horizontal="right" vertical="center" wrapText="1"/>
      <protection locked="0"/>
    </xf>
    <xf numFmtId="176" fontId="67" fillId="12" borderId="106" xfId="48" applyNumberFormat="1" applyFont="1" applyFill="1" applyBorder="1" applyAlignment="1" applyProtection="1">
      <alignment horizontal="right" vertical="center" wrapText="1"/>
      <protection locked="0"/>
    </xf>
    <xf numFmtId="176" fontId="67" fillId="12" borderId="107" xfId="48" applyNumberFormat="1" applyFont="1" applyFill="1" applyBorder="1" applyAlignment="1" applyProtection="1">
      <alignment horizontal="right" vertical="center" wrapText="1"/>
      <protection locked="0"/>
    </xf>
    <xf numFmtId="38" fontId="51" fillId="0" borderId="75" xfId="50" applyFont="1" applyFill="1" applyBorder="1" applyAlignment="1" applyProtection="1">
      <alignment horizontal="right" vertical="center"/>
      <protection locked="0"/>
    </xf>
    <xf numFmtId="38" fontId="51" fillId="0" borderId="76" xfId="50" applyFont="1" applyFill="1" applyBorder="1" applyAlignment="1" applyProtection="1">
      <alignment horizontal="right" vertical="center"/>
      <protection locked="0"/>
    </xf>
    <xf numFmtId="38" fontId="51" fillId="0" borderId="59" xfId="50" applyFont="1" applyFill="1" applyBorder="1" applyAlignment="1" applyProtection="1">
      <alignment horizontal="right" vertical="center"/>
      <protection locked="0"/>
    </xf>
    <xf numFmtId="38" fontId="51" fillId="2" borderId="33" xfId="50" applyFont="1" applyFill="1" applyBorder="1" applyAlignment="1" applyProtection="1">
      <alignment horizontal="right" vertical="center"/>
      <protection locked="0"/>
    </xf>
    <xf numFmtId="38" fontId="51" fillId="2" borderId="34" xfId="50" applyFont="1" applyFill="1" applyBorder="1" applyAlignment="1" applyProtection="1">
      <alignment horizontal="right" vertical="center"/>
      <protection locked="0"/>
    </xf>
    <xf numFmtId="38" fontId="51" fillId="2" borderId="35" xfId="50" applyFont="1" applyFill="1" applyBorder="1" applyAlignment="1" applyProtection="1">
      <alignment horizontal="right" vertical="center"/>
      <protection locked="0"/>
    </xf>
    <xf numFmtId="38" fontId="51" fillId="35" borderId="75" xfId="50" applyFont="1" applyFill="1" applyBorder="1" applyAlignment="1" applyProtection="1">
      <alignment horizontal="right" vertical="center"/>
      <protection locked="0"/>
    </xf>
    <xf numFmtId="38" fontId="51" fillId="35" borderId="76" xfId="50" applyFont="1" applyFill="1" applyBorder="1" applyAlignment="1" applyProtection="1">
      <alignment horizontal="right" vertical="center"/>
      <protection locked="0"/>
    </xf>
    <xf numFmtId="38" fontId="51" fillId="35" borderId="59" xfId="50" applyFont="1" applyFill="1" applyBorder="1" applyAlignment="1" applyProtection="1">
      <alignment horizontal="right" vertical="center"/>
      <protection locked="0"/>
    </xf>
    <xf numFmtId="38" fontId="0" fillId="34" borderId="108" xfId="50" applyFont="1" applyFill="1" applyBorder="1" applyAlignment="1" applyProtection="1">
      <alignment horizontal="right" vertical="center"/>
      <protection locked="0"/>
    </xf>
    <xf numFmtId="38" fontId="0" fillId="34" borderId="109" xfId="50" applyFont="1" applyFill="1" applyBorder="1" applyAlignment="1" applyProtection="1">
      <alignment horizontal="right" vertical="center"/>
      <protection locked="0"/>
    </xf>
    <xf numFmtId="38" fontId="51" fillId="0" borderId="75" xfId="50" applyFont="1" applyBorder="1" applyAlignment="1" applyProtection="1">
      <alignment horizontal="right" vertical="center"/>
      <protection locked="0"/>
    </xf>
    <xf numFmtId="38" fontId="51" fillId="0" borderId="76" xfId="50" applyFont="1" applyBorder="1" applyAlignment="1" applyProtection="1">
      <alignment horizontal="right" vertical="center"/>
      <protection locked="0"/>
    </xf>
    <xf numFmtId="38" fontId="51" fillId="0" borderId="59" xfId="50" applyFont="1" applyBorder="1" applyAlignment="1" applyProtection="1">
      <alignment horizontal="right" vertical="center"/>
      <protection locked="0"/>
    </xf>
    <xf numFmtId="38" fontId="0" fillId="34" borderId="55" xfId="50" applyFont="1" applyFill="1" applyBorder="1" applyAlignment="1" applyProtection="1">
      <alignment horizontal="right" vertical="center"/>
      <protection locked="0"/>
    </xf>
    <xf numFmtId="38" fontId="0" fillId="34" borderId="31" xfId="50" applyFont="1" applyFill="1" applyBorder="1" applyAlignment="1" applyProtection="1">
      <alignment horizontal="right" vertical="center"/>
      <protection locked="0"/>
    </xf>
    <xf numFmtId="38" fontId="0" fillId="0" borderId="55" xfId="50" applyFont="1" applyFill="1" applyBorder="1" applyAlignment="1" applyProtection="1">
      <alignment horizontal="center" vertical="center" shrinkToFit="1"/>
      <protection locked="0"/>
    </xf>
    <xf numFmtId="38" fontId="0" fillId="0" borderId="31" xfId="50" applyFont="1" applyFill="1" applyBorder="1" applyAlignment="1" applyProtection="1">
      <alignment horizontal="center" vertical="center" shrinkToFit="1"/>
      <protection locked="0"/>
    </xf>
    <xf numFmtId="38" fontId="0" fillId="0" borderId="55" xfId="50" applyFont="1" applyBorder="1" applyAlignment="1" applyProtection="1">
      <alignment horizontal="center" vertical="center"/>
      <protection locked="0"/>
    </xf>
    <xf numFmtId="38" fontId="0" fillId="0" borderId="31" xfId="50" applyFont="1" applyBorder="1" applyAlignment="1" applyProtection="1">
      <alignment horizontal="center" vertical="center"/>
      <protection locked="0"/>
    </xf>
    <xf numFmtId="38" fontId="0" fillId="0" borderId="110" xfId="50" applyFont="1" applyFill="1" applyBorder="1" applyAlignment="1" applyProtection="1">
      <alignment horizontal="right" vertical="center"/>
      <protection locked="0"/>
    </xf>
    <xf numFmtId="38" fontId="0" fillId="0" borderId="111" xfId="50" applyFont="1" applyFill="1" applyBorder="1" applyAlignment="1" applyProtection="1">
      <alignment horizontal="right" vertical="center"/>
      <protection locked="0"/>
    </xf>
    <xf numFmtId="38" fontId="0" fillId="0" borderId="112" xfId="50" applyFont="1" applyFill="1" applyBorder="1" applyAlignment="1" applyProtection="1">
      <alignment horizontal="center" vertical="center"/>
      <protection locked="0"/>
    </xf>
    <xf numFmtId="38" fontId="0" fillId="0" borderId="113" xfId="50" applyFont="1" applyFill="1" applyBorder="1" applyAlignment="1" applyProtection="1">
      <alignment horizontal="center" vertical="center"/>
      <protection locked="0"/>
    </xf>
    <xf numFmtId="38" fontId="0" fillId="34" borderId="40" xfId="50" applyFont="1" applyFill="1" applyBorder="1" applyAlignment="1" applyProtection="1">
      <alignment horizontal="right" vertical="center"/>
      <protection locked="0"/>
    </xf>
    <xf numFmtId="38" fontId="0" fillId="34" borderId="114" xfId="50" applyFont="1" applyFill="1" applyBorder="1" applyAlignment="1" applyProtection="1">
      <alignment horizontal="right" vertical="center"/>
      <protection locked="0"/>
    </xf>
    <xf numFmtId="38" fontId="51" fillId="0" borderId="115" xfId="50" applyFont="1" applyBorder="1" applyAlignment="1" applyProtection="1">
      <alignment horizontal="right" vertical="center"/>
      <protection locked="0"/>
    </xf>
    <xf numFmtId="38" fontId="51" fillId="35" borderId="33" xfId="50" applyFont="1" applyFill="1" applyBorder="1" applyAlignment="1" applyProtection="1">
      <alignment horizontal="right" vertical="center"/>
      <protection locked="0"/>
    </xf>
    <xf numFmtId="38" fontId="51" fillId="35" borderId="34" xfId="50" applyFont="1" applyFill="1" applyBorder="1" applyAlignment="1" applyProtection="1">
      <alignment horizontal="right" vertical="center"/>
      <protection locked="0"/>
    </xf>
    <xf numFmtId="38" fontId="51" fillId="35" borderId="35" xfId="50" applyFont="1" applyFill="1" applyBorder="1" applyAlignment="1" applyProtection="1">
      <alignment horizontal="right" vertical="center"/>
      <protection locked="0"/>
    </xf>
    <xf numFmtId="38" fontId="51" fillId="35" borderId="49" xfId="50" applyFont="1" applyFill="1" applyBorder="1" applyAlignment="1" applyProtection="1">
      <alignment horizontal="right" vertical="center"/>
      <protection locked="0"/>
    </xf>
    <xf numFmtId="38" fontId="51" fillId="35" borderId="50" xfId="50" applyFont="1" applyFill="1" applyBorder="1" applyAlignment="1" applyProtection="1">
      <alignment horizontal="right" vertical="center"/>
      <protection locked="0"/>
    </xf>
    <xf numFmtId="38" fontId="51" fillId="35" borderId="51" xfId="50" applyFont="1" applyFill="1" applyBorder="1" applyAlignment="1" applyProtection="1">
      <alignment horizontal="right" vertical="center"/>
      <protection locked="0"/>
    </xf>
    <xf numFmtId="38" fontId="51" fillId="0" borderId="116" xfId="50" applyFont="1" applyBorder="1" applyAlignment="1" applyProtection="1">
      <alignment horizontal="right" vertical="center"/>
      <protection locked="0"/>
    </xf>
    <xf numFmtId="38" fontId="51" fillId="0" borderId="117" xfId="50" applyFont="1" applyBorder="1" applyAlignment="1" applyProtection="1">
      <alignment horizontal="right" vertical="center"/>
      <protection locked="0"/>
    </xf>
    <xf numFmtId="38" fontId="51" fillId="0" borderId="118" xfId="50" applyFont="1" applyBorder="1" applyAlignment="1" applyProtection="1">
      <alignment horizontal="right" vertical="center"/>
      <protection locked="0"/>
    </xf>
    <xf numFmtId="38" fontId="57" fillId="7" borderId="33" xfId="50" applyFont="1" applyFill="1" applyBorder="1" applyAlignment="1" applyProtection="1">
      <alignment horizontal="center"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3" fillId="0" borderId="46" xfId="61" applyBorder="1" applyAlignment="1" applyProtection="1">
      <alignment horizontal="center" vertical="center"/>
      <protection locked="0"/>
    </xf>
    <xf numFmtId="0" fontId="3" fillId="0" borderId="69" xfId="61" applyBorder="1" applyAlignment="1" applyProtection="1">
      <alignment horizontal="center" vertical="center"/>
      <protection locked="0"/>
    </xf>
    <xf numFmtId="0" fontId="3" fillId="0" borderId="46" xfId="61" applyBorder="1" applyAlignment="1" applyProtection="1">
      <alignment horizontal="center" vertical="center" textRotation="255"/>
      <protection locked="0"/>
    </xf>
    <xf numFmtId="0" fontId="3" fillId="0" borderId="69" xfId="61" applyBorder="1" applyAlignment="1" applyProtection="1">
      <alignment horizontal="center" vertical="center" textRotation="255"/>
      <protection locked="0"/>
    </xf>
    <xf numFmtId="0" fontId="3" fillId="0" borderId="52" xfId="61" applyBorder="1" applyAlignment="1" applyProtection="1">
      <alignment horizontal="center" vertical="center" textRotation="255"/>
      <protection locked="0"/>
    </xf>
    <xf numFmtId="0" fontId="3" fillId="0" borderId="19" xfId="61" applyFill="1" applyBorder="1" applyAlignment="1" applyProtection="1">
      <alignment horizontal="center" vertical="center"/>
      <protection locked="0"/>
    </xf>
    <xf numFmtId="0" fontId="3" fillId="0" borderId="44" xfId="61" applyFill="1" applyBorder="1" applyAlignment="1" applyProtection="1">
      <alignment horizontal="center" vertical="center"/>
      <protection locked="0"/>
    </xf>
    <xf numFmtId="0" fontId="3" fillId="0" borderId="113" xfId="61" applyBorder="1" applyAlignment="1" applyProtection="1">
      <alignment horizontal="center" vertical="center" textRotation="255"/>
      <protection locked="0"/>
    </xf>
    <xf numFmtId="0" fontId="3" fillId="0" borderId="119" xfId="61" applyBorder="1" applyAlignment="1" applyProtection="1">
      <alignment horizontal="center" vertical="center" textRotation="255"/>
      <protection locked="0"/>
    </xf>
    <xf numFmtId="0" fontId="3" fillId="0" borderId="120" xfId="61" applyBorder="1" applyAlignment="1" applyProtection="1">
      <alignment horizontal="center" vertical="center" textRotation="255"/>
      <protection locked="0"/>
    </xf>
    <xf numFmtId="38" fontId="5" fillId="0" borderId="33" xfId="50" applyFont="1" applyBorder="1" applyAlignment="1" applyProtection="1">
      <alignment horizontal="center" vertical="center"/>
      <protection locked="0"/>
    </xf>
    <xf numFmtId="38" fontId="5" fillId="0" borderId="34" xfId="50" applyFont="1" applyBorder="1" applyAlignment="1" applyProtection="1">
      <alignment horizontal="center" vertical="center"/>
      <protection locked="0"/>
    </xf>
    <xf numFmtId="38" fontId="5" fillId="0" borderId="35" xfId="50" applyFont="1" applyBorder="1" applyAlignment="1" applyProtection="1">
      <alignment horizontal="center" vertical="center"/>
      <protection locked="0"/>
    </xf>
    <xf numFmtId="0" fontId="3" fillId="0" borderId="121" xfId="61" applyBorder="1" applyAlignment="1" applyProtection="1">
      <alignment horizontal="center" vertical="center"/>
      <protection locked="0"/>
    </xf>
    <xf numFmtId="0" fontId="3" fillId="0" borderId="46" xfId="61" applyFill="1" applyBorder="1" applyAlignment="1" applyProtection="1">
      <alignment horizontal="center" vertical="center" textRotation="255"/>
      <protection locked="0"/>
    </xf>
    <xf numFmtId="0" fontId="3" fillId="0" borderId="69" xfId="61" applyFill="1" applyBorder="1" applyAlignment="1" applyProtection="1">
      <alignment horizontal="center" vertical="center" textRotation="255"/>
      <protection locked="0"/>
    </xf>
    <xf numFmtId="0" fontId="3" fillId="0" borderId="55" xfId="61" applyBorder="1" applyAlignment="1" applyProtection="1">
      <alignment horizontal="center" vertical="center"/>
      <protection locked="0"/>
    </xf>
    <xf numFmtId="0" fontId="3" fillId="0" borderId="30" xfId="61" applyBorder="1" applyAlignment="1" applyProtection="1">
      <alignment horizontal="center" vertical="center"/>
      <protection locked="0"/>
    </xf>
    <xf numFmtId="0" fontId="3" fillId="0" borderId="121" xfId="61" applyBorder="1" applyAlignment="1" applyProtection="1">
      <alignment horizontal="center" vertical="center" textRotation="255"/>
      <protection locked="0"/>
    </xf>
    <xf numFmtId="0" fontId="10" fillId="7" borderId="33" xfId="61" applyFont="1" applyFill="1" applyBorder="1" applyAlignment="1" applyProtection="1">
      <alignment horizontal="left" vertical="center"/>
      <protection locked="0"/>
    </xf>
    <xf numFmtId="0" fontId="10" fillId="7" borderId="34" xfId="61" applyFont="1" applyFill="1" applyBorder="1" applyAlignment="1" applyProtection="1">
      <alignment horizontal="left" vertical="center"/>
      <protection locked="0"/>
    </xf>
    <xf numFmtId="0" fontId="5" fillId="0" borderId="0" xfId="61" applyFont="1" applyAlignment="1" applyProtection="1">
      <alignment horizontal="left" vertical="center"/>
      <protection locked="0"/>
    </xf>
    <xf numFmtId="38" fontId="0" fillId="0" borderId="55" xfId="50" applyFont="1" applyFill="1" applyBorder="1" applyAlignment="1" applyProtection="1">
      <alignment horizontal="center" vertical="center"/>
      <protection locked="0"/>
    </xf>
    <xf numFmtId="38" fontId="0" fillId="0" borderId="31" xfId="50" applyFont="1" applyFill="1" applyBorder="1" applyAlignment="1" applyProtection="1">
      <alignment horizontal="center" vertical="center"/>
      <protection locked="0"/>
    </xf>
    <xf numFmtId="0" fontId="5" fillId="0" borderId="33" xfId="61" applyFont="1" applyBorder="1" applyAlignment="1" applyProtection="1">
      <alignment horizontal="center" vertical="center"/>
      <protection locked="0"/>
    </xf>
    <xf numFmtId="0" fontId="5" fillId="0" borderId="34" xfId="61" applyFont="1" applyBorder="1" applyAlignment="1" applyProtection="1">
      <alignment horizontal="center" vertical="center"/>
      <protection locked="0"/>
    </xf>
    <xf numFmtId="0" fontId="5" fillId="2" borderId="77" xfId="61" applyFont="1" applyFill="1" applyBorder="1" applyAlignment="1" applyProtection="1">
      <alignment horizontal="right" vertical="center"/>
      <protection locked="0"/>
    </xf>
    <xf numFmtId="0" fontId="5" fillId="2" borderId="34" xfId="61" applyFont="1" applyFill="1" applyBorder="1" applyAlignment="1" applyProtection="1">
      <alignment horizontal="right" vertical="center"/>
      <protection locked="0"/>
    </xf>
    <xf numFmtId="0" fontId="5" fillId="2" borderId="35" xfId="61" applyFont="1" applyFill="1" applyBorder="1" applyAlignment="1" applyProtection="1">
      <alignment horizontal="right" vertical="center"/>
      <protection locked="0"/>
    </xf>
    <xf numFmtId="38" fontId="0" fillId="0" borderId="40" xfId="50" applyFont="1" applyFill="1" applyBorder="1" applyAlignment="1" applyProtection="1">
      <alignment horizontal="center" vertical="center"/>
      <protection locked="0"/>
    </xf>
    <xf numFmtId="38" fontId="0" fillId="0" borderId="114" xfId="50" applyFont="1" applyFill="1" applyBorder="1" applyAlignment="1" applyProtection="1">
      <alignment horizontal="center" vertical="center"/>
      <protection locked="0"/>
    </xf>
    <xf numFmtId="0" fontId="58" fillId="0" borderId="19" xfId="61" applyFont="1" applyBorder="1" applyAlignment="1" applyProtection="1">
      <alignment horizontal="left" vertical="center"/>
      <protection locked="0"/>
    </xf>
    <xf numFmtId="0" fontId="58" fillId="0" borderId="44" xfId="61" applyFont="1" applyBorder="1" applyAlignment="1" applyProtection="1">
      <alignment horizontal="left" vertical="center"/>
      <protection locked="0"/>
    </xf>
    <xf numFmtId="0" fontId="0" fillId="0" borderId="11" xfId="0" applyFont="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33</xdr:row>
      <xdr:rowOff>1162050</xdr:rowOff>
    </xdr:from>
    <xdr:to>
      <xdr:col>2</xdr:col>
      <xdr:colOff>419100</xdr:colOff>
      <xdr:row>33</xdr:row>
      <xdr:rowOff>1162050</xdr:rowOff>
    </xdr:to>
    <xdr:sp>
      <xdr:nvSpPr>
        <xdr:cNvPr id="1" name="直線コネクタ 1"/>
        <xdr:cNvSpPr>
          <a:spLocks/>
        </xdr:cNvSpPr>
      </xdr:nvSpPr>
      <xdr:spPr>
        <a:xfrm>
          <a:off x="2095500" y="12706350"/>
          <a:ext cx="381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485775</xdr:colOff>
      <xdr:row>33</xdr:row>
      <xdr:rowOff>304800</xdr:rowOff>
    </xdr:from>
    <xdr:to>
      <xdr:col>4</xdr:col>
      <xdr:colOff>1171575</xdr:colOff>
      <xdr:row>33</xdr:row>
      <xdr:rowOff>2019300</xdr:rowOff>
    </xdr:to>
    <xdr:grpSp>
      <xdr:nvGrpSpPr>
        <xdr:cNvPr id="2" name="グループ化 16"/>
        <xdr:cNvGrpSpPr>
          <a:grpSpLocks/>
        </xdr:cNvGrpSpPr>
      </xdr:nvGrpSpPr>
      <xdr:grpSpPr>
        <a:xfrm>
          <a:off x="1247775" y="11849100"/>
          <a:ext cx="5457825" cy="1714500"/>
          <a:chOff x="1425388" y="11905129"/>
          <a:chExt cx="6497171" cy="1844489"/>
        </a:xfrm>
        <a:solidFill>
          <a:srgbClr val="FFFFFF"/>
        </a:solidFill>
      </xdr:grpSpPr>
      <xdr:sp>
        <xdr:nvSpPr>
          <xdr:cNvPr id="3" name="Text Box 10"/>
          <xdr:cNvSpPr txBox="1">
            <a:spLocks noChangeArrowheads="1"/>
          </xdr:cNvSpPr>
        </xdr:nvSpPr>
        <xdr:spPr>
          <a:xfrm>
            <a:off x="2544526" y="12673820"/>
            <a:ext cx="5259460" cy="98357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担当スタッフ</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（体制整備）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既存業務：新商品開発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環境整備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既存業務：顧客管理とメルマガ</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（業務整理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（既存業務：</a:t>
            </a:r>
            <a:r>
              <a:rPr lang="en-US" cap="none" sz="1000" b="0" i="0" u="none" baseline="0">
                <a:solidFill>
                  <a:srgbClr val="000000"/>
                </a:solidFill>
                <a:latin typeface="ＭＳ Ｐゴシック"/>
                <a:ea typeface="ＭＳ Ｐゴシック"/>
                <a:cs typeface="ＭＳ Ｐゴシック"/>
              </a:rPr>
              <a:t>HP</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地域連携＆就労支援</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（既存業務：</a:t>
            </a:r>
            <a:r>
              <a:rPr lang="en-US" cap="none" sz="1000" b="0" i="0" u="none" baseline="0">
                <a:solidFill>
                  <a:srgbClr val="000000"/>
                </a:solidFill>
                <a:latin typeface="ＭＳ Ｐゴシック"/>
                <a:ea typeface="ＭＳ Ｐゴシック"/>
                <a:cs typeface="ＭＳ Ｐゴシック"/>
              </a:rPr>
              <a:t>営業と研修</a:t>
            </a:r>
            <a:r>
              <a:rPr lang="en-US" cap="none" sz="1000" b="0" i="0" u="none" baseline="0">
                <a:solidFill>
                  <a:srgbClr val="000000"/>
                </a:solidFill>
                <a:latin typeface="ＭＳ Ｐゴシック"/>
                <a:ea typeface="ＭＳ Ｐゴシック"/>
                <a:cs typeface="ＭＳ Ｐゴシック"/>
              </a:rPr>
              <a:t>）</a:t>
            </a:r>
          </a:p>
        </xdr:txBody>
      </xdr:sp>
      <xdr:sp>
        <xdr:nvSpPr>
          <xdr:cNvPr id="4" name="Text Box 8"/>
          <xdr:cNvSpPr txBox="1">
            <a:spLocks noChangeArrowheads="1"/>
          </xdr:cNvSpPr>
        </xdr:nvSpPr>
        <xdr:spPr>
          <a:xfrm>
            <a:off x="3178000" y="12150907"/>
            <a:ext cx="3308684" cy="286818"/>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　統括責任者：　佐藤花子（施設長）</a:t>
            </a:r>
          </a:p>
        </xdr:txBody>
      </xdr:sp>
      <xdr:sp>
        <xdr:nvSpPr>
          <xdr:cNvPr id="5" name="Text Box 6"/>
          <xdr:cNvSpPr txBox="1">
            <a:spLocks noChangeArrowheads="1"/>
          </xdr:cNvSpPr>
        </xdr:nvSpPr>
        <xdr:spPr>
          <a:xfrm>
            <a:off x="1425388" y="12725004"/>
            <a:ext cx="971327" cy="19459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理　事　会</a:t>
            </a:r>
          </a:p>
        </xdr:txBody>
      </xdr:sp>
      <xdr:sp>
        <xdr:nvSpPr>
          <xdr:cNvPr id="6" name="直線コネクタ 6"/>
          <xdr:cNvSpPr>
            <a:spLocks/>
          </xdr:cNvSpPr>
        </xdr:nvSpPr>
        <xdr:spPr>
          <a:xfrm>
            <a:off x="3970655" y="12438186"/>
            <a:ext cx="0" cy="22548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正方形/長方形 7"/>
          <xdr:cNvSpPr>
            <a:spLocks/>
          </xdr:cNvSpPr>
        </xdr:nvSpPr>
        <xdr:spPr>
          <a:xfrm>
            <a:off x="2445444" y="11905129"/>
            <a:ext cx="5477115" cy="1844489"/>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tabSelected="1" view="pageLayout" zoomScaleNormal="115" workbookViewId="0" topLeftCell="A1">
      <selection activeCell="B17" sqref="B17:H17"/>
    </sheetView>
  </sheetViews>
  <sheetFormatPr defaultColWidth="9.140625" defaultRowHeight="15"/>
  <cols>
    <col min="1" max="1" width="12.421875" style="19" customWidth="1"/>
    <col min="2" max="6" width="11.421875" style="19" customWidth="1"/>
    <col min="7" max="7" width="12.421875" style="19" customWidth="1"/>
    <col min="8" max="8" width="22.7109375" style="19" customWidth="1"/>
    <col min="9" max="9" width="3.57421875" style="19" customWidth="1"/>
    <col min="10" max="10" width="9.00390625" style="19" customWidth="1"/>
  </cols>
  <sheetData>
    <row r="1" ht="14.25" thickBot="1">
      <c r="H1" s="20" t="s">
        <v>99</v>
      </c>
    </row>
    <row r="3" ht="13.5">
      <c r="A3" s="19" t="s">
        <v>92</v>
      </c>
    </row>
    <row r="4" ht="13.5">
      <c r="G4" s="19" t="s">
        <v>93</v>
      </c>
    </row>
    <row r="5" ht="9" customHeight="1"/>
    <row r="6" ht="16.5" customHeight="1">
      <c r="F6" s="19" t="s">
        <v>94</v>
      </c>
    </row>
    <row r="7" ht="16.5" customHeight="1">
      <c r="F7" s="21" t="s">
        <v>95</v>
      </c>
    </row>
    <row r="8" spans="6:8" ht="20.25" customHeight="1">
      <c r="F8" s="19" t="s">
        <v>96</v>
      </c>
      <c r="H8" s="22" t="s">
        <v>102</v>
      </c>
    </row>
    <row r="9" ht="12.75" customHeight="1">
      <c r="F9" s="21" t="s">
        <v>97</v>
      </c>
    </row>
    <row r="10" spans="1:6" ht="18.75" customHeight="1">
      <c r="A10" s="19" t="s">
        <v>98</v>
      </c>
      <c r="F10" s="21"/>
    </row>
    <row r="11" ht="9.75" customHeight="1">
      <c r="F11" s="21"/>
    </row>
    <row r="12" ht="14.25">
      <c r="A12" s="23" t="s">
        <v>15</v>
      </c>
    </row>
    <row r="13" spans="1:9" ht="21" customHeight="1">
      <c r="A13" s="24" t="s">
        <v>0</v>
      </c>
      <c r="B13" s="282" t="s">
        <v>123</v>
      </c>
      <c r="C13" s="283"/>
      <c r="D13" s="284"/>
      <c r="E13" s="25" t="s">
        <v>75</v>
      </c>
      <c r="F13" s="282" t="s">
        <v>125</v>
      </c>
      <c r="G13" s="283"/>
      <c r="H13" s="284"/>
      <c r="I13" s="26"/>
    </row>
    <row r="14" spans="1:9" ht="21" customHeight="1">
      <c r="A14" s="24" t="s">
        <v>1</v>
      </c>
      <c r="B14" s="285" t="s">
        <v>124</v>
      </c>
      <c r="C14" s="286"/>
      <c r="D14" s="287"/>
      <c r="E14" s="24" t="s">
        <v>76</v>
      </c>
      <c r="F14" s="282" t="s">
        <v>126</v>
      </c>
      <c r="G14" s="283"/>
      <c r="H14" s="284"/>
      <c r="I14" s="27"/>
    </row>
    <row r="15" spans="1:9" ht="13.5">
      <c r="A15" s="28" t="s">
        <v>2</v>
      </c>
      <c r="B15" s="288"/>
      <c r="C15" s="288"/>
      <c r="D15" s="288"/>
      <c r="E15" s="288"/>
      <c r="F15" s="288"/>
      <c r="G15" s="288"/>
      <c r="H15" s="288"/>
      <c r="I15" s="280"/>
    </row>
    <row r="16" spans="1:9" ht="13.5">
      <c r="A16" s="29" t="s">
        <v>3</v>
      </c>
      <c r="B16" s="281"/>
      <c r="C16" s="281"/>
      <c r="D16" s="281"/>
      <c r="E16" s="281"/>
      <c r="F16" s="281"/>
      <c r="G16" s="281"/>
      <c r="H16" s="281"/>
      <c r="I16" s="280"/>
    </row>
    <row r="17" spans="1:9" ht="13.5">
      <c r="A17" s="30"/>
      <c r="B17" s="281" t="s">
        <v>4</v>
      </c>
      <c r="C17" s="281"/>
      <c r="D17" s="281"/>
      <c r="E17" s="281"/>
      <c r="F17" s="281"/>
      <c r="G17" s="281"/>
      <c r="H17" s="281"/>
      <c r="I17" s="280"/>
    </row>
    <row r="18" spans="1:9" ht="15.75" customHeight="1">
      <c r="A18" s="31"/>
      <c r="B18" s="309" t="s">
        <v>14</v>
      </c>
      <c r="C18" s="309"/>
      <c r="D18" s="309"/>
      <c r="E18" s="309"/>
      <c r="F18" s="309"/>
      <c r="G18" s="309"/>
      <c r="H18" s="309"/>
      <c r="I18" s="280"/>
    </row>
    <row r="19" spans="1:9" ht="18.75" customHeight="1">
      <c r="A19" s="28" t="s">
        <v>2</v>
      </c>
      <c r="B19" s="32" t="s">
        <v>6</v>
      </c>
      <c r="C19" s="33"/>
      <c r="D19" s="33"/>
      <c r="E19" s="33"/>
      <c r="F19" s="33"/>
      <c r="G19" s="33"/>
      <c r="H19" s="34" t="s">
        <v>116</v>
      </c>
      <c r="I19" s="279"/>
    </row>
    <row r="20" spans="1:9" ht="15.75" customHeight="1">
      <c r="A20" s="29" t="s">
        <v>5</v>
      </c>
      <c r="B20" s="35" t="s">
        <v>78</v>
      </c>
      <c r="C20" s="36"/>
      <c r="D20" s="36"/>
      <c r="E20" s="37" t="s">
        <v>79</v>
      </c>
      <c r="G20" s="38"/>
      <c r="H20" s="289" t="s">
        <v>128</v>
      </c>
      <c r="I20" s="279"/>
    </row>
    <row r="21" spans="1:9" ht="15.75" customHeight="1">
      <c r="A21" s="30"/>
      <c r="B21" s="35" t="s">
        <v>127</v>
      </c>
      <c r="C21" s="36"/>
      <c r="D21" s="36"/>
      <c r="E21" s="37" t="s">
        <v>80</v>
      </c>
      <c r="G21" s="38"/>
      <c r="H21" s="290"/>
      <c r="I21" s="279"/>
    </row>
    <row r="22" spans="1:9" ht="18" customHeight="1">
      <c r="A22" s="39" t="s">
        <v>77</v>
      </c>
      <c r="B22" s="42" t="s">
        <v>7</v>
      </c>
      <c r="C22" s="42" t="s">
        <v>8</v>
      </c>
      <c r="D22" s="42" t="s">
        <v>103</v>
      </c>
      <c r="E22" s="40" t="s">
        <v>81</v>
      </c>
      <c r="F22" s="41" t="s">
        <v>82</v>
      </c>
      <c r="G22" s="297" t="s">
        <v>83</v>
      </c>
      <c r="H22" s="297"/>
      <c r="I22" s="280"/>
    </row>
    <row r="23" spans="1:9" ht="39" customHeight="1">
      <c r="A23" s="43" t="s">
        <v>225</v>
      </c>
      <c r="B23" s="44" t="s">
        <v>129</v>
      </c>
      <c r="C23" s="44" t="s">
        <v>130</v>
      </c>
      <c r="D23" s="45">
        <v>0.86</v>
      </c>
      <c r="E23" s="46" t="s">
        <v>131</v>
      </c>
      <c r="F23" s="44" t="s">
        <v>132</v>
      </c>
      <c r="G23" s="298" t="s">
        <v>133</v>
      </c>
      <c r="H23" s="299"/>
      <c r="I23" s="280"/>
    </row>
    <row r="24" spans="1:9" ht="29.25" customHeight="1">
      <c r="A24" s="316" t="s">
        <v>84</v>
      </c>
      <c r="B24" s="300" t="s">
        <v>134</v>
      </c>
      <c r="C24" s="301"/>
      <c r="D24" s="301"/>
      <c r="E24" s="301"/>
      <c r="F24" s="301"/>
      <c r="G24" s="301"/>
      <c r="H24" s="302"/>
      <c r="I24" s="26"/>
    </row>
    <row r="25" spans="1:9" ht="41.25" customHeight="1">
      <c r="A25" s="317"/>
      <c r="B25" s="291" t="s">
        <v>135</v>
      </c>
      <c r="C25" s="292"/>
      <c r="D25" s="292"/>
      <c r="E25" s="292"/>
      <c r="F25" s="292"/>
      <c r="G25" s="292"/>
      <c r="H25" s="293"/>
      <c r="I25" s="26"/>
    </row>
    <row r="26" spans="1:9" ht="55.5" customHeight="1">
      <c r="A26" s="317"/>
      <c r="B26" s="291" t="s">
        <v>136</v>
      </c>
      <c r="C26" s="292"/>
      <c r="D26" s="292"/>
      <c r="E26" s="292"/>
      <c r="F26" s="292"/>
      <c r="G26" s="292"/>
      <c r="H26" s="293"/>
      <c r="I26" s="26"/>
    </row>
    <row r="27" spans="1:9" ht="41.25" customHeight="1">
      <c r="A27" s="317"/>
      <c r="B27" s="291" t="s">
        <v>137</v>
      </c>
      <c r="C27" s="292"/>
      <c r="D27" s="292"/>
      <c r="E27" s="292"/>
      <c r="F27" s="292"/>
      <c r="G27" s="292"/>
      <c r="H27" s="293"/>
      <c r="I27" s="26"/>
    </row>
    <row r="28" spans="1:9" ht="41.25" customHeight="1">
      <c r="A28" s="317"/>
      <c r="B28" s="310" t="s">
        <v>138</v>
      </c>
      <c r="C28" s="311"/>
      <c r="D28" s="311"/>
      <c r="E28" s="311"/>
      <c r="F28" s="311"/>
      <c r="G28" s="311"/>
      <c r="H28" s="312"/>
      <c r="I28" s="26"/>
    </row>
    <row r="29" spans="1:9" ht="18" customHeight="1">
      <c r="A29" s="318"/>
      <c r="B29" s="313"/>
      <c r="C29" s="314"/>
      <c r="D29" s="314"/>
      <c r="E29" s="314"/>
      <c r="F29" s="314"/>
      <c r="G29" s="314"/>
      <c r="H29" s="315"/>
      <c r="I29" s="26"/>
    </row>
    <row r="30" spans="1:9" ht="87" customHeight="1">
      <c r="A30" s="306" t="s">
        <v>85</v>
      </c>
      <c r="B30" s="300" t="s">
        <v>139</v>
      </c>
      <c r="C30" s="301"/>
      <c r="D30" s="301"/>
      <c r="E30" s="301"/>
      <c r="F30" s="301"/>
      <c r="G30" s="301"/>
      <c r="H30" s="302"/>
      <c r="I30" s="26"/>
    </row>
    <row r="31" spans="1:9" ht="41.25" customHeight="1">
      <c r="A31" s="307"/>
      <c r="B31" s="291" t="s">
        <v>140</v>
      </c>
      <c r="C31" s="292"/>
      <c r="D31" s="292"/>
      <c r="E31" s="292"/>
      <c r="F31" s="292"/>
      <c r="G31" s="292"/>
      <c r="H31" s="293"/>
      <c r="I31" s="26"/>
    </row>
    <row r="32" spans="1:9" ht="54" customHeight="1">
      <c r="A32" s="307"/>
      <c r="B32" s="294" t="s">
        <v>141</v>
      </c>
      <c r="C32" s="295"/>
      <c r="D32" s="295"/>
      <c r="E32" s="295"/>
      <c r="F32" s="295"/>
      <c r="G32" s="295"/>
      <c r="H32" s="296"/>
      <c r="I32" s="26"/>
    </row>
    <row r="33" spans="1:9" ht="41.25" customHeight="1">
      <c r="A33" s="307"/>
      <c r="B33" s="294" t="s">
        <v>217</v>
      </c>
      <c r="C33" s="295"/>
      <c r="D33" s="295"/>
      <c r="E33" s="295"/>
      <c r="F33" s="295"/>
      <c r="G33" s="295"/>
      <c r="H33" s="296"/>
      <c r="I33" s="26"/>
    </row>
    <row r="34" spans="1:9" ht="51.75" customHeight="1">
      <c r="A34" s="307"/>
      <c r="B34" s="294" t="s">
        <v>142</v>
      </c>
      <c r="C34" s="295"/>
      <c r="D34" s="295"/>
      <c r="E34" s="295"/>
      <c r="F34" s="295"/>
      <c r="G34" s="295"/>
      <c r="H34" s="296"/>
      <c r="I34" s="26"/>
    </row>
    <row r="35" spans="1:9" ht="23.25" customHeight="1">
      <c r="A35" s="308"/>
      <c r="B35" s="303"/>
      <c r="C35" s="304"/>
      <c r="D35" s="304"/>
      <c r="E35" s="304"/>
      <c r="F35" s="304"/>
      <c r="G35" s="304"/>
      <c r="H35" s="305"/>
      <c r="I35" s="26"/>
    </row>
    <row r="36" spans="4:8" ht="13.5">
      <c r="D36" s="47"/>
      <c r="H36" s="48" t="s">
        <v>89</v>
      </c>
    </row>
  </sheetData>
  <sheetProtection password="CC6F" sheet="1" formatCells="0" formatColumns="0" formatRows="0" insertColumns="0" insertRows="0" insertHyperlinks="0" deleteColumns="0" deleteRows="0" sort="0" autoFilter="0" pivotTables="0"/>
  <mergeCells count="28">
    <mergeCell ref="B35:H35"/>
    <mergeCell ref="A30:A35"/>
    <mergeCell ref="B18:H18"/>
    <mergeCell ref="B33:H33"/>
    <mergeCell ref="B31:H31"/>
    <mergeCell ref="B28:H28"/>
    <mergeCell ref="B29:H29"/>
    <mergeCell ref="B30:H30"/>
    <mergeCell ref="B32:H32"/>
    <mergeCell ref="A24:A29"/>
    <mergeCell ref="B25:H25"/>
    <mergeCell ref="B26:H26"/>
    <mergeCell ref="B27:H27"/>
    <mergeCell ref="I22:I23"/>
    <mergeCell ref="B34:H34"/>
    <mergeCell ref="G22:H22"/>
    <mergeCell ref="G23:H23"/>
    <mergeCell ref="B24:H24"/>
    <mergeCell ref="I19:I21"/>
    <mergeCell ref="I15:I18"/>
    <mergeCell ref="B16:H16"/>
    <mergeCell ref="B17:H17"/>
    <mergeCell ref="B13:D13"/>
    <mergeCell ref="B14:D14"/>
    <mergeCell ref="B15:H15"/>
    <mergeCell ref="F14:H14"/>
    <mergeCell ref="F13:H13"/>
    <mergeCell ref="H20:H21"/>
  </mergeCells>
  <printOptions/>
  <pageMargins left="0.6299212598425197" right="0.2362204724409449" top="0.7480314960629921" bottom="0.7480314960629921" header="0.31496062992125984" footer="0.31496062992125984"/>
  <pageSetup fitToHeight="1" fitToWidth="1" horizontalDpi="600" verticalDpi="600" orientation="portrait" paperSize="9" scale="88" r:id="rId1"/>
  <headerFooter>
    <oddHeader>&amp;C工賃向上計画シート(平成27年度～29年度）</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view="pageLayout" workbookViewId="0" topLeftCell="A1">
      <selection activeCell="G1" sqref="G1"/>
    </sheetView>
  </sheetViews>
  <sheetFormatPr defaultColWidth="9.140625" defaultRowHeight="15"/>
  <cols>
    <col min="1" max="1" width="11.421875" style="19" customWidth="1"/>
    <col min="2" max="2" width="14.421875" style="19" customWidth="1"/>
    <col min="3" max="5" width="28.57421875" style="19" customWidth="1"/>
    <col min="6" max="6" width="9.00390625" style="19" customWidth="1"/>
  </cols>
  <sheetData>
    <row r="1" ht="18.75" customHeight="1" thickBot="1">
      <c r="E1" s="20" t="s">
        <v>100</v>
      </c>
    </row>
    <row r="2" ht="18.75" customHeight="1">
      <c r="E2" s="22"/>
    </row>
    <row r="3" spans="1:5" ht="33" customHeight="1">
      <c r="A3" s="49" t="s">
        <v>18</v>
      </c>
      <c r="C3" s="319" t="s">
        <v>101</v>
      </c>
      <c r="D3" s="319"/>
      <c r="E3" s="319"/>
    </row>
    <row r="4" spans="1:5" ht="13.5">
      <c r="A4" s="50"/>
      <c r="B4" s="51" t="s">
        <v>218</v>
      </c>
      <c r="C4" s="52" t="s">
        <v>219</v>
      </c>
      <c r="D4" s="52" t="s">
        <v>220</v>
      </c>
      <c r="E4" s="52" t="s">
        <v>221</v>
      </c>
    </row>
    <row r="5" spans="1:5" ht="38.25" customHeight="1">
      <c r="A5" s="53" t="s">
        <v>9</v>
      </c>
      <c r="B5" s="54">
        <v>4900000</v>
      </c>
      <c r="C5" s="55">
        <f>'参考様式① 3カ年収支計画'!D15</f>
        <v>5670000</v>
      </c>
      <c r="D5" s="55">
        <f>'参考様式① 3カ年収支計画'!G15</f>
        <v>6294000</v>
      </c>
      <c r="E5" s="55">
        <f>'参考様式① 3カ年収支計画'!J15</f>
        <v>7140000</v>
      </c>
    </row>
    <row r="6" spans="1:5" ht="37.5" customHeight="1">
      <c r="A6" s="56" t="s">
        <v>16</v>
      </c>
      <c r="B6" s="54">
        <v>3400000</v>
      </c>
      <c r="C6" s="55">
        <f>'参考様式① 3カ年収支計画'!F47</f>
        <v>3792000</v>
      </c>
      <c r="D6" s="55">
        <f>'参考様式① 3カ年収支計画'!I47</f>
        <v>4132800</v>
      </c>
      <c r="E6" s="55">
        <f>'参考様式① 3カ年収支計画'!L47</f>
        <v>4567200</v>
      </c>
    </row>
    <row r="7" spans="1:5" ht="39.75" customHeight="1" thickBot="1">
      <c r="A7" s="56" t="s">
        <v>10</v>
      </c>
      <c r="B7" s="57">
        <v>240</v>
      </c>
      <c r="C7" s="58">
        <f>'参考様式① 3カ年収支計画'!E47*12</f>
        <v>240</v>
      </c>
      <c r="D7" s="58">
        <f>'参考様式① 3カ年収支計画'!H47*12</f>
        <v>252</v>
      </c>
      <c r="E7" s="58">
        <f>'参考様式① 3カ年収支計画'!K47*12</f>
        <v>264</v>
      </c>
    </row>
    <row r="8" spans="1:5" ht="43.5" customHeight="1" thickBot="1" thickTop="1">
      <c r="A8" s="59" t="s">
        <v>17</v>
      </c>
      <c r="B8" s="60">
        <f>IF(B7="人","円",ROUND(B6/B7,0))</f>
        <v>14167</v>
      </c>
      <c r="C8" s="60">
        <f>ROUND(C6/C7,0)</f>
        <v>15800</v>
      </c>
      <c r="D8" s="60">
        <f>ROUND(D6/D7,0)</f>
        <v>16400</v>
      </c>
      <c r="E8" s="61">
        <f>ROUND(E6/E7,0)</f>
        <v>17300</v>
      </c>
    </row>
    <row r="9" spans="1:5" ht="42" customHeight="1" thickBot="1" thickTop="1">
      <c r="A9" s="62" t="s">
        <v>211</v>
      </c>
      <c r="B9" s="63" t="s">
        <v>212</v>
      </c>
      <c r="C9" s="63" t="s">
        <v>212</v>
      </c>
      <c r="D9" s="63" t="s">
        <v>212</v>
      </c>
      <c r="E9" s="63" t="s">
        <v>212</v>
      </c>
    </row>
    <row r="10" spans="1:5" ht="14.25" thickTop="1">
      <c r="A10" s="64" t="s">
        <v>11</v>
      </c>
      <c r="B10" s="326" t="str">
        <f>IF(B9="時間","円",ROUND(B6/B9,0))</f>
        <v>円</v>
      </c>
      <c r="C10" s="329" t="str">
        <f>IF(C9="時間","円",ROUND(C6/C9,0))</f>
        <v>円</v>
      </c>
      <c r="D10" s="329" t="str">
        <f>IF(D9="時間","円",ROUND(D6/D9,0))</f>
        <v>円</v>
      </c>
      <c r="E10" s="332" t="str">
        <f>IF(E9="時間","円",ROUND(E6/E9,0))</f>
        <v>円</v>
      </c>
    </row>
    <row r="11" spans="1:5" ht="13.5">
      <c r="A11" s="65" t="s">
        <v>12</v>
      </c>
      <c r="B11" s="327"/>
      <c r="C11" s="330"/>
      <c r="D11" s="330"/>
      <c r="E11" s="333"/>
    </row>
    <row r="12" spans="1:5" ht="14.25" thickBot="1">
      <c r="A12" s="66" t="s">
        <v>13</v>
      </c>
      <c r="B12" s="328"/>
      <c r="C12" s="331"/>
      <c r="D12" s="331"/>
      <c r="E12" s="334"/>
    </row>
    <row r="13" spans="1:6" s="10" customFormat="1" ht="24" customHeight="1" thickTop="1">
      <c r="A13" s="320" t="s">
        <v>91</v>
      </c>
      <c r="B13" s="323"/>
      <c r="C13" s="67" t="s">
        <v>143</v>
      </c>
      <c r="D13" s="67" t="s">
        <v>143</v>
      </c>
      <c r="E13" s="67" t="s">
        <v>143</v>
      </c>
      <c r="F13" s="68"/>
    </row>
    <row r="14" spans="1:6" s="10" customFormat="1" ht="23.25" customHeight="1">
      <c r="A14" s="321"/>
      <c r="B14" s="324"/>
      <c r="C14" s="69" t="s">
        <v>144</v>
      </c>
      <c r="D14" s="69" t="s">
        <v>145</v>
      </c>
      <c r="E14" s="69" t="s">
        <v>145</v>
      </c>
      <c r="F14" s="68"/>
    </row>
    <row r="15" spans="1:6" s="10" customFormat="1" ht="19.5" customHeight="1">
      <c r="A15" s="321"/>
      <c r="B15" s="324"/>
      <c r="C15" s="69" t="s">
        <v>146</v>
      </c>
      <c r="D15" s="69" t="s">
        <v>147</v>
      </c>
      <c r="E15" s="69" t="s">
        <v>147</v>
      </c>
      <c r="F15" s="68"/>
    </row>
    <row r="16" spans="1:6" s="10" customFormat="1" ht="35.25" customHeight="1">
      <c r="A16" s="321"/>
      <c r="B16" s="324"/>
      <c r="C16" s="69" t="s">
        <v>148</v>
      </c>
      <c r="D16" s="69" t="s">
        <v>149</v>
      </c>
      <c r="E16" s="69" t="s">
        <v>149</v>
      </c>
      <c r="F16" s="68"/>
    </row>
    <row r="17" spans="1:6" s="10" customFormat="1" ht="27.75" customHeight="1">
      <c r="A17" s="321"/>
      <c r="B17" s="324"/>
      <c r="C17" s="69" t="s">
        <v>150</v>
      </c>
      <c r="D17" s="69" t="s">
        <v>151</v>
      </c>
      <c r="E17" s="69" t="s">
        <v>151</v>
      </c>
      <c r="F17" s="68"/>
    </row>
    <row r="18" spans="1:6" s="10" customFormat="1" ht="20.25" customHeight="1">
      <c r="A18" s="321"/>
      <c r="B18" s="324"/>
      <c r="C18" s="70" t="s">
        <v>152</v>
      </c>
      <c r="D18" s="70" t="s">
        <v>152</v>
      </c>
      <c r="E18" s="70" t="s">
        <v>152</v>
      </c>
      <c r="F18" s="68"/>
    </row>
    <row r="19" spans="1:6" s="10" customFormat="1" ht="32.25" customHeight="1">
      <c r="A19" s="321"/>
      <c r="B19" s="324"/>
      <c r="C19" s="71" t="s">
        <v>153</v>
      </c>
      <c r="D19" s="71" t="s">
        <v>154</v>
      </c>
      <c r="E19" s="71" t="s">
        <v>155</v>
      </c>
      <c r="F19" s="68"/>
    </row>
    <row r="20" spans="1:6" s="10" customFormat="1" ht="21" customHeight="1">
      <c r="A20" s="321"/>
      <c r="B20" s="324"/>
      <c r="C20" s="70" t="s">
        <v>156</v>
      </c>
      <c r="D20" s="70" t="s">
        <v>156</v>
      </c>
      <c r="E20" s="70" t="s">
        <v>156</v>
      </c>
      <c r="F20" s="68"/>
    </row>
    <row r="21" spans="1:6" s="10" customFormat="1" ht="29.25" customHeight="1">
      <c r="A21" s="321"/>
      <c r="B21" s="324"/>
      <c r="C21" s="69" t="s">
        <v>157</v>
      </c>
      <c r="D21" s="72" t="s">
        <v>158</v>
      </c>
      <c r="E21" s="72" t="s">
        <v>159</v>
      </c>
      <c r="F21" s="68"/>
    </row>
    <row r="22" spans="1:5" ht="21" customHeight="1">
      <c r="A22" s="321"/>
      <c r="B22" s="324"/>
      <c r="C22" s="73" t="s">
        <v>160</v>
      </c>
      <c r="D22" s="74" t="s">
        <v>161</v>
      </c>
      <c r="E22" s="74" t="s">
        <v>161</v>
      </c>
    </row>
    <row r="23" spans="1:5" ht="32.25" customHeight="1">
      <c r="A23" s="321"/>
      <c r="B23" s="324"/>
      <c r="C23" s="75" t="s">
        <v>162</v>
      </c>
      <c r="D23" s="76" t="s">
        <v>163</v>
      </c>
      <c r="E23" s="76" t="s">
        <v>163</v>
      </c>
    </row>
    <row r="24" spans="1:5" ht="18.75" customHeight="1">
      <c r="A24" s="321"/>
      <c r="B24" s="324"/>
      <c r="C24" s="77" t="s">
        <v>164</v>
      </c>
      <c r="D24" s="70" t="s">
        <v>164</v>
      </c>
      <c r="E24" s="70" t="s">
        <v>164</v>
      </c>
    </row>
    <row r="25" spans="1:5" ht="36.75" customHeight="1">
      <c r="A25" s="321"/>
      <c r="B25" s="324"/>
      <c r="C25" s="78" t="s">
        <v>165</v>
      </c>
      <c r="D25" s="75" t="s">
        <v>166</v>
      </c>
      <c r="E25" s="75" t="s">
        <v>167</v>
      </c>
    </row>
    <row r="26" spans="1:5" ht="38.25" customHeight="1">
      <c r="A26" s="321"/>
      <c r="B26" s="324"/>
      <c r="C26" s="79" t="s">
        <v>168</v>
      </c>
      <c r="D26" s="75" t="s">
        <v>169</v>
      </c>
      <c r="E26" s="75" t="s">
        <v>169</v>
      </c>
    </row>
    <row r="27" spans="1:5" ht="24.75" customHeight="1">
      <c r="A27" s="321"/>
      <c r="B27" s="324"/>
      <c r="C27" s="80" t="s">
        <v>170</v>
      </c>
      <c r="D27" s="75" t="s">
        <v>171</v>
      </c>
      <c r="E27" s="75" t="s">
        <v>171</v>
      </c>
    </row>
    <row r="28" spans="1:5" ht="28.5" customHeight="1">
      <c r="A28" s="321"/>
      <c r="B28" s="324"/>
      <c r="C28" s="75" t="s">
        <v>172</v>
      </c>
      <c r="D28" s="75" t="s">
        <v>173</v>
      </c>
      <c r="E28" s="75" t="s">
        <v>173</v>
      </c>
    </row>
    <row r="29" spans="1:5" ht="32.25" customHeight="1">
      <c r="A29" s="321"/>
      <c r="B29" s="324"/>
      <c r="C29" s="75" t="s">
        <v>174</v>
      </c>
      <c r="D29" s="75" t="s">
        <v>174</v>
      </c>
      <c r="E29" s="75" t="s">
        <v>174</v>
      </c>
    </row>
    <row r="30" spans="1:5" ht="18.75" customHeight="1">
      <c r="A30" s="321"/>
      <c r="B30" s="324"/>
      <c r="C30" s="81" t="s">
        <v>175</v>
      </c>
      <c r="D30" s="81" t="s">
        <v>175</v>
      </c>
      <c r="E30" s="82" t="s">
        <v>175</v>
      </c>
    </row>
    <row r="31" spans="1:5" ht="41.25" customHeight="1">
      <c r="A31" s="321"/>
      <c r="B31" s="324"/>
      <c r="C31" s="83" t="s">
        <v>176</v>
      </c>
      <c r="D31" s="83" t="s">
        <v>177</v>
      </c>
      <c r="E31" s="83" t="s">
        <v>177</v>
      </c>
    </row>
    <row r="32" spans="1:5" ht="21" customHeight="1">
      <c r="A32" s="321"/>
      <c r="B32" s="324"/>
      <c r="C32" s="84" t="s">
        <v>178</v>
      </c>
      <c r="D32" s="84" t="s">
        <v>178</v>
      </c>
      <c r="E32" s="85" t="s">
        <v>178</v>
      </c>
    </row>
    <row r="33" spans="1:5" ht="36" customHeight="1">
      <c r="A33" s="322"/>
      <c r="B33" s="325"/>
      <c r="C33" s="86" t="s">
        <v>179</v>
      </c>
      <c r="D33" s="86" t="s">
        <v>180</v>
      </c>
      <c r="E33" s="86" t="s">
        <v>180</v>
      </c>
    </row>
    <row r="34" spans="1:5" ht="166.5" customHeight="1">
      <c r="A34" s="87" t="s">
        <v>181</v>
      </c>
      <c r="B34" s="88" t="s">
        <v>182</v>
      </c>
      <c r="C34" s="89"/>
      <c r="D34" s="89"/>
      <c r="E34" s="90"/>
    </row>
    <row r="35" ht="13.5">
      <c r="E35" s="48" t="s">
        <v>89</v>
      </c>
    </row>
  </sheetData>
  <sheetProtection password="CC6F" sheet="1" formatCells="0" formatColumns="0" formatRows="0" insertColumns="0" insertRows="0" insertHyperlinks="0" deleteColumns="0" deleteRows="0" sort="0" autoFilter="0" pivotTables="0"/>
  <mergeCells count="7">
    <mergeCell ref="C3:E3"/>
    <mergeCell ref="A13:A33"/>
    <mergeCell ref="B13:B33"/>
    <mergeCell ref="B10:B12"/>
    <mergeCell ref="C10:C12"/>
    <mergeCell ref="D10:D12"/>
    <mergeCell ref="E10:E12"/>
  </mergeCells>
  <printOptions/>
  <pageMargins left="0.6692913385826772" right="0.5905511811023622" top="0.5905511811023622" bottom="0.3543307086614173" header="0.31496062992125984" footer="0.31496062992125984"/>
  <pageSetup fitToHeight="1" fitToWidth="1" horizontalDpi="600" verticalDpi="600" orientation="portrait" paperSize="9" scale="78" r:id="rId2"/>
  <headerFooter>
    <oddHeader>&amp;C工賃向上計画シート(平成27年度～29年度）</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N98"/>
  <sheetViews>
    <sheetView view="pageLayout" zoomScaleNormal="70" zoomScaleSheetLayoutView="75" workbookViewId="0" topLeftCell="A1">
      <selection activeCell="C20" sqref="C20:E20"/>
    </sheetView>
  </sheetViews>
  <sheetFormatPr defaultColWidth="9.140625" defaultRowHeight="15"/>
  <cols>
    <col min="1" max="1" width="3.421875" style="91" customWidth="1"/>
    <col min="2" max="2" width="3.7109375" style="91" customWidth="1"/>
    <col min="3" max="3" width="20.8515625" style="91" customWidth="1"/>
    <col min="4" max="4" width="13.421875" style="92" customWidth="1"/>
    <col min="5" max="5" width="6.421875" style="92" customWidth="1"/>
    <col min="6" max="6" width="14.57421875" style="92" customWidth="1"/>
    <col min="7" max="7" width="13.00390625" style="92" customWidth="1"/>
    <col min="8" max="8" width="6.7109375" style="92" customWidth="1"/>
    <col min="9" max="9" width="16.421875" style="92" customWidth="1"/>
    <col min="10" max="10" width="12.8515625" style="92" customWidth="1"/>
    <col min="11" max="11" width="6.8515625" style="92" customWidth="1"/>
    <col min="12" max="12" width="16.421875" style="92" customWidth="1"/>
    <col min="13" max="13" width="9.00390625" style="91" customWidth="1"/>
    <col min="14" max="16384" width="9.00390625" style="2" customWidth="1"/>
  </cols>
  <sheetData>
    <row r="1" ht="12.75" customHeight="1"/>
    <row r="2" spans="1:12" ht="17.25" customHeight="1">
      <c r="A2" s="93" t="s">
        <v>117</v>
      </c>
      <c r="B2" s="94"/>
      <c r="C2" s="94"/>
      <c r="D2" s="94"/>
      <c r="E2" s="94"/>
      <c r="F2" s="95" t="s">
        <v>118</v>
      </c>
      <c r="G2" s="96" t="s">
        <v>121</v>
      </c>
      <c r="H2" s="94"/>
      <c r="I2" s="94"/>
      <c r="J2" s="94"/>
      <c r="K2" s="94"/>
      <c r="L2" s="94"/>
    </row>
    <row r="3" spans="1:13" s="12" customFormat="1" ht="17.25" customHeight="1">
      <c r="A3" s="97"/>
      <c r="B3" s="97"/>
      <c r="C3" s="97"/>
      <c r="D3" s="97"/>
      <c r="E3" s="97"/>
      <c r="F3" s="95" t="s">
        <v>118</v>
      </c>
      <c r="G3" s="98"/>
      <c r="H3" s="99" t="s">
        <v>119</v>
      </c>
      <c r="I3" s="99"/>
      <c r="J3" s="99"/>
      <c r="K3" s="99"/>
      <c r="L3" s="99"/>
      <c r="M3" s="100"/>
    </row>
    <row r="4" spans="1:13" s="12" customFormat="1" ht="17.25" customHeight="1">
      <c r="A4" s="97"/>
      <c r="B4" s="97"/>
      <c r="C4" s="97"/>
      <c r="D4" s="97"/>
      <c r="E4" s="97"/>
      <c r="F4" s="95" t="s">
        <v>118</v>
      </c>
      <c r="G4" s="395" t="s">
        <v>120</v>
      </c>
      <c r="H4" s="395"/>
      <c r="I4" s="395"/>
      <c r="J4" s="395"/>
      <c r="K4" s="395"/>
      <c r="L4" s="395"/>
      <c r="M4" s="100"/>
    </row>
    <row r="5" ht="14.25" thickBot="1">
      <c r="L5" s="101" t="s">
        <v>19</v>
      </c>
    </row>
    <row r="6" spans="1:12" ht="13.5" customHeight="1" thickBot="1">
      <c r="A6" s="398"/>
      <c r="B6" s="399"/>
      <c r="C6" s="399"/>
      <c r="D6" s="384" t="s">
        <v>222</v>
      </c>
      <c r="E6" s="385"/>
      <c r="F6" s="386"/>
      <c r="G6" s="385" t="s">
        <v>223</v>
      </c>
      <c r="H6" s="385"/>
      <c r="I6" s="386"/>
      <c r="J6" s="384" t="s">
        <v>224</v>
      </c>
      <c r="K6" s="385"/>
      <c r="L6" s="386"/>
    </row>
    <row r="7" spans="1:13" s="16" customFormat="1" ht="24" customHeight="1" thickBot="1">
      <c r="A7" s="393" t="s">
        <v>20</v>
      </c>
      <c r="B7" s="394"/>
      <c r="C7" s="394"/>
      <c r="D7" s="102"/>
      <c r="E7" s="103"/>
      <c r="F7" s="104"/>
      <c r="G7" s="103"/>
      <c r="H7" s="105"/>
      <c r="I7" s="106"/>
      <c r="J7" s="102"/>
      <c r="K7" s="105"/>
      <c r="L7" s="107"/>
      <c r="M7" s="108"/>
    </row>
    <row r="8" spans="1:13" s="3" customFormat="1" ht="17.25" customHeight="1">
      <c r="A8" s="109" t="s">
        <v>21</v>
      </c>
      <c r="B8" s="110"/>
      <c r="C8" s="111"/>
      <c r="D8" s="112"/>
      <c r="E8" s="113"/>
      <c r="F8" s="114"/>
      <c r="G8" s="113"/>
      <c r="H8" s="113"/>
      <c r="I8" s="114"/>
      <c r="J8" s="112"/>
      <c r="K8" s="113"/>
      <c r="L8" s="114"/>
      <c r="M8" s="115"/>
    </row>
    <row r="9" spans="1:13" s="4" customFormat="1" ht="13.5" customHeight="1">
      <c r="A9" s="390" t="s">
        <v>22</v>
      </c>
      <c r="B9" s="391"/>
      <c r="C9" s="391"/>
      <c r="D9" s="116" t="s">
        <v>23</v>
      </c>
      <c r="E9" s="117" t="s">
        <v>24</v>
      </c>
      <c r="F9" s="118" t="s">
        <v>25</v>
      </c>
      <c r="G9" s="116" t="s">
        <v>23</v>
      </c>
      <c r="H9" s="119" t="s">
        <v>24</v>
      </c>
      <c r="I9" s="118" t="s">
        <v>25</v>
      </c>
      <c r="J9" s="116" t="s">
        <v>23</v>
      </c>
      <c r="K9" s="119" t="s">
        <v>24</v>
      </c>
      <c r="L9" s="118" t="s">
        <v>25</v>
      </c>
      <c r="M9" s="120"/>
    </row>
    <row r="10" spans="1:12" ht="13.5" customHeight="1">
      <c r="A10" s="374" t="s">
        <v>26</v>
      </c>
      <c r="B10" s="121" t="s">
        <v>213</v>
      </c>
      <c r="C10" s="122"/>
      <c r="D10" s="98">
        <v>200</v>
      </c>
      <c r="E10" s="123">
        <v>1600</v>
      </c>
      <c r="F10" s="124">
        <f>D10*E10*12</f>
        <v>3840000</v>
      </c>
      <c r="G10" s="98">
        <v>220</v>
      </c>
      <c r="H10" s="125">
        <v>2000</v>
      </c>
      <c r="I10" s="124">
        <f>G10*H10*12</f>
        <v>5280000</v>
      </c>
      <c r="J10" s="98">
        <v>230</v>
      </c>
      <c r="K10" s="125">
        <v>2500</v>
      </c>
      <c r="L10" s="124">
        <f>J10*K10*12</f>
        <v>6900000</v>
      </c>
    </row>
    <row r="11" spans="1:12" ht="13.5" customHeight="1">
      <c r="A11" s="375"/>
      <c r="B11" s="121" t="s">
        <v>214</v>
      </c>
      <c r="C11" s="122"/>
      <c r="D11" s="98">
        <v>150</v>
      </c>
      <c r="E11" s="123">
        <v>100</v>
      </c>
      <c r="F11" s="124">
        <f>D11*E11*12</f>
        <v>180000</v>
      </c>
      <c r="G11" s="98">
        <v>150</v>
      </c>
      <c r="H11" s="125">
        <v>80</v>
      </c>
      <c r="I11" s="124">
        <f>G11*H11*12</f>
        <v>144000</v>
      </c>
      <c r="J11" s="98">
        <v>150</v>
      </c>
      <c r="K11" s="125">
        <v>50</v>
      </c>
      <c r="L11" s="124">
        <f>J11*K11*12</f>
        <v>90000</v>
      </c>
    </row>
    <row r="12" spans="1:12" ht="13.5" customHeight="1">
      <c r="A12" s="375"/>
      <c r="B12" s="121" t="s">
        <v>215</v>
      </c>
      <c r="C12" s="122"/>
      <c r="D12" s="98">
        <v>20</v>
      </c>
      <c r="E12" s="123">
        <v>625</v>
      </c>
      <c r="F12" s="124">
        <f>D12*E12*12</f>
        <v>150000</v>
      </c>
      <c r="G12" s="98">
        <v>20</v>
      </c>
      <c r="H12" s="125">
        <v>625</v>
      </c>
      <c r="I12" s="124">
        <f>G12*H12*12</f>
        <v>150000</v>
      </c>
      <c r="J12" s="98">
        <v>20</v>
      </c>
      <c r="K12" s="125">
        <v>625</v>
      </c>
      <c r="L12" s="124">
        <f>J12*K12*12</f>
        <v>150000</v>
      </c>
    </row>
    <row r="13" spans="1:12" ht="13.5" customHeight="1">
      <c r="A13" s="375"/>
      <c r="B13" s="121" t="s">
        <v>216</v>
      </c>
      <c r="C13" s="126"/>
      <c r="D13" s="98">
        <v>5000</v>
      </c>
      <c r="E13" s="123">
        <v>25</v>
      </c>
      <c r="F13" s="124">
        <f>D13*E13*12</f>
        <v>1500000</v>
      </c>
      <c r="G13" s="98">
        <v>5000</v>
      </c>
      <c r="H13" s="125">
        <v>12</v>
      </c>
      <c r="I13" s="124">
        <f>G13*H13*12</f>
        <v>720000</v>
      </c>
      <c r="J13" s="98"/>
      <c r="K13" s="125"/>
      <c r="L13" s="124">
        <f>J13*K13*12</f>
        <v>0</v>
      </c>
    </row>
    <row r="14" spans="1:12" ht="13.5" customHeight="1" thickBot="1">
      <c r="A14" s="375"/>
      <c r="B14" s="127" t="s">
        <v>27</v>
      </c>
      <c r="C14" s="128"/>
      <c r="D14" s="129"/>
      <c r="E14" s="130"/>
      <c r="F14" s="131">
        <f>D14*E14*12</f>
        <v>0</v>
      </c>
      <c r="G14" s="129"/>
      <c r="H14" s="132"/>
      <c r="I14" s="131">
        <f>G14*H14*12</f>
        <v>0</v>
      </c>
      <c r="J14" s="129"/>
      <c r="K14" s="132"/>
      <c r="L14" s="131">
        <f>J14*K14*12</f>
        <v>0</v>
      </c>
    </row>
    <row r="15" spans="1:13" s="14" customFormat="1" ht="16.5" customHeight="1" thickBot="1" thickTop="1">
      <c r="A15" s="133"/>
      <c r="B15" s="134"/>
      <c r="C15" s="135" t="s">
        <v>64</v>
      </c>
      <c r="D15" s="341">
        <f>SUM(F10:F14)</f>
        <v>5670000</v>
      </c>
      <c r="E15" s="342"/>
      <c r="F15" s="343"/>
      <c r="G15" s="341">
        <f>SUM(I10:I14)</f>
        <v>6294000</v>
      </c>
      <c r="H15" s="342"/>
      <c r="I15" s="343"/>
      <c r="J15" s="341">
        <f>SUM(L10:L14)</f>
        <v>7140000</v>
      </c>
      <c r="K15" s="342"/>
      <c r="L15" s="343"/>
      <c r="M15" s="136"/>
    </row>
    <row r="16" spans="1:13" s="3" customFormat="1" ht="13.5" customHeight="1">
      <c r="A16" s="137" t="s">
        <v>29</v>
      </c>
      <c r="B16" s="138"/>
      <c r="C16" s="139"/>
      <c r="D16" s="403"/>
      <c r="E16" s="404"/>
      <c r="F16" s="140"/>
      <c r="G16" s="403"/>
      <c r="H16" s="404"/>
      <c r="I16" s="140"/>
      <c r="J16" s="403"/>
      <c r="K16" s="404"/>
      <c r="L16" s="140"/>
      <c r="M16" s="115"/>
    </row>
    <row r="17" spans="1:13" s="6" customFormat="1" ht="13.5" customHeight="1">
      <c r="A17" s="376" t="s">
        <v>30</v>
      </c>
      <c r="B17" s="379"/>
      <c r="C17" s="380"/>
      <c r="D17" s="351" t="s">
        <v>108</v>
      </c>
      <c r="E17" s="352"/>
      <c r="F17" s="141" t="s">
        <v>25</v>
      </c>
      <c r="G17" s="351" t="s">
        <v>108</v>
      </c>
      <c r="H17" s="352"/>
      <c r="I17" s="141" t="s">
        <v>25</v>
      </c>
      <c r="J17" s="351" t="s">
        <v>108</v>
      </c>
      <c r="K17" s="352"/>
      <c r="L17" s="141" t="s">
        <v>25</v>
      </c>
      <c r="M17" s="142"/>
    </row>
    <row r="18" spans="1:12" ht="13.5" customHeight="1">
      <c r="A18" s="377"/>
      <c r="B18" s="143" t="s">
        <v>213</v>
      </c>
      <c r="C18" s="122"/>
      <c r="D18" s="353"/>
      <c r="E18" s="354"/>
      <c r="F18" s="124"/>
      <c r="G18" s="353"/>
      <c r="H18" s="354"/>
      <c r="I18" s="124"/>
      <c r="J18" s="353"/>
      <c r="K18" s="354"/>
      <c r="L18" s="124"/>
    </row>
    <row r="19" spans="1:12" ht="13.5" customHeight="1">
      <c r="A19" s="377"/>
      <c r="B19" s="143"/>
      <c r="C19" s="122" t="s">
        <v>31</v>
      </c>
      <c r="D19" s="349">
        <v>60000</v>
      </c>
      <c r="E19" s="350"/>
      <c r="F19" s="144">
        <f>SUM(D19)*12</f>
        <v>720000</v>
      </c>
      <c r="G19" s="349">
        <v>75000</v>
      </c>
      <c r="H19" s="350"/>
      <c r="I19" s="124">
        <f>SUM(G19)*12</f>
        <v>900000</v>
      </c>
      <c r="J19" s="349">
        <v>96000</v>
      </c>
      <c r="K19" s="350"/>
      <c r="L19" s="124">
        <f>SUM(J19)*12</f>
        <v>1152000</v>
      </c>
    </row>
    <row r="20" spans="1:12" ht="13.5" customHeight="1">
      <c r="A20" s="377"/>
      <c r="B20" s="143"/>
      <c r="C20" s="122" t="s">
        <v>32</v>
      </c>
      <c r="D20" s="349"/>
      <c r="E20" s="350"/>
      <c r="F20" s="144">
        <f aca="true" t="shared" si="0" ref="F20:F42">SUM(D20)*12</f>
        <v>0</v>
      </c>
      <c r="G20" s="349"/>
      <c r="H20" s="350"/>
      <c r="I20" s="124">
        <f aca="true" t="shared" si="1" ref="I20:I42">SUM(G20)*12</f>
        <v>0</v>
      </c>
      <c r="J20" s="349"/>
      <c r="K20" s="350"/>
      <c r="L20" s="124">
        <f aca="true" t="shared" si="2" ref="L20:L42">SUM(J20)*12</f>
        <v>0</v>
      </c>
    </row>
    <row r="21" spans="1:12" ht="13.5" customHeight="1">
      <c r="A21" s="377"/>
      <c r="B21" s="143"/>
      <c r="C21" s="122" t="s">
        <v>33</v>
      </c>
      <c r="D21" s="349">
        <v>42500</v>
      </c>
      <c r="E21" s="350"/>
      <c r="F21" s="144">
        <f t="shared" si="0"/>
        <v>510000</v>
      </c>
      <c r="G21" s="349">
        <v>50000</v>
      </c>
      <c r="H21" s="350"/>
      <c r="I21" s="124">
        <f t="shared" si="1"/>
        <v>600000</v>
      </c>
      <c r="J21" s="349">
        <v>65000</v>
      </c>
      <c r="K21" s="350"/>
      <c r="L21" s="124">
        <f t="shared" si="2"/>
        <v>780000</v>
      </c>
    </row>
    <row r="22" spans="1:12" ht="13.5" customHeight="1">
      <c r="A22" s="377"/>
      <c r="B22" s="143"/>
      <c r="C22" s="122" t="s">
        <v>34</v>
      </c>
      <c r="D22" s="349">
        <v>20000</v>
      </c>
      <c r="E22" s="350"/>
      <c r="F22" s="144">
        <f t="shared" si="0"/>
        <v>240000</v>
      </c>
      <c r="G22" s="349">
        <v>30000</v>
      </c>
      <c r="H22" s="350"/>
      <c r="I22" s="124">
        <f t="shared" si="1"/>
        <v>360000</v>
      </c>
      <c r="J22" s="349">
        <v>35000</v>
      </c>
      <c r="K22" s="350"/>
      <c r="L22" s="124">
        <f t="shared" si="2"/>
        <v>420000</v>
      </c>
    </row>
    <row r="23" spans="1:12" ht="13.5" customHeight="1">
      <c r="A23" s="377"/>
      <c r="B23" s="143"/>
      <c r="C23" s="122"/>
      <c r="D23" s="349"/>
      <c r="E23" s="350"/>
      <c r="F23" s="144">
        <f t="shared" si="0"/>
        <v>0</v>
      </c>
      <c r="G23" s="349"/>
      <c r="H23" s="350"/>
      <c r="I23" s="124">
        <f t="shared" si="1"/>
        <v>0</v>
      </c>
      <c r="J23" s="349"/>
      <c r="K23" s="350"/>
      <c r="L23" s="124">
        <f t="shared" si="2"/>
        <v>0</v>
      </c>
    </row>
    <row r="24" spans="1:12" ht="13.5" customHeight="1">
      <c r="A24" s="377"/>
      <c r="B24" s="143" t="s">
        <v>214</v>
      </c>
      <c r="C24" s="122"/>
      <c r="D24" s="349"/>
      <c r="E24" s="350"/>
      <c r="F24" s="144">
        <f t="shared" si="0"/>
        <v>0</v>
      </c>
      <c r="G24" s="349"/>
      <c r="H24" s="350"/>
      <c r="I24" s="124">
        <f t="shared" si="1"/>
        <v>0</v>
      </c>
      <c r="J24" s="349"/>
      <c r="K24" s="350"/>
      <c r="L24" s="124">
        <f t="shared" si="2"/>
        <v>0</v>
      </c>
    </row>
    <row r="25" spans="1:12" ht="13.5" customHeight="1">
      <c r="A25" s="377"/>
      <c r="B25" s="143"/>
      <c r="C25" s="122" t="s">
        <v>31</v>
      </c>
      <c r="D25" s="349">
        <v>10000</v>
      </c>
      <c r="E25" s="350"/>
      <c r="F25" s="144">
        <f t="shared" si="0"/>
        <v>120000</v>
      </c>
      <c r="G25" s="349">
        <v>8000</v>
      </c>
      <c r="H25" s="350"/>
      <c r="I25" s="124">
        <f t="shared" si="1"/>
        <v>96000</v>
      </c>
      <c r="J25" s="349">
        <v>5000</v>
      </c>
      <c r="K25" s="350"/>
      <c r="L25" s="124">
        <f t="shared" si="2"/>
        <v>60000</v>
      </c>
    </row>
    <row r="26" spans="1:12" ht="13.5" customHeight="1">
      <c r="A26" s="377"/>
      <c r="B26" s="143"/>
      <c r="C26" s="122" t="s">
        <v>32</v>
      </c>
      <c r="D26" s="349"/>
      <c r="E26" s="350"/>
      <c r="F26" s="144">
        <f t="shared" si="0"/>
        <v>0</v>
      </c>
      <c r="G26" s="349"/>
      <c r="H26" s="350"/>
      <c r="I26" s="124">
        <f t="shared" si="1"/>
        <v>0</v>
      </c>
      <c r="J26" s="349"/>
      <c r="K26" s="350"/>
      <c r="L26" s="124">
        <f t="shared" si="2"/>
        <v>0</v>
      </c>
    </row>
    <row r="27" spans="1:12" ht="13.5" customHeight="1">
      <c r="A27" s="377"/>
      <c r="B27" s="143"/>
      <c r="C27" s="122" t="s">
        <v>33</v>
      </c>
      <c r="D27" s="349">
        <v>5000</v>
      </c>
      <c r="E27" s="350"/>
      <c r="F27" s="144">
        <f t="shared" si="0"/>
        <v>60000</v>
      </c>
      <c r="G27" s="349">
        <v>4000</v>
      </c>
      <c r="H27" s="350"/>
      <c r="I27" s="124">
        <f t="shared" si="1"/>
        <v>48000</v>
      </c>
      <c r="J27" s="349">
        <v>3000</v>
      </c>
      <c r="K27" s="350"/>
      <c r="L27" s="124">
        <f t="shared" si="2"/>
        <v>36000</v>
      </c>
    </row>
    <row r="28" spans="1:12" ht="13.5" customHeight="1">
      <c r="A28" s="377"/>
      <c r="B28" s="143"/>
      <c r="C28" s="122" t="s">
        <v>34</v>
      </c>
      <c r="D28" s="349">
        <v>5000</v>
      </c>
      <c r="E28" s="350"/>
      <c r="F28" s="144">
        <f t="shared" si="0"/>
        <v>60000</v>
      </c>
      <c r="G28" s="349">
        <v>3000</v>
      </c>
      <c r="H28" s="350"/>
      <c r="I28" s="124">
        <f t="shared" si="1"/>
        <v>36000</v>
      </c>
      <c r="J28" s="349">
        <v>2000</v>
      </c>
      <c r="K28" s="350"/>
      <c r="L28" s="124">
        <f t="shared" si="2"/>
        <v>24000</v>
      </c>
    </row>
    <row r="29" spans="1:12" ht="13.5" customHeight="1">
      <c r="A29" s="377"/>
      <c r="B29" s="143"/>
      <c r="C29" s="122"/>
      <c r="D29" s="349"/>
      <c r="E29" s="350"/>
      <c r="F29" s="144">
        <f t="shared" si="0"/>
        <v>0</v>
      </c>
      <c r="G29" s="349"/>
      <c r="H29" s="350"/>
      <c r="I29" s="124">
        <f t="shared" si="1"/>
        <v>0</v>
      </c>
      <c r="J29" s="349"/>
      <c r="K29" s="350"/>
      <c r="L29" s="124">
        <f t="shared" si="2"/>
        <v>0</v>
      </c>
    </row>
    <row r="30" spans="1:12" ht="13.5" customHeight="1">
      <c r="A30" s="377"/>
      <c r="B30" s="143" t="s">
        <v>215</v>
      </c>
      <c r="C30" s="122"/>
      <c r="D30" s="349"/>
      <c r="E30" s="350"/>
      <c r="F30" s="144">
        <f t="shared" si="0"/>
        <v>0</v>
      </c>
      <c r="G30" s="349"/>
      <c r="H30" s="350"/>
      <c r="I30" s="124">
        <f t="shared" si="1"/>
        <v>0</v>
      </c>
      <c r="J30" s="349"/>
      <c r="K30" s="350"/>
      <c r="L30" s="124">
        <f t="shared" si="2"/>
        <v>0</v>
      </c>
    </row>
    <row r="31" spans="1:12" ht="13.5" customHeight="1">
      <c r="A31" s="377"/>
      <c r="B31" s="143"/>
      <c r="C31" s="122" t="s">
        <v>31</v>
      </c>
      <c r="D31" s="349"/>
      <c r="E31" s="350"/>
      <c r="F31" s="144">
        <f t="shared" si="0"/>
        <v>0</v>
      </c>
      <c r="G31" s="349"/>
      <c r="H31" s="350"/>
      <c r="I31" s="124">
        <f t="shared" si="1"/>
        <v>0</v>
      </c>
      <c r="J31" s="349"/>
      <c r="K31" s="350"/>
      <c r="L31" s="124">
        <f t="shared" si="2"/>
        <v>0</v>
      </c>
    </row>
    <row r="32" spans="1:12" ht="13.5" customHeight="1">
      <c r="A32" s="377"/>
      <c r="B32" s="143"/>
      <c r="C32" s="122" t="s">
        <v>32</v>
      </c>
      <c r="D32" s="349"/>
      <c r="E32" s="350"/>
      <c r="F32" s="144">
        <f t="shared" si="0"/>
        <v>0</v>
      </c>
      <c r="G32" s="349"/>
      <c r="H32" s="350"/>
      <c r="I32" s="124">
        <f t="shared" si="1"/>
        <v>0</v>
      </c>
      <c r="J32" s="349"/>
      <c r="K32" s="350"/>
      <c r="L32" s="124">
        <f t="shared" si="2"/>
        <v>0</v>
      </c>
    </row>
    <row r="33" spans="1:12" ht="13.5" customHeight="1">
      <c r="A33" s="377"/>
      <c r="B33" s="143"/>
      <c r="C33" s="122" t="s">
        <v>33</v>
      </c>
      <c r="D33" s="349">
        <v>2500</v>
      </c>
      <c r="E33" s="350"/>
      <c r="F33" s="144">
        <f t="shared" si="0"/>
        <v>30000</v>
      </c>
      <c r="G33" s="349">
        <v>2500</v>
      </c>
      <c r="H33" s="350"/>
      <c r="I33" s="124">
        <f t="shared" si="1"/>
        <v>30000</v>
      </c>
      <c r="J33" s="349">
        <v>2500</v>
      </c>
      <c r="K33" s="350"/>
      <c r="L33" s="124">
        <f t="shared" si="2"/>
        <v>30000</v>
      </c>
    </row>
    <row r="34" spans="1:12" ht="13.5" customHeight="1">
      <c r="A34" s="377"/>
      <c r="B34" s="143"/>
      <c r="C34" s="122" t="s">
        <v>34</v>
      </c>
      <c r="D34" s="349">
        <v>5000</v>
      </c>
      <c r="E34" s="350"/>
      <c r="F34" s="144">
        <f t="shared" si="0"/>
        <v>60000</v>
      </c>
      <c r="G34" s="349">
        <v>5000</v>
      </c>
      <c r="H34" s="350"/>
      <c r="I34" s="124">
        <f t="shared" si="1"/>
        <v>60000</v>
      </c>
      <c r="J34" s="349">
        <v>5000</v>
      </c>
      <c r="K34" s="350"/>
      <c r="L34" s="124">
        <f t="shared" si="2"/>
        <v>60000</v>
      </c>
    </row>
    <row r="35" spans="1:12" ht="13.5" customHeight="1">
      <c r="A35" s="377"/>
      <c r="B35" s="143"/>
      <c r="C35" s="122"/>
      <c r="D35" s="349"/>
      <c r="E35" s="350"/>
      <c r="F35" s="144">
        <f t="shared" si="0"/>
        <v>0</v>
      </c>
      <c r="G35" s="349"/>
      <c r="H35" s="350"/>
      <c r="I35" s="124">
        <f t="shared" si="1"/>
        <v>0</v>
      </c>
      <c r="J35" s="349"/>
      <c r="K35" s="350"/>
      <c r="L35" s="124">
        <f t="shared" si="2"/>
        <v>0</v>
      </c>
    </row>
    <row r="36" spans="1:12" ht="13.5" customHeight="1">
      <c r="A36" s="377"/>
      <c r="B36" s="143" t="s">
        <v>216</v>
      </c>
      <c r="C36" s="128"/>
      <c r="D36" s="349"/>
      <c r="E36" s="350"/>
      <c r="F36" s="144">
        <f t="shared" si="0"/>
        <v>0</v>
      </c>
      <c r="G36" s="349"/>
      <c r="H36" s="350"/>
      <c r="I36" s="124">
        <f t="shared" si="1"/>
        <v>0</v>
      </c>
      <c r="J36" s="349"/>
      <c r="K36" s="350"/>
      <c r="L36" s="124">
        <f t="shared" si="2"/>
        <v>0</v>
      </c>
    </row>
    <row r="37" spans="1:12" ht="13.5" customHeight="1">
      <c r="A37" s="377"/>
      <c r="B37" s="143"/>
      <c r="C37" s="122" t="s">
        <v>31</v>
      </c>
      <c r="D37" s="349"/>
      <c r="E37" s="350"/>
      <c r="F37" s="144">
        <f t="shared" si="0"/>
        <v>0</v>
      </c>
      <c r="G37" s="349"/>
      <c r="H37" s="350"/>
      <c r="I37" s="124">
        <f t="shared" si="1"/>
        <v>0</v>
      </c>
      <c r="J37" s="349"/>
      <c r="K37" s="350"/>
      <c r="L37" s="124">
        <f t="shared" si="2"/>
        <v>0</v>
      </c>
    </row>
    <row r="38" spans="1:12" ht="13.5" customHeight="1">
      <c r="A38" s="377"/>
      <c r="B38" s="143"/>
      <c r="C38" s="122" t="s">
        <v>32</v>
      </c>
      <c r="D38" s="349"/>
      <c r="E38" s="350"/>
      <c r="F38" s="144">
        <f t="shared" si="0"/>
        <v>0</v>
      </c>
      <c r="G38" s="349"/>
      <c r="H38" s="350"/>
      <c r="I38" s="124">
        <f t="shared" si="1"/>
        <v>0</v>
      </c>
      <c r="J38" s="349"/>
      <c r="K38" s="350"/>
      <c r="L38" s="124">
        <f t="shared" si="2"/>
        <v>0</v>
      </c>
    </row>
    <row r="39" spans="1:12" ht="13.5" customHeight="1">
      <c r="A39" s="377"/>
      <c r="B39" s="143"/>
      <c r="C39" s="122" t="s">
        <v>33</v>
      </c>
      <c r="D39" s="349"/>
      <c r="E39" s="350"/>
      <c r="F39" s="144">
        <f t="shared" si="0"/>
        <v>0</v>
      </c>
      <c r="G39" s="349"/>
      <c r="H39" s="350"/>
      <c r="I39" s="124">
        <f t="shared" si="1"/>
        <v>0</v>
      </c>
      <c r="J39" s="349"/>
      <c r="K39" s="350"/>
      <c r="L39" s="124">
        <f t="shared" si="2"/>
        <v>0</v>
      </c>
    </row>
    <row r="40" spans="1:12" ht="13.5" customHeight="1">
      <c r="A40" s="377"/>
      <c r="B40" s="143"/>
      <c r="C40" s="122" t="s">
        <v>34</v>
      </c>
      <c r="D40" s="349">
        <v>5000</v>
      </c>
      <c r="E40" s="350"/>
      <c r="F40" s="144">
        <f t="shared" si="0"/>
        <v>60000</v>
      </c>
      <c r="G40" s="349">
        <v>2500</v>
      </c>
      <c r="H40" s="350"/>
      <c r="I40" s="124">
        <f t="shared" si="1"/>
        <v>30000</v>
      </c>
      <c r="J40" s="349"/>
      <c r="K40" s="350"/>
      <c r="L40" s="124">
        <f t="shared" si="2"/>
        <v>0</v>
      </c>
    </row>
    <row r="41" spans="1:12" ht="13.5" customHeight="1">
      <c r="A41" s="377"/>
      <c r="B41" s="143"/>
      <c r="C41" s="122"/>
      <c r="D41" s="349"/>
      <c r="E41" s="350"/>
      <c r="F41" s="144">
        <f t="shared" si="0"/>
        <v>0</v>
      </c>
      <c r="G41" s="349"/>
      <c r="H41" s="350"/>
      <c r="I41" s="124">
        <f t="shared" si="1"/>
        <v>0</v>
      </c>
      <c r="J41" s="349"/>
      <c r="K41" s="350"/>
      <c r="L41" s="124">
        <f t="shared" si="2"/>
        <v>0</v>
      </c>
    </row>
    <row r="42" spans="1:12" ht="13.5" customHeight="1">
      <c r="A42" s="377"/>
      <c r="B42" s="145" t="s">
        <v>27</v>
      </c>
      <c r="C42" s="126"/>
      <c r="D42" s="349"/>
      <c r="E42" s="350"/>
      <c r="F42" s="144">
        <f t="shared" si="0"/>
        <v>0</v>
      </c>
      <c r="G42" s="349"/>
      <c r="H42" s="350"/>
      <c r="I42" s="124">
        <f t="shared" si="1"/>
        <v>0</v>
      </c>
      <c r="J42" s="349"/>
      <c r="K42" s="350"/>
      <c r="L42" s="124">
        <f t="shared" si="2"/>
        <v>0</v>
      </c>
    </row>
    <row r="43" spans="1:12" ht="13.5" customHeight="1">
      <c r="A43" s="377"/>
      <c r="B43" s="121"/>
      <c r="C43" s="122"/>
      <c r="D43" s="146"/>
      <c r="E43" s="147"/>
      <c r="F43" s="148"/>
      <c r="G43" s="146"/>
      <c r="H43" s="147"/>
      <c r="I43" s="131"/>
      <c r="J43" s="146"/>
      <c r="K43" s="147"/>
      <c r="L43" s="131"/>
    </row>
    <row r="44" spans="1:12" ht="13.5" customHeight="1" thickBot="1">
      <c r="A44" s="377"/>
      <c r="B44" s="149"/>
      <c r="C44" s="150"/>
      <c r="D44" s="349"/>
      <c r="E44" s="350"/>
      <c r="F44" s="151"/>
      <c r="G44" s="349"/>
      <c r="H44" s="350"/>
      <c r="I44" s="152"/>
      <c r="J44" s="349"/>
      <c r="K44" s="350"/>
      <c r="L44" s="152"/>
    </row>
    <row r="45" spans="1:12" ht="18.75" customHeight="1" thickBot="1" thickTop="1">
      <c r="A45" s="378"/>
      <c r="B45" s="153"/>
      <c r="C45" s="154" t="s">
        <v>62</v>
      </c>
      <c r="D45" s="346">
        <f>SUM(F19:F44)</f>
        <v>1860000</v>
      </c>
      <c r="E45" s="347"/>
      <c r="F45" s="348"/>
      <c r="G45" s="346">
        <f>SUM(I19:I44)</f>
        <v>2160000</v>
      </c>
      <c r="H45" s="347"/>
      <c r="I45" s="348"/>
      <c r="J45" s="346">
        <f>SUM(L19:L44)</f>
        <v>2562000</v>
      </c>
      <c r="K45" s="347"/>
      <c r="L45" s="348"/>
    </row>
    <row r="46" spans="1:12" ht="13.5" customHeight="1">
      <c r="A46" s="388" t="s">
        <v>36</v>
      </c>
      <c r="B46" s="155" t="s">
        <v>37</v>
      </c>
      <c r="C46" s="156"/>
      <c r="D46" s="157" t="s">
        <v>107</v>
      </c>
      <c r="E46" s="158" t="s">
        <v>105</v>
      </c>
      <c r="F46" s="159" t="s">
        <v>25</v>
      </c>
      <c r="G46" s="157" t="s">
        <v>107</v>
      </c>
      <c r="H46" s="158" t="s">
        <v>105</v>
      </c>
      <c r="I46" s="159" t="s">
        <v>25</v>
      </c>
      <c r="J46" s="157" t="s">
        <v>107</v>
      </c>
      <c r="K46" s="158" t="s">
        <v>105</v>
      </c>
      <c r="L46" s="159" t="s">
        <v>25</v>
      </c>
    </row>
    <row r="47" spans="1:12" ht="13.5" customHeight="1">
      <c r="A47" s="389"/>
      <c r="B47" s="160" t="s">
        <v>37</v>
      </c>
      <c r="C47" s="161"/>
      <c r="D47" s="98">
        <v>15800</v>
      </c>
      <c r="E47" s="125">
        <v>20</v>
      </c>
      <c r="F47" s="124">
        <f>SUM(D47)*E47*12</f>
        <v>3792000</v>
      </c>
      <c r="G47" s="98">
        <v>16400</v>
      </c>
      <c r="H47" s="125">
        <v>21</v>
      </c>
      <c r="I47" s="124">
        <f>SUM(G47)*H47*12</f>
        <v>4132800</v>
      </c>
      <c r="J47" s="98">
        <v>17300</v>
      </c>
      <c r="K47" s="125">
        <v>22</v>
      </c>
      <c r="L47" s="124">
        <f>SUM(J47)*K47*12</f>
        <v>4567200</v>
      </c>
    </row>
    <row r="48" spans="1:12" ht="13.5" customHeight="1" thickBot="1">
      <c r="A48" s="389"/>
      <c r="B48" s="162"/>
      <c r="C48" s="163"/>
      <c r="D48" s="164"/>
      <c r="E48" s="165"/>
      <c r="F48" s="152"/>
      <c r="G48" s="164"/>
      <c r="H48" s="165"/>
      <c r="I48" s="152"/>
      <c r="J48" s="164"/>
      <c r="K48" s="165"/>
      <c r="L48" s="152"/>
    </row>
    <row r="49" spans="1:12" ht="13.5" customHeight="1" thickTop="1">
      <c r="A49" s="389"/>
      <c r="B49" s="166" t="s">
        <v>38</v>
      </c>
      <c r="C49" s="167"/>
      <c r="D49" s="157" t="s">
        <v>107</v>
      </c>
      <c r="E49" s="168" t="s">
        <v>106</v>
      </c>
      <c r="F49" s="169" t="s">
        <v>39</v>
      </c>
      <c r="G49" s="157" t="s">
        <v>107</v>
      </c>
      <c r="H49" s="168" t="s">
        <v>106</v>
      </c>
      <c r="I49" s="169" t="s">
        <v>39</v>
      </c>
      <c r="J49" s="157" t="s">
        <v>107</v>
      </c>
      <c r="K49" s="168" t="s">
        <v>106</v>
      </c>
      <c r="L49" s="169" t="s">
        <v>39</v>
      </c>
    </row>
    <row r="50" spans="1:13" s="7" customFormat="1" ht="13.5" customHeight="1">
      <c r="A50" s="389"/>
      <c r="B50" s="170" t="s">
        <v>65</v>
      </c>
      <c r="C50" s="171"/>
      <c r="D50" s="172"/>
      <c r="E50" s="132"/>
      <c r="F50" s="173">
        <f>SUM(D50)*E50*12</f>
        <v>0</v>
      </c>
      <c r="G50" s="172"/>
      <c r="H50" s="132"/>
      <c r="I50" s="173">
        <f>SUM(G50)*H50*12</f>
        <v>0</v>
      </c>
      <c r="J50" s="172"/>
      <c r="K50" s="132"/>
      <c r="L50" s="173">
        <f>SUM(J50)*K50*12</f>
        <v>0</v>
      </c>
      <c r="M50" s="174"/>
    </row>
    <row r="51" spans="1:12" ht="13.5" customHeight="1" thickBot="1">
      <c r="A51" s="389"/>
      <c r="B51" s="175"/>
      <c r="C51" s="162"/>
      <c r="D51" s="164"/>
      <c r="E51" s="165"/>
      <c r="F51" s="173">
        <f>SUM(D51)*E51*12</f>
        <v>0</v>
      </c>
      <c r="G51" s="164"/>
      <c r="H51" s="165"/>
      <c r="I51" s="173">
        <f>SUM(G51)*H51*12</f>
        <v>0</v>
      </c>
      <c r="J51" s="164"/>
      <c r="K51" s="165"/>
      <c r="L51" s="173">
        <f>SUM(J51)*K51*12</f>
        <v>0</v>
      </c>
    </row>
    <row r="52" spans="1:13" s="14" customFormat="1" ht="19.5" customHeight="1" thickTop="1">
      <c r="A52" s="389"/>
      <c r="B52" s="176"/>
      <c r="C52" s="177" t="s">
        <v>63</v>
      </c>
      <c r="D52" s="368">
        <f>SUM(F47:F51)</f>
        <v>3792000</v>
      </c>
      <c r="E52" s="369"/>
      <c r="F52" s="370"/>
      <c r="G52" s="368">
        <f>SUM(I47:I51)</f>
        <v>4132800</v>
      </c>
      <c r="H52" s="369"/>
      <c r="I52" s="370"/>
      <c r="J52" s="368">
        <f>SUM(L47:L51)</f>
        <v>4567200</v>
      </c>
      <c r="K52" s="369"/>
      <c r="L52" s="370"/>
      <c r="M52" s="136"/>
    </row>
    <row r="53" spans="1:13" s="15" customFormat="1" ht="19.5" customHeight="1" thickBot="1">
      <c r="A53" s="178"/>
      <c r="B53" s="134"/>
      <c r="C53" s="135" t="s">
        <v>66</v>
      </c>
      <c r="D53" s="365">
        <f>D45+D52</f>
        <v>5652000</v>
      </c>
      <c r="E53" s="366"/>
      <c r="F53" s="367"/>
      <c r="G53" s="365">
        <f>G45+G52</f>
        <v>6292800</v>
      </c>
      <c r="H53" s="366"/>
      <c r="I53" s="367"/>
      <c r="J53" s="365">
        <f>J45+J52</f>
        <v>7129200</v>
      </c>
      <c r="K53" s="366"/>
      <c r="L53" s="367"/>
      <c r="M53" s="179"/>
    </row>
    <row r="54" spans="1:13" s="13" customFormat="1" ht="21" customHeight="1" thickBot="1">
      <c r="A54" s="180"/>
      <c r="B54" s="181" t="s">
        <v>113</v>
      </c>
      <c r="C54" s="182"/>
      <c r="D54" s="362">
        <f>SUM(D15-D53)</f>
        <v>18000</v>
      </c>
      <c r="E54" s="363"/>
      <c r="F54" s="364"/>
      <c r="G54" s="362">
        <f>SUM(G15-G53)</f>
        <v>1200</v>
      </c>
      <c r="H54" s="363"/>
      <c r="I54" s="364"/>
      <c r="J54" s="362">
        <f>SUM(J15-J53)</f>
        <v>10800</v>
      </c>
      <c r="K54" s="363"/>
      <c r="L54" s="364"/>
      <c r="M54" s="183"/>
    </row>
    <row r="55" spans="1:13" s="16" customFormat="1" ht="24" customHeight="1" thickBot="1">
      <c r="A55" s="184" t="s">
        <v>40</v>
      </c>
      <c r="B55" s="185"/>
      <c r="C55" s="186"/>
      <c r="D55" s="371"/>
      <c r="E55" s="372"/>
      <c r="F55" s="373"/>
      <c r="G55" s="187"/>
      <c r="H55" s="188"/>
      <c r="I55" s="189"/>
      <c r="J55" s="188"/>
      <c r="K55" s="188"/>
      <c r="L55" s="189"/>
      <c r="M55" s="108"/>
    </row>
    <row r="56" spans="1:13" s="8" customFormat="1" ht="13.5" customHeight="1" thickBot="1">
      <c r="A56" s="190" t="s">
        <v>41</v>
      </c>
      <c r="B56" s="191"/>
      <c r="C56" s="192"/>
      <c r="D56" s="193" t="s">
        <v>183</v>
      </c>
      <c r="E56" s="194" t="s">
        <v>105</v>
      </c>
      <c r="F56" s="195"/>
      <c r="G56" s="193" t="s">
        <v>183</v>
      </c>
      <c r="H56" s="194" t="s">
        <v>105</v>
      </c>
      <c r="I56" s="195"/>
      <c r="J56" s="193" t="s">
        <v>183</v>
      </c>
      <c r="K56" s="194" t="s">
        <v>105</v>
      </c>
      <c r="L56" s="195"/>
      <c r="M56" s="196"/>
    </row>
    <row r="57" spans="1:12" ht="13.5" customHeight="1">
      <c r="A57" s="387" t="s">
        <v>42</v>
      </c>
      <c r="B57" s="197" t="s">
        <v>43</v>
      </c>
      <c r="C57" s="198"/>
      <c r="D57" s="199"/>
      <c r="E57" s="200"/>
      <c r="F57" s="201" t="s">
        <v>25</v>
      </c>
      <c r="G57" s="199"/>
      <c r="H57" s="200"/>
      <c r="I57" s="201" t="s">
        <v>25</v>
      </c>
      <c r="J57" s="199"/>
      <c r="K57" s="200"/>
      <c r="L57" s="201" t="s">
        <v>25</v>
      </c>
    </row>
    <row r="58" spans="1:13" s="17" customFormat="1" ht="13.5" customHeight="1">
      <c r="A58" s="375"/>
      <c r="B58" s="202" t="s">
        <v>44</v>
      </c>
      <c r="C58" s="203"/>
      <c r="D58" s="98"/>
      <c r="E58" s="125"/>
      <c r="F58" s="204">
        <f>SUM(D58)*E58*D59*E59*12</f>
        <v>0</v>
      </c>
      <c r="G58" s="98"/>
      <c r="H58" s="125"/>
      <c r="I58" s="204">
        <f>SUM(G58)*H58*G59*H59*12</f>
        <v>0</v>
      </c>
      <c r="J58" s="98"/>
      <c r="K58" s="125"/>
      <c r="L58" s="204">
        <f>SUM(J58)*K58*J59*K59*12</f>
        <v>0</v>
      </c>
      <c r="M58" s="205"/>
    </row>
    <row r="59" spans="1:13" s="17" customFormat="1" ht="13.5" customHeight="1">
      <c r="A59" s="375"/>
      <c r="B59" s="202"/>
      <c r="C59" s="206" t="s">
        <v>184</v>
      </c>
      <c r="D59" s="98"/>
      <c r="E59" s="207"/>
      <c r="F59" s="208"/>
      <c r="G59" s="98"/>
      <c r="H59" s="207"/>
      <c r="I59" s="208"/>
      <c r="J59" s="98"/>
      <c r="K59" s="207"/>
      <c r="L59" s="208"/>
      <c r="M59" s="205"/>
    </row>
    <row r="60" spans="1:13" s="17" customFormat="1" ht="13.5" customHeight="1">
      <c r="A60" s="375"/>
      <c r="B60" s="202" t="s">
        <v>45</v>
      </c>
      <c r="C60" s="203"/>
      <c r="D60" s="98">
        <v>6000</v>
      </c>
      <c r="E60" s="125">
        <v>20</v>
      </c>
      <c r="F60" s="204">
        <f>SUM(D60)*E60*D61*E61*12</f>
        <v>23904000</v>
      </c>
      <c r="G60" s="98">
        <v>6000</v>
      </c>
      <c r="H60" s="125">
        <v>21</v>
      </c>
      <c r="I60" s="204">
        <f>SUM(G60)*H60*G61*H61*12</f>
        <v>25099200</v>
      </c>
      <c r="J60" s="98">
        <v>6000</v>
      </c>
      <c r="K60" s="125">
        <v>22</v>
      </c>
      <c r="L60" s="204">
        <f>SUM(J60)*K60*J61*K61*12</f>
        <v>26294400</v>
      </c>
      <c r="M60" s="205"/>
    </row>
    <row r="61" spans="1:13" s="17" customFormat="1" ht="13.5" customHeight="1">
      <c r="A61" s="375"/>
      <c r="B61" s="202"/>
      <c r="C61" s="206" t="s">
        <v>184</v>
      </c>
      <c r="D61" s="98">
        <v>20</v>
      </c>
      <c r="E61" s="207">
        <v>0.83</v>
      </c>
      <c r="F61" s="208"/>
      <c r="G61" s="98">
        <v>20</v>
      </c>
      <c r="H61" s="207">
        <v>0.83</v>
      </c>
      <c r="I61" s="208"/>
      <c r="J61" s="98">
        <v>20</v>
      </c>
      <c r="K61" s="207">
        <v>0.83</v>
      </c>
      <c r="L61" s="208"/>
      <c r="M61" s="205"/>
    </row>
    <row r="62" spans="1:13" s="17" customFormat="1" ht="13.5" customHeight="1">
      <c r="A62" s="375"/>
      <c r="B62" s="202" t="s">
        <v>46</v>
      </c>
      <c r="C62" s="203"/>
      <c r="D62" s="98"/>
      <c r="E62" s="125"/>
      <c r="F62" s="204">
        <f>SUM(D62)*E62*D63*E63*12</f>
        <v>0</v>
      </c>
      <c r="G62" s="98"/>
      <c r="H62" s="125"/>
      <c r="I62" s="204">
        <f>SUM(G62)*H62*G63*H63*12</f>
        <v>0</v>
      </c>
      <c r="J62" s="98"/>
      <c r="K62" s="125"/>
      <c r="L62" s="204">
        <f>SUM(J62)*K62*J63*K63*12</f>
        <v>0</v>
      </c>
      <c r="M62" s="205"/>
    </row>
    <row r="63" spans="1:13" s="17" customFormat="1" ht="13.5" customHeight="1">
      <c r="A63" s="375"/>
      <c r="B63" s="209"/>
      <c r="C63" s="206" t="s">
        <v>184</v>
      </c>
      <c r="D63" s="98"/>
      <c r="E63" s="207"/>
      <c r="F63" s="208"/>
      <c r="G63" s="98"/>
      <c r="H63" s="207"/>
      <c r="I63" s="208"/>
      <c r="J63" s="98"/>
      <c r="K63" s="207"/>
      <c r="L63" s="208"/>
      <c r="M63" s="205"/>
    </row>
    <row r="64" spans="1:13" s="17" customFormat="1" ht="13.5" customHeight="1">
      <c r="A64" s="375"/>
      <c r="B64" s="405"/>
      <c r="C64" s="406"/>
      <c r="D64" s="396" t="s">
        <v>185</v>
      </c>
      <c r="E64" s="397"/>
      <c r="F64" s="210" t="s">
        <v>25</v>
      </c>
      <c r="G64" s="396" t="s">
        <v>185</v>
      </c>
      <c r="H64" s="397"/>
      <c r="I64" s="210" t="s">
        <v>25</v>
      </c>
      <c r="J64" s="396" t="s">
        <v>185</v>
      </c>
      <c r="K64" s="397"/>
      <c r="L64" s="210" t="s">
        <v>25</v>
      </c>
      <c r="M64" s="205"/>
    </row>
    <row r="65" spans="1:13" s="17" customFormat="1" ht="13.5" customHeight="1">
      <c r="A65" s="375"/>
      <c r="B65" s="211" t="s">
        <v>47</v>
      </c>
      <c r="C65" s="203"/>
      <c r="D65" s="349"/>
      <c r="E65" s="350"/>
      <c r="F65" s="212">
        <f>SUM(D65)*12</f>
        <v>0</v>
      </c>
      <c r="G65" s="349"/>
      <c r="H65" s="350"/>
      <c r="I65" s="212">
        <f>SUM(G65)*12</f>
        <v>0</v>
      </c>
      <c r="J65" s="349"/>
      <c r="K65" s="350"/>
      <c r="L65" s="212">
        <f>SUM(J65)*12</f>
        <v>0</v>
      </c>
      <c r="M65" s="205"/>
    </row>
    <row r="66" spans="1:13" s="17" customFormat="1" ht="13.5" customHeight="1">
      <c r="A66" s="375"/>
      <c r="B66" s="211" t="s">
        <v>48</v>
      </c>
      <c r="C66" s="203"/>
      <c r="D66" s="349">
        <v>10000</v>
      </c>
      <c r="E66" s="350"/>
      <c r="F66" s="212">
        <f>SUM(D66)*12</f>
        <v>120000</v>
      </c>
      <c r="G66" s="349">
        <v>10000</v>
      </c>
      <c r="H66" s="350"/>
      <c r="I66" s="212">
        <f>SUM(G66)*12</f>
        <v>120000</v>
      </c>
      <c r="J66" s="349">
        <v>10000</v>
      </c>
      <c r="K66" s="350"/>
      <c r="L66" s="212">
        <f>SUM(J66)*12</f>
        <v>120000</v>
      </c>
      <c r="M66" s="205"/>
    </row>
    <row r="67" spans="1:13" s="17" customFormat="1" ht="13.5" customHeight="1" thickBot="1">
      <c r="A67" s="375"/>
      <c r="B67" s="213" t="s">
        <v>49</v>
      </c>
      <c r="C67" s="203"/>
      <c r="D67" s="214"/>
      <c r="E67" s="215"/>
      <c r="F67" s="216"/>
      <c r="G67" s="214"/>
      <c r="H67" s="215"/>
      <c r="I67" s="216"/>
      <c r="J67" s="214"/>
      <c r="K67" s="215"/>
      <c r="L67" s="216"/>
      <c r="M67" s="205"/>
    </row>
    <row r="68" spans="1:13" s="18" customFormat="1" ht="17.25" customHeight="1" thickBot="1" thickTop="1">
      <c r="A68" s="217"/>
      <c r="B68" s="218"/>
      <c r="C68" s="219" t="s">
        <v>114</v>
      </c>
      <c r="D68" s="341">
        <f>SUM(F58)+F60+F62+F65+F66+F67</f>
        <v>24024000</v>
      </c>
      <c r="E68" s="342"/>
      <c r="F68" s="343"/>
      <c r="G68" s="341">
        <f>SUM(I58)+I60+I62+I65+I66+I67</f>
        <v>25219200</v>
      </c>
      <c r="H68" s="342"/>
      <c r="I68" s="343"/>
      <c r="J68" s="341">
        <f>SUM(L58)+L60+L62+L65+L66+L67</f>
        <v>26414400</v>
      </c>
      <c r="K68" s="342"/>
      <c r="L68" s="343"/>
      <c r="M68" s="220"/>
    </row>
    <row r="69" spans="1:14" ht="13.5" customHeight="1" thickBot="1">
      <c r="A69" s="221" t="s">
        <v>72</v>
      </c>
      <c r="B69" s="222"/>
      <c r="C69" s="223"/>
      <c r="D69" s="357" t="s">
        <v>107</v>
      </c>
      <c r="E69" s="358"/>
      <c r="F69" s="224" t="s">
        <v>25</v>
      </c>
      <c r="G69" s="357" t="s">
        <v>107</v>
      </c>
      <c r="H69" s="358"/>
      <c r="I69" s="224" t="s">
        <v>25</v>
      </c>
      <c r="J69" s="357" t="s">
        <v>107</v>
      </c>
      <c r="K69" s="358"/>
      <c r="L69" s="224" t="s">
        <v>25</v>
      </c>
      <c r="M69" s="225"/>
      <c r="N69" s="5"/>
    </row>
    <row r="70" spans="1:12" ht="13.5" customHeight="1">
      <c r="A70" s="392" t="s">
        <v>50</v>
      </c>
      <c r="B70" s="381" t="s">
        <v>51</v>
      </c>
      <c r="C70" s="226" t="s">
        <v>52</v>
      </c>
      <c r="D70" s="359">
        <v>200000</v>
      </c>
      <c r="E70" s="360"/>
      <c r="F70" s="227">
        <f>SUM(D70)*12</f>
        <v>2400000</v>
      </c>
      <c r="G70" s="359">
        <v>200000</v>
      </c>
      <c r="H70" s="360"/>
      <c r="I70" s="227">
        <f>SUM(G70)*12</f>
        <v>2400000</v>
      </c>
      <c r="J70" s="359">
        <v>200000</v>
      </c>
      <c r="K70" s="360"/>
      <c r="L70" s="227">
        <f>SUM(J70)*12</f>
        <v>2400000</v>
      </c>
    </row>
    <row r="71" spans="1:12" ht="13.5" customHeight="1">
      <c r="A71" s="377"/>
      <c r="B71" s="382"/>
      <c r="C71" s="209" t="s">
        <v>104</v>
      </c>
      <c r="D71" s="349">
        <v>960000</v>
      </c>
      <c r="E71" s="350"/>
      <c r="F71" s="212">
        <f>SUM(D71)*12</f>
        <v>11520000</v>
      </c>
      <c r="G71" s="349">
        <v>1000000</v>
      </c>
      <c r="H71" s="350"/>
      <c r="I71" s="212">
        <f>SUM(G71)*12</f>
        <v>12000000</v>
      </c>
      <c r="J71" s="349">
        <v>1040000</v>
      </c>
      <c r="K71" s="350"/>
      <c r="L71" s="212">
        <f>SUM(J71)*12</f>
        <v>12480000</v>
      </c>
    </row>
    <row r="72" spans="1:12" ht="13.5" customHeight="1">
      <c r="A72" s="377"/>
      <c r="B72" s="382"/>
      <c r="C72" s="209" t="s">
        <v>109</v>
      </c>
      <c r="D72" s="349">
        <v>250000</v>
      </c>
      <c r="E72" s="350"/>
      <c r="F72" s="212">
        <f>SUM(D72)*12</f>
        <v>3000000</v>
      </c>
      <c r="G72" s="349">
        <v>280000</v>
      </c>
      <c r="H72" s="350"/>
      <c r="I72" s="212">
        <f>SUM(G72)*12</f>
        <v>3360000</v>
      </c>
      <c r="J72" s="349">
        <v>300000</v>
      </c>
      <c r="K72" s="350"/>
      <c r="L72" s="212">
        <f>SUM(J72)*12</f>
        <v>3600000</v>
      </c>
    </row>
    <row r="73" spans="1:12" ht="13.5" customHeight="1">
      <c r="A73" s="377"/>
      <c r="B73" s="382"/>
      <c r="C73" s="209" t="s">
        <v>110</v>
      </c>
      <c r="D73" s="349">
        <v>200000</v>
      </c>
      <c r="E73" s="350"/>
      <c r="F73" s="212">
        <f>SUM(D73)*12</f>
        <v>2400000</v>
      </c>
      <c r="G73" s="349">
        <v>220000</v>
      </c>
      <c r="H73" s="350"/>
      <c r="I73" s="212">
        <f>SUM(G73)*12</f>
        <v>2640000</v>
      </c>
      <c r="J73" s="349">
        <v>240000</v>
      </c>
      <c r="K73" s="350"/>
      <c r="L73" s="212">
        <f>SUM(J73)*12</f>
        <v>2880000</v>
      </c>
    </row>
    <row r="74" spans="1:12" ht="13.5" customHeight="1" thickBot="1">
      <c r="A74" s="377"/>
      <c r="B74" s="383"/>
      <c r="C74" s="228" t="s">
        <v>111</v>
      </c>
      <c r="D74" s="344"/>
      <c r="E74" s="345"/>
      <c r="F74" s="229">
        <f>SUM(D74)*12</f>
        <v>0</v>
      </c>
      <c r="G74" s="344"/>
      <c r="H74" s="345"/>
      <c r="I74" s="229">
        <f>SUM(G74)*12</f>
        <v>0</v>
      </c>
      <c r="J74" s="344"/>
      <c r="K74" s="345"/>
      <c r="L74" s="229">
        <f>SUM(J74)*12</f>
        <v>0</v>
      </c>
    </row>
    <row r="75" spans="1:13" s="14" customFormat="1" ht="13.5" customHeight="1" thickBot="1" thickTop="1">
      <c r="A75" s="377"/>
      <c r="B75" s="230"/>
      <c r="C75" s="154" t="s">
        <v>28</v>
      </c>
      <c r="D75" s="346">
        <f>SUM(D70:E74)</f>
        <v>1610000</v>
      </c>
      <c r="E75" s="361"/>
      <c r="F75" s="231">
        <f>SUM(F70:F74)</f>
        <v>19320000</v>
      </c>
      <c r="G75" s="346">
        <f>SUM(G70:H74)</f>
        <v>1700000</v>
      </c>
      <c r="H75" s="361"/>
      <c r="I75" s="231">
        <f>SUM(I70:I74)</f>
        <v>20400000</v>
      </c>
      <c r="J75" s="346">
        <f>SUM(J70:K74)</f>
        <v>1780000</v>
      </c>
      <c r="K75" s="361"/>
      <c r="L75" s="231">
        <f>SUM(L70:L74)</f>
        <v>21360000</v>
      </c>
      <c r="M75" s="136"/>
    </row>
    <row r="76" spans="1:12" ht="13.5" customHeight="1">
      <c r="A76" s="377"/>
      <c r="B76" s="381" t="s">
        <v>53</v>
      </c>
      <c r="C76" s="232" t="s">
        <v>35</v>
      </c>
      <c r="D76" s="359">
        <v>30000</v>
      </c>
      <c r="E76" s="360"/>
      <c r="F76" s="227">
        <f>SUM(D76)*12</f>
        <v>360000</v>
      </c>
      <c r="G76" s="359">
        <v>30000</v>
      </c>
      <c r="H76" s="360"/>
      <c r="I76" s="227">
        <f>SUM(G76)*12</f>
        <v>360000</v>
      </c>
      <c r="J76" s="359">
        <v>35000</v>
      </c>
      <c r="K76" s="360"/>
      <c r="L76" s="227">
        <f>SUM(J76)*12</f>
        <v>420000</v>
      </c>
    </row>
    <row r="77" spans="1:12" ht="13.5" customHeight="1">
      <c r="A77" s="377"/>
      <c r="B77" s="382"/>
      <c r="C77" s="121" t="s">
        <v>54</v>
      </c>
      <c r="D77" s="349">
        <v>40000</v>
      </c>
      <c r="E77" s="350"/>
      <c r="F77" s="124">
        <f aca="true" t="shared" si="3" ref="F77:F84">SUM(D77)*12</f>
        <v>480000</v>
      </c>
      <c r="G77" s="349">
        <v>40000</v>
      </c>
      <c r="H77" s="350"/>
      <c r="I77" s="124">
        <f aca="true" t="shared" si="4" ref="I77:I85">SUM(G77)*12</f>
        <v>480000</v>
      </c>
      <c r="J77" s="349">
        <v>40000</v>
      </c>
      <c r="K77" s="350"/>
      <c r="L77" s="124">
        <f aca="true" t="shared" si="5" ref="L77:L85">SUM(J77)*12</f>
        <v>480000</v>
      </c>
    </row>
    <row r="78" spans="1:12" ht="13.5" customHeight="1">
      <c r="A78" s="377"/>
      <c r="B78" s="382"/>
      <c r="C78" s="121" t="s">
        <v>55</v>
      </c>
      <c r="D78" s="349">
        <v>40000</v>
      </c>
      <c r="E78" s="350"/>
      <c r="F78" s="124">
        <f t="shared" si="3"/>
        <v>480000</v>
      </c>
      <c r="G78" s="349">
        <v>40000</v>
      </c>
      <c r="H78" s="350"/>
      <c r="I78" s="124">
        <f t="shared" si="4"/>
        <v>480000</v>
      </c>
      <c r="J78" s="349">
        <v>40000</v>
      </c>
      <c r="K78" s="350"/>
      <c r="L78" s="124">
        <f t="shared" si="5"/>
        <v>480000</v>
      </c>
    </row>
    <row r="79" spans="1:12" ht="13.5" customHeight="1">
      <c r="A79" s="377"/>
      <c r="B79" s="382"/>
      <c r="C79" s="121" t="s">
        <v>33</v>
      </c>
      <c r="D79" s="349">
        <v>70000</v>
      </c>
      <c r="E79" s="350"/>
      <c r="F79" s="124">
        <f t="shared" si="3"/>
        <v>840000</v>
      </c>
      <c r="G79" s="349">
        <v>70000</v>
      </c>
      <c r="H79" s="350"/>
      <c r="I79" s="124">
        <f t="shared" si="4"/>
        <v>840000</v>
      </c>
      <c r="J79" s="349">
        <v>70000</v>
      </c>
      <c r="K79" s="350"/>
      <c r="L79" s="124">
        <f t="shared" si="5"/>
        <v>840000</v>
      </c>
    </row>
    <row r="80" spans="1:12" ht="13.5" customHeight="1">
      <c r="A80" s="377"/>
      <c r="B80" s="382"/>
      <c r="C80" s="121" t="s">
        <v>56</v>
      </c>
      <c r="D80" s="349">
        <v>50000</v>
      </c>
      <c r="E80" s="350"/>
      <c r="F80" s="124">
        <f t="shared" si="3"/>
        <v>600000</v>
      </c>
      <c r="G80" s="349">
        <v>60000</v>
      </c>
      <c r="H80" s="350"/>
      <c r="I80" s="124">
        <f t="shared" si="4"/>
        <v>720000</v>
      </c>
      <c r="J80" s="349">
        <v>65000</v>
      </c>
      <c r="K80" s="350"/>
      <c r="L80" s="124">
        <f t="shared" si="5"/>
        <v>780000</v>
      </c>
    </row>
    <row r="81" spans="1:12" ht="13.5" customHeight="1">
      <c r="A81" s="377"/>
      <c r="B81" s="382"/>
      <c r="C81" s="121" t="s">
        <v>34</v>
      </c>
      <c r="D81" s="349">
        <v>20000</v>
      </c>
      <c r="E81" s="350"/>
      <c r="F81" s="124">
        <f t="shared" si="3"/>
        <v>240000</v>
      </c>
      <c r="G81" s="349">
        <v>20000</v>
      </c>
      <c r="H81" s="350"/>
      <c r="I81" s="124">
        <f t="shared" si="4"/>
        <v>240000</v>
      </c>
      <c r="J81" s="349">
        <v>20000</v>
      </c>
      <c r="K81" s="350"/>
      <c r="L81" s="124">
        <f t="shared" si="5"/>
        <v>240000</v>
      </c>
    </row>
    <row r="82" spans="1:12" ht="13.5" customHeight="1">
      <c r="A82" s="377"/>
      <c r="B82" s="382"/>
      <c r="C82" s="121" t="s">
        <v>57</v>
      </c>
      <c r="D82" s="349"/>
      <c r="E82" s="350"/>
      <c r="F82" s="124">
        <f t="shared" si="3"/>
        <v>0</v>
      </c>
      <c r="G82" s="349"/>
      <c r="H82" s="350"/>
      <c r="I82" s="124">
        <f t="shared" si="4"/>
        <v>0</v>
      </c>
      <c r="J82" s="349">
        <v>10000</v>
      </c>
      <c r="K82" s="350"/>
      <c r="L82" s="124">
        <f t="shared" si="5"/>
        <v>120000</v>
      </c>
    </row>
    <row r="83" spans="1:12" ht="13.5" customHeight="1">
      <c r="A83" s="377"/>
      <c r="B83" s="382"/>
      <c r="C83" s="121" t="s">
        <v>58</v>
      </c>
      <c r="D83" s="349">
        <v>10000</v>
      </c>
      <c r="E83" s="350"/>
      <c r="F83" s="124">
        <f t="shared" si="3"/>
        <v>120000</v>
      </c>
      <c r="G83" s="349">
        <v>10000</v>
      </c>
      <c r="H83" s="350"/>
      <c r="I83" s="124">
        <f t="shared" si="4"/>
        <v>120000</v>
      </c>
      <c r="J83" s="349">
        <v>10000</v>
      </c>
      <c r="K83" s="350"/>
      <c r="L83" s="124">
        <f t="shared" si="5"/>
        <v>120000</v>
      </c>
    </row>
    <row r="84" spans="1:12" ht="13.5" customHeight="1">
      <c r="A84" s="377"/>
      <c r="B84" s="382"/>
      <c r="C84" s="121"/>
      <c r="D84" s="349"/>
      <c r="E84" s="350"/>
      <c r="F84" s="124">
        <f t="shared" si="3"/>
        <v>0</v>
      </c>
      <c r="G84" s="349"/>
      <c r="H84" s="350"/>
      <c r="I84" s="124">
        <f t="shared" si="4"/>
        <v>0</v>
      </c>
      <c r="J84" s="349"/>
      <c r="K84" s="350"/>
      <c r="L84" s="124">
        <f t="shared" si="5"/>
        <v>0</v>
      </c>
    </row>
    <row r="85" spans="1:12" ht="13.5" customHeight="1" thickBot="1">
      <c r="A85" s="377"/>
      <c r="B85" s="383"/>
      <c r="C85" s="149"/>
      <c r="D85" s="344"/>
      <c r="E85" s="345"/>
      <c r="F85" s="131">
        <f>SUM(D85)*12</f>
        <v>0</v>
      </c>
      <c r="G85" s="344"/>
      <c r="H85" s="345"/>
      <c r="I85" s="131">
        <f t="shared" si="4"/>
        <v>0</v>
      </c>
      <c r="J85" s="344"/>
      <c r="K85" s="345"/>
      <c r="L85" s="131">
        <f t="shared" si="5"/>
        <v>0</v>
      </c>
    </row>
    <row r="86" spans="1:13" s="14" customFormat="1" ht="13.5" customHeight="1" thickBot="1" thickTop="1">
      <c r="A86" s="377"/>
      <c r="B86" s="233"/>
      <c r="C86" s="154" t="s">
        <v>28</v>
      </c>
      <c r="D86" s="346">
        <f>SUM(D76:E85)</f>
        <v>260000</v>
      </c>
      <c r="E86" s="361"/>
      <c r="F86" s="231">
        <f>SUM(F76:F85)</f>
        <v>3120000</v>
      </c>
      <c r="G86" s="346">
        <f>SUM(G76:H85)</f>
        <v>270000</v>
      </c>
      <c r="H86" s="361"/>
      <c r="I86" s="231">
        <f>SUM(I76:I85)</f>
        <v>3240000</v>
      </c>
      <c r="J86" s="346">
        <f>SUM(J76:K85)</f>
        <v>290000</v>
      </c>
      <c r="K86" s="361"/>
      <c r="L86" s="231">
        <f>SUM(L76:L85)</f>
        <v>3480000</v>
      </c>
      <c r="M86" s="136"/>
    </row>
    <row r="87" spans="1:12" ht="13.5" customHeight="1">
      <c r="A87" s="377"/>
      <c r="B87" s="381" t="s">
        <v>59</v>
      </c>
      <c r="C87" s="234" t="s">
        <v>60</v>
      </c>
      <c r="D87" s="344">
        <v>80000</v>
      </c>
      <c r="E87" s="345"/>
      <c r="F87" s="131">
        <f>SUM(D87)*12</f>
        <v>960000</v>
      </c>
      <c r="G87" s="344">
        <v>80000</v>
      </c>
      <c r="H87" s="345"/>
      <c r="I87" s="131">
        <f>SUM(G87)*12</f>
        <v>960000</v>
      </c>
      <c r="J87" s="344">
        <v>80000</v>
      </c>
      <c r="K87" s="345"/>
      <c r="L87" s="131">
        <f>SUM(J87)*12</f>
        <v>960000</v>
      </c>
    </row>
    <row r="88" spans="1:12" ht="13.5" customHeight="1">
      <c r="A88" s="377"/>
      <c r="B88" s="382"/>
      <c r="C88" s="121" t="s">
        <v>61</v>
      </c>
      <c r="D88" s="344"/>
      <c r="E88" s="345"/>
      <c r="F88" s="131">
        <f>SUM(D88)*12</f>
        <v>0</v>
      </c>
      <c r="G88" s="344"/>
      <c r="H88" s="345"/>
      <c r="I88" s="131">
        <f>SUM(G88)*12</f>
        <v>0</v>
      </c>
      <c r="J88" s="344"/>
      <c r="K88" s="345"/>
      <c r="L88" s="131">
        <f>SUM(J88)*12</f>
        <v>0</v>
      </c>
    </row>
    <row r="89" spans="1:12" ht="13.5" customHeight="1">
      <c r="A89" s="377"/>
      <c r="B89" s="382"/>
      <c r="C89" s="127" t="s">
        <v>112</v>
      </c>
      <c r="D89" s="344">
        <v>50000</v>
      </c>
      <c r="E89" s="345"/>
      <c r="F89" s="131">
        <f>SUM(D89)*12</f>
        <v>600000</v>
      </c>
      <c r="G89" s="344">
        <v>50000</v>
      </c>
      <c r="H89" s="345"/>
      <c r="I89" s="131">
        <f>SUM(G89)*12</f>
        <v>600000</v>
      </c>
      <c r="J89" s="344">
        <v>50000</v>
      </c>
      <c r="K89" s="345"/>
      <c r="L89" s="131">
        <f>SUM(J89)*12</f>
        <v>600000</v>
      </c>
    </row>
    <row r="90" spans="1:12" ht="13.5" customHeight="1">
      <c r="A90" s="377"/>
      <c r="B90" s="382"/>
      <c r="C90" s="127"/>
      <c r="D90" s="344"/>
      <c r="E90" s="345"/>
      <c r="F90" s="131">
        <f>SUM(D90)*12</f>
        <v>0</v>
      </c>
      <c r="G90" s="344"/>
      <c r="H90" s="345"/>
      <c r="I90" s="131">
        <f>SUM(G90)*12</f>
        <v>0</v>
      </c>
      <c r="J90" s="344"/>
      <c r="K90" s="345"/>
      <c r="L90" s="131">
        <f>SUM(J90)*12</f>
        <v>0</v>
      </c>
    </row>
    <row r="91" spans="1:12" ht="13.5" customHeight="1" thickBot="1">
      <c r="A91" s="377"/>
      <c r="B91" s="383"/>
      <c r="C91" s="149"/>
      <c r="D91" s="344"/>
      <c r="E91" s="345"/>
      <c r="F91" s="131">
        <f>SUM(D91)*12</f>
        <v>0</v>
      </c>
      <c r="G91" s="344"/>
      <c r="H91" s="345"/>
      <c r="I91" s="131">
        <f>SUM(G91)*12</f>
        <v>0</v>
      </c>
      <c r="J91" s="344"/>
      <c r="K91" s="345"/>
      <c r="L91" s="131">
        <f>SUM(J91)*12</f>
        <v>0</v>
      </c>
    </row>
    <row r="92" spans="1:13" s="13" customFormat="1" ht="13.5" customHeight="1" thickBot="1" thickTop="1">
      <c r="A92" s="377"/>
      <c r="B92" s="235"/>
      <c r="C92" s="236" t="s">
        <v>28</v>
      </c>
      <c r="D92" s="355">
        <f>SUM(D87:E91)</f>
        <v>130000</v>
      </c>
      <c r="E92" s="356"/>
      <c r="F92" s="237">
        <f>SUM(F87:F91)</f>
        <v>1560000</v>
      </c>
      <c r="G92" s="355">
        <f>SUM(G87:H91)</f>
        <v>130000</v>
      </c>
      <c r="H92" s="356"/>
      <c r="I92" s="237">
        <f>SUM(I87:I91)</f>
        <v>1560000</v>
      </c>
      <c r="J92" s="355">
        <f>SUM(J87:K91)</f>
        <v>130000</v>
      </c>
      <c r="K92" s="356"/>
      <c r="L92" s="237">
        <f>SUM(L87:L91)</f>
        <v>1560000</v>
      </c>
      <c r="M92" s="183"/>
    </row>
    <row r="93" spans="1:13" s="13" customFormat="1" ht="20.25" customHeight="1" thickBot="1" thickTop="1">
      <c r="A93" s="238"/>
      <c r="B93" s="239"/>
      <c r="C93" s="240" t="s">
        <v>115</v>
      </c>
      <c r="D93" s="335">
        <f>SUM(F75)+F86+F92</f>
        <v>24000000</v>
      </c>
      <c r="E93" s="336"/>
      <c r="F93" s="337"/>
      <c r="G93" s="335">
        <f>SUM(I75)+I86+I92</f>
        <v>25200000</v>
      </c>
      <c r="H93" s="336"/>
      <c r="I93" s="337"/>
      <c r="J93" s="335">
        <f>SUM(L75)+L86+L92</f>
        <v>26400000</v>
      </c>
      <c r="K93" s="336"/>
      <c r="L93" s="337"/>
      <c r="M93" s="183"/>
    </row>
    <row r="94" spans="1:13" s="3" customFormat="1" ht="21.75" customHeight="1" thickBot="1">
      <c r="A94" s="400" t="s">
        <v>73</v>
      </c>
      <c r="B94" s="401"/>
      <c r="C94" s="402"/>
      <c r="D94" s="338">
        <f>SUM(D68-D93)</f>
        <v>24000</v>
      </c>
      <c r="E94" s="339"/>
      <c r="F94" s="340"/>
      <c r="G94" s="338">
        <f>SUM(G68-G93)</f>
        <v>19200</v>
      </c>
      <c r="H94" s="339"/>
      <c r="I94" s="340"/>
      <c r="J94" s="338">
        <f>SUM(J68-J93)</f>
        <v>14400</v>
      </c>
      <c r="K94" s="339"/>
      <c r="L94" s="340"/>
      <c r="M94" s="115"/>
    </row>
    <row r="95" spans="1:13" s="3" customFormat="1" ht="13.5" customHeight="1">
      <c r="A95" s="241"/>
      <c r="B95" s="241"/>
      <c r="C95" s="241"/>
      <c r="D95" s="242"/>
      <c r="E95" s="242"/>
      <c r="F95" s="242"/>
      <c r="G95" s="242"/>
      <c r="H95" s="242"/>
      <c r="I95" s="242"/>
      <c r="J95" s="242"/>
      <c r="K95" s="242"/>
      <c r="L95" s="244" t="s">
        <v>90</v>
      </c>
      <c r="M95" s="115"/>
    </row>
    <row r="96" spans="4:6" ht="13.5">
      <c r="D96" s="243"/>
      <c r="E96" s="243"/>
      <c r="F96" s="243"/>
    </row>
    <row r="97" spans="4:6" ht="18" customHeight="1">
      <c r="D97" s="243"/>
      <c r="E97" s="243"/>
      <c r="F97" s="243"/>
    </row>
    <row r="98" spans="4:6" ht="13.5">
      <c r="D98" s="243"/>
      <c r="E98" s="243"/>
      <c r="F98" s="243"/>
    </row>
  </sheetData>
  <sheetProtection password="CC6F" sheet="1" formatCells="0" formatColumns="0" formatRows="0" insertColumns="0" insertRows="0" insertHyperlinks="0" deleteColumns="0" deleteRows="0" sort="0" autoFilter="0" pivotTables="0"/>
  <mergeCells count="208">
    <mergeCell ref="A94:C94"/>
    <mergeCell ref="D16:E16"/>
    <mergeCell ref="G16:H16"/>
    <mergeCell ref="J16:K16"/>
    <mergeCell ref="B64:C64"/>
    <mergeCell ref="D65:E65"/>
    <mergeCell ref="D66:E66"/>
    <mergeCell ref="D64:E64"/>
    <mergeCell ref="G64:H64"/>
    <mergeCell ref="G92:H92"/>
    <mergeCell ref="A70:A92"/>
    <mergeCell ref="D93:F93"/>
    <mergeCell ref="D90:E90"/>
    <mergeCell ref="A7:C7"/>
    <mergeCell ref="G4:L4"/>
    <mergeCell ref="G65:H65"/>
    <mergeCell ref="G66:H66"/>
    <mergeCell ref="J64:K64"/>
    <mergeCell ref="J65:K65"/>
    <mergeCell ref="A6:C6"/>
    <mergeCell ref="D6:F6"/>
    <mergeCell ref="G6:I6"/>
    <mergeCell ref="J6:L6"/>
    <mergeCell ref="A57:A67"/>
    <mergeCell ref="D19:E19"/>
    <mergeCell ref="D20:E20"/>
    <mergeCell ref="D21:E21"/>
    <mergeCell ref="A46:A52"/>
    <mergeCell ref="J66:K66"/>
    <mergeCell ref="A9:C9"/>
    <mergeCell ref="A10:A14"/>
    <mergeCell ref="A17:A45"/>
    <mergeCell ref="B17:C17"/>
    <mergeCell ref="D92:E92"/>
    <mergeCell ref="D17:E17"/>
    <mergeCell ref="D18:E18"/>
    <mergeCell ref="B70:B74"/>
    <mergeCell ref="B76:B85"/>
    <mergeCell ref="B87:B91"/>
    <mergeCell ref="D91:E91"/>
    <mergeCell ref="G87:H87"/>
    <mergeCell ref="G88:H88"/>
    <mergeCell ref="G89:H89"/>
    <mergeCell ref="G90:H90"/>
    <mergeCell ref="G91:H91"/>
    <mergeCell ref="D22:E22"/>
    <mergeCell ref="D23:E23"/>
    <mergeCell ref="D24:E24"/>
    <mergeCell ref="D89:E89"/>
    <mergeCell ref="D25:E25"/>
    <mergeCell ref="D88:E88"/>
    <mergeCell ref="D30:E30"/>
    <mergeCell ref="D31:E31"/>
    <mergeCell ref="D32:E32"/>
    <mergeCell ref="D33:E33"/>
    <mergeCell ref="D34:E34"/>
    <mergeCell ref="D40:E40"/>
    <mergeCell ref="D86:E86"/>
    <mergeCell ref="D83:E83"/>
    <mergeCell ref="D87:E87"/>
    <mergeCell ref="D26:E26"/>
    <mergeCell ref="D27:E27"/>
    <mergeCell ref="D28:E28"/>
    <mergeCell ref="D29:E29"/>
    <mergeCell ref="G86:H86"/>
    <mergeCell ref="J79:K79"/>
    <mergeCell ref="J80:K80"/>
    <mergeCell ref="D55:F55"/>
    <mergeCell ref="D35:E35"/>
    <mergeCell ref="D36:E36"/>
    <mergeCell ref="D37:E37"/>
    <mergeCell ref="D38:E38"/>
    <mergeCell ref="D39:E39"/>
    <mergeCell ref="D41:E41"/>
    <mergeCell ref="D42:E42"/>
    <mergeCell ref="D44:E44"/>
    <mergeCell ref="J84:K84"/>
    <mergeCell ref="J54:L54"/>
    <mergeCell ref="G17:H17"/>
    <mergeCell ref="G18:H18"/>
    <mergeCell ref="G19:H19"/>
    <mergeCell ref="G20:H20"/>
    <mergeCell ref="G21:H21"/>
    <mergeCell ref="G22:H22"/>
    <mergeCell ref="G23:H23"/>
    <mergeCell ref="G24:H24"/>
    <mergeCell ref="G25:H25"/>
    <mergeCell ref="G26:H26"/>
    <mergeCell ref="G27:H27"/>
    <mergeCell ref="G37:H37"/>
    <mergeCell ref="G28:H28"/>
    <mergeCell ref="G29:H29"/>
    <mergeCell ref="G30:H30"/>
    <mergeCell ref="G31:H31"/>
    <mergeCell ref="G35:H35"/>
    <mergeCell ref="G32:H32"/>
    <mergeCell ref="G42:H42"/>
    <mergeCell ref="J83:K83"/>
    <mergeCell ref="J52:L52"/>
    <mergeCell ref="G53:I53"/>
    <mergeCell ref="J53:L53"/>
    <mergeCell ref="G54:I54"/>
    <mergeCell ref="G79:H79"/>
    <mergeCell ref="G80:H80"/>
    <mergeCell ref="G81:H81"/>
    <mergeCell ref="G82:H82"/>
    <mergeCell ref="J39:K39"/>
    <mergeCell ref="J40:K40"/>
    <mergeCell ref="J22:K22"/>
    <mergeCell ref="J23:K23"/>
    <mergeCell ref="J24:K24"/>
    <mergeCell ref="J32:K32"/>
    <mergeCell ref="J33:K33"/>
    <mergeCell ref="J34:K34"/>
    <mergeCell ref="G38:H38"/>
    <mergeCell ref="G39:H39"/>
    <mergeCell ref="G40:H40"/>
    <mergeCell ref="G33:H33"/>
    <mergeCell ref="G34:H34"/>
    <mergeCell ref="G36:H36"/>
    <mergeCell ref="J20:K20"/>
    <mergeCell ref="J21:K21"/>
    <mergeCell ref="J38:K38"/>
    <mergeCell ref="J36:K36"/>
    <mergeCell ref="J37:K37"/>
    <mergeCell ref="J30:K30"/>
    <mergeCell ref="J31:K31"/>
    <mergeCell ref="J35:K35"/>
    <mergeCell ref="G85:H85"/>
    <mergeCell ref="J76:K76"/>
    <mergeCell ref="J77:K77"/>
    <mergeCell ref="J78:K78"/>
    <mergeCell ref="G52:I52"/>
    <mergeCell ref="J25:K25"/>
    <mergeCell ref="J26:K26"/>
    <mergeCell ref="J27:K27"/>
    <mergeCell ref="J28:K28"/>
    <mergeCell ref="J29:K29"/>
    <mergeCell ref="G71:H71"/>
    <mergeCell ref="J42:K42"/>
    <mergeCell ref="J44:K44"/>
    <mergeCell ref="G41:H41"/>
    <mergeCell ref="D75:E75"/>
    <mergeCell ref="G83:H83"/>
    <mergeCell ref="J70:K70"/>
    <mergeCell ref="D54:F54"/>
    <mergeCell ref="D53:F53"/>
    <mergeCell ref="D52:F52"/>
    <mergeCell ref="G84:H84"/>
    <mergeCell ref="G44:H44"/>
    <mergeCell ref="D80:E80"/>
    <mergeCell ref="D81:E81"/>
    <mergeCell ref="D82:E82"/>
    <mergeCell ref="D84:E84"/>
    <mergeCell ref="G69:H69"/>
    <mergeCell ref="G73:H73"/>
    <mergeCell ref="G74:H74"/>
    <mergeCell ref="G70:H70"/>
    <mergeCell ref="D85:E85"/>
    <mergeCell ref="J75:K75"/>
    <mergeCell ref="D76:E76"/>
    <mergeCell ref="D77:E77"/>
    <mergeCell ref="D78:E78"/>
    <mergeCell ref="D79:E79"/>
    <mergeCell ref="G76:H76"/>
    <mergeCell ref="G77:H77"/>
    <mergeCell ref="G78:H78"/>
    <mergeCell ref="G75:H75"/>
    <mergeCell ref="J89:K89"/>
    <mergeCell ref="J69:K69"/>
    <mergeCell ref="J71:K71"/>
    <mergeCell ref="J72:K72"/>
    <mergeCell ref="J73:K73"/>
    <mergeCell ref="J74:K74"/>
    <mergeCell ref="J81:K81"/>
    <mergeCell ref="J82:K82"/>
    <mergeCell ref="J86:K86"/>
    <mergeCell ref="J85:K85"/>
    <mergeCell ref="J90:K90"/>
    <mergeCell ref="J91:K91"/>
    <mergeCell ref="J92:K92"/>
    <mergeCell ref="D69:E69"/>
    <mergeCell ref="D71:E71"/>
    <mergeCell ref="D72:E72"/>
    <mergeCell ref="D73:E73"/>
    <mergeCell ref="D74:E74"/>
    <mergeCell ref="D70:E70"/>
    <mergeCell ref="G72:H72"/>
    <mergeCell ref="D15:F15"/>
    <mergeCell ref="G15:I15"/>
    <mergeCell ref="J15:L15"/>
    <mergeCell ref="D45:F45"/>
    <mergeCell ref="G45:I45"/>
    <mergeCell ref="J45:L45"/>
    <mergeCell ref="J41:K41"/>
    <mergeCell ref="J17:K17"/>
    <mergeCell ref="J18:K18"/>
    <mergeCell ref="J19:K19"/>
    <mergeCell ref="G93:I93"/>
    <mergeCell ref="J93:L93"/>
    <mergeCell ref="D94:F94"/>
    <mergeCell ref="D68:F68"/>
    <mergeCell ref="G68:I68"/>
    <mergeCell ref="J68:L68"/>
    <mergeCell ref="G94:I94"/>
    <mergeCell ref="J94:L94"/>
    <mergeCell ref="J87:K87"/>
    <mergeCell ref="J88:K88"/>
  </mergeCells>
  <printOptions/>
  <pageMargins left="0.7874015748031497" right="0.5905511811023623" top="0.5905511811023623" bottom="0.35433070866141736" header="0.31496062992125984" footer="0.31496062992125984"/>
  <pageSetup fitToHeight="1" fitToWidth="1" horizontalDpi="600" verticalDpi="600" orientation="portrait" paperSize="9" scale="63" r:id="rId1"/>
  <headerFooter alignWithMargins="0">
    <oddHeader>&amp;C工賃向上計画シート(平成27年度～29年度）</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G30"/>
  <sheetViews>
    <sheetView view="pageLayout" workbookViewId="0" topLeftCell="A1">
      <selection activeCell="F7" sqref="F7"/>
    </sheetView>
  </sheetViews>
  <sheetFormatPr defaultColWidth="9.140625" defaultRowHeight="15"/>
  <cols>
    <col min="1" max="1" width="4.140625" style="250" customWidth="1"/>
    <col min="2" max="2" width="49.421875" style="37" customWidth="1"/>
    <col min="3" max="3" width="9.8515625" style="37" customWidth="1"/>
    <col min="4" max="4" width="9.421875" style="37" customWidth="1"/>
    <col min="5" max="5" width="8.8515625" style="37" customWidth="1"/>
    <col min="6" max="6" width="9.140625" style="37" customWidth="1"/>
    <col min="7" max="7" width="11.8515625" style="37" customWidth="1"/>
    <col min="8" max="16384" width="9.00390625" style="11" customWidth="1"/>
  </cols>
  <sheetData>
    <row r="2" spans="1:7" s="1" customFormat="1" ht="26.25" customHeight="1">
      <c r="A2" s="23" t="s">
        <v>122</v>
      </c>
      <c r="B2" s="23"/>
      <c r="C2" s="23" t="s">
        <v>210</v>
      </c>
      <c r="D2" s="23"/>
      <c r="E2" s="23"/>
      <c r="F2" s="23"/>
      <c r="G2" s="23"/>
    </row>
    <row r="3" spans="1:7" s="9" customFormat="1" ht="16.5" customHeight="1">
      <c r="A3" s="245"/>
      <c r="B3" s="246"/>
      <c r="C3" s="247"/>
      <c r="D3" s="248"/>
      <c r="E3" s="249" t="s">
        <v>74</v>
      </c>
      <c r="F3" s="248"/>
      <c r="G3" s="246"/>
    </row>
    <row r="4" spans="1:3" ht="22.5" customHeight="1">
      <c r="A4" s="250">
        <v>1</v>
      </c>
      <c r="B4" s="251" t="s">
        <v>186</v>
      </c>
      <c r="C4" s="252"/>
    </row>
    <row r="5" spans="1:3" ht="22.5" customHeight="1">
      <c r="A5" s="250">
        <v>2</v>
      </c>
      <c r="B5" s="37" t="s">
        <v>187</v>
      </c>
      <c r="C5" s="252"/>
    </row>
    <row r="6" spans="1:3" ht="22.5" customHeight="1">
      <c r="A6" s="250">
        <v>3</v>
      </c>
      <c r="B6" s="253" t="s">
        <v>188</v>
      </c>
      <c r="C6" s="252"/>
    </row>
    <row r="7" spans="1:3" ht="22.5" customHeight="1">
      <c r="A7" s="250">
        <v>4</v>
      </c>
      <c r="B7" s="251" t="s">
        <v>189</v>
      </c>
      <c r="C7" s="252"/>
    </row>
    <row r="8" spans="1:3" ht="22.5" customHeight="1">
      <c r="A8" s="250">
        <v>5</v>
      </c>
      <c r="B8" s="253" t="s">
        <v>190</v>
      </c>
      <c r="C8" s="252"/>
    </row>
    <row r="9" ht="9.75" customHeight="1"/>
    <row r="10" spans="1:6" ht="17.25" customHeight="1">
      <c r="A10" s="407" t="s">
        <v>87</v>
      </c>
      <c r="B10" s="407" t="s">
        <v>88</v>
      </c>
      <c r="C10" s="407" t="s">
        <v>67</v>
      </c>
      <c r="D10" s="407" t="s">
        <v>68</v>
      </c>
      <c r="E10" s="408" t="s">
        <v>69</v>
      </c>
      <c r="F10" s="408"/>
    </row>
    <row r="11" spans="1:6" ht="18.75" customHeight="1">
      <c r="A11" s="407"/>
      <c r="B11" s="407"/>
      <c r="C11" s="407"/>
      <c r="D11" s="407"/>
      <c r="E11" s="254" t="s">
        <v>70</v>
      </c>
      <c r="F11" s="254" t="s">
        <v>71</v>
      </c>
    </row>
    <row r="12" spans="1:6" ht="33" customHeight="1">
      <c r="A12" s="255">
        <v>1</v>
      </c>
      <c r="B12" s="256" t="s">
        <v>191</v>
      </c>
      <c r="C12" s="257">
        <v>42139</v>
      </c>
      <c r="D12" s="258" t="s">
        <v>192</v>
      </c>
      <c r="E12" s="259"/>
      <c r="F12" s="260"/>
    </row>
    <row r="13" spans="1:6" ht="33" customHeight="1">
      <c r="A13" s="261">
        <v>2</v>
      </c>
      <c r="B13" s="262" t="s">
        <v>193</v>
      </c>
      <c r="C13" s="257">
        <v>42144</v>
      </c>
      <c r="D13" s="258" t="s">
        <v>192</v>
      </c>
      <c r="E13" s="263"/>
      <c r="F13" s="264"/>
    </row>
    <row r="14" spans="1:6" ht="33" customHeight="1">
      <c r="A14" s="265">
        <v>3</v>
      </c>
      <c r="B14" s="266" t="s">
        <v>194</v>
      </c>
      <c r="C14" s="267" t="s">
        <v>226</v>
      </c>
      <c r="D14" s="258" t="s">
        <v>192</v>
      </c>
      <c r="E14" s="263"/>
      <c r="F14" s="264"/>
    </row>
    <row r="15" spans="1:6" ht="33" customHeight="1">
      <c r="A15" s="265">
        <v>4</v>
      </c>
      <c r="B15" s="268" t="s">
        <v>195</v>
      </c>
      <c r="C15" s="267" t="s">
        <v>227</v>
      </c>
      <c r="D15" s="258" t="s">
        <v>192</v>
      </c>
      <c r="E15" s="263"/>
      <c r="F15" s="264"/>
    </row>
    <row r="16" spans="1:6" ht="33" customHeight="1">
      <c r="A16" s="265">
        <v>5</v>
      </c>
      <c r="B16" s="266" t="s">
        <v>196</v>
      </c>
      <c r="C16" s="267" t="s">
        <v>227</v>
      </c>
      <c r="D16" s="258" t="s">
        <v>192</v>
      </c>
      <c r="E16" s="263"/>
      <c r="F16" s="264"/>
    </row>
    <row r="17" spans="1:6" ht="36.75" customHeight="1">
      <c r="A17" s="269">
        <v>6</v>
      </c>
      <c r="B17" s="266" t="s">
        <v>197</v>
      </c>
      <c r="C17" s="267" t="s">
        <v>228</v>
      </c>
      <c r="D17" s="258" t="s">
        <v>192</v>
      </c>
      <c r="E17" s="263"/>
      <c r="F17" s="264"/>
    </row>
    <row r="18" spans="1:6" ht="33" customHeight="1">
      <c r="A18" s="265">
        <v>7</v>
      </c>
      <c r="B18" s="270" t="s">
        <v>198</v>
      </c>
      <c r="C18" s="267" t="s">
        <v>228</v>
      </c>
      <c r="D18" s="258" t="s">
        <v>192</v>
      </c>
      <c r="E18" s="263"/>
      <c r="F18" s="264"/>
    </row>
    <row r="19" spans="1:6" ht="33" customHeight="1">
      <c r="A19" s="261">
        <v>8</v>
      </c>
      <c r="B19" s="266" t="s">
        <v>199</v>
      </c>
      <c r="C19" s="267" t="s">
        <v>228</v>
      </c>
      <c r="D19" s="258" t="s">
        <v>192</v>
      </c>
      <c r="E19" s="263"/>
      <c r="F19" s="264"/>
    </row>
    <row r="20" spans="1:6" ht="33" customHeight="1">
      <c r="A20" s="265">
        <v>9</v>
      </c>
      <c r="B20" s="266" t="s">
        <v>200</v>
      </c>
      <c r="C20" s="267" t="s">
        <v>229</v>
      </c>
      <c r="D20" s="258" t="s">
        <v>192</v>
      </c>
      <c r="E20" s="263"/>
      <c r="F20" s="264"/>
    </row>
    <row r="21" spans="1:6" ht="33" customHeight="1">
      <c r="A21" s="269">
        <v>10</v>
      </c>
      <c r="B21" s="266" t="s">
        <v>201</v>
      </c>
      <c r="C21" s="267" t="s">
        <v>229</v>
      </c>
      <c r="D21" s="258" t="s">
        <v>192</v>
      </c>
      <c r="E21" s="263"/>
      <c r="F21" s="264"/>
    </row>
    <row r="22" spans="1:6" ht="33" customHeight="1">
      <c r="A22" s="265">
        <v>11</v>
      </c>
      <c r="B22" s="266" t="s">
        <v>202</v>
      </c>
      <c r="C22" s="267" t="s">
        <v>230</v>
      </c>
      <c r="D22" s="258" t="s">
        <v>192</v>
      </c>
      <c r="E22" s="263"/>
      <c r="F22" s="264"/>
    </row>
    <row r="23" spans="1:6" ht="33" customHeight="1">
      <c r="A23" s="265">
        <v>12</v>
      </c>
      <c r="B23" s="266" t="s">
        <v>203</v>
      </c>
      <c r="C23" s="267" t="s">
        <v>230</v>
      </c>
      <c r="D23" s="258" t="s">
        <v>192</v>
      </c>
      <c r="E23" s="263"/>
      <c r="F23" s="264"/>
    </row>
    <row r="24" spans="1:6" ht="33" customHeight="1">
      <c r="A24" s="271">
        <v>13</v>
      </c>
      <c r="B24" s="270" t="s">
        <v>204</v>
      </c>
      <c r="C24" s="267" t="s">
        <v>230</v>
      </c>
      <c r="D24" s="258" t="s">
        <v>192</v>
      </c>
      <c r="E24" s="272"/>
      <c r="F24" s="273"/>
    </row>
    <row r="25" spans="1:6" ht="30.75" customHeight="1">
      <c r="A25" s="269">
        <v>14</v>
      </c>
      <c r="B25" s="267" t="s">
        <v>205</v>
      </c>
      <c r="C25" s="257">
        <v>42328</v>
      </c>
      <c r="D25" s="258" t="s">
        <v>192</v>
      </c>
      <c r="E25" s="272"/>
      <c r="F25" s="273"/>
    </row>
    <row r="26" spans="1:6" ht="26.25" customHeight="1">
      <c r="A26" s="265">
        <v>15</v>
      </c>
      <c r="B26" s="267" t="s">
        <v>206</v>
      </c>
      <c r="C26" s="257">
        <v>42328</v>
      </c>
      <c r="D26" s="258" t="s">
        <v>192</v>
      </c>
      <c r="E26" s="272"/>
      <c r="F26" s="273"/>
    </row>
    <row r="27" spans="1:6" ht="33.75" customHeight="1">
      <c r="A27" s="269">
        <v>16</v>
      </c>
      <c r="B27" s="267" t="s">
        <v>207</v>
      </c>
      <c r="C27" s="267" t="s">
        <v>231</v>
      </c>
      <c r="D27" s="258" t="s">
        <v>192</v>
      </c>
      <c r="E27" s="272"/>
      <c r="F27" s="273"/>
    </row>
    <row r="28" spans="1:6" ht="33.75" customHeight="1">
      <c r="A28" s="269">
        <v>17</v>
      </c>
      <c r="B28" s="267" t="s">
        <v>208</v>
      </c>
      <c r="C28" s="257">
        <v>42394</v>
      </c>
      <c r="D28" s="258" t="s">
        <v>192</v>
      </c>
      <c r="E28" s="274"/>
      <c r="F28" s="275"/>
    </row>
    <row r="29" spans="1:6" ht="68.25" customHeight="1">
      <c r="A29" s="276"/>
      <c r="B29" s="277" t="s">
        <v>209</v>
      </c>
      <c r="C29" s="276"/>
      <c r="D29" s="276"/>
      <c r="E29" s="278"/>
      <c r="F29" s="278"/>
    </row>
    <row r="30" ht="13.5">
      <c r="F30" s="244" t="s">
        <v>86</v>
      </c>
    </row>
  </sheetData>
  <sheetProtection password="CC6F" sheet="1" formatCells="0" formatColumns="0" formatRows="0" insertColumns="0" insertRows="0" insertHyperlinks="0" deleteColumns="0" deleteRows="0" sort="0" autoFilter="0" pivotTables="0"/>
  <mergeCells count="5">
    <mergeCell ref="B10:B11"/>
    <mergeCell ref="C10:C11"/>
    <mergeCell ref="D10:D11"/>
    <mergeCell ref="E10:F10"/>
    <mergeCell ref="A10:A11"/>
  </mergeCells>
  <printOptions/>
  <pageMargins left="0.5905511811023623" right="0.5905511811023623" top="0.5905511811023623" bottom="0.5905511811023623" header="0.31496062992125984" footer="0.31496062992125984"/>
  <pageSetup fitToHeight="1" fitToWidth="1" horizontalDpi="600" verticalDpi="600" orientation="portrait" paperSize="9" scale="99" r:id="rId1"/>
  <headerFooter>
    <oddHeader>&amp;C工賃向上計画シート(平成27年度～29年度）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Entre</dc:creator>
  <cp:keywords/>
  <dc:description/>
  <cp:lastModifiedBy>*</cp:lastModifiedBy>
  <cp:lastPrinted>2012-04-25T10:50:40Z</cp:lastPrinted>
  <dcterms:created xsi:type="dcterms:W3CDTF">2012-04-15T13:12:43Z</dcterms:created>
  <dcterms:modified xsi:type="dcterms:W3CDTF">2015-06-01T05:11:17Z</dcterms:modified>
  <cp:category/>
  <cp:version/>
  <cp:contentType/>
  <cp:contentStatus/>
</cp:coreProperties>
</file>