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W34" i="9" l="1"/>
  <c r="BW35" i="9" s="1"/>
  <c r="BW36" i="9" s="1"/>
  <c r="BW37" i="9" s="1"/>
  <c r="BW38" i="9" s="1"/>
  <c r="BW39" i="9" s="1"/>
  <c r="CO34" i="9" l="1"/>
  <c r="CO35" i="9" s="1"/>
  <c r="CO36" i="9" s="1"/>
  <c r="CO37" i="9" s="1"/>
</calcChain>
</file>

<file path=xl/sharedStrings.xml><?xml version="1.0" encoding="utf-8"?>
<sst xmlns="http://schemas.openxmlformats.org/spreadsheetml/2006/main" count="1033" uniqueCount="570">
  <si>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</si>
  <si>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</si>
  <si>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</si>
  <si>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</si>
  <si>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</si>
  <si>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</si>
  <si>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</si>
  <si>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</si>
  <si>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</si>
  <si>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</si>
  <si>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</si>
  <si>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</si>
  <si>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</si>
  <si>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</si>
  <si>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</si>
  <si>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</si>
  <si>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</si>
  <si>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</si>
  <si>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</si>
  <si>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</si>
  <si>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</si>
  <si>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</si>
  <si>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</si>
  <si>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</si>
  <si>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</si>
  <si>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</si>
  <si>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</si>
  <si>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</si>
  <si>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</si>
  <si>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</si>
  <si>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</si>
  <si>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</si>
  <si>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</si>
  <si>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</si>
  <si>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</si>
  <si>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</si>
  <si>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</si>
  <si>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</si>
  <si>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</si>
  <si>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</si>
  <si>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</si>
  <si>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</si>
  <si>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</si>
  <si>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</si>
  <si>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</si>
  <si>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</si>
  <si>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</si>
  <si>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</si>
  <si>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</si>
  <si>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</si>
  <si>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</si>
  <si>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</si>
  <si>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</si>
  <si>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</si>
  <si>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</si>
  <si>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</si>
  <si>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</si>
  <si>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</si>
  <si>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</si>
  <si>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</si>
  <si>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</si>
  <si>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</si>
  <si>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</si>
  <si>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</si>
  <si>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</si>
  <si>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</si>
  <si>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</si>
  <si>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</si>
  <si>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</si>
  <si>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</si>
  <si>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</si>
  <si>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</si>
  <si>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</si>
  <si>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</si>
  <si>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</si>
  <si>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</si>
  <si>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</si>
  <si>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</si>
  <si>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</si>
  <si>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</si>
  <si>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</si>
  <si>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</si>
  <si>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</si>
  <si>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</si>
  <si>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</si>
  <si>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</si>
  <si>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</si>
  <si>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</si>
  <si>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</si>
  <si>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</si>
  <si>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</si>
  <si>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</si>
  <si>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</si>
  <si>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</si>
  <si>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</si>
  <si>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</si>
  <si>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</si>
  <si>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</si>
  <si>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</si>
  <si>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</si>
  <si>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</si>
  <si>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</si>
  <si>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</si>
  <si>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</si>
  <si>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</si>
  <si>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</si>
  <si>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</si>
  <si>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</si>
  <si>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</si>
  <si>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</si>
  <si>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</si>
  <si>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</si>
  <si>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</si>
  <si>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</si>
  <si>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</si>
  <si>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</si>
  <si>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</si>
  <si>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</si>
  <si>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</si>
  <si>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</si>
  <si>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</si>
  <si>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</si>
  <si>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</si>
  <si>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</si>
  <si>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</si>
  <si>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</si>
  <si>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</si>
  <si>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</si>
  <si>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</si>
  <si>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</si>
  <si>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</si>
  <si>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</si>
  <si>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</si>
  <si>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</si>
  <si>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</si>
  <si>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</si>
  <si>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</si>
  <si>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</si>
  <si>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</si>
  <si>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</si>
  <si>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</si>
  <si>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</si>
  <si>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</si>
  <si>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</si>
  <si>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</si>
  <si>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</si>
  <si>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</si>
  <si>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</si>
  <si>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</si>
  <si>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</si>
  <si>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</si>
  <si>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</si>
  <si>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</si>
  <si>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</si>
  <si>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</si>
  <si>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</si>
  <si>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</si>
  <si>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</si>
  <si>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</si>
  <si>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</si>
  <si>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</si>
  <si>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</si>
  <si>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</si>
  <si>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</si>
  <si>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</si>
  <si>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</si>
  <si>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</si>
  <si>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</si>
  <si>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</si>
  <si>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</si>
  <si>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</si>
  <si>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</si>
  <si>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</si>
  <si>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</si>
  <si>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</si>
  <si>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</si>
  <si>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</si>
  <si>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</si>
  <si>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</si>
  <si>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</si>
  <si>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</si>
  <si>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</si>
  <si>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</si>
  <si>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</si>
  <si>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</si>
  <si>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</si>
  <si>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</si>
  <si>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</si>
  <si>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</si>
  <si>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</si>
  <si>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</si>
  <si>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</si>
  <si>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</si>
  <si>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</si>
  <si>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</si>
  <si>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京都府城陽市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</si>
  <si>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</si>
  <si>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</si>
  <si>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</si>
  <si>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</si>
  <si>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</si>
  <si>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</si>
  <si>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</si>
  <si>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</si>
  <si>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</si>
  <si>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</si>
  <si>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</si>
  <si>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</si>
  <si>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</si>
  <si>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</si>
  <si>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</si>
  <si>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</si>
  <si>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</si>
  <si>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</si>
  <si>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</si>
  <si>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</si>
  <si>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</si>
  <si>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</si>
  <si>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</si>
  <si>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</si>
  <si>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</si>
  <si>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</si>
  <si>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</si>
  <si>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</si>
  <si>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</si>
  <si>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</si>
  <si>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</si>
  <si>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</si>
  <si>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</si>
  <si>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</si>
  <si>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</si>
  <si>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</si>
  <si>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</si>
  <si>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</si>
  <si>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</si>
  <si>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</si>
  <si>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</si>
  <si>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</si>
  <si>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</si>
  <si>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</si>
  <si>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</si>
  <si>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</si>
  <si>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</si>
  <si>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</si>
  <si>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</si>
  <si>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</si>
  <si>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</si>
  <si>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</si>
  <si>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</si>
  <si>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</si>
  <si>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</si>
  <si>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</si>
  <si>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</si>
  <si>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</si>
  <si>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</si>
  <si>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</si>
  <si>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</si>
  <si>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</si>
  <si>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</si>
  <si>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</si>
  <si>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</si>
  <si>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</si>
  <si>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</si>
  <si>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</si>
  <si>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</si>
  <si>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</si>
  <si>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</si>
  <si>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</si>
  <si>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</si>
  <si>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</si>
  <si>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</si>
  <si>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</si>
  <si>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</si>
  <si>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</si>
  <si>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</si>
  <si>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</si>
  <si>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</si>
  <si>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</si>
  <si>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</si>
  <si>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</si>
  <si>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</si>
  <si>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</si>
  <si>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</si>
  <si>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</si>
  <si>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</si>
  <si>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</si>
  <si>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</si>
  <si>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</si>
  <si>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</si>
  <si>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</si>
  <si>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</si>
  <si>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</si>
  <si>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</si>
  <si>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</si>
  <si>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</si>
  <si>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</si>
  <si>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</si>
  <si>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</si>
  <si>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</si>
  <si>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</si>
  <si>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</si>
  <si>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</si>
  <si>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</si>
  <si>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</si>
  <si>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</si>
  <si>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</si>
  <si>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</si>
  <si>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</si>
  <si>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</si>
  <si>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</si>
  <si>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</si>
  <si>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</si>
  <si>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</si>
  <si>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</si>
  <si>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</si>
  <si>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</si>
  <si>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</si>
  <si>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</si>
  <si>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</si>
  <si>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</si>
  <si>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</si>
  <si>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</si>
  <si>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</si>
  <si>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</si>
  <si>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</si>
  <si>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</si>
  <si>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</si>
  <si>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</si>
  <si>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</si>
  <si>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</si>
  <si>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</si>
  <si>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</si>
  <si>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</si>
  <si>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</si>
  <si>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</si>
  <si>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</si>
  <si>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</si>
  <si>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</si>
  <si>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</si>
  <si>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</si>
  <si>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</si>
  <si>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</si>
  <si>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</si>
  <si>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</si>
  <si>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京都府城陽市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</si>
  <si>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</si>
  <si>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</si>
  <si>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</si>
  <si>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</si>
  <si>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</si>
  <si>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</si>
  <si>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</si>
  <si>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</si>
  <si>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</si>
  <si>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</si>
  <si>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</si>
  <si>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</si>
  <si>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</si>
  <si>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</si>
  <si>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</si>
  <si>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</si>
  <si>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</si>
  <si>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</si>
  <si>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</si>
  <si>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</si>
  <si>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</si>
  <si>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</si>
  <si>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</si>
  <si>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</si>
  <si>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</si>
  <si>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</si>
  <si>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</si>
  <si>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</si>
  <si>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</si>
  <si>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</si>
  <si>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</si>
  <si>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</si>
  <si>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</si>
  <si>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</si>
  <si>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</si>
  <si>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</si>
  <si>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</si>
  <si>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</si>
  <si>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</si>
  <si>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公共下水道事業会計</t>
    <phoneticPr fontId="5"/>
  </si>
  <si>
    <t>久世荒内・寺田塚本地区土地区画整理事業特別会計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</si>
  <si>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</si>
  <si>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</si>
  <si>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</si>
  <si>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</si>
  <si>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</si>
  <si>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</si>
  <si>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</si>
  <si>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</si>
  <si>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</si>
  <si>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</si>
  <si>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</si>
  <si>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</si>
  <si>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</si>
  <si>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</si>
  <si>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</si>
  <si>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</si>
  <si>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</si>
  <si>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</si>
  <si>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</si>
  <si>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</si>
  <si>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</si>
  <si>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</si>
  <si>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</si>
  <si>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</si>
  <si>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</si>
  <si>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</si>
  <si>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</si>
  <si>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</si>
  <si>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</si>
  <si>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</si>
  <si>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</si>
  <si>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</si>
  <si>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</si>
  <si>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</si>
  <si>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</si>
  <si>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</si>
  <si>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</si>
  <si>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</si>
  <si>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</si>
  <si>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</si>
  <si>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</si>
  <si>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</si>
  <si>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</si>
  <si>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</si>
  <si>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</si>
  <si>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</si>
  <si>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</si>
  <si>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</si>
  <si>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</si>
  <si>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</si>
  <si>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</si>
  <si>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</si>
  <si>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</si>
  <si>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</si>
  <si>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</si>
  <si>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</si>
  <si>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</si>
  <si>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</si>
  <si>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</si>
  <si>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</si>
  <si>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久世荒内・寺田塚本地区土地区画整理事業特別会計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</si>
  <si>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</si>
  <si>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</si>
  <si>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</si>
  <si>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</si>
  <si>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</si>
  <si>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</si>
  <si>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</si>
  <si>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</si>
  <si>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</si>
  <si>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</si>
  <si>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</si>
  <si>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</si>
  <si>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</si>
  <si>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</si>
  <si>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</si>
  <si>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</si>
  <si>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</si>
  <si>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</si>
  <si>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</si>
  <si>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</si>
  <si>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</si>
  <si>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</si>
  <si>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</si>
  <si>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</si>
  <si>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</si>
  <si>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</si>
  <si>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</si>
  <si>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</si>
  <si>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</si>
  <si>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</si>
  <si>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</si>
  <si>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</si>
  <si>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</si>
  <si>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</si>
  <si>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</si>
  <si>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</si>
  <si>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</si>
  <si>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</si>
  <si>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</si>
  <si>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</si>
  <si>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</si>
  <si>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</si>
  <si>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</si>
  <si>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</si>
  <si>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</si>
  <si>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</si>
  <si>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</si>
  <si>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</si>
  <si>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</si>
  <si>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</si>
  <si>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</si>
  <si>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</si>
  <si>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</si>
  <si>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</si>
  <si>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</si>
  <si>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</si>
  <si>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</si>
  <si>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</si>
  <si>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</si>
  <si>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</si>
  <si>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</si>
  <si>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</si>
  <si>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</si>
  <si>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</si>
  <si>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</si>
  <si>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</si>
  <si>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</si>
  <si>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</si>
  <si>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</si>
  <si>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</si>
  <si>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</si>
  <si>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</si>
  <si>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</si>
  <si>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</si>
  <si>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</si>
  <si>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</si>
  <si>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</si>
  <si>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</si>
  <si>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</si>
  <si>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</si>
  <si>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</si>
  <si>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</si>
  <si>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</si>
  <si>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</si>
  <si>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1.83</t>
  </si>
  <si>
    <t>水道事業会計</t>
  </si>
  <si>
    <t>介護保険事業</t>
  </si>
  <si>
    <t>国民健康保険事業</t>
  </si>
  <si>
    <t>後期高齢者医療事業</t>
  </si>
  <si>
    <t>一般会計</t>
  </si>
  <si>
    <t>公共下水道事業会計</t>
  </si>
  <si>
    <t>▲ 0.35</t>
  </si>
  <si>
    <t>▲ 0.48</t>
  </si>
  <si>
    <t>久世荒内・寺田塚本地区土地区画整理事業特別会計</t>
  </si>
  <si>
    <t>その他会計（赤字）</t>
  </si>
  <si>
    <t>その他会計（黒字）</t>
  </si>
  <si>
    <t>-</t>
    <phoneticPr fontId="2"/>
  </si>
  <si>
    <t>-</t>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</si>
  <si>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5"/>
  </si>
  <si>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5"/>
  </si>
  <si>
    <t>城南衛生管理組合</t>
    <rPh sb="0" eb="2">
      <t>ジョウナン</t>
    </rPh>
    <rPh sb="2" eb="4">
      <t>エイセイ</t>
    </rPh>
    <rPh sb="4" eb="6">
      <t>カンリ</t>
    </rPh>
    <rPh sb="6" eb="8">
      <t>クミアイ</t>
    </rPh>
    <phoneticPr fontId="5"/>
  </si>
  <si>
    <t>淀川・木津川水防事務組合</t>
    <rPh sb="0" eb="2">
      <t>ヨドガワ</t>
    </rPh>
    <rPh sb="3" eb="6">
      <t>キヅガワ</t>
    </rPh>
    <rPh sb="6" eb="8">
      <t>スイボウ</t>
    </rPh>
    <rPh sb="8" eb="10">
      <t>ジム</t>
    </rPh>
    <rPh sb="10" eb="12">
      <t>クミアイ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</si>
  <si>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</si>
  <si>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</si>
  <si>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城陽市民余暇活動センター</t>
  </si>
  <si>
    <t>サンガタウン城陽</t>
  </si>
  <si>
    <t>城陽山砂利採取地整備公社</t>
  </si>
  <si>
    <t>城南土地開発公社</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</si>
  <si>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</si>
  <si>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</si>
  <si>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</si>
  <si>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</si>
  <si>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</si>
  <si>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有形固定資産減価償却率の上昇に伴い、将来負担額比率も高くなっています。
　老朽化した施設が多いことにより、計画的に施設更新を進める必要があり、将来的な負担を増大させる要因となっている状況にあります。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</si>
  <si>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</si>
  <si>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</si>
  <si>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</si>
  <si>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</si>
  <si>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</si>
  <si>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</si>
  <si>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将来負担比率、実質公債費比率とも類似団体と比較して高い状態が続いています。
　将来負担比率は主要な構成要因である地方債現在高が増加傾向にあることや衛生管理組合の新工場建設に伴う地方債の発行による組合等負担見込額の増加が数値の悪化要因となっています。
　実質公債費比率においては、小中学校の耐震補強事業等の起債償還が始まったことにより、元利償還金が増加しています。算入公債費等の額も増加していますが、元利償還金の増加が上回っているため、実質公債費比率の分子は増加傾向にあります。
　今後も緊急性や住民ニーズを的確に把握し、起債事業を厳選するなど、各比率の上昇の抑制に努めます。</t>
    <rPh sb="1" eb="3">
      <t>ショウライ</t>
    </rPh>
    <rPh sb="3" eb="5">
      <t>フタン</t>
    </rPh>
    <rPh sb="5" eb="7">
      <t>ヒリツ</t>
    </rPh>
    <rPh sb="8" eb="10">
      <t>ジッシツ</t>
    </rPh>
    <rPh sb="10" eb="13">
      <t>コウサイヒ</t>
    </rPh>
    <rPh sb="13" eb="15">
      <t>ヒリツ</t>
    </rPh>
    <rPh sb="17" eb="19">
      <t>ルイジ</t>
    </rPh>
    <rPh sb="19" eb="21">
      <t>ダンタイ</t>
    </rPh>
    <rPh sb="22" eb="24">
      <t>ヒカク</t>
    </rPh>
    <rPh sb="26" eb="27">
      <t>タカ</t>
    </rPh>
    <rPh sb="28" eb="30">
      <t>ジョウタイ</t>
    </rPh>
    <rPh sb="31" eb="32">
      <t>ツヅ</t>
    </rPh>
    <rPh sb="40" eb="42">
      <t>ショウライ</t>
    </rPh>
    <rPh sb="42" eb="44">
      <t>フタン</t>
    </rPh>
    <rPh sb="44" eb="46">
      <t>ヒリツ</t>
    </rPh>
    <rPh sb="47" eb="49">
      <t>シュヨウ</t>
    </rPh>
    <rPh sb="50" eb="52">
      <t>コウセイ</t>
    </rPh>
    <rPh sb="52" eb="54">
      <t>ヨウイン</t>
    </rPh>
    <rPh sb="57" eb="60">
      <t>チホウサイ</t>
    </rPh>
    <rPh sb="60" eb="62">
      <t>ゲンザイ</t>
    </rPh>
    <rPh sb="62" eb="63">
      <t>ダカ</t>
    </rPh>
    <rPh sb="64" eb="66">
      <t>ゾウカ</t>
    </rPh>
    <rPh sb="66" eb="68">
      <t>ケイコウ</t>
    </rPh>
    <rPh sb="74" eb="76">
      <t>エイセイ</t>
    </rPh>
    <rPh sb="76" eb="78">
      <t>カンリ</t>
    </rPh>
    <rPh sb="78" eb="80">
      <t>クミアイ</t>
    </rPh>
    <rPh sb="81" eb="84">
      <t>シンコウジョウ</t>
    </rPh>
    <rPh sb="84" eb="86">
      <t>ケンセツ</t>
    </rPh>
    <rPh sb="87" eb="88">
      <t>トモナ</t>
    </rPh>
    <rPh sb="89" eb="92">
      <t>チホウサイ</t>
    </rPh>
    <rPh sb="93" eb="95">
      <t>ハッコウ</t>
    </rPh>
    <rPh sb="98" eb="100">
      <t>クミアイ</t>
    </rPh>
    <rPh sb="100" eb="101">
      <t>トウ</t>
    </rPh>
    <rPh sb="103" eb="105">
      <t>ミコミ</t>
    </rPh>
    <rPh sb="105" eb="106">
      <t>ガク</t>
    </rPh>
    <rPh sb="107" eb="108">
      <t>ゾウ</t>
    </rPh>
    <rPh sb="108" eb="109">
      <t>カ</t>
    </rPh>
    <rPh sb="110" eb="112">
      <t>スウチ</t>
    </rPh>
    <rPh sb="113" eb="115">
      <t>アッカ</t>
    </rPh>
    <rPh sb="115" eb="117">
      <t>ヨウイン</t>
    </rPh>
    <rPh sb="127" eb="129">
      <t>ジッシツ</t>
    </rPh>
    <rPh sb="129" eb="131">
      <t>コウサイ</t>
    </rPh>
    <rPh sb="131" eb="132">
      <t>ヒ</t>
    </rPh>
    <rPh sb="132" eb="134">
      <t>ヒリツ</t>
    </rPh>
    <rPh sb="140" eb="144">
      <t>ショウチュウガッコウ</t>
    </rPh>
    <rPh sb="145" eb="147">
      <t>タイシン</t>
    </rPh>
    <rPh sb="147" eb="149">
      <t>ホキョウ</t>
    </rPh>
    <rPh sb="149" eb="151">
      <t>ジギョウ</t>
    </rPh>
    <rPh sb="151" eb="152">
      <t>トウ</t>
    </rPh>
    <rPh sb="153" eb="155">
      <t>キサイ</t>
    </rPh>
    <rPh sb="155" eb="157">
      <t>ショウカン</t>
    </rPh>
    <rPh sb="158" eb="159">
      <t>ハジ</t>
    </rPh>
    <rPh sb="168" eb="170">
      <t>ガンリ</t>
    </rPh>
    <rPh sb="170" eb="173">
      <t>ショウカンキン</t>
    </rPh>
    <rPh sb="174" eb="175">
      <t>ゾウ</t>
    </rPh>
    <rPh sb="175" eb="176">
      <t>カ</t>
    </rPh>
    <rPh sb="182" eb="184">
      <t>サンニュウ</t>
    </rPh>
    <rPh sb="184" eb="187">
      <t>コウサイヒ</t>
    </rPh>
    <rPh sb="187" eb="188">
      <t>トウ</t>
    </rPh>
    <rPh sb="189" eb="190">
      <t>ガク</t>
    </rPh>
    <rPh sb="191" eb="193">
      <t>ゾウカ</t>
    </rPh>
    <rPh sb="200" eb="202">
      <t>ガンリ</t>
    </rPh>
    <rPh sb="202" eb="205">
      <t>ショウカンキン</t>
    </rPh>
    <rPh sb="206" eb="208">
      <t>ゾウカ</t>
    </rPh>
    <rPh sb="209" eb="211">
      <t>ウワマワ</t>
    </rPh>
    <rPh sb="218" eb="220">
      <t>ジッシツ</t>
    </rPh>
    <rPh sb="220" eb="222">
      <t>コウサイ</t>
    </rPh>
    <rPh sb="222" eb="223">
      <t>ヒ</t>
    </rPh>
    <rPh sb="223" eb="225">
      <t>ヒリツ</t>
    </rPh>
    <rPh sb="226" eb="228">
      <t>ブンシ</t>
    </rPh>
    <rPh sb="229" eb="231">
      <t>ゾウカ</t>
    </rPh>
    <rPh sb="231" eb="233">
      <t>ケイコウ</t>
    </rPh>
    <rPh sb="241" eb="243">
      <t>コンゴ</t>
    </rPh>
    <rPh sb="244" eb="247">
      <t>キンキュウセイ</t>
    </rPh>
    <rPh sb="248" eb="250">
      <t>ジュウミン</t>
    </rPh>
    <rPh sb="254" eb="256">
      <t>テキカク</t>
    </rPh>
    <rPh sb="257" eb="259">
      <t>ハアク</t>
    </rPh>
    <rPh sb="261" eb="263">
      <t>キサイ</t>
    </rPh>
    <rPh sb="263" eb="265">
      <t>ジギョウ</t>
    </rPh>
    <rPh sb="266" eb="268">
      <t>ゲンセン</t>
    </rPh>
    <rPh sb="273" eb="274">
      <t>カク</t>
    </rPh>
    <rPh sb="274" eb="276">
      <t>ヒリツ</t>
    </rPh>
    <rPh sb="277" eb="279">
      <t>ジョウショウ</t>
    </rPh>
    <rPh sb="280" eb="282">
      <t>ヨクセイ</t>
    </rPh>
    <rPh sb="283" eb="284">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</si>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</sst>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B1D1-4556-8116-937663818D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39277</c:v>
                </c:pt>
                <c:pt idx="1">
                  <c:v>22964</c:v>
                </c:pt>
                <c:pt idx="2">
                  <c:v>22583</c:v>
                </c:pt>
                <c:pt idx="3">
                  <c:v>37573</c:v>
                </c:pt>
                <c:pt idx="4">
                  <c:v>50294</c:v>
                </c:pt>
              </c:numCache>
            </c:numRef>
          </c:val>
          <c:smooth val="0"/>
          <c:extLst xmlns:c16r2="http://schemas.microsoft.com/office/drawing/2015/06/chart">
            <c:ext xmlns:c16="http://schemas.microsoft.com/office/drawing/2014/chart" uri="{C3380CC4-5D6E-409C-BE32-E72D297353CC}">
              <c16:uniqueId val="{00000001-B1D1-4556-8116-937663818D32}"/>
            </c:ext>
          </c:extLst>
        </c:ser>
        <c:dLbls>
          <c:showLegendKey val="0"/>
          <c:showVal val="0"/>
          <c:showCatName val="0"/>
          <c:showSerName val="0"/>
          <c:showPercent val="0"/>
          <c:showBubbleSize val="0"/>
        </c:dLbls>
        <c:marker val="1"/>
        <c:smooth val="0"/>
        <c:axId val="179333376"/>
        <c:axId val="179339648"/>
      </c:lineChart>
      <c:catAx>
        <c:axId val="179333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39648"/>
        <c:crosses val="autoZero"/>
        <c:auto val="1"/>
        <c:lblAlgn val="ctr"/>
        <c:lblOffset val="100"/>
        <c:tickLblSkip val="1"/>
        <c:tickMarkSkip val="1"/>
        <c:noMultiLvlLbl val="0"/>
      </c:catAx>
      <c:valAx>
        <c:axId val="1793396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333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0.15</c:v>
                </c:pt>
                <c:pt idx="1">
                  <c:v>0.23</c:v>
                </c:pt>
                <c:pt idx="2">
                  <c:v>0.15</c:v>
                </c:pt>
                <c:pt idx="3">
                  <c:v>0.16</c:v>
                </c:pt>
                <c:pt idx="4">
                  <c:v>0.13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1.1399999999999999</c:v>
                </c:pt>
                <c:pt idx="1">
                  <c:v>1.25</c:v>
                </c:pt>
                <c:pt idx="2">
                  <c:v>1.79</c:v>
                </c:pt>
                <c:pt idx="3">
                  <c:v>3.21</c:v>
                </c:pt>
                <c:pt idx="4">
                  <c:v>1.43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491008"/>
        <c:axId val="22449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0.81</c:v>
                </c:pt>
                <c:pt idx="1">
                  <c:v>0.33</c:v>
                </c:pt>
                <c:pt idx="2">
                  <c:v>0.46</c:v>
                </c:pt>
                <c:pt idx="3">
                  <c:v>1.42</c:v>
                </c:pt>
                <c:pt idx="4">
                  <c:v>-1.83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491008"/>
        <c:axId val="224492928"/>
      </c:lineChart>
      <c:catAx>
        <c:axId val="22449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492928"/>
        <c:crosses val="autoZero"/>
        <c:auto val="1"/>
        <c:lblAlgn val="ctr"/>
        <c:lblOffset val="100"/>
        <c:tickLblSkip val="1"/>
        <c:tickMarkSkip val="1"/>
        <c:noMultiLvlLbl val="0"/>
      </c:catAx>
      <c:valAx>
        <c:axId val="22449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9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久世荒内・寺田塚本地区土地区画整理事業特別会計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0.35</c:v>
                </c:pt>
                <c:pt idx="3">
                  <c:v>#N/A</c:v>
                </c:pt>
                <c:pt idx="4">
                  <c:v>0.48</c:v>
                </c:pt>
                <c:pt idx="5">
                  <c:v>#N/A</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0.23</c:v>
                </c:pt>
                <c:pt idx="4">
                  <c:v>#N/A</c:v>
                </c:pt>
                <c:pt idx="5">
                  <c:v>0.14000000000000001</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0.15</c:v>
                </c:pt>
                <c:pt idx="2">
                  <c:v>#N/A</c:v>
                </c:pt>
                <c:pt idx="3">
                  <c:v>0.13</c:v>
                </c:pt>
                <c:pt idx="4">
                  <c:v>#N/A</c:v>
                </c:pt>
                <c:pt idx="5">
                  <c:v>0.14000000000000001</c:v>
                </c:pt>
                <c:pt idx="6">
                  <c:v>#N/A</c:v>
                </c:pt>
                <c:pt idx="7">
                  <c:v>0.13</c:v>
                </c:pt>
                <c:pt idx="8">
                  <c:v>#N/A</c:v>
                </c:pt>
                <c:pt idx="9">
                  <c:v>0.17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2.42</c:v>
                </c:pt>
                <c:pt idx="2">
                  <c:v>#N/A</c:v>
                </c:pt>
                <c:pt idx="3">
                  <c:v>1.6</c:v>
                </c:pt>
                <c:pt idx="4">
                  <c:v>#N/A</c:v>
                </c:pt>
                <c:pt idx="5">
                  <c:v>0.65</c:v>
                </c:pt>
                <c:pt idx="6">
                  <c:v>#N/A</c:v>
                </c:pt>
                <c:pt idx="7">
                  <c:v>0.02</c:v>
                </c:pt>
                <c:pt idx="8">
                  <c:v>#N/A</c:v>
                </c:pt>
                <c:pt idx="9">
                  <c:v>1.25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0.63</c:v>
                </c:pt>
                <c:pt idx="2">
                  <c:v>#N/A</c:v>
                </c:pt>
                <c:pt idx="3">
                  <c:v>0.91</c:v>
                </c:pt>
                <c:pt idx="4">
                  <c:v>#N/A</c:v>
                </c:pt>
                <c:pt idx="5">
                  <c:v>1.39</c:v>
                </c:pt>
                <c:pt idx="6">
                  <c:v>#N/A</c:v>
                </c:pt>
                <c:pt idx="7">
                  <c:v>1.35</c:v>
                </c:pt>
                <c:pt idx="8">
                  <c:v>#N/A</c:v>
                </c:pt>
                <c:pt idx="9">
                  <c:v>2.2599999999999998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c:v>
                </c:pt>
                <c:pt idx="2">
                  <c:v>#N/A</c:v>
                </c:pt>
                <c:pt idx="3">
                  <c:v>1.72</c:v>
                </c:pt>
                <c:pt idx="4">
                  <c:v>#N/A</c:v>
                </c:pt>
                <c:pt idx="5">
                  <c:v>2.86</c:v>
                </c:pt>
                <c:pt idx="6">
                  <c:v>#N/A</c:v>
                </c:pt>
                <c:pt idx="7">
                  <c:v>3.35</c:v>
                </c:pt>
                <c:pt idx="8">
                  <c:v>#N/A</c:v>
                </c:pt>
                <c:pt idx="9">
                  <c:v>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726400"/>
        <c:axId val="224728192"/>
      </c:barChart>
      <c:catAx>
        <c:axId val="22472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28192"/>
        <c:crosses val="autoZero"/>
        <c:auto val="1"/>
        <c:lblAlgn val="ctr"/>
        <c:lblOffset val="100"/>
        <c:tickLblSkip val="1"/>
        <c:tickMarkSkip val="1"/>
        <c:noMultiLvlLbl val="0"/>
      </c:catAx>
      <c:valAx>
        <c:axId val="22472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26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2712</c:v>
                </c:pt>
                <c:pt idx="5">
                  <c:v>2774</c:v>
                </c:pt>
                <c:pt idx="8">
                  <c:v>2762</c:v>
                </c:pt>
                <c:pt idx="11">
                  <c:v>2407</c:v>
                </c:pt>
                <c:pt idx="14">
                  <c:v>2427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74</c:v>
                </c:pt>
                <c:pt idx="3">
                  <c:v>75</c:v>
                </c:pt>
                <c:pt idx="6">
                  <c:v>78</c:v>
                </c:pt>
                <c:pt idx="9">
                  <c:v>94</c:v>
                </c:pt>
                <c:pt idx="12">
                  <c:v>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154</c:v>
                </c:pt>
                <c:pt idx="3">
                  <c:v>154</c:v>
                </c:pt>
                <c:pt idx="6">
                  <c:v>137</c:v>
                </c:pt>
                <c:pt idx="9">
                  <c:v>119</c:v>
                </c:pt>
                <c:pt idx="12">
                  <c:v>92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594</c:v>
                </c:pt>
                <c:pt idx="3">
                  <c:v>583</c:v>
                </c:pt>
                <c:pt idx="6">
                  <c:v>592</c:v>
                </c:pt>
                <c:pt idx="9">
                  <c:v>592</c:v>
                </c:pt>
                <c:pt idx="12">
                  <c:v>593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3023</c:v>
                </c:pt>
                <c:pt idx="3">
                  <c:v>3161</c:v>
                </c:pt>
                <c:pt idx="6">
                  <c:v>3164</c:v>
                </c:pt>
                <c:pt idx="9">
                  <c:v>2885</c:v>
                </c:pt>
                <c:pt idx="12">
                  <c:v>2968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4950528"/>
        <c:axId val="22495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1134</c:v>
                </c:pt>
                <c:pt idx="2">
                  <c:v>#N/A</c:v>
                </c:pt>
                <c:pt idx="3">
                  <c:v>#N/A</c:v>
                </c:pt>
                <c:pt idx="4">
                  <c:v>1199</c:v>
                </c:pt>
                <c:pt idx="5">
                  <c:v>#N/A</c:v>
                </c:pt>
                <c:pt idx="6">
                  <c:v>#N/A</c:v>
                </c:pt>
                <c:pt idx="7">
                  <c:v>1209</c:v>
                </c:pt>
                <c:pt idx="8">
                  <c:v>#N/A</c:v>
                </c:pt>
                <c:pt idx="9">
                  <c:v>#N/A</c:v>
                </c:pt>
                <c:pt idx="10">
                  <c:v>1283</c:v>
                </c:pt>
                <c:pt idx="11">
                  <c:v>#N/A</c:v>
                </c:pt>
                <c:pt idx="12">
                  <c:v>#N/A</c:v>
                </c:pt>
                <c:pt idx="13">
                  <c:v>1322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4950528"/>
        <c:axId val="224952704"/>
      </c:lineChart>
      <c:catAx>
        <c:axId val="2249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952704"/>
        <c:crosses val="autoZero"/>
        <c:auto val="1"/>
        <c:lblAlgn val="ctr"/>
        <c:lblOffset val="100"/>
        <c:tickLblSkip val="1"/>
        <c:tickMarkSkip val="1"/>
        <c:noMultiLvlLbl val="0"/>
      </c:catAx>
      <c:valAx>
        <c:axId val="22495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5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29294</c:v>
                </c:pt>
                <c:pt idx="5">
                  <c:v>29659</c:v>
                </c:pt>
                <c:pt idx="8">
                  <c:v>29566</c:v>
                </c:pt>
                <c:pt idx="11">
                  <c:v>29683</c:v>
                </c:pt>
                <c:pt idx="14">
                  <c:v>29460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5037</c:v>
                </c:pt>
                <c:pt idx="5">
                  <c:v>5481</c:v>
                </c:pt>
                <c:pt idx="8">
                  <c:v>5635</c:v>
                </c:pt>
                <c:pt idx="11">
                  <c:v>4669</c:v>
                </c:pt>
                <c:pt idx="14">
                  <c:v>5406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1859</c:v>
                </c:pt>
                <c:pt idx="5">
                  <c:v>2352</c:v>
                </c:pt>
                <c:pt idx="8">
                  <c:v>2608</c:v>
                </c:pt>
                <c:pt idx="11">
                  <c:v>3107</c:v>
                </c:pt>
                <c:pt idx="14">
                  <c:v>3022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3130</c:v>
                </c:pt>
                <c:pt idx="3">
                  <c:v>2808</c:v>
                </c:pt>
                <c:pt idx="6">
                  <c:v>2502</c:v>
                </c:pt>
                <c:pt idx="9">
                  <c:v>2215</c:v>
                </c:pt>
                <c:pt idx="12">
                  <c:v>2169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800</c:v>
                </c:pt>
                <c:pt idx="3">
                  <c:v>707</c:v>
                </c:pt>
                <c:pt idx="6">
                  <c:v>819</c:v>
                </c:pt>
                <c:pt idx="9">
                  <c:v>762</c:v>
                </c:pt>
                <c:pt idx="12">
                  <c:v>1272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8185</c:v>
                </c:pt>
                <c:pt idx="3">
                  <c:v>8206</c:v>
                </c:pt>
                <c:pt idx="6">
                  <c:v>10523</c:v>
                </c:pt>
                <c:pt idx="9">
                  <c:v>6013</c:v>
                </c:pt>
                <c:pt idx="12">
                  <c:v>6331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3307</c:v>
                </c:pt>
                <c:pt idx="3">
                  <c:v>3484</c:v>
                </c:pt>
                <c:pt idx="6">
                  <c:v>3474</c:v>
                </c:pt>
                <c:pt idx="9">
                  <c:v>3132</c:v>
                </c:pt>
                <c:pt idx="12">
                  <c:v>3045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34633</c:v>
                </c:pt>
                <c:pt idx="3">
                  <c:v>34878</c:v>
                </c:pt>
                <c:pt idx="6">
                  <c:v>34425</c:v>
                </c:pt>
                <c:pt idx="9">
                  <c:v>35076</c:v>
                </c:pt>
                <c:pt idx="12">
                  <c:v>36131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134080"/>
        <c:axId val="225136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13866</c:v>
                </c:pt>
                <c:pt idx="2">
                  <c:v>#N/A</c:v>
                </c:pt>
                <c:pt idx="3">
                  <c:v>#N/A</c:v>
                </c:pt>
                <c:pt idx="4">
                  <c:v>12593</c:v>
                </c:pt>
                <c:pt idx="5">
                  <c:v>#N/A</c:v>
                </c:pt>
                <c:pt idx="6">
                  <c:v>#N/A</c:v>
                </c:pt>
                <c:pt idx="7">
                  <c:v>13935</c:v>
                </c:pt>
                <c:pt idx="8">
                  <c:v>#N/A</c:v>
                </c:pt>
                <c:pt idx="9">
                  <c:v>#N/A</c:v>
                </c:pt>
                <c:pt idx="10">
                  <c:v>9740</c:v>
                </c:pt>
                <c:pt idx="11">
                  <c:v>#N/A</c:v>
                </c:pt>
                <c:pt idx="12">
                  <c:v>#N/A</c:v>
                </c:pt>
                <c:pt idx="13">
                  <c:v>11061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134080"/>
        <c:axId val="225136000"/>
      </c:lineChart>
      <c:catAx>
        <c:axId val="22513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136000"/>
        <c:crosses val="autoZero"/>
        <c:auto val="1"/>
        <c:lblAlgn val="ctr"/>
        <c:lblOffset val="100"/>
        <c:tickLblSkip val="1"/>
        <c:tickMarkSkip val="1"/>
        <c:noMultiLvlLbl val="0"/>
      </c:catAx>
      <c:valAx>
        <c:axId val="22513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3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{754E4AF2-DB1A-4737-BA0F-E3BA64A0DBDE}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{687A51AE-62DE-428A-B410-D3A0502A694E}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{5BA00DEE-433C-4175-8278-29F06C560527}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{B8C07FCB-9D5B-4C09-A859-8CACB0887061}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{4F94204B-EB4B-4F5D-A8EE-41D6B410A120}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56.3</c:v>
                </c:pt>
              </c:numCache>
            </c:numRef>
          </c:xVal>
          <c:yVal>
            <c:numRef>
              <c:f>公会計指標分析・財政指標組合せ分析表!$K$51:$O$51</c:f>
              <c:numCache>
                <c:formatCode>#,##0.0;"▲ "#,##0.0</c:formatCode>
                <c:ptCount val="5"/>
                <c:pt idx="3">
                  <c:v>74.900000000000006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{DD209FD9-BE13-4BFC-AF8B-63B82660BF32}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{3B90053B-5FE0-41D6-9038-2A694BBDFCE0}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{416BB86B-8B15-4D4B-B61B-285E7C12D69F}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{48003735-6180-4019-88A3-28BDAD8A546D}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{22DCC332-DF74-4D89-BEC0-023F4D8623D6}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5912704"/>
        <c:axId val="225918976"/>
      </c:scatterChart>
      <c:valAx>
        <c:axId val="225912704"/>
        <c:scaling>
          <c:orientation val="minMax"/>
          <c:max val="56.9"/>
          <c:min val="5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918976"/>
        <c:crosses val="autoZero"/>
        <c:crossBetween val="midCat"/>
      </c:valAx>
      <c:valAx>
        <c:axId val="225918976"/>
        <c:scaling>
          <c:orientation val="minMax"/>
          <c:max val="8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912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{ECF5A6D7-0529-43BA-A502-3B12D72D348C}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{F7F787DF-1643-409B-B044-65E9F071E6B3}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{3EE77403-EE96-493D-8714-38B84C0FE0E7}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{A496D55A-2E19-4BAC-8AE2-C49E3F62952B}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{426E8D20-91E1-40E5-B06A-E455E835FAB8}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12.6</c:v>
                </c:pt>
                <c:pt idx="1">
                  <c:v>10.199999999999999</c:v>
                </c:pt>
                <c:pt idx="2">
                  <c:v>9.1999999999999993</c:v>
                </c:pt>
                <c:pt idx="3">
                  <c:v>9.5</c:v>
                </c:pt>
                <c:pt idx="4">
                  <c:v>9.8000000000000007</c:v>
                </c:pt>
              </c:numCache>
            </c:numRef>
          </c:xVal>
          <c:yVal>
            <c:numRef>
              <c:f>公会計指標分析・財政指標組合せ分析表!$K$73:$O$73</c:f>
              <c:numCache>
                <c:formatCode>#,##0.0;"▲ "#,##0.0</c:formatCode>
                <c:ptCount val="5"/>
                <c:pt idx="0">
                  <c:v>109.3</c:v>
                </c:pt>
                <c:pt idx="1">
                  <c:v>97.9</c:v>
                </c:pt>
                <c:pt idx="2">
                  <c:v>108.7</c:v>
                </c:pt>
                <c:pt idx="3">
                  <c:v>74.900000000000006</c:v>
                </c:pt>
                <c:pt idx="4">
                  <c:v>84.8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{1B5D3E02-5E4F-4B96-9D62-3E2A4C62B039}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{40DDE9CC-EF40-4107-90A7-8F4F2D0629B7}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{10F3B041-4C67-4402-94EF-7F8EBCC17ED2}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465683581617961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{39C843CD-7F0C-437C-A6C7-C4B3A27093E5}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875408870744780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{E6FB0587-FDA5-4B90-B8C5-D17104E53822}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166272"/>
        <c:axId val="226168192"/>
      </c:scatterChart>
      <c:valAx>
        <c:axId val="226166272"/>
        <c:scaling>
          <c:orientation val="minMax"/>
          <c:max val="13.1"/>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168192"/>
        <c:crosses val="autoZero"/>
        <c:crossBetween val="midCat"/>
      </c:valAx>
      <c:valAx>
        <c:axId val="226168192"/>
        <c:scaling>
          <c:orientation val="minMax"/>
          <c:max val="12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166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SｺﾞｼｯｸM" panose="020B0600000000000000" pitchFamily="50" charset="-128"/>
              <a:ea typeface="HGSｺﾞｼｯｸM" panose="020B0600000000000000" pitchFamily="50" charset="-128"/>
            </a:rPr>
            <a:t>　元利償還金は、小中学校の耐震補強事業等の起債償還が始まったことにより、前年度から増加しています。</a:t>
          </a:r>
          <a:endParaRPr kumimoji="1" lang="en-US" altLang="ja-JP" sz="1400">
            <a:latin typeface="HGSｺﾞｼｯｸM" panose="020B0600000000000000" pitchFamily="50" charset="-128"/>
            <a:ea typeface="HGSｺﾞｼｯｸM" panose="020B0600000000000000" pitchFamily="50" charset="-128"/>
          </a:endParaRPr>
        </a:p>
        <a:p>
          <a:r>
            <a:rPr kumimoji="1" lang="ja-JP" altLang="en-US" sz="1400">
              <a:latin typeface="HGSｺﾞｼｯｸM" panose="020B0600000000000000" pitchFamily="50" charset="-128"/>
              <a:ea typeface="HGSｺﾞｼｯｸM" panose="020B0600000000000000" pitchFamily="50" charset="-128"/>
            </a:rPr>
            <a:t>　算入公債費等の額も増加していますが、元利償還金の増加が上回っているため、実質公債費比率の分子は増加傾向にあります。</a:t>
          </a:r>
          <a:endParaRPr kumimoji="1" lang="en-US" altLang="ja-JP" sz="1400">
            <a:latin typeface="HGSｺﾞｼｯｸM" panose="020B0600000000000000" pitchFamily="50" charset="-128"/>
            <a:ea typeface="HGSｺﾞｼｯｸM" panose="020B0600000000000000" pitchFamily="50" charset="-128"/>
          </a:endParaRPr>
        </a:p>
        <a:p>
          <a:r>
            <a:rPr kumimoji="1" lang="ja-JP" altLang="en-US" sz="1400">
              <a:latin typeface="HGSｺﾞｼｯｸM" panose="020B0600000000000000" pitchFamily="50" charset="-128"/>
              <a:ea typeface="HGSｺﾞｼｯｸM" panose="020B0600000000000000" pitchFamily="50" charset="-128"/>
            </a:rPr>
            <a:t>　普通交付税の振り替えにあたる臨時財政対策債や、老朽化したインフラ設備の改修・改築などにより、今後も元利償還金の増加要因があるため、緊急性や住民ニーズを的確に把握した事業を厳選し、償還額の平準化及び実質公債費比率の上昇の抑制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SｺﾞｼｯｸM" panose="020B0600000000000000" pitchFamily="50" charset="-128"/>
              <a:ea typeface="HGSｺﾞｼｯｸM" panose="020B0600000000000000" pitchFamily="50" charset="-128"/>
            </a:rPr>
            <a:t>　債務負担行為に基づく支出予定額や、退職手当負担見込額は減少傾向にあるものの、衛星管理組合において新工場建設に伴う地方債の発行による組合等負担見込み額の増加や、主要な構成要因である地方債現在高は増加傾向にあります。</a:t>
          </a:r>
          <a:endParaRPr kumimoji="1" lang="en-US" altLang="ja-JP" sz="1400">
            <a:latin typeface="HGSｺﾞｼｯｸM" panose="020B0600000000000000" pitchFamily="50" charset="-128"/>
            <a:ea typeface="HGSｺﾞｼｯｸM" panose="020B0600000000000000" pitchFamily="50" charset="-128"/>
          </a:endParaRPr>
        </a:p>
        <a:p>
          <a:r>
            <a:rPr kumimoji="1" lang="ja-JP" altLang="en-US" sz="1400">
              <a:latin typeface="HGSｺﾞｼｯｸM" panose="020B0600000000000000" pitchFamily="50" charset="-128"/>
              <a:ea typeface="HGSｺﾞｼｯｸM" panose="020B0600000000000000" pitchFamily="50" charset="-128"/>
            </a:rPr>
            <a:t>　今後は一層起債事業を厳選するなど、将来負担に留意した財政運営に努めます。</a:t>
          </a:r>
          <a:endParaRPr kumimoji="1" lang="en-US" altLang="ja-JP" sz="1400">
            <a:latin typeface="HGSｺﾞｼｯｸM" panose="020B0600000000000000" pitchFamily="50" charset="-128"/>
            <a:ea typeface="HGSｺﾞｼｯｸM" panose="020B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77,602
77,023
32.71
27,265,424
27,201,634
19,640
14,901,095
36,131,025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新規の有形固定資産が少ないため、有形固定資産減価償却率が上昇しています。</a:t>
          </a:r>
          <a:endParaRPr lang="ja-JP" altLang="ja-JP">
            <a:effectLst/>
          </a:endParaRPr>
        </a:p>
        <a:p>
          <a:r>
            <a:rPr kumimoji="1" lang="ja-JP" altLang="ja-JP" sz="1100">
              <a:solidFill>
                <a:schemeClr val="dk1"/>
              </a:solidFill>
              <a:effectLst/>
              <a:latin typeface="+mn-lt"/>
              <a:ea typeface="+mn-ea"/>
              <a:cs typeface="+mn-cs"/>
            </a:rPr>
            <a:t>　老朽化した施設が多く、施設更新計画の見直し等、対応に努めます。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92583</xdr:rowOff>
    </xdr:from>
    <xdr:to>
      <xdr:col>3</xdr:col>
      <xdr:colOff>511175</xdr:colOff>
      <xdr:row>30</xdr:row>
      <xdr:rowOff>22733</xdr:rowOff>
    </xdr:to>
    <xdr:sp macro="" textlink="">
      <xdr:nvSpPr>
        <xdr:cNvPr id="75" name="円/楕円 74"/>
        <xdr:cNvSpPr/>
      </xdr:nvSpPr>
      <xdr:spPr>
        <a:xfrm>
          <a:off x="4000500" y="58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7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13860</xdr:rowOff>
    </xdr:from>
    <xdr:ext cx="405111" cy="259045"/>
    <xdr:sp macro="" textlink="">
      <xdr:nvSpPr>
        <xdr:cNvPr id="77" name="n_1mainValue有形固定資産減価償却率"/>
        <xdr:cNvSpPr txBox="1"/>
      </xdr:nvSpPr>
      <xdr:spPr>
        <a:xfrm>
          <a:off x="3836043"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77,602
77,023
32.71
27,265,424
27,201,634
19,640
14,901,095
36,131,025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160020</xdr:rowOff>
    </xdr:from>
    <xdr:to>
      <xdr:col>6</xdr:col>
      <xdr:colOff>510540</xdr:colOff>
      <xdr:row>42</xdr:row>
      <xdr:rowOff>72390</xdr:rowOff>
    </xdr:to>
    <xdr:cxnSp macro="">
      <xdr:nvCxnSpPr>
        <xdr:cNvPr id="57" name="直線コネクタ 56"/>
        <xdr:cNvCxnSpPr/>
      </xdr:nvCxnSpPr>
      <xdr:spPr>
        <a:xfrm flipV="1">
          <a:off x="4634865" y="598932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76217</xdr:rowOff>
    </xdr:from>
    <xdr:ext cx="405111" cy="259045"/>
    <xdr:sp macro="" textlink="">
      <xdr:nvSpPr>
        <xdr:cNvPr id="58" name="【道路】&#10;有形固定資産減価償却率最小値テキスト"/>
        <xdr:cNvSpPr txBox="1"/>
      </xdr:nvSpPr>
      <xdr:spPr>
        <a:xfrm>
          <a:off x="4724400"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72390</xdr:rowOff>
    </xdr:from>
    <xdr:to>
      <xdr:col>6</xdr:col>
      <xdr:colOff>600075</xdr:colOff>
      <xdr:row>42</xdr:row>
      <xdr:rowOff>72390</xdr:rowOff>
    </xdr:to>
    <xdr:cxnSp macro="">
      <xdr:nvCxnSpPr>
        <xdr:cNvPr id="59" name="直線コネクタ 58"/>
        <xdr:cNvCxnSpPr/>
      </xdr:nvCxnSpPr>
      <xdr:spPr>
        <a:xfrm>
          <a:off x="4546600" y="727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106697</xdr:rowOff>
    </xdr:from>
    <xdr:ext cx="405111" cy="259045"/>
    <xdr:sp macro="" textlink="">
      <xdr:nvSpPr>
        <xdr:cNvPr id="60" name="【道路】&#10;有形固定資産減価償却率最大値テキスト"/>
        <xdr:cNvSpPr txBox="1"/>
      </xdr:nvSpPr>
      <xdr:spPr>
        <a:xfrm>
          <a:off x="4724400" y="576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34</xdr:row>
      <xdr:rowOff>160020</xdr:rowOff>
    </xdr:from>
    <xdr:to>
      <xdr:col>6</xdr:col>
      <xdr:colOff>600075</xdr:colOff>
      <xdr:row>34</xdr:row>
      <xdr:rowOff>160020</xdr:rowOff>
    </xdr:to>
    <xdr:cxnSp macro="">
      <xdr:nvCxnSpPr>
        <xdr:cNvPr id="61" name="直線コネクタ 60"/>
        <xdr:cNvCxnSpPr/>
      </xdr:nvCxnSpPr>
      <xdr:spPr>
        <a:xfrm>
          <a:off x="4546600" y="59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169562</xdr:rowOff>
    </xdr:from>
    <xdr:ext cx="405111" cy="259045"/>
    <xdr:sp macro="" textlink="">
      <xdr:nvSpPr>
        <xdr:cNvPr id="62" name="【道路】&#10;有形固定資産減価償却率平均値テキスト"/>
        <xdr:cNvSpPr txBox="1"/>
      </xdr:nvSpPr>
      <xdr:spPr>
        <a:xfrm>
          <a:off x="4724400" y="651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19685</xdr:rowOff>
    </xdr:from>
    <xdr:to>
      <xdr:col>6</xdr:col>
      <xdr:colOff>561975</xdr:colOff>
      <xdr:row>38</xdr:row>
      <xdr:rowOff>121285</xdr:rowOff>
    </xdr:to>
    <xdr:sp macro="" textlink="">
      <xdr:nvSpPr>
        <xdr:cNvPr id="63" name="フローチャート : 判断 62"/>
        <xdr:cNvSpPr/>
      </xdr:nvSpPr>
      <xdr:spPr>
        <a:xfrm>
          <a:off x="45847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63500</xdr:rowOff>
    </xdr:from>
    <xdr:to>
      <xdr:col>5</xdr:col>
      <xdr:colOff>409575</xdr:colOff>
      <xdr:row>33</xdr:row>
      <xdr:rowOff>165100</xdr:rowOff>
    </xdr:to>
    <xdr:sp macro="" textlink="">
      <xdr:nvSpPr>
        <xdr:cNvPr id="70" name="円/楕円 69"/>
        <xdr:cNvSpPr/>
      </xdr:nvSpPr>
      <xdr:spPr>
        <a:xfrm>
          <a:off x="3746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34307</xdr:rowOff>
    </xdr:from>
    <xdr:ext cx="405111" cy="259045"/>
    <xdr:sp macro="" textlink="">
      <xdr:nvSpPr>
        <xdr:cNvPr id="71" name="n_1aveValue【道路】&#10;有形固定資産減価償却率"/>
        <xdr:cNvSpPr txBox="1"/>
      </xdr:nvSpPr>
      <xdr:spPr>
        <a:xfrm>
          <a:off x="3582043"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10177</xdr:rowOff>
    </xdr:from>
    <xdr:ext cx="405111" cy="259045"/>
    <xdr:sp macro="" textlink="">
      <xdr:nvSpPr>
        <xdr:cNvPr id="72" name="n_1mainValue【道路】&#10;有形固定資産減価償却率"/>
        <xdr:cNvSpPr txBox="1"/>
      </xdr:nvSpPr>
      <xdr:spPr>
        <a:xfrm>
          <a:off x="3582043"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4" name="直線コネクタ 93"/>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5"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6" name="直線コネクタ 95"/>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7"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8" name="直線コネクタ 97"/>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9"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0" name="フローチャート : 判断 99"/>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1" name="フローチャート : 判断 100"/>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95214</xdr:rowOff>
    </xdr:from>
    <xdr:to>
      <xdr:col>14</xdr:col>
      <xdr:colOff>79375</xdr:colOff>
      <xdr:row>41</xdr:row>
      <xdr:rowOff>25364</xdr:rowOff>
    </xdr:to>
    <xdr:sp macro="" textlink="">
      <xdr:nvSpPr>
        <xdr:cNvPr id="107" name="円/楕円 106"/>
        <xdr:cNvSpPr/>
      </xdr:nvSpPr>
      <xdr:spPr>
        <a:xfrm>
          <a:off x="9588500" y="69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53870</xdr:rowOff>
    </xdr:from>
    <xdr:ext cx="469744" cy="259045"/>
    <xdr:sp macro="" textlink="">
      <xdr:nvSpPr>
        <xdr:cNvPr id="108"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16491</xdr:rowOff>
    </xdr:from>
    <xdr:ext cx="469744" cy="259045"/>
    <xdr:sp macro="" textlink="">
      <xdr:nvSpPr>
        <xdr:cNvPr id="109" name="n_1mainValue【道路】&#10;一人当たり延長"/>
        <xdr:cNvSpPr txBox="1"/>
      </xdr:nvSpPr>
      <xdr:spPr>
        <a:xfrm>
          <a:off x="9391727" y="704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3" name="直線コネクタ 132"/>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4"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5" name="直線コネクタ 134"/>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6"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7" name="直線コネクタ 136"/>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8"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9" name="フローチャート : 判断 138"/>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0" name="フローチャート : 判断 139"/>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71120</xdr:rowOff>
    </xdr:from>
    <xdr:to>
      <xdr:col>5</xdr:col>
      <xdr:colOff>409575</xdr:colOff>
      <xdr:row>58</xdr:row>
      <xdr:rowOff>1270</xdr:rowOff>
    </xdr:to>
    <xdr:sp macro="" textlink="">
      <xdr:nvSpPr>
        <xdr:cNvPr id="146" name="円/楕円 145"/>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7"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17797</xdr:rowOff>
    </xdr:from>
    <xdr:ext cx="405111" cy="259045"/>
    <xdr:sp macro="" textlink="">
      <xdr:nvSpPr>
        <xdr:cNvPr id="148" name="n_1mainValue【橋りょう・トンネル】&#10;有形固定資産減価償却率"/>
        <xdr:cNvSpPr txBox="1"/>
      </xdr:nvSpPr>
      <xdr:spPr>
        <a:xfrm>
          <a:off x="3582043"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8" name="テキスト ボックス 16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0" name="テキスト ボックス 16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2" name="直線コネクタ 171"/>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3"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4" name="直線コネクタ 173"/>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5"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6" name="直線コネクタ 175"/>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7"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8" name="フローチャート : 判断 177"/>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9" name="フローチャート : 判断 178"/>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138743</xdr:rowOff>
    </xdr:from>
    <xdr:to>
      <xdr:col>14</xdr:col>
      <xdr:colOff>79375</xdr:colOff>
      <xdr:row>64</xdr:row>
      <xdr:rowOff>68893</xdr:rowOff>
    </xdr:to>
    <xdr:sp macro="" textlink="">
      <xdr:nvSpPr>
        <xdr:cNvPr id="185" name="円/楕円 184"/>
        <xdr:cNvSpPr/>
      </xdr:nvSpPr>
      <xdr:spPr>
        <a:xfrm>
          <a:off x="9588500" y="109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60020</xdr:rowOff>
    </xdr:from>
    <xdr:ext cx="534377" cy="259045"/>
    <xdr:sp macro="" textlink="">
      <xdr:nvSpPr>
        <xdr:cNvPr id="187" name="n_1mainValue【橋りょう・トンネル】&#10;一人当たり有形固定資産（償却資産）額"/>
        <xdr:cNvSpPr txBox="1"/>
      </xdr:nvSpPr>
      <xdr:spPr>
        <a:xfrm>
          <a:off x="9359411" y="110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41911</xdr:rowOff>
    </xdr:from>
    <xdr:to>
      <xdr:col>6</xdr:col>
      <xdr:colOff>510540</xdr:colOff>
      <xdr:row>86</xdr:row>
      <xdr:rowOff>20955</xdr:rowOff>
    </xdr:to>
    <xdr:cxnSp macro="">
      <xdr:nvCxnSpPr>
        <xdr:cNvPr id="212" name="直線コネクタ 211"/>
        <xdr:cNvCxnSpPr/>
      </xdr:nvCxnSpPr>
      <xdr:spPr>
        <a:xfrm flipV="1">
          <a:off x="4634865" y="13757911"/>
          <a:ext cx="0" cy="100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24782</xdr:rowOff>
    </xdr:from>
    <xdr:ext cx="405111" cy="259045"/>
    <xdr:sp macro="" textlink="">
      <xdr:nvSpPr>
        <xdr:cNvPr id="213" name="【公営住宅】&#10;有形固定資産減価償却率最小値テキスト"/>
        <xdr:cNvSpPr txBox="1"/>
      </xdr:nvSpPr>
      <xdr:spPr>
        <a:xfrm>
          <a:off x="47244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86</xdr:row>
      <xdr:rowOff>20955</xdr:rowOff>
    </xdr:from>
    <xdr:to>
      <xdr:col>6</xdr:col>
      <xdr:colOff>600075</xdr:colOff>
      <xdr:row>86</xdr:row>
      <xdr:rowOff>20955</xdr:rowOff>
    </xdr:to>
    <xdr:cxnSp macro="">
      <xdr:nvCxnSpPr>
        <xdr:cNvPr id="214" name="直線コネクタ 213"/>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160038</xdr:rowOff>
    </xdr:from>
    <xdr:ext cx="405111" cy="259045"/>
    <xdr:sp macro="" textlink="">
      <xdr:nvSpPr>
        <xdr:cNvPr id="215" name="【公営住宅】&#10;有形固定資産減価償却率最大値テキスト"/>
        <xdr:cNvSpPr txBox="1"/>
      </xdr:nvSpPr>
      <xdr:spPr>
        <a:xfrm>
          <a:off x="4724400"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80</xdr:row>
      <xdr:rowOff>41911</xdr:rowOff>
    </xdr:from>
    <xdr:to>
      <xdr:col>6</xdr:col>
      <xdr:colOff>600075</xdr:colOff>
      <xdr:row>80</xdr:row>
      <xdr:rowOff>41911</xdr:rowOff>
    </xdr:to>
    <xdr:cxnSp macro="">
      <xdr:nvCxnSpPr>
        <xdr:cNvPr id="216" name="直線コネクタ 215"/>
        <xdr:cNvCxnSpPr/>
      </xdr:nvCxnSpPr>
      <xdr:spPr>
        <a:xfrm>
          <a:off x="4546600" y="1375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127652</xdr:rowOff>
    </xdr:from>
    <xdr:ext cx="405111" cy="259045"/>
    <xdr:sp macro="" textlink="">
      <xdr:nvSpPr>
        <xdr:cNvPr id="217" name="【公営住宅】&#10;有形固定資産減価償却率平均値テキスト"/>
        <xdr:cNvSpPr txBox="1"/>
      </xdr:nvSpPr>
      <xdr:spPr>
        <a:xfrm>
          <a:off x="47244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149225</xdr:rowOff>
    </xdr:from>
    <xdr:to>
      <xdr:col>6</xdr:col>
      <xdr:colOff>561975</xdr:colOff>
      <xdr:row>82</xdr:row>
      <xdr:rowOff>79375</xdr:rowOff>
    </xdr:to>
    <xdr:sp macro="" textlink="">
      <xdr:nvSpPr>
        <xdr:cNvPr id="218" name="フローチャート : 判断 217"/>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113030</xdr:rowOff>
    </xdr:from>
    <xdr:to>
      <xdr:col>5</xdr:col>
      <xdr:colOff>409575</xdr:colOff>
      <xdr:row>82</xdr:row>
      <xdr:rowOff>43180</xdr:rowOff>
    </xdr:to>
    <xdr:sp macro="" textlink="">
      <xdr:nvSpPr>
        <xdr:cNvPr id="219" name="フローチャート : 判断 218"/>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5" name="円/楕円 224"/>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34307</xdr:rowOff>
    </xdr:from>
    <xdr:ext cx="405111" cy="259045"/>
    <xdr:sp macro="" textlink="">
      <xdr:nvSpPr>
        <xdr:cNvPr id="226" name="n_1aveValue【公営住宅】&#10;有形固定資産減価償却率"/>
        <xdr:cNvSpPr txBox="1"/>
      </xdr:nvSpPr>
      <xdr:spPr>
        <a:xfrm>
          <a:off x="3582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27"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9" name="直線コネクタ 248"/>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50"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51" name="直線コネクタ 250"/>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52"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53" name="直線コネクタ 252"/>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4"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5" name="フローチャート : 判断 254"/>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6" name="フローチャート : 判断 255"/>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155550</xdr:rowOff>
    </xdr:from>
    <xdr:to>
      <xdr:col>14</xdr:col>
      <xdr:colOff>79375</xdr:colOff>
      <xdr:row>86</xdr:row>
      <xdr:rowOff>85700</xdr:rowOff>
    </xdr:to>
    <xdr:sp macro="" textlink="">
      <xdr:nvSpPr>
        <xdr:cNvPr id="262" name="円/楕円 261"/>
        <xdr:cNvSpPr/>
      </xdr:nvSpPr>
      <xdr:spPr>
        <a:xfrm>
          <a:off x="9588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63"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76827</xdr:rowOff>
    </xdr:from>
    <xdr:ext cx="469744" cy="259045"/>
    <xdr:sp macro="" textlink="">
      <xdr:nvSpPr>
        <xdr:cNvPr id="264" name="n_1mainValue【公営住宅】&#10;一人当たり面積"/>
        <xdr:cNvSpPr txBox="1"/>
      </xdr:nvSpPr>
      <xdr:spPr>
        <a:xfrm>
          <a:off x="93917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05" name="直線コネクタ 304"/>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06"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07" name="直線コネクタ 306"/>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09" name="直線コネクタ 30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10"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11" name="フローチャート : 判断 310"/>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12" name="フローチャート : 判断 311"/>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151130</xdr:rowOff>
    </xdr:from>
    <xdr:to>
      <xdr:col>22</xdr:col>
      <xdr:colOff>415925</xdr:colOff>
      <xdr:row>41</xdr:row>
      <xdr:rowOff>81280</xdr:rowOff>
    </xdr:to>
    <xdr:sp macro="" textlink="">
      <xdr:nvSpPr>
        <xdr:cNvPr id="318" name="円/楕円 317"/>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19702</xdr:rowOff>
    </xdr:from>
    <xdr:ext cx="405111" cy="259045"/>
    <xdr:sp macro="" textlink="">
      <xdr:nvSpPr>
        <xdr:cNvPr id="319"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72407</xdr:rowOff>
    </xdr:from>
    <xdr:ext cx="405111" cy="259045"/>
    <xdr:sp macro="" textlink="">
      <xdr:nvSpPr>
        <xdr:cNvPr id="320" name="n_1mainValue【認定こども園・幼稚園・保育所】&#10;有形固定資産減価償却率"/>
        <xdr:cNvSpPr txBox="1"/>
      </xdr:nvSpPr>
      <xdr:spPr>
        <a:xfrm>
          <a:off x="15266043"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4" name="テキスト ボックス 3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6" name="テキスト ボックス 3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8" name="テキスト ボックス 3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42" name="直線コネクタ 341"/>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43"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44" name="直線コネクタ 34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45"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46" name="直線コネクタ 345"/>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47"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48" name="フローチャート : 判断 347"/>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49" name="フローチャート : 判断 348"/>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34544</xdr:rowOff>
    </xdr:from>
    <xdr:to>
      <xdr:col>31</xdr:col>
      <xdr:colOff>85725</xdr:colOff>
      <xdr:row>38</xdr:row>
      <xdr:rowOff>136144</xdr:rowOff>
    </xdr:to>
    <xdr:sp macro="" textlink="">
      <xdr:nvSpPr>
        <xdr:cNvPr id="355" name="円/楕円 354"/>
        <xdr:cNvSpPr/>
      </xdr:nvSpPr>
      <xdr:spPr>
        <a:xfrm>
          <a:off x="21272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17543</xdr:rowOff>
    </xdr:from>
    <xdr:ext cx="469744" cy="259045"/>
    <xdr:sp macro="" textlink="">
      <xdr:nvSpPr>
        <xdr:cNvPr id="356"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152671</xdr:rowOff>
    </xdr:from>
    <xdr:ext cx="469744" cy="259045"/>
    <xdr:sp macro="" textlink="">
      <xdr:nvSpPr>
        <xdr:cNvPr id="357" name="n_1mainValue【認定こども園・幼稚園・保育所】&#10;一人当たり面積"/>
        <xdr:cNvSpPr txBox="1"/>
      </xdr:nvSpPr>
      <xdr:spPr>
        <a:xfrm>
          <a:off x="210757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82" name="直線コネクタ 38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8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84" name="直線コネクタ 38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8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86" name="直線コネクタ 38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8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88" name="フローチャート : 判断 38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389" name="フローチャート : 判断 38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135890</xdr:rowOff>
    </xdr:from>
    <xdr:to>
      <xdr:col>22</xdr:col>
      <xdr:colOff>415925</xdr:colOff>
      <xdr:row>59</xdr:row>
      <xdr:rowOff>66040</xdr:rowOff>
    </xdr:to>
    <xdr:sp macro="" textlink="">
      <xdr:nvSpPr>
        <xdr:cNvPr id="395" name="円/楕円 394"/>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396"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82567</xdr:rowOff>
    </xdr:from>
    <xdr:ext cx="405111" cy="259045"/>
    <xdr:sp macro="" textlink="">
      <xdr:nvSpPr>
        <xdr:cNvPr id="397" name="n_1mainValue【学校施設】&#10;有形固定資産減価償却率"/>
        <xdr:cNvSpPr txBox="1"/>
      </xdr:nvSpPr>
      <xdr:spPr>
        <a:xfrm>
          <a:off x="15266043"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9" name="直線コネクタ 40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0" name="テキスト ボックス 40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1" name="直線コネクタ 41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2" name="テキスト ボックス 41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3" name="直線コネクタ 41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4" name="テキスト ボックス 41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5" name="直線コネクタ 41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6" name="テキスト ボックス 41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7" name="直線コネクタ 4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8" name="テキスト ボックス 4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20" name="直線コネクタ 419"/>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21"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22" name="直線コネクタ 421"/>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23"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24" name="直線コネクタ 423"/>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25"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26" name="フローチャート : 判断 425"/>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27" name="フローチャート : 判断 426"/>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20524</xdr:rowOff>
    </xdr:from>
    <xdr:to>
      <xdr:col>31</xdr:col>
      <xdr:colOff>85725</xdr:colOff>
      <xdr:row>63</xdr:row>
      <xdr:rowOff>122124</xdr:rowOff>
    </xdr:to>
    <xdr:sp macro="" textlink="">
      <xdr:nvSpPr>
        <xdr:cNvPr id="433" name="円/楕円 432"/>
        <xdr:cNvSpPr/>
      </xdr:nvSpPr>
      <xdr:spPr>
        <a:xfrm>
          <a:off x="21272500" y="10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34"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113251</xdr:rowOff>
    </xdr:from>
    <xdr:ext cx="469744" cy="259045"/>
    <xdr:sp macro="" textlink="">
      <xdr:nvSpPr>
        <xdr:cNvPr id="435" name="n_1mainValue【学校施設】&#10;一人当たり面積"/>
        <xdr:cNvSpPr txBox="1"/>
      </xdr:nvSpPr>
      <xdr:spPr>
        <a:xfrm>
          <a:off x="21075727" y="109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60" name="直線コネクタ 459"/>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61"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62" name="直線コネクタ 461"/>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3"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4" name="直線コネクタ 46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65"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66" name="フローチャート : 判断 465"/>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67" name="フローチャート : 判断 466"/>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153036</xdr:rowOff>
    </xdr:from>
    <xdr:to>
      <xdr:col>22</xdr:col>
      <xdr:colOff>415925</xdr:colOff>
      <xdr:row>85</xdr:row>
      <xdr:rowOff>83186</xdr:rowOff>
    </xdr:to>
    <xdr:sp macro="" textlink="">
      <xdr:nvSpPr>
        <xdr:cNvPr id="473" name="円/楕円 472"/>
        <xdr:cNvSpPr/>
      </xdr:nvSpPr>
      <xdr:spPr>
        <a:xfrm>
          <a:off x="15430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52088</xdr:rowOff>
    </xdr:from>
    <xdr:ext cx="405111" cy="259045"/>
    <xdr:sp macro="" textlink="">
      <xdr:nvSpPr>
        <xdr:cNvPr id="474"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74313</xdr:rowOff>
    </xdr:from>
    <xdr:ext cx="405111" cy="259045"/>
    <xdr:sp macro="" textlink="">
      <xdr:nvSpPr>
        <xdr:cNvPr id="475" name="n_1mainValue【児童館】&#10;有形固定資産減価償却率"/>
        <xdr:cNvSpPr txBox="1"/>
      </xdr:nvSpPr>
      <xdr:spPr>
        <a:xfrm>
          <a:off x="15266043" y="1464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6" name="直線コネクタ 4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7" name="テキスト ボックス 4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8" name="直線コネクタ 4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9" name="テキスト ボックス 4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0" name="直線コネクタ 4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1" name="テキスト ボックス 4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2" name="直線コネクタ 4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3" name="テキスト ボックス 4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7" name="直線コネクタ 496"/>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8"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9" name="直線コネクタ 498"/>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00"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01" name="直線コネクタ 500"/>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2"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3" name="フローチャート : 判断 502"/>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04" name="フローチャート : 判断 503"/>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135889</xdr:rowOff>
    </xdr:from>
    <xdr:to>
      <xdr:col>31</xdr:col>
      <xdr:colOff>85725</xdr:colOff>
      <xdr:row>84</xdr:row>
      <xdr:rowOff>66039</xdr:rowOff>
    </xdr:to>
    <xdr:sp macro="" textlink="">
      <xdr:nvSpPr>
        <xdr:cNvPr id="510" name="円/楕円 509"/>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11"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57166</xdr:rowOff>
    </xdr:from>
    <xdr:ext cx="469744" cy="259045"/>
    <xdr:sp macro="" textlink="">
      <xdr:nvSpPr>
        <xdr:cNvPr id="512"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3" name="テキスト ボックス 5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24" name="直線コネクタ 5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25" name="テキスト ボックス 52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26" name="直線コネクタ 5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27" name="テキスト ボックス 5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28" name="直線コネクタ 5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29" name="テキスト ボックス 5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0" name="直線コネクタ 5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31" name="テキスト ボックス 53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35" name="直線コネクタ 534"/>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36"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37" name="直線コネクタ 536"/>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38"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39" name="直線コネクタ 538"/>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40"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41" name="フローチャート : 判断 540"/>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42" name="フローチャート : 判断 541"/>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50546</xdr:rowOff>
    </xdr:from>
    <xdr:to>
      <xdr:col>22</xdr:col>
      <xdr:colOff>415925</xdr:colOff>
      <xdr:row>104</xdr:row>
      <xdr:rowOff>152146</xdr:rowOff>
    </xdr:to>
    <xdr:sp macro="" textlink="">
      <xdr:nvSpPr>
        <xdr:cNvPr id="548" name="円/楕円 547"/>
        <xdr:cNvSpPr/>
      </xdr:nvSpPr>
      <xdr:spPr>
        <a:xfrm>
          <a:off x="15430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549"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168673</xdr:rowOff>
    </xdr:from>
    <xdr:ext cx="405111" cy="259045"/>
    <xdr:sp macro="" textlink="">
      <xdr:nvSpPr>
        <xdr:cNvPr id="550" name="n_1mainValue【公民館】&#10;有形固定資産減価償却率"/>
        <xdr:cNvSpPr txBox="1"/>
      </xdr:nvSpPr>
      <xdr:spPr>
        <a:xfrm>
          <a:off x="15266043"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74" name="直線コネクタ 573"/>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75"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76" name="直線コネクタ 575"/>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77"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78" name="直線コネクタ 577"/>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79"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80" name="フローチャート : 判断 579"/>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581" name="フローチャート : 判断 580"/>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44450</xdr:rowOff>
    </xdr:from>
    <xdr:to>
      <xdr:col>31</xdr:col>
      <xdr:colOff>85725</xdr:colOff>
      <xdr:row>108</xdr:row>
      <xdr:rowOff>146050</xdr:rowOff>
    </xdr:to>
    <xdr:sp macro="" textlink="">
      <xdr:nvSpPr>
        <xdr:cNvPr id="587" name="円/楕円 586"/>
        <xdr:cNvSpPr/>
      </xdr:nvSpPr>
      <xdr:spPr>
        <a:xfrm>
          <a:off x="21272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588"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137177</xdr:rowOff>
    </xdr:from>
    <xdr:ext cx="469744" cy="259045"/>
    <xdr:sp macro="" textlink="">
      <xdr:nvSpPr>
        <xdr:cNvPr id="589" name="n_1mainValue【公民館】&#10;一人当たり面積"/>
        <xdr:cNvSpPr txBox="1"/>
      </xdr:nvSpPr>
      <xdr:spPr>
        <a:xfrm>
          <a:off x="21075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0" name="正方形/長方形 5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1" name="正方形/長方形 5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2" name="テキスト ボックス 5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道路、学校施設において一部新規分が含まれています。</a:t>
          </a:r>
          <a:endParaRPr lang="ja-JP" altLang="ja-JP" sz="1300">
            <a:effectLst/>
          </a:endParaRPr>
        </a:p>
        <a:p>
          <a:r>
            <a:rPr kumimoji="1" lang="ja-JP" altLang="ja-JP" sz="1300">
              <a:solidFill>
                <a:schemeClr val="dk1"/>
              </a:solidFill>
              <a:effectLst/>
              <a:latin typeface="+mn-lt"/>
              <a:ea typeface="+mn-ea"/>
              <a:cs typeface="+mn-cs"/>
            </a:rPr>
            <a:t>　その他について、特段大きな変化はありません。</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公営住宅等更新計画の無い施設があるため、減価償却率を上げる要因となっている状況です。</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77,602
77,023
32.71
27,265,424
27,201,634
19,640
14,901,095
36,131,025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97807</xdr:rowOff>
    </xdr:from>
    <xdr:ext cx="405111" cy="259045"/>
    <xdr:sp macro="" textlink="">
      <xdr:nvSpPr>
        <xdr:cNvPr id="64" name="n_1aveValue【図書館】&#10;有形固定資産減価償却率"/>
        <xdr:cNvSpPr txBox="1"/>
      </xdr:nvSpPr>
      <xdr:spPr>
        <a:xfrm>
          <a:off x="3582043"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44450</xdr:rowOff>
    </xdr:from>
    <xdr:to>
      <xdr:col>5</xdr:col>
      <xdr:colOff>409575</xdr:colOff>
      <xdr:row>37</xdr:row>
      <xdr:rowOff>146050</xdr:rowOff>
    </xdr:to>
    <xdr:sp macro="" textlink="">
      <xdr:nvSpPr>
        <xdr:cNvPr id="70" name="円/楕円 69"/>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137177</xdr:rowOff>
    </xdr:from>
    <xdr:ext cx="405111" cy="259045"/>
    <xdr:sp macro="" textlink="">
      <xdr:nvSpPr>
        <xdr:cNvPr id="71" name="n_1mainValue【図書館】&#10;有形固定資産減価償却率"/>
        <xdr:cNvSpPr txBox="1"/>
      </xdr:nvSpPr>
      <xdr:spPr>
        <a:xfrm>
          <a:off x="3582043"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101600</xdr:rowOff>
    </xdr:from>
    <xdr:to>
      <xdr:col>14</xdr:col>
      <xdr:colOff>79375</xdr:colOff>
      <xdr:row>40</xdr:row>
      <xdr:rowOff>31750</xdr:rowOff>
    </xdr:to>
    <xdr:sp macro="" textlink="">
      <xdr:nvSpPr>
        <xdr:cNvPr id="109" name="円/楕円 108"/>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22877</xdr:rowOff>
    </xdr:from>
    <xdr:ext cx="469744" cy="259045"/>
    <xdr:sp macro="" textlink="">
      <xdr:nvSpPr>
        <xdr:cNvPr id="110"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97790</xdr:rowOff>
    </xdr:from>
    <xdr:to>
      <xdr:col>5</xdr:col>
      <xdr:colOff>409575</xdr:colOff>
      <xdr:row>57</xdr:row>
      <xdr:rowOff>27940</xdr:rowOff>
    </xdr:to>
    <xdr:sp macro="" textlink="">
      <xdr:nvSpPr>
        <xdr:cNvPr id="148" name="円/楕円 147"/>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44467</xdr:rowOff>
    </xdr:from>
    <xdr:ext cx="405111" cy="259045"/>
    <xdr:sp macro="" textlink="">
      <xdr:nvSpPr>
        <xdr:cNvPr id="149" name="n_1mainValue【体育館・プール】&#10;有形固定資産減価償却率"/>
        <xdr:cNvSpPr txBox="1"/>
      </xdr:nvSpPr>
      <xdr:spPr>
        <a:xfrm>
          <a:off x="3582043"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86360</xdr:rowOff>
    </xdr:from>
    <xdr:to>
      <xdr:col>14</xdr:col>
      <xdr:colOff>79375</xdr:colOff>
      <xdr:row>63</xdr:row>
      <xdr:rowOff>16510</xdr:rowOff>
    </xdr:to>
    <xdr:sp macro="" textlink="">
      <xdr:nvSpPr>
        <xdr:cNvPr id="187" name="円/楕円 186"/>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7637</xdr:rowOff>
    </xdr:from>
    <xdr:ext cx="469744" cy="259045"/>
    <xdr:sp macro="" textlink="">
      <xdr:nvSpPr>
        <xdr:cNvPr id="188"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114952</xdr:rowOff>
    </xdr:from>
    <xdr:ext cx="405111" cy="259045"/>
    <xdr:sp macro="" textlink="">
      <xdr:nvSpPr>
        <xdr:cNvPr id="221" name="n_1aveValue【福祉施設】&#10;有形固定資産減価償却率"/>
        <xdr:cNvSpPr txBox="1"/>
      </xdr:nvSpPr>
      <xdr:spPr>
        <a:xfrm>
          <a:off x="3582043"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57786</xdr:rowOff>
    </xdr:from>
    <xdr:to>
      <xdr:col>5</xdr:col>
      <xdr:colOff>409575</xdr:colOff>
      <xdr:row>83</xdr:row>
      <xdr:rowOff>159386</xdr:rowOff>
    </xdr:to>
    <xdr:sp macro="" textlink="">
      <xdr:nvSpPr>
        <xdr:cNvPr id="227" name="円/楕円 226"/>
        <xdr:cNvSpPr/>
      </xdr:nvSpPr>
      <xdr:spPr>
        <a:xfrm>
          <a:off x="3746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150513</xdr:rowOff>
    </xdr:from>
    <xdr:ext cx="405111" cy="259045"/>
    <xdr:sp macro="" textlink="">
      <xdr:nvSpPr>
        <xdr:cNvPr id="228" name="n_1mainValue【福祉施設】&#10;有形固定資産減価償却率"/>
        <xdr:cNvSpPr txBox="1"/>
      </xdr:nvSpPr>
      <xdr:spPr>
        <a:xfrm>
          <a:off x="3582043"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151892</xdr:rowOff>
    </xdr:from>
    <xdr:to>
      <xdr:col>14</xdr:col>
      <xdr:colOff>79375</xdr:colOff>
      <xdr:row>85</xdr:row>
      <xdr:rowOff>82042</xdr:rowOff>
    </xdr:to>
    <xdr:sp macro="" textlink="">
      <xdr:nvSpPr>
        <xdr:cNvPr id="264" name="円/楕円 263"/>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73169</xdr:rowOff>
    </xdr:from>
    <xdr:ext cx="469744" cy="259045"/>
    <xdr:sp macro="" textlink="">
      <xdr:nvSpPr>
        <xdr:cNvPr id="265" name="n_1mainValue【福祉施設】&#10;一人当たり面積"/>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162577</xdr:rowOff>
    </xdr:from>
    <xdr:ext cx="405111" cy="259045"/>
    <xdr:sp macro="" textlink="">
      <xdr:nvSpPr>
        <xdr:cNvPr id="298"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170180</xdr:rowOff>
    </xdr:from>
    <xdr:to>
      <xdr:col>5</xdr:col>
      <xdr:colOff>409575</xdr:colOff>
      <xdr:row>107</xdr:row>
      <xdr:rowOff>100330</xdr:rowOff>
    </xdr:to>
    <xdr:sp macro="" textlink="">
      <xdr:nvSpPr>
        <xdr:cNvPr id="304" name="円/楕円 303"/>
        <xdr:cNvSpPr/>
      </xdr:nvSpPr>
      <xdr:spPr>
        <a:xfrm>
          <a:off x="3746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91457</xdr:rowOff>
    </xdr:from>
    <xdr:ext cx="405111" cy="259045"/>
    <xdr:sp macro="" textlink="">
      <xdr:nvSpPr>
        <xdr:cNvPr id="305" name="n_1mainValue【市民会館】&#10;有形固定資産減価償却率"/>
        <xdr:cNvSpPr txBox="1"/>
      </xdr:nvSpPr>
      <xdr:spPr>
        <a:xfrm>
          <a:off x="3582043"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337" name="n_1ave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10161</xdr:rowOff>
    </xdr:from>
    <xdr:to>
      <xdr:col>14</xdr:col>
      <xdr:colOff>79375</xdr:colOff>
      <xdr:row>102</xdr:row>
      <xdr:rowOff>111761</xdr:rowOff>
    </xdr:to>
    <xdr:sp macro="" textlink="">
      <xdr:nvSpPr>
        <xdr:cNvPr id="343" name="円/楕円 342"/>
        <xdr:cNvSpPr/>
      </xdr:nvSpPr>
      <xdr:spPr>
        <a:xfrm>
          <a:off x="9588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128288</xdr:rowOff>
    </xdr:from>
    <xdr:ext cx="469744" cy="259045"/>
    <xdr:sp macro="" textlink="">
      <xdr:nvSpPr>
        <xdr:cNvPr id="344" name="n_1mainValue【市民会館】&#10;一人当たり面積"/>
        <xdr:cNvSpPr txBox="1"/>
      </xdr:nvSpPr>
      <xdr:spPr>
        <a:xfrm>
          <a:off x="9391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5" name="テキスト ボックス 3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6" name="直線コネクタ 3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7" name="テキスト ボックス 35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8" name="直線コネクタ 3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9" name="テキスト ボックス 3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0" name="直線コネクタ 3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1" name="テキスト ボックス 3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2" name="直線コネクタ 3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3" name="テキスト ボックス 36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7" name="直線コネクタ 366"/>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68"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69" name="直線コネクタ 368"/>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0"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1" name="直線コネクタ 370"/>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2"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3" name="フローチャート : 判断 372"/>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74" name="フローチャート : 判断 373"/>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156989</xdr:rowOff>
    </xdr:from>
    <xdr:ext cx="405111" cy="259045"/>
    <xdr:sp macro="" textlink="">
      <xdr:nvSpPr>
        <xdr:cNvPr id="375"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16256</xdr:rowOff>
    </xdr:from>
    <xdr:to>
      <xdr:col>22</xdr:col>
      <xdr:colOff>415925</xdr:colOff>
      <xdr:row>35</xdr:row>
      <xdr:rowOff>117856</xdr:rowOff>
    </xdr:to>
    <xdr:sp macro="" textlink="">
      <xdr:nvSpPr>
        <xdr:cNvPr id="381" name="円/楕円 380"/>
        <xdr:cNvSpPr/>
      </xdr:nvSpPr>
      <xdr:spPr>
        <a:xfrm>
          <a:off x="15430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134383</xdr:rowOff>
    </xdr:from>
    <xdr:ext cx="405111" cy="259045"/>
    <xdr:sp macro="" textlink="">
      <xdr:nvSpPr>
        <xdr:cNvPr id="382" name="n_1mainValue【一般廃棄物処理施設】&#10;有形固定資産減価償却率"/>
        <xdr:cNvSpPr txBox="1"/>
      </xdr:nvSpPr>
      <xdr:spPr>
        <a:xfrm>
          <a:off x="15266043"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6" name="直線コネクタ 405"/>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7"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08" name="直線コネクタ 407"/>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09"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0" name="直線コネクタ 409"/>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1"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2" name="フローチャート : 判断 411"/>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13" name="フローチャート : 判断 412"/>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165983</xdr:rowOff>
    </xdr:from>
    <xdr:ext cx="534377" cy="259045"/>
    <xdr:sp macro="" textlink="">
      <xdr:nvSpPr>
        <xdr:cNvPr id="414"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144928</xdr:rowOff>
    </xdr:from>
    <xdr:to>
      <xdr:col>31</xdr:col>
      <xdr:colOff>85725</xdr:colOff>
      <xdr:row>42</xdr:row>
      <xdr:rowOff>75078</xdr:rowOff>
    </xdr:to>
    <xdr:sp macro="" textlink="">
      <xdr:nvSpPr>
        <xdr:cNvPr id="420" name="円/楕円 419"/>
        <xdr:cNvSpPr/>
      </xdr:nvSpPr>
      <xdr:spPr>
        <a:xfrm>
          <a:off x="21272500" y="71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66205</xdr:rowOff>
    </xdr:from>
    <xdr:ext cx="469744" cy="259045"/>
    <xdr:sp macro="" textlink="">
      <xdr:nvSpPr>
        <xdr:cNvPr id="421" name="n_1mainValue【一般廃棄物処理施設】&#10;一人当たり有形固定資産（償却資産）額"/>
        <xdr:cNvSpPr txBox="1"/>
      </xdr:nvSpPr>
      <xdr:spPr>
        <a:xfrm>
          <a:off x="21075727" y="72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5" name="直線コネクタ 44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7" name="直線コネクタ 44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4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49" name="直線コネクタ 44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1" name="フローチャート : 判断 45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52" name="フローチャート : 判断 45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453"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459" name="円/楕円 458"/>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124477</xdr:rowOff>
    </xdr:from>
    <xdr:ext cx="405111" cy="259045"/>
    <xdr:sp macro="" textlink="">
      <xdr:nvSpPr>
        <xdr:cNvPr id="460" name="n_1mainValue【保健センター・保健所】&#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2" name="直線コネクタ 481"/>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3"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4" name="直線コネクタ 48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5"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6" name="直線コネクタ 485"/>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7"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88" name="フローチャート : 判断 48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89" name="フローチャート : 判断 488"/>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147337</xdr:rowOff>
    </xdr:from>
    <xdr:ext cx="469744" cy="259045"/>
    <xdr:sp macro="" textlink="">
      <xdr:nvSpPr>
        <xdr:cNvPr id="490"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52070</xdr:rowOff>
    </xdr:from>
    <xdr:to>
      <xdr:col>31</xdr:col>
      <xdr:colOff>85725</xdr:colOff>
      <xdr:row>61</xdr:row>
      <xdr:rowOff>153670</xdr:rowOff>
    </xdr:to>
    <xdr:sp macro="" textlink="">
      <xdr:nvSpPr>
        <xdr:cNvPr id="496" name="円/楕円 495"/>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144797</xdr:rowOff>
    </xdr:from>
    <xdr:ext cx="469744" cy="259045"/>
    <xdr:sp macro="" textlink="">
      <xdr:nvSpPr>
        <xdr:cNvPr id="497"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8" name="直線コネクタ 5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9" name="テキスト ボックス 5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0" name="直線コネクタ 5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1" name="テキスト ボックス 5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2" name="直線コネクタ 5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3" name="テキスト ボックス 5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4" name="直線コネクタ 5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5" name="テキスト ボックス 5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6" name="直線コネクタ 5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7" name="テキスト ボックス 5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8" name="直線コネクタ 5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9" name="テキスト ボックス 5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3" name="直線コネクタ 522"/>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4"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5" name="直線コネクタ 524"/>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6"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7" name="直線コネクタ 526"/>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28"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29" name="フローチャート : 判断 528"/>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530" name="フローチャート : 判断 529"/>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30315</xdr:rowOff>
    </xdr:from>
    <xdr:ext cx="405111" cy="259045"/>
    <xdr:sp macro="" textlink="">
      <xdr:nvSpPr>
        <xdr:cNvPr id="531"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60779</xdr:rowOff>
    </xdr:from>
    <xdr:to>
      <xdr:col>22</xdr:col>
      <xdr:colOff>415925</xdr:colOff>
      <xdr:row>82</xdr:row>
      <xdr:rowOff>162379</xdr:rowOff>
    </xdr:to>
    <xdr:sp macro="" textlink="">
      <xdr:nvSpPr>
        <xdr:cNvPr id="537" name="円/楕円 536"/>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153506</xdr:rowOff>
    </xdr:from>
    <xdr:ext cx="405111" cy="259045"/>
    <xdr:sp macro="" textlink="">
      <xdr:nvSpPr>
        <xdr:cNvPr id="538" name="n_1mainValue【消防施設】&#10;有形固定資産減価償却率"/>
        <xdr:cNvSpPr txBox="1"/>
      </xdr:nvSpPr>
      <xdr:spPr>
        <a:xfrm>
          <a:off x="15266043"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2" name="直線コネクタ 56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4" name="直線コネクタ 56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6" name="直線コネクタ 56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68" name="フローチャート : 判断 56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69" name="フローチャート : 判断 56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111777</xdr:rowOff>
    </xdr:from>
    <xdr:ext cx="469744" cy="259045"/>
    <xdr:sp macro="" textlink="">
      <xdr:nvSpPr>
        <xdr:cNvPr id="570"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127000</xdr:rowOff>
    </xdr:from>
    <xdr:to>
      <xdr:col>31</xdr:col>
      <xdr:colOff>85725</xdr:colOff>
      <xdr:row>83</xdr:row>
      <xdr:rowOff>57150</xdr:rowOff>
    </xdr:to>
    <xdr:sp macro="" textlink="">
      <xdr:nvSpPr>
        <xdr:cNvPr id="576" name="円/楕円 575"/>
        <xdr:cNvSpPr/>
      </xdr:nvSpPr>
      <xdr:spPr>
        <a:xfrm>
          <a:off x="2127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73677</xdr:rowOff>
    </xdr:from>
    <xdr:ext cx="469744" cy="259045"/>
    <xdr:sp macro="" textlink="">
      <xdr:nvSpPr>
        <xdr:cNvPr id="577" name="n_1main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3" name="直線コネクタ 602"/>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4"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5" name="直線コネクタ 604"/>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6"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7" name="直線コネクタ 606"/>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08"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09" name="フローチャート : 判断 608"/>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610" name="フローチャート : 判断 609"/>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611"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33564</xdr:rowOff>
    </xdr:from>
    <xdr:to>
      <xdr:col>22</xdr:col>
      <xdr:colOff>415925</xdr:colOff>
      <xdr:row>101</xdr:row>
      <xdr:rowOff>135164</xdr:rowOff>
    </xdr:to>
    <xdr:sp macro="" textlink="">
      <xdr:nvSpPr>
        <xdr:cNvPr id="617" name="円/楕円 616"/>
        <xdr:cNvSpPr/>
      </xdr:nvSpPr>
      <xdr:spPr>
        <a:xfrm>
          <a:off x="15430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151691</xdr:rowOff>
    </xdr:from>
    <xdr:ext cx="405111" cy="259045"/>
    <xdr:sp macro="" textlink="">
      <xdr:nvSpPr>
        <xdr:cNvPr id="618" name="n_1mainValue【庁舎】&#10;有形固定資産減価償却率"/>
        <xdr:cNvSpPr txBox="1"/>
      </xdr:nvSpPr>
      <xdr:spPr>
        <a:xfrm>
          <a:off x="15266043"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9" name="直線コネクタ 6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0" name="テキスト ボックス 6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1" name="直線コネクタ 6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2" name="テキスト ボックス 6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3" name="直線コネクタ 6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4" name="テキスト ボックス 6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5" name="直線コネクタ 6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6" name="テキスト ボックス 6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7" name="直線コネクタ 6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8" name="テキスト ボックス 6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2" name="直線コネクタ 641"/>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3"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4" name="直線コネクタ 643"/>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5"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6" name="直線コネクタ 645"/>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7"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48" name="フローチャート : 判断 647"/>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49" name="フローチャート : 判断 648"/>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101616</xdr:rowOff>
    </xdr:from>
    <xdr:ext cx="469744" cy="259045"/>
    <xdr:sp macro="" textlink="">
      <xdr:nvSpPr>
        <xdr:cNvPr id="650"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52070</xdr:rowOff>
    </xdr:from>
    <xdr:to>
      <xdr:col>31</xdr:col>
      <xdr:colOff>85725</xdr:colOff>
      <xdr:row>106</xdr:row>
      <xdr:rowOff>153670</xdr:rowOff>
    </xdr:to>
    <xdr:sp macro="" textlink="">
      <xdr:nvSpPr>
        <xdr:cNvPr id="656" name="円/楕円 655"/>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144797</xdr:rowOff>
    </xdr:from>
    <xdr:ext cx="469744" cy="259045"/>
    <xdr:sp macro="" textlink="">
      <xdr:nvSpPr>
        <xdr:cNvPr id="657" name="n_1mainValue【庁舎】&#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部分的な改修はありますが、施設としての変化はありません。</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市民会館に関しては、文化パルク城陽等の施設を保有していることから、市民一人当たりの面積が府下平均を大きく上回っているものです。</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77,602
77,023
32.71
27,265,424
27,201,634
19,640
14,901,095
36,131,025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財政力指数は、前年度から</a:t>
          </a:r>
          <a:r>
            <a:rPr kumimoji="1" lang="en-US" altLang="ja-JP" sz="1300">
              <a:latin typeface="HGSｺﾞｼｯｸM" panose="020B0600000000000000" pitchFamily="50" charset="-128"/>
              <a:ea typeface="HGSｺﾞｼｯｸM" panose="020B0600000000000000" pitchFamily="50" charset="-128"/>
            </a:rPr>
            <a:t>0.01</a:t>
          </a:r>
          <a:r>
            <a:rPr kumimoji="1" lang="ja-JP" altLang="en-US" sz="1300">
              <a:latin typeface="HGSｺﾞｼｯｸM" panose="020B0600000000000000" pitchFamily="50" charset="-128"/>
              <a:ea typeface="HGSｺﾞｼｯｸM" panose="020B0600000000000000" pitchFamily="50" charset="-128"/>
            </a:rPr>
            <a:t>ポイント上昇しましたが、類似団体平均を下回っており、依然として厳しい財政状況にあります。</a:t>
          </a:r>
          <a:endParaRPr kumimoji="1" lang="en-US" altLang="ja-JP" sz="1300">
            <a:latin typeface="HGSｺﾞｼｯｸM" panose="020B0600000000000000" pitchFamily="50" charset="-128"/>
            <a:ea typeface="HGSｺﾞｼｯｸM" panose="020B0600000000000000" pitchFamily="50" charset="-128"/>
          </a:endParaRPr>
        </a:p>
        <a:p>
          <a:r>
            <a:rPr kumimoji="1" lang="ja-JP" altLang="en-US" sz="1300">
              <a:latin typeface="HGSｺﾞｼｯｸM" panose="020B0600000000000000" pitchFamily="50" charset="-128"/>
              <a:ea typeface="HGSｺﾞｼｯｸM" panose="020B0600000000000000" pitchFamily="50" charset="-128"/>
            </a:rPr>
            <a:t>　歳入歳出両面において、聖域なき改革を進め、財政基盤の強化に努めます。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124460</xdr:rowOff>
    </xdr:from>
    <xdr:to>
      <xdr:col>7</xdr:col>
      <xdr:colOff>152400</xdr:colOff>
      <xdr:row>41</xdr:row>
      <xdr:rowOff>148590</xdr:rowOff>
    </xdr:to>
    <xdr:cxnSp macro="">
      <xdr:nvCxnSpPr>
        <xdr:cNvPr id="66" name="直線コネクタ 65"/>
        <xdr:cNvCxnSpPr/>
      </xdr:nvCxnSpPr>
      <xdr:spPr>
        <a:xfrm flipV="1">
          <a:off x="4114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41</xdr:row>
      <xdr:rowOff>148590</xdr:rowOff>
    </xdr:to>
    <xdr:cxnSp macro="">
      <xdr:nvCxnSpPr>
        <xdr:cNvPr id="69" name="直線コネクタ 68"/>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148590</xdr:rowOff>
    </xdr:from>
    <xdr:to>
      <xdr:col>4</xdr:col>
      <xdr:colOff>482600</xdr:colOff>
      <xdr:row>41</xdr:row>
      <xdr:rowOff>148590</xdr:rowOff>
    </xdr:to>
    <xdr:cxnSp macro="">
      <xdr:nvCxnSpPr>
        <xdr:cNvPr id="72" name="直線コネクタ 71"/>
        <xdr:cNvCxnSpPr/>
      </xdr:nvCxnSpPr>
      <xdr:spPr>
        <a:xfrm>
          <a:off x="2336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100330</xdr:rowOff>
    </xdr:from>
    <xdr:to>
      <xdr:col>3</xdr:col>
      <xdr:colOff>279400</xdr:colOff>
      <xdr:row>41</xdr:row>
      <xdr:rowOff>148590</xdr:rowOff>
    </xdr:to>
    <xdr:cxnSp macro="">
      <xdr:nvCxnSpPr>
        <xdr:cNvPr id="75" name="直線コネクタ 74"/>
        <xdr:cNvCxnSpPr/>
      </xdr:nvCxnSpPr>
      <xdr:spPr>
        <a:xfrm>
          <a:off x="1447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85" name="円/楕円 84"/>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45737</xdr:rowOff>
    </xdr:from>
    <xdr:ext cx="762000" cy="259045"/>
    <xdr:sp macro="" textlink="">
      <xdr:nvSpPr>
        <xdr:cNvPr id="86" name="財政力該当値テキスト"/>
        <xdr:cNvSpPr txBox="1"/>
      </xdr:nvSpPr>
      <xdr:spPr>
        <a:xfrm>
          <a:off x="5041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7" name="円/楕円 86"/>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8" name="テキスト ボックス 87"/>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97790</xdr:rowOff>
    </xdr:from>
    <xdr:to>
      <xdr:col>4</xdr:col>
      <xdr:colOff>533400</xdr:colOff>
      <xdr:row>42</xdr:row>
      <xdr:rowOff>27940</xdr:rowOff>
    </xdr:to>
    <xdr:sp macro="" textlink="">
      <xdr:nvSpPr>
        <xdr:cNvPr id="89" name="円/楕円 88"/>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90" name="テキスト ボックス 89"/>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97790</xdr:rowOff>
    </xdr:from>
    <xdr:to>
      <xdr:col>3</xdr:col>
      <xdr:colOff>330200</xdr:colOff>
      <xdr:row>42</xdr:row>
      <xdr:rowOff>27940</xdr:rowOff>
    </xdr:to>
    <xdr:sp macro="" textlink="">
      <xdr:nvSpPr>
        <xdr:cNvPr id="91" name="円/楕円 90"/>
        <xdr:cNvSpPr/>
      </xdr:nvSpPr>
      <xdr:spPr>
        <a:xfrm>
          <a:off x="2286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92" name="テキスト ボックス 91"/>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49530</xdr:rowOff>
    </xdr:from>
    <xdr:to>
      <xdr:col>2</xdr:col>
      <xdr:colOff>127000</xdr:colOff>
      <xdr:row>41</xdr:row>
      <xdr:rowOff>151130</xdr:rowOff>
    </xdr:to>
    <xdr:sp macro="" textlink="">
      <xdr:nvSpPr>
        <xdr:cNvPr id="93" name="円/楕円 92"/>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161307</xdr:rowOff>
    </xdr:from>
    <xdr:ext cx="762000" cy="259045"/>
    <xdr:sp macro="" textlink="">
      <xdr:nvSpPr>
        <xdr:cNvPr id="94" name="テキスト ボックス 93"/>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経常収支比率は、前年度から</a:t>
          </a:r>
          <a:r>
            <a:rPr kumimoji="1" lang="en-US" altLang="ja-JP" sz="1300">
              <a:latin typeface="HGSｺﾞｼｯｸM" panose="020B0600000000000000" pitchFamily="50" charset="-128"/>
              <a:ea typeface="HGSｺﾞｼｯｸM" panose="020B0600000000000000" pitchFamily="50" charset="-128"/>
            </a:rPr>
            <a:t>2.8</a:t>
          </a:r>
          <a:r>
            <a:rPr kumimoji="1" lang="ja-JP" altLang="en-US" sz="1300">
              <a:latin typeface="HGSｺﾞｼｯｸM" panose="020B0600000000000000" pitchFamily="50" charset="-128"/>
              <a:ea typeface="HGSｺﾞｼｯｸM" panose="020B0600000000000000" pitchFamily="50" charset="-128"/>
            </a:rPr>
            <a:t>ポイント悪化し</a:t>
          </a:r>
          <a:r>
            <a:rPr kumimoji="1" lang="en-US" altLang="ja-JP" sz="1300">
              <a:latin typeface="HGSｺﾞｼｯｸM" panose="020B0600000000000000" pitchFamily="50" charset="-128"/>
              <a:ea typeface="HGSｺﾞｼｯｸM" panose="020B0600000000000000" pitchFamily="50" charset="-128"/>
            </a:rPr>
            <a:t>99.8</a:t>
          </a:r>
          <a:r>
            <a:rPr kumimoji="1" lang="ja-JP" altLang="en-US" sz="1300">
              <a:latin typeface="HGSｺﾞｼｯｸM" panose="020B0600000000000000" pitchFamily="50" charset="-128"/>
              <a:ea typeface="HGSｺﾞｼｯｸM" panose="020B0600000000000000" pitchFamily="50" charset="-128"/>
            </a:rPr>
            <a:t>％でした。</a:t>
          </a:r>
          <a:endParaRPr kumimoji="1" lang="en-US" altLang="ja-JP" sz="1300">
            <a:latin typeface="HGSｺﾞｼｯｸM" panose="020B0600000000000000" pitchFamily="50" charset="-128"/>
            <a:ea typeface="HGSｺﾞｼｯｸM" panose="020B0600000000000000" pitchFamily="50" charset="-128"/>
          </a:endParaRPr>
        </a:p>
        <a:p>
          <a:r>
            <a:rPr kumimoji="1" lang="ja-JP" altLang="en-US" sz="1300">
              <a:latin typeface="HGSｺﾞｼｯｸM" panose="020B0600000000000000" pitchFamily="50" charset="-128"/>
              <a:ea typeface="HGSｺﾞｼｯｸM" panose="020B0600000000000000" pitchFamily="50" charset="-128"/>
            </a:rPr>
            <a:t>　その要因は、分子となる歳出経常一般財源充当経費が、人件費や物件費等で約</a:t>
          </a:r>
          <a:r>
            <a:rPr kumimoji="1" lang="en-US" altLang="ja-JP" sz="1300">
              <a:latin typeface="HGSｺﾞｼｯｸM" panose="020B0600000000000000" pitchFamily="50" charset="-128"/>
              <a:ea typeface="HGSｺﾞｼｯｸM" panose="020B0600000000000000" pitchFamily="50" charset="-128"/>
            </a:rPr>
            <a:t>1.4</a:t>
          </a:r>
          <a:r>
            <a:rPr kumimoji="1" lang="ja-JP" altLang="en-US" sz="1300">
              <a:latin typeface="HGSｺﾞｼｯｸM" panose="020B0600000000000000" pitchFamily="50" charset="-128"/>
              <a:ea typeface="HGSｺﾞｼｯｸM" panose="020B0600000000000000" pitchFamily="50" charset="-128"/>
            </a:rPr>
            <a:t>億円減少したものの、分母となる歳入経常一般財源が、地方消費税交付金や、地方交付税、臨時財政対策債等で約</a:t>
          </a:r>
          <a:r>
            <a:rPr kumimoji="1" lang="en-US" altLang="ja-JP" sz="1300">
              <a:latin typeface="HGSｺﾞｼｯｸM" panose="020B0600000000000000" pitchFamily="50" charset="-128"/>
              <a:ea typeface="HGSｺﾞｼｯｸM" panose="020B0600000000000000" pitchFamily="50" charset="-128"/>
            </a:rPr>
            <a:t>5.3</a:t>
          </a:r>
          <a:r>
            <a:rPr kumimoji="1" lang="ja-JP" altLang="en-US" sz="1300">
              <a:latin typeface="HGSｺﾞｼｯｸM" panose="020B0600000000000000" pitchFamily="50" charset="-128"/>
              <a:ea typeface="HGSｺﾞｼｯｸM" panose="020B0600000000000000" pitchFamily="50" charset="-128"/>
            </a:rPr>
            <a:t>億円減少したことによるものです。</a:t>
          </a:r>
          <a:endParaRPr kumimoji="1" lang="en-US" altLang="ja-JP" sz="1300">
            <a:latin typeface="HGSｺﾞｼｯｸM" panose="020B0600000000000000" pitchFamily="50" charset="-128"/>
            <a:ea typeface="HGSｺﾞｼｯｸM" panose="020B0600000000000000" pitchFamily="50" charset="-128"/>
          </a:endParaRPr>
        </a:p>
        <a:p>
          <a:r>
            <a:rPr kumimoji="1" lang="ja-JP" altLang="en-US" sz="1300">
              <a:latin typeface="HGSｺﾞｼｯｸM" panose="020B0600000000000000" pitchFamily="50" charset="-128"/>
              <a:ea typeface="HGSｺﾞｼｯｸM" panose="020B0600000000000000" pitchFamily="50" charset="-128"/>
            </a:rPr>
            <a:t>　今後も行財政改革を通じて一層の歳入増収、歳出削減に努めます。</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53848</xdr:rowOff>
    </xdr:to>
    <xdr:cxnSp macro="">
      <xdr:nvCxnSpPr>
        <xdr:cNvPr id="127" name="直線コネクタ 126"/>
        <xdr:cNvCxnSpPr/>
      </xdr:nvCxnSpPr>
      <xdr:spPr>
        <a:xfrm>
          <a:off x="4114800" y="1089152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64</xdr:row>
      <xdr:rowOff>44196</xdr:rowOff>
    </xdr:to>
    <xdr:cxnSp macro="">
      <xdr:nvCxnSpPr>
        <xdr:cNvPr id="130" name="直線コネクタ 129"/>
        <xdr:cNvCxnSpPr/>
      </xdr:nvCxnSpPr>
      <xdr:spPr>
        <a:xfrm flipV="1">
          <a:off x="3225800" y="1089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64</xdr:row>
      <xdr:rowOff>44196</xdr:rowOff>
    </xdr:to>
    <xdr:cxnSp macro="">
      <xdr:nvCxnSpPr>
        <xdr:cNvPr id="133" name="直線コネクタ 132"/>
        <xdr:cNvCxnSpPr/>
      </xdr:nvCxnSpPr>
      <xdr:spPr>
        <a:xfrm>
          <a:off x="2336800" y="1080465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63</xdr:row>
      <xdr:rowOff>56388</xdr:rowOff>
    </xdr:to>
    <xdr:cxnSp macro="">
      <xdr:nvCxnSpPr>
        <xdr:cNvPr id="136" name="直線コネクタ 135"/>
        <xdr:cNvCxnSpPr/>
      </xdr:nvCxnSpPr>
      <xdr:spPr>
        <a:xfrm flipV="1">
          <a:off x="1447800" y="1080465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6" name="円/楕円 145"/>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47"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48" name="円/楕円 147"/>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49" name="テキスト ボックス 148"/>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0" name="円/楕円 149"/>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1" name="テキスト ボックス 150"/>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123952</xdr:rowOff>
    </xdr:from>
    <xdr:to>
      <xdr:col>3</xdr:col>
      <xdr:colOff>330200</xdr:colOff>
      <xdr:row>63</xdr:row>
      <xdr:rowOff>54102</xdr:rowOff>
    </xdr:to>
    <xdr:sp macro="" textlink="">
      <xdr:nvSpPr>
        <xdr:cNvPr id="152" name="円/楕円 151"/>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38879</xdr:rowOff>
    </xdr:from>
    <xdr:ext cx="762000" cy="259045"/>
    <xdr:sp macro="" textlink="">
      <xdr:nvSpPr>
        <xdr:cNvPr id="153" name="テキスト ボックス 152"/>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4" name="円/楕円 153"/>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91965</xdr:rowOff>
    </xdr:from>
    <xdr:ext cx="762000" cy="259045"/>
    <xdr:sp macro="" textlink="">
      <xdr:nvSpPr>
        <xdr:cNvPr id="155" name="テキスト ボックス 154"/>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民間で実施可能な部分については、委託化を進め、コストの低減を図っているところであり、今後ともその方針を継続していきます。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71363</xdr:rowOff>
    </xdr:from>
    <xdr:to>
      <xdr:col>7</xdr:col>
      <xdr:colOff>152400</xdr:colOff>
      <xdr:row>83</xdr:row>
      <xdr:rowOff>130414</xdr:rowOff>
    </xdr:to>
    <xdr:cxnSp macro="">
      <xdr:nvCxnSpPr>
        <xdr:cNvPr id="190" name="直線コネクタ 189"/>
        <xdr:cNvCxnSpPr/>
      </xdr:nvCxnSpPr>
      <xdr:spPr>
        <a:xfrm flipV="1">
          <a:off x="4114800" y="14301713"/>
          <a:ext cx="8382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77260</xdr:rowOff>
    </xdr:from>
    <xdr:to>
      <xdr:col>6</xdr:col>
      <xdr:colOff>0</xdr:colOff>
      <xdr:row>83</xdr:row>
      <xdr:rowOff>130414</xdr:rowOff>
    </xdr:to>
    <xdr:cxnSp macro="">
      <xdr:nvCxnSpPr>
        <xdr:cNvPr id="193" name="直線コネクタ 192"/>
        <xdr:cNvCxnSpPr/>
      </xdr:nvCxnSpPr>
      <xdr:spPr>
        <a:xfrm>
          <a:off x="3225800" y="14307610"/>
          <a:ext cx="8890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9858</xdr:rowOff>
    </xdr:from>
    <xdr:to>
      <xdr:col>4</xdr:col>
      <xdr:colOff>482600</xdr:colOff>
      <xdr:row>83</xdr:row>
      <xdr:rowOff>77260</xdr:rowOff>
    </xdr:to>
    <xdr:cxnSp macro="">
      <xdr:nvCxnSpPr>
        <xdr:cNvPr id="196" name="直線コネクタ 195"/>
        <xdr:cNvCxnSpPr/>
      </xdr:nvCxnSpPr>
      <xdr:spPr>
        <a:xfrm>
          <a:off x="2336800" y="14240208"/>
          <a:ext cx="889000" cy="6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9858</xdr:rowOff>
    </xdr:from>
    <xdr:to>
      <xdr:col>3</xdr:col>
      <xdr:colOff>279400</xdr:colOff>
      <xdr:row>83</xdr:row>
      <xdr:rowOff>33545</xdr:rowOff>
    </xdr:to>
    <xdr:cxnSp macro="">
      <xdr:nvCxnSpPr>
        <xdr:cNvPr id="199" name="直線コネクタ 198"/>
        <xdr:cNvCxnSpPr/>
      </xdr:nvCxnSpPr>
      <xdr:spPr>
        <a:xfrm flipV="1">
          <a:off x="1447800" y="14240208"/>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20563</xdr:rowOff>
    </xdr:from>
    <xdr:to>
      <xdr:col>7</xdr:col>
      <xdr:colOff>203200</xdr:colOff>
      <xdr:row>83</xdr:row>
      <xdr:rowOff>122163</xdr:rowOff>
    </xdr:to>
    <xdr:sp macro="" textlink="">
      <xdr:nvSpPr>
        <xdr:cNvPr id="209" name="円/楕円 208"/>
        <xdr:cNvSpPr/>
      </xdr:nvSpPr>
      <xdr:spPr>
        <a:xfrm>
          <a:off x="4902200" y="142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37090</xdr:rowOff>
    </xdr:from>
    <xdr:ext cx="762000" cy="259045"/>
    <xdr:sp macro="" textlink="">
      <xdr:nvSpPr>
        <xdr:cNvPr id="210" name="人件費・物件費等の状況該当値テキスト"/>
        <xdr:cNvSpPr txBox="1"/>
      </xdr:nvSpPr>
      <xdr:spPr>
        <a:xfrm>
          <a:off x="5041900" y="1409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79614</xdr:rowOff>
    </xdr:from>
    <xdr:to>
      <xdr:col>6</xdr:col>
      <xdr:colOff>50800</xdr:colOff>
      <xdr:row>84</xdr:row>
      <xdr:rowOff>9764</xdr:rowOff>
    </xdr:to>
    <xdr:sp macro="" textlink="">
      <xdr:nvSpPr>
        <xdr:cNvPr id="211" name="円/楕円 210"/>
        <xdr:cNvSpPr/>
      </xdr:nvSpPr>
      <xdr:spPr>
        <a:xfrm>
          <a:off x="4064000" y="14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19941</xdr:rowOff>
    </xdr:from>
    <xdr:ext cx="736600" cy="259045"/>
    <xdr:sp macro="" textlink="">
      <xdr:nvSpPr>
        <xdr:cNvPr id="212" name="テキスト ボックス 211"/>
        <xdr:cNvSpPr txBox="1"/>
      </xdr:nvSpPr>
      <xdr:spPr>
        <a:xfrm>
          <a:off x="3733800" y="1407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101,781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26460</xdr:rowOff>
    </xdr:from>
    <xdr:to>
      <xdr:col>4</xdr:col>
      <xdr:colOff>533400</xdr:colOff>
      <xdr:row>83</xdr:row>
      <xdr:rowOff>128060</xdr:rowOff>
    </xdr:to>
    <xdr:sp macro="" textlink="">
      <xdr:nvSpPr>
        <xdr:cNvPr id="213" name="円/楕円 212"/>
        <xdr:cNvSpPr/>
      </xdr:nvSpPr>
      <xdr:spPr>
        <a:xfrm>
          <a:off x="3175000" y="142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138237</xdr:rowOff>
    </xdr:from>
    <xdr:ext cx="762000" cy="259045"/>
    <xdr:sp macro="" textlink="">
      <xdr:nvSpPr>
        <xdr:cNvPr id="214" name="テキスト ボックス 213"/>
        <xdr:cNvSpPr txBox="1"/>
      </xdr:nvSpPr>
      <xdr:spPr>
        <a:xfrm>
          <a:off x="2844800" y="140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97,816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130508</xdr:rowOff>
    </xdr:from>
    <xdr:to>
      <xdr:col>3</xdr:col>
      <xdr:colOff>330200</xdr:colOff>
      <xdr:row>83</xdr:row>
      <xdr:rowOff>60658</xdr:rowOff>
    </xdr:to>
    <xdr:sp macro="" textlink="">
      <xdr:nvSpPr>
        <xdr:cNvPr id="215" name="円/楕円 214"/>
        <xdr:cNvSpPr/>
      </xdr:nvSpPr>
      <xdr:spPr>
        <a:xfrm>
          <a:off x="2286000" y="141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70835</xdr:rowOff>
    </xdr:from>
    <xdr:ext cx="762000" cy="259045"/>
    <xdr:sp macro="" textlink="">
      <xdr:nvSpPr>
        <xdr:cNvPr id="216" name="テキスト ボックス 215"/>
        <xdr:cNvSpPr txBox="1"/>
      </xdr:nvSpPr>
      <xdr:spPr>
        <a:xfrm>
          <a:off x="1955800" y="1395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92,788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154195</xdr:rowOff>
    </xdr:from>
    <xdr:to>
      <xdr:col>2</xdr:col>
      <xdr:colOff>127000</xdr:colOff>
      <xdr:row>83</xdr:row>
      <xdr:rowOff>84345</xdr:rowOff>
    </xdr:to>
    <xdr:sp macro="" textlink="">
      <xdr:nvSpPr>
        <xdr:cNvPr id="217" name="円/楕円 216"/>
        <xdr:cNvSpPr/>
      </xdr:nvSpPr>
      <xdr:spPr>
        <a:xfrm>
          <a:off x="1397000" y="142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94522</xdr:rowOff>
    </xdr:from>
    <xdr:ext cx="762000" cy="259045"/>
    <xdr:sp macro="" textlink="">
      <xdr:nvSpPr>
        <xdr:cNvPr id="218" name="テキスト ボックス 217"/>
        <xdr:cNvSpPr txBox="1"/>
      </xdr:nvSpPr>
      <xdr:spPr>
        <a:xfrm>
          <a:off x="1066800" y="1398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ラスパイレス指数は１０２．３となり、前年度の１０２．６から０．３ポイント減少しています。</a:t>
          </a:r>
          <a:endParaRPr kumimoji="1" lang="en-US" altLang="ja-JP" sz="1300">
            <a:latin typeface="HGSｺﾞｼｯｸM" panose="020B0600000000000000" pitchFamily="50" charset="-128"/>
            <a:ea typeface="HGSｺﾞｼｯｸM" panose="020B0600000000000000" pitchFamily="50" charset="-128"/>
          </a:endParaRPr>
        </a:p>
        <a:p>
          <a:r>
            <a:rPr kumimoji="1" lang="ja-JP" altLang="en-US" sz="1300">
              <a:latin typeface="HGSｺﾞｼｯｸM" panose="020B0600000000000000" pitchFamily="50" charset="-128"/>
              <a:ea typeface="HGSｺﾞｼｯｸM" panose="020B0600000000000000" pitchFamily="50" charset="-128"/>
            </a:rPr>
            <a:t>　これは、ラスパイレス指数の高い者が退職し、ラスパイレス指数の低い者を採用した影響等によるものです。</a:t>
          </a:r>
        </a:p>
        <a:p>
          <a:r>
            <a:rPr kumimoji="1" lang="ja-JP" altLang="en-US" sz="1300">
              <a:latin typeface="HGSｺﾞｼｯｸM" panose="020B0600000000000000" pitchFamily="50" charset="-128"/>
              <a:ea typeface="HGSｺﾞｼｯｸM" panose="020B0600000000000000" pitchFamily="50" charset="-128"/>
            </a:rPr>
            <a:t>　今後も継続して行財政改革を進めることにより、人件費抑制に努めます。</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67129</xdr:rowOff>
    </xdr:from>
    <xdr:to>
      <xdr:col>24</xdr:col>
      <xdr:colOff>558800</xdr:colOff>
      <xdr:row>86</xdr:row>
      <xdr:rowOff>101600</xdr:rowOff>
    </xdr:to>
    <xdr:cxnSp macro="">
      <xdr:nvCxnSpPr>
        <xdr:cNvPr id="254" name="直線コネクタ 253"/>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9677</xdr:rowOff>
    </xdr:from>
    <xdr:to>
      <xdr:col>23</xdr:col>
      <xdr:colOff>406400</xdr:colOff>
      <xdr:row>86</xdr:row>
      <xdr:rowOff>101600</xdr:rowOff>
    </xdr:to>
    <xdr:cxnSp macro="">
      <xdr:nvCxnSpPr>
        <xdr:cNvPr id="257" name="直線コネクタ 256"/>
        <xdr:cNvCxnSpPr/>
      </xdr:nvCxnSpPr>
      <xdr:spPr>
        <a:xfrm>
          <a:off x="15290800" y="147543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59" name="テキスト ボックス 258"/>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123673</xdr:rowOff>
    </xdr:from>
    <xdr:to>
      <xdr:col>22</xdr:col>
      <xdr:colOff>203200</xdr:colOff>
      <xdr:row>86</xdr:row>
      <xdr:rowOff>9677</xdr:rowOff>
    </xdr:to>
    <xdr:cxnSp macro="">
      <xdr:nvCxnSpPr>
        <xdr:cNvPr id="260" name="直線コネクタ 259"/>
        <xdr:cNvCxnSpPr/>
      </xdr:nvCxnSpPr>
      <xdr:spPr>
        <a:xfrm>
          <a:off x="14401800" y="146969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88</xdr:row>
      <xdr:rowOff>80434</xdr:rowOff>
    </xdr:to>
    <xdr:cxnSp macro="">
      <xdr:nvCxnSpPr>
        <xdr:cNvPr id="263" name="直線コネクタ 262"/>
        <xdr:cNvCxnSpPr/>
      </xdr:nvCxnSpPr>
      <xdr:spPr>
        <a:xfrm flipV="1">
          <a:off x="13512800" y="14696923"/>
          <a:ext cx="889000" cy="47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5" name="テキスト ボックス 264"/>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73" name="円/楕円 272"/>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83656</xdr:rowOff>
    </xdr:from>
    <xdr:ext cx="762000" cy="259045"/>
    <xdr:sp macro="" textlink="">
      <xdr:nvSpPr>
        <xdr:cNvPr id="274" name="給与水準   （国との比較）該当値テキスト"/>
        <xdr:cNvSpPr txBox="1"/>
      </xdr:nvSpPr>
      <xdr:spPr>
        <a:xfrm>
          <a:off x="17106900" y="146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5" name="円/楕円 274"/>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6" name="テキスト ボックス 27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130327</xdr:rowOff>
    </xdr:from>
    <xdr:to>
      <xdr:col>22</xdr:col>
      <xdr:colOff>254000</xdr:colOff>
      <xdr:row>86</xdr:row>
      <xdr:rowOff>60477</xdr:rowOff>
    </xdr:to>
    <xdr:sp macro="" textlink="">
      <xdr:nvSpPr>
        <xdr:cNvPr id="277" name="円/楕円 276"/>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45254</xdr:rowOff>
    </xdr:from>
    <xdr:ext cx="762000" cy="259045"/>
    <xdr:sp macro="" textlink="">
      <xdr:nvSpPr>
        <xdr:cNvPr id="278" name="テキスト ボックス 277"/>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72873</xdr:rowOff>
    </xdr:from>
    <xdr:to>
      <xdr:col>21</xdr:col>
      <xdr:colOff>50800</xdr:colOff>
      <xdr:row>86</xdr:row>
      <xdr:rowOff>3023</xdr:rowOff>
    </xdr:to>
    <xdr:sp macro="" textlink="">
      <xdr:nvSpPr>
        <xdr:cNvPr id="279" name="円/楕円 278"/>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159250</xdr:rowOff>
    </xdr:from>
    <xdr:ext cx="762000" cy="259045"/>
    <xdr:sp macro="" textlink="">
      <xdr:nvSpPr>
        <xdr:cNvPr id="280" name="テキスト ボックス 279"/>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1" name="円/楕円 280"/>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2" name="テキスト ボックス 281"/>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平成１８年度に第２次定員管理計画を策定し、中長期にわたる職員の年齢構成の是正をはじめとする団塊世代対策など、計画的な定員管理を進めてきたところであり、類似団体平均を下回っています。</a:t>
          </a:r>
        </a:p>
        <a:p>
          <a:r>
            <a:rPr kumimoji="1" lang="ja-JP" altLang="en-US" sz="1300">
              <a:latin typeface="HGSｺﾞｼｯｸM" panose="020B0600000000000000" pitchFamily="50" charset="-128"/>
              <a:ea typeface="HGSｺﾞｼｯｸM" panose="020B0600000000000000" pitchFamily="50" charset="-128"/>
            </a:rPr>
            <a:t>　今後は、平成２８年度に策定した第３次定員管理計画に基づき、引き続き計画的な定員管理を行います。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134514</xdr:rowOff>
    </xdr:from>
    <xdr:to>
      <xdr:col>24</xdr:col>
      <xdr:colOff>558800</xdr:colOff>
      <xdr:row>59</xdr:row>
      <xdr:rowOff>158644</xdr:rowOff>
    </xdr:to>
    <xdr:cxnSp macro="">
      <xdr:nvCxnSpPr>
        <xdr:cNvPr id="317" name="直線コネクタ 316"/>
        <xdr:cNvCxnSpPr/>
      </xdr:nvCxnSpPr>
      <xdr:spPr>
        <a:xfrm>
          <a:off x="16179800" y="1025006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134514</xdr:rowOff>
    </xdr:from>
    <xdr:to>
      <xdr:col>23</xdr:col>
      <xdr:colOff>406400</xdr:colOff>
      <xdr:row>59</xdr:row>
      <xdr:rowOff>146579</xdr:rowOff>
    </xdr:to>
    <xdr:cxnSp macro="">
      <xdr:nvCxnSpPr>
        <xdr:cNvPr id="320" name="直線コネクタ 319"/>
        <xdr:cNvCxnSpPr/>
      </xdr:nvCxnSpPr>
      <xdr:spPr>
        <a:xfrm flipV="1">
          <a:off x="15290800" y="102500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136525</xdr:rowOff>
    </xdr:from>
    <xdr:to>
      <xdr:col>22</xdr:col>
      <xdr:colOff>203200</xdr:colOff>
      <xdr:row>59</xdr:row>
      <xdr:rowOff>146579</xdr:rowOff>
    </xdr:to>
    <xdr:cxnSp macro="">
      <xdr:nvCxnSpPr>
        <xdr:cNvPr id="323" name="直線コネクタ 322"/>
        <xdr:cNvCxnSpPr/>
      </xdr:nvCxnSpPr>
      <xdr:spPr>
        <a:xfrm>
          <a:off x="14401800" y="102520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130493</xdr:rowOff>
    </xdr:from>
    <xdr:to>
      <xdr:col>21</xdr:col>
      <xdr:colOff>0</xdr:colOff>
      <xdr:row>59</xdr:row>
      <xdr:rowOff>136525</xdr:rowOff>
    </xdr:to>
    <xdr:cxnSp macro="">
      <xdr:nvCxnSpPr>
        <xdr:cNvPr id="326" name="直線コネクタ 325"/>
        <xdr:cNvCxnSpPr/>
      </xdr:nvCxnSpPr>
      <xdr:spPr>
        <a:xfrm>
          <a:off x="13512800" y="102460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107844</xdr:rowOff>
    </xdr:from>
    <xdr:to>
      <xdr:col>24</xdr:col>
      <xdr:colOff>609600</xdr:colOff>
      <xdr:row>60</xdr:row>
      <xdr:rowOff>37994</xdr:rowOff>
    </xdr:to>
    <xdr:sp macro="" textlink="">
      <xdr:nvSpPr>
        <xdr:cNvPr id="336" name="円/楕円 335"/>
        <xdr:cNvSpPr/>
      </xdr:nvSpPr>
      <xdr:spPr>
        <a:xfrm>
          <a:off x="169672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124371</xdr:rowOff>
    </xdr:from>
    <xdr:ext cx="762000" cy="259045"/>
    <xdr:sp macro="" textlink="">
      <xdr:nvSpPr>
        <xdr:cNvPr id="337" name="定員管理の状況該当値テキスト"/>
        <xdr:cNvSpPr txBox="1"/>
      </xdr:nvSpPr>
      <xdr:spPr>
        <a:xfrm>
          <a:off x="17106900" y="1006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83714</xdr:rowOff>
    </xdr:from>
    <xdr:to>
      <xdr:col>23</xdr:col>
      <xdr:colOff>457200</xdr:colOff>
      <xdr:row>60</xdr:row>
      <xdr:rowOff>13864</xdr:rowOff>
    </xdr:to>
    <xdr:sp macro="" textlink="">
      <xdr:nvSpPr>
        <xdr:cNvPr id="338" name="円/楕円 337"/>
        <xdr:cNvSpPr/>
      </xdr:nvSpPr>
      <xdr:spPr>
        <a:xfrm>
          <a:off x="16129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24041</xdr:rowOff>
    </xdr:from>
    <xdr:ext cx="736600" cy="259045"/>
    <xdr:sp macro="" textlink="">
      <xdr:nvSpPr>
        <xdr:cNvPr id="339" name="テキスト ボックス 338"/>
        <xdr:cNvSpPr txBox="1"/>
      </xdr:nvSpPr>
      <xdr:spPr>
        <a:xfrm>
          <a:off x="15798800" y="99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95779</xdr:rowOff>
    </xdr:from>
    <xdr:to>
      <xdr:col>22</xdr:col>
      <xdr:colOff>254000</xdr:colOff>
      <xdr:row>60</xdr:row>
      <xdr:rowOff>25929</xdr:rowOff>
    </xdr:to>
    <xdr:sp macro="" textlink="">
      <xdr:nvSpPr>
        <xdr:cNvPr id="340" name="円/楕円 339"/>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36106</xdr:rowOff>
    </xdr:from>
    <xdr:ext cx="762000" cy="259045"/>
    <xdr:sp macro="" textlink="">
      <xdr:nvSpPr>
        <xdr:cNvPr id="341" name="テキスト ボックス 340"/>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85725</xdr:rowOff>
    </xdr:from>
    <xdr:to>
      <xdr:col>21</xdr:col>
      <xdr:colOff>50800</xdr:colOff>
      <xdr:row>60</xdr:row>
      <xdr:rowOff>15875</xdr:rowOff>
    </xdr:to>
    <xdr:sp macro="" textlink="">
      <xdr:nvSpPr>
        <xdr:cNvPr id="342" name="円/楕円 341"/>
        <xdr:cNvSpPr/>
      </xdr:nvSpPr>
      <xdr:spPr>
        <a:xfrm>
          <a:off x="14351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26052</xdr:rowOff>
    </xdr:from>
    <xdr:ext cx="762000" cy="259045"/>
    <xdr:sp macro="" textlink="">
      <xdr:nvSpPr>
        <xdr:cNvPr id="343" name="テキスト ボックス 342"/>
        <xdr:cNvSpPr txBox="1"/>
      </xdr:nvSpPr>
      <xdr:spPr>
        <a:xfrm>
          <a:off x="14020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79693</xdr:rowOff>
    </xdr:from>
    <xdr:to>
      <xdr:col>19</xdr:col>
      <xdr:colOff>533400</xdr:colOff>
      <xdr:row>60</xdr:row>
      <xdr:rowOff>9843</xdr:rowOff>
    </xdr:to>
    <xdr:sp macro="" textlink="">
      <xdr:nvSpPr>
        <xdr:cNvPr id="344" name="円/楕円 343"/>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20020</xdr:rowOff>
    </xdr:from>
    <xdr:ext cx="762000" cy="259045"/>
    <xdr:sp macro="" textlink="">
      <xdr:nvSpPr>
        <xdr:cNvPr id="345" name="テキスト ボックス 344"/>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元利償還金は、小中学校の耐震補強事業等の起債償還が始まったことにより、前年度から増加しています。</a:t>
          </a:r>
        </a:p>
        <a:p>
          <a:r>
            <a:rPr kumimoji="1" lang="ja-JP" altLang="en-US" sz="1300">
              <a:latin typeface="HGSｺﾞｼｯｸM" panose="020B0600000000000000" pitchFamily="50" charset="-128"/>
              <a:ea typeface="HGSｺﾞｼｯｸM" panose="020B0600000000000000" pitchFamily="50" charset="-128"/>
            </a:rPr>
            <a:t>　算入公債費等の額も増加していますが、元利償還金の増加が上回っているため、実質公債費比率の分子は増加傾向にあります。</a:t>
          </a:r>
        </a:p>
        <a:p>
          <a:r>
            <a:rPr kumimoji="1" lang="ja-JP" altLang="en-US" sz="1300">
              <a:latin typeface="HGSｺﾞｼｯｸM" panose="020B0600000000000000" pitchFamily="50" charset="-128"/>
              <a:ea typeface="HGSｺﾞｼｯｸM" panose="020B0600000000000000" pitchFamily="50" charset="-128"/>
            </a:rPr>
            <a:t>　普通交付税の振り替えにあたる臨時財政対策債や、老朽化したインフラ設備の改修・改築などにより、今後も元利償還金の増加要因があるため、緊急性や住民ニーズを的確に把握した事業を厳選し、償還額の平準化及び実質公債費比率の上昇の抑制に努め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96838</xdr:rowOff>
    </xdr:from>
    <xdr:to>
      <xdr:col>24</xdr:col>
      <xdr:colOff>558800</xdr:colOff>
      <xdr:row>40</xdr:row>
      <xdr:rowOff>114935</xdr:rowOff>
    </xdr:to>
    <xdr:cxnSp macro="">
      <xdr:nvCxnSpPr>
        <xdr:cNvPr id="375" name="直線コネクタ 374"/>
        <xdr:cNvCxnSpPr/>
      </xdr:nvCxnSpPr>
      <xdr:spPr>
        <a:xfrm>
          <a:off x="16179800" y="695483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96838</xdr:rowOff>
    </xdr:to>
    <xdr:cxnSp macro="">
      <xdr:nvCxnSpPr>
        <xdr:cNvPr id="378" name="直線コネクタ 377"/>
        <xdr:cNvCxnSpPr/>
      </xdr:nvCxnSpPr>
      <xdr:spPr>
        <a:xfrm>
          <a:off x="15290800" y="693674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139065</xdr:rowOff>
    </xdr:to>
    <xdr:cxnSp macro="">
      <xdr:nvCxnSpPr>
        <xdr:cNvPr id="381" name="直線コネクタ 380"/>
        <xdr:cNvCxnSpPr/>
      </xdr:nvCxnSpPr>
      <xdr:spPr>
        <a:xfrm flipV="1">
          <a:off x="14401800" y="693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139065</xdr:rowOff>
    </xdr:from>
    <xdr:to>
      <xdr:col>21</xdr:col>
      <xdr:colOff>0</xdr:colOff>
      <xdr:row>41</xdr:row>
      <xdr:rowOff>112395</xdr:rowOff>
    </xdr:to>
    <xdr:cxnSp macro="">
      <xdr:nvCxnSpPr>
        <xdr:cNvPr id="384" name="直線コネクタ 383"/>
        <xdr:cNvCxnSpPr/>
      </xdr:nvCxnSpPr>
      <xdr:spPr>
        <a:xfrm flipV="1">
          <a:off x="13512800" y="699706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94" name="円/楕円 393"/>
        <xdr:cNvSpPr/>
      </xdr:nvSpPr>
      <xdr:spPr>
        <a:xfrm>
          <a:off x="169672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36212</xdr:rowOff>
    </xdr:from>
    <xdr:ext cx="762000" cy="259045"/>
    <xdr:sp macro="" textlink="">
      <xdr:nvSpPr>
        <xdr:cNvPr id="395" name="公債費負担の状況該当値テキスト"/>
        <xdr:cNvSpPr txBox="1"/>
      </xdr:nvSpPr>
      <xdr:spPr>
        <a:xfrm>
          <a:off x="17106900" y="68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46038</xdr:rowOff>
    </xdr:from>
    <xdr:to>
      <xdr:col>23</xdr:col>
      <xdr:colOff>457200</xdr:colOff>
      <xdr:row>40</xdr:row>
      <xdr:rowOff>147638</xdr:rowOff>
    </xdr:to>
    <xdr:sp macro="" textlink="">
      <xdr:nvSpPr>
        <xdr:cNvPr id="396" name="円/楕円 395"/>
        <xdr:cNvSpPr/>
      </xdr:nvSpPr>
      <xdr:spPr>
        <a:xfrm>
          <a:off x="16129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7" name="テキスト ボックス 396"/>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8" name="円/楕円 39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114317</xdr:rowOff>
    </xdr:from>
    <xdr:ext cx="762000" cy="259045"/>
    <xdr:sp macro="" textlink="">
      <xdr:nvSpPr>
        <xdr:cNvPr id="399" name="テキスト ボックス 39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88265</xdr:rowOff>
    </xdr:from>
    <xdr:to>
      <xdr:col>21</xdr:col>
      <xdr:colOff>50800</xdr:colOff>
      <xdr:row>41</xdr:row>
      <xdr:rowOff>18415</xdr:rowOff>
    </xdr:to>
    <xdr:sp macro="" textlink="">
      <xdr:nvSpPr>
        <xdr:cNvPr id="400" name="円/楕円 399"/>
        <xdr:cNvSpPr/>
      </xdr:nvSpPr>
      <xdr:spPr>
        <a:xfrm>
          <a:off x="14351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3192</xdr:rowOff>
    </xdr:from>
    <xdr:ext cx="762000" cy="259045"/>
    <xdr:sp macro="" textlink="">
      <xdr:nvSpPr>
        <xdr:cNvPr id="401" name="テキスト ボックス 400"/>
        <xdr:cNvSpPr txBox="1"/>
      </xdr:nvSpPr>
      <xdr:spPr>
        <a:xfrm>
          <a:off x="14020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402" name="円/楕円 401"/>
        <xdr:cNvSpPr/>
      </xdr:nvSpPr>
      <xdr:spPr>
        <a:xfrm>
          <a:off x="13462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147972</xdr:rowOff>
    </xdr:from>
    <xdr:ext cx="762000" cy="259045"/>
    <xdr:sp macro="" textlink="">
      <xdr:nvSpPr>
        <xdr:cNvPr id="403" name="テキスト ボックス 402"/>
        <xdr:cNvSpPr txBox="1"/>
      </xdr:nvSpPr>
      <xdr:spPr>
        <a:xfrm>
          <a:off x="13131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債務負担行為に基づく支出予定額や、退職手当負担見込額は減少傾向にあるものの、衛生管理組合において新工場建設に伴う地方債の発行による組合等負担見込み額の増加や、主要な構成要因である地方債現在高は増加傾向にあります。</a:t>
          </a:r>
        </a:p>
        <a:p>
          <a:r>
            <a:rPr kumimoji="1" lang="ja-JP" altLang="en-US" sz="1300">
              <a:latin typeface="HGSｺﾞｼｯｸM" panose="020B0600000000000000" pitchFamily="50" charset="-128"/>
              <a:ea typeface="HGSｺﾞｼｯｸM" panose="020B0600000000000000" pitchFamily="50" charset="-128"/>
            </a:rPr>
            <a:t>　今後は一層起債事業を厳選するなど、将来負担に留意した財政運営に努めます。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58462</xdr:rowOff>
    </xdr:from>
    <xdr:to>
      <xdr:col>24</xdr:col>
      <xdr:colOff>558800</xdr:colOff>
      <xdr:row>17</xdr:row>
      <xdr:rowOff>138091</xdr:rowOff>
    </xdr:to>
    <xdr:cxnSp macro="">
      <xdr:nvCxnSpPr>
        <xdr:cNvPr id="437" name="直線コネクタ 436"/>
        <xdr:cNvCxnSpPr/>
      </xdr:nvCxnSpPr>
      <xdr:spPr>
        <a:xfrm>
          <a:off x="16179800" y="2973112"/>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58462</xdr:rowOff>
    </xdr:from>
    <xdr:to>
      <xdr:col>23</xdr:col>
      <xdr:colOff>406400</xdr:colOff>
      <xdr:row>18</xdr:row>
      <xdr:rowOff>158877</xdr:rowOff>
    </xdr:to>
    <xdr:cxnSp macro="">
      <xdr:nvCxnSpPr>
        <xdr:cNvPr id="440" name="直線コネクタ 439"/>
        <xdr:cNvCxnSpPr/>
      </xdr:nvCxnSpPr>
      <xdr:spPr>
        <a:xfrm flipV="1">
          <a:off x="15290800" y="2973112"/>
          <a:ext cx="889000" cy="27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72009</xdr:rowOff>
    </xdr:from>
    <xdr:to>
      <xdr:col>22</xdr:col>
      <xdr:colOff>203200</xdr:colOff>
      <xdr:row>18</xdr:row>
      <xdr:rowOff>158877</xdr:rowOff>
    </xdr:to>
    <xdr:cxnSp macro="">
      <xdr:nvCxnSpPr>
        <xdr:cNvPr id="443" name="直線コネクタ 442"/>
        <xdr:cNvCxnSpPr/>
      </xdr:nvCxnSpPr>
      <xdr:spPr>
        <a:xfrm>
          <a:off x="14401800" y="315810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72009</xdr:rowOff>
    </xdr:from>
    <xdr:to>
      <xdr:col>21</xdr:col>
      <xdr:colOff>0</xdr:colOff>
      <xdr:row>18</xdr:row>
      <xdr:rowOff>163703</xdr:rowOff>
    </xdr:to>
    <xdr:cxnSp macro="">
      <xdr:nvCxnSpPr>
        <xdr:cNvPr id="446" name="直線コネクタ 445"/>
        <xdr:cNvCxnSpPr/>
      </xdr:nvCxnSpPr>
      <xdr:spPr>
        <a:xfrm flipV="1">
          <a:off x="13512800" y="315810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87291</xdr:rowOff>
    </xdr:from>
    <xdr:to>
      <xdr:col>24</xdr:col>
      <xdr:colOff>609600</xdr:colOff>
      <xdr:row>18</xdr:row>
      <xdr:rowOff>17441</xdr:rowOff>
    </xdr:to>
    <xdr:sp macro="" textlink="">
      <xdr:nvSpPr>
        <xdr:cNvPr id="456" name="円/楕円 455"/>
        <xdr:cNvSpPr/>
      </xdr:nvSpPr>
      <xdr:spPr>
        <a:xfrm>
          <a:off x="169672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59368</xdr:rowOff>
    </xdr:from>
    <xdr:ext cx="762000" cy="259045"/>
    <xdr:sp macro="" textlink="">
      <xdr:nvSpPr>
        <xdr:cNvPr id="457" name="将来負担の状況該当値テキスト"/>
        <xdr:cNvSpPr txBox="1"/>
      </xdr:nvSpPr>
      <xdr:spPr>
        <a:xfrm>
          <a:off x="17106900" y="297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7662</xdr:rowOff>
    </xdr:from>
    <xdr:to>
      <xdr:col>23</xdr:col>
      <xdr:colOff>457200</xdr:colOff>
      <xdr:row>17</xdr:row>
      <xdr:rowOff>109262</xdr:rowOff>
    </xdr:to>
    <xdr:sp macro="" textlink="">
      <xdr:nvSpPr>
        <xdr:cNvPr id="458" name="円/楕円 457"/>
        <xdr:cNvSpPr/>
      </xdr:nvSpPr>
      <xdr:spPr>
        <a:xfrm>
          <a:off x="16129000" y="2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94039</xdr:rowOff>
    </xdr:from>
    <xdr:ext cx="736600" cy="259045"/>
    <xdr:sp macro="" textlink="">
      <xdr:nvSpPr>
        <xdr:cNvPr id="459" name="テキスト ボックス 458"/>
        <xdr:cNvSpPr txBox="1"/>
      </xdr:nvSpPr>
      <xdr:spPr>
        <a:xfrm>
          <a:off x="15798800" y="3008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108077</xdr:rowOff>
    </xdr:from>
    <xdr:to>
      <xdr:col>22</xdr:col>
      <xdr:colOff>254000</xdr:colOff>
      <xdr:row>19</xdr:row>
      <xdr:rowOff>38227</xdr:rowOff>
    </xdr:to>
    <xdr:sp macro="" textlink="">
      <xdr:nvSpPr>
        <xdr:cNvPr id="460" name="円/楕円 459"/>
        <xdr:cNvSpPr/>
      </xdr:nvSpPr>
      <xdr:spPr>
        <a:xfrm>
          <a:off x="15240000" y="31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23004</xdr:rowOff>
    </xdr:from>
    <xdr:ext cx="762000" cy="259045"/>
    <xdr:sp macro="" textlink="">
      <xdr:nvSpPr>
        <xdr:cNvPr id="461" name="テキスト ボックス 460"/>
        <xdr:cNvSpPr txBox="1"/>
      </xdr:nvSpPr>
      <xdr:spPr>
        <a:xfrm>
          <a:off x="14909800" y="328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21209</xdr:rowOff>
    </xdr:from>
    <xdr:to>
      <xdr:col>21</xdr:col>
      <xdr:colOff>50800</xdr:colOff>
      <xdr:row>18</xdr:row>
      <xdr:rowOff>122809</xdr:rowOff>
    </xdr:to>
    <xdr:sp macro="" textlink="">
      <xdr:nvSpPr>
        <xdr:cNvPr id="462" name="円/楕円 461"/>
        <xdr:cNvSpPr/>
      </xdr:nvSpPr>
      <xdr:spPr>
        <a:xfrm>
          <a:off x="14351000" y="3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107586</xdr:rowOff>
    </xdr:from>
    <xdr:ext cx="762000" cy="259045"/>
    <xdr:sp macro="" textlink="">
      <xdr:nvSpPr>
        <xdr:cNvPr id="463" name="テキスト ボックス 462"/>
        <xdr:cNvSpPr txBox="1"/>
      </xdr:nvSpPr>
      <xdr:spPr>
        <a:xfrm>
          <a:off x="14020800" y="319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112903</xdr:rowOff>
    </xdr:from>
    <xdr:to>
      <xdr:col>19</xdr:col>
      <xdr:colOff>533400</xdr:colOff>
      <xdr:row>19</xdr:row>
      <xdr:rowOff>43053</xdr:rowOff>
    </xdr:to>
    <xdr:sp macro="" textlink="">
      <xdr:nvSpPr>
        <xdr:cNvPr id="464" name="円/楕円 463"/>
        <xdr:cNvSpPr/>
      </xdr:nvSpPr>
      <xdr:spPr>
        <a:xfrm>
          <a:off x="13462000" y="31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27830</xdr:rowOff>
    </xdr:from>
    <xdr:ext cx="762000" cy="259045"/>
    <xdr:sp macro="" textlink="">
      <xdr:nvSpPr>
        <xdr:cNvPr id="465" name="テキスト ボックス 464"/>
        <xdr:cNvSpPr txBox="1"/>
      </xdr:nvSpPr>
      <xdr:spPr>
        <a:xfrm>
          <a:off x="13131800" y="328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77,602
77,023
32.71
27,265,424
27,201,634
19,640
14,901,095
36,131,025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人口に対する職員数は類似団体よりも少なくなっており、今後も継続して行財政改革を進めるとともに、人件費抑制に努めます。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123734</xdr:rowOff>
    </xdr:to>
    <xdr:cxnSp macro="">
      <xdr:nvCxnSpPr>
        <xdr:cNvPr id="68" name="直線コネクタ 67"/>
        <xdr:cNvCxnSpPr/>
      </xdr:nvCxnSpPr>
      <xdr:spPr>
        <a:xfrm>
          <a:off x="3987800" y="62828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36</xdr:row>
      <xdr:rowOff>143328</xdr:rowOff>
    </xdr:to>
    <xdr:cxnSp macro="">
      <xdr:nvCxnSpPr>
        <xdr:cNvPr id="71" name="直線コネクタ 70"/>
        <xdr:cNvCxnSpPr/>
      </xdr:nvCxnSpPr>
      <xdr:spPr>
        <a:xfrm flipV="1">
          <a:off x="3098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25763</xdr:rowOff>
    </xdr:from>
    <xdr:to>
      <xdr:col>4</xdr:col>
      <xdr:colOff>346075</xdr:colOff>
      <xdr:row>36</xdr:row>
      <xdr:rowOff>143328</xdr:rowOff>
    </xdr:to>
    <xdr:cxnSp macro="">
      <xdr:nvCxnSpPr>
        <xdr:cNvPr id="74" name="直線コネクタ 73"/>
        <xdr:cNvCxnSpPr/>
      </xdr:nvCxnSpPr>
      <xdr:spPr>
        <a:xfrm>
          <a:off x="2209800" y="619796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25763</xdr:rowOff>
    </xdr:from>
    <xdr:to>
      <xdr:col>3</xdr:col>
      <xdr:colOff>142875</xdr:colOff>
      <xdr:row>36</xdr:row>
      <xdr:rowOff>117203</xdr:rowOff>
    </xdr:to>
    <xdr:cxnSp macro="">
      <xdr:nvCxnSpPr>
        <xdr:cNvPr id="77" name="直線コネクタ 76"/>
        <xdr:cNvCxnSpPr/>
      </xdr:nvCxnSpPr>
      <xdr:spPr>
        <a:xfrm flipV="1">
          <a:off x="1320800" y="61979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72934</xdr:rowOff>
    </xdr:from>
    <xdr:to>
      <xdr:col>7</xdr:col>
      <xdr:colOff>66675</xdr:colOff>
      <xdr:row>37</xdr:row>
      <xdr:rowOff>3084</xdr:rowOff>
    </xdr:to>
    <xdr:sp macro="" textlink="">
      <xdr:nvSpPr>
        <xdr:cNvPr id="87" name="円/楕円 86"/>
        <xdr:cNvSpPr/>
      </xdr:nvSpPr>
      <xdr:spPr>
        <a:xfrm>
          <a:off x="4775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45011</xdr:rowOff>
    </xdr:from>
    <xdr:ext cx="762000" cy="259045"/>
    <xdr:sp macro="" textlink="">
      <xdr:nvSpPr>
        <xdr:cNvPr id="88" name="人件費該当値テキスト"/>
        <xdr:cNvSpPr txBox="1"/>
      </xdr:nvSpPr>
      <xdr:spPr>
        <a:xfrm>
          <a:off x="49149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9" name="円/楕円 88"/>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146249</xdr:rowOff>
    </xdr:from>
    <xdr:ext cx="736600" cy="259045"/>
    <xdr:sp macro="" textlink="">
      <xdr:nvSpPr>
        <xdr:cNvPr id="90" name="テキスト ボックス 89"/>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92" name="テキスト ボックス 91"/>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146413</xdr:rowOff>
    </xdr:from>
    <xdr:to>
      <xdr:col>3</xdr:col>
      <xdr:colOff>193675</xdr:colOff>
      <xdr:row>36</xdr:row>
      <xdr:rowOff>76563</xdr:rowOff>
    </xdr:to>
    <xdr:sp macro="" textlink="">
      <xdr:nvSpPr>
        <xdr:cNvPr id="93" name="円/楕円 92"/>
        <xdr:cNvSpPr/>
      </xdr:nvSpPr>
      <xdr:spPr>
        <a:xfrm>
          <a:off x="2159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61340</xdr:rowOff>
    </xdr:from>
    <xdr:ext cx="762000" cy="259045"/>
    <xdr:sp macro="" textlink="">
      <xdr:nvSpPr>
        <xdr:cNvPr id="94" name="テキスト ボックス 93"/>
        <xdr:cNvSpPr txBox="1"/>
      </xdr:nvSpPr>
      <xdr:spPr>
        <a:xfrm>
          <a:off x="1828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66403</xdr:rowOff>
    </xdr:from>
    <xdr:to>
      <xdr:col>1</xdr:col>
      <xdr:colOff>676275</xdr:colOff>
      <xdr:row>36</xdr:row>
      <xdr:rowOff>168003</xdr:rowOff>
    </xdr:to>
    <xdr:sp macro="" textlink="">
      <xdr:nvSpPr>
        <xdr:cNvPr id="95" name="円/楕円 94"/>
        <xdr:cNvSpPr/>
      </xdr:nvSpPr>
      <xdr:spPr>
        <a:xfrm>
          <a:off x="1270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152780</xdr:rowOff>
    </xdr:from>
    <xdr:ext cx="762000" cy="259045"/>
    <xdr:sp macro="" textlink="">
      <xdr:nvSpPr>
        <xdr:cNvPr id="96" name="テキスト ボックス 95"/>
        <xdr:cNvSpPr txBox="1"/>
      </xdr:nvSpPr>
      <xdr:spPr>
        <a:xfrm>
          <a:off x="939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en-US" sz="1300">
              <a:solidFill>
                <a:schemeClr val="dk1"/>
              </a:solidFill>
              <a:effectLst/>
              <a:latin typeface="HGSｺﾞｼｯｸM" panose="020B0600000000000000" pitchFamily="50" charset="-128"/>
              <a:ea typeface="HGSｺﾞｼｯｸM" panose="020B0600000000000000" pitchFamily="50" charset="-128"/>
              <a:cs typeface="+mn-cs"/>
            </a:rPr>
            <a:t>新電力の導入や</a:t>
          </a:r>
          <a:r>
            <a:rPr kumimoji="1" lang="ja-JP" altLang="ja-JP" sz="1300">
              <a:solidFill>
                <a:schemeClr val="dk1"/>
              </a:solidFill>
              <a:effectLst/>
              <a:latin typeface="HGSｺﾞｼｯｸM" panose="020B0600000000000000" pitchFamily="50" charset="-128"/>
              <a:ea typeface="HGSｺﾞｼｯｸM" panose="020B0600000000000000" pitchFamily="50" charset="-128"/>
              <a:cs typeface="+mn-cs"/>
            </a:rPr>
            <a:t>、事務用品の再利用、冷暖房の節減等により庁内事務経費を削減するよう取り組むほか、民間で実施可能な部分については委託化を進め、コスト低減を図っており、今後もその方針を継続していきます。</a:t>
          </a:r>
          <a:endParaRPr lang="ja-JP" altLang="ja-JP" sz="1300">
            <a:effectLst/>
            <a:latin typeface="HGSｺﾞｼｯｸM" panose="020B0600000000000000" pitchFamily="50" charset="-128"/>
            <a:ea typeface="HGSｺﾞｼｯｸM" panose="020B0600000000000000" pitchFamily="50" charset="-128"/>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15</xdr:row>
      <xdr:rowOff>147574</xdr:rowOff>
    </xdr:to>
    <xdr:cxnSp macro="">
      <xdr:nvCxnSpPr>
        <xdr:cNvPr id="127" name="直線コネクタ 126"/>
        <xdr:cNvCxnSpPr/>
      </xdr:nvCxnSpPr>
      <xdr:spPr>
        <a:xfrm flipV="1">
          <a:off x="15671800" y="2701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15</xdr:row>
      <xdr:rowOff>147574</xdr:rowOff>
    </xdr:to>
    <xdr:cxnSp macro="">
      <xdr:nvCxnSpPr>
        <xdr:cNvPr id="130" name="直線コネクタ 129"/>
        <xdr:cNvCxnSpPr/>
      </xdr:nvCxnSpPr>
      <xdr:spPr>
        <a:xfrm>
          <a:off x="14782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56134</xdr:rowOff>
    </xdr:from>
    <xdr:to>
      <xdr:col>21</xdr:col>
      <xdr:colOff>361950</xdr:colOff>
      <xdr:row>15</xdr:row>
      <xdr:rowOff>129286</xdr:rowOff>
    </xdr:to>
    <xdr:cxnSp macro="">
      <xdr:nvCxnSpPr>
        <xdr:cNvPr id="133" name="直線コネクタ 132"/>
        <xdr:cNvCxnSpPr/>
      </xdr:nvCxnSpPr>
      <xdr:spPr>
        <a:xfrm>
          <a:off x="13893800" y="2627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56134</xdr:rowOff>
    </xdr:from>
    <xdr:to>
      <xdr:col>20</xdr:col>
      <xdr:colOff>158750</xdr:colOff>
      <xdr:row>15</xdr:row>
      <xdr:rowOff>92710</xdr:rowOff>
    </xdr:to>
    <xdr:cxnSp macro="">
      <xdr:nvCxnSpPr>
        <xdr:cNvPr id="136" name="直線コネクタ 135"/>
        <xdr:cNvCxnSpPr/>
      </xdr:nvCxnSpPr>
      <xdr:spPr>
        <a:xfrm flipV="1">
          <a:off x="13004800" y="2627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78486</xdr:rowOff>
    </xdr:from>
    <xdr:to>
      <xdr:col>24</xdr:col>
      <xdr:colOff>82550</xdr:colOff>
      <xdr:row>16</xdr:row>
      <xdr:rowOff>8636</xdr:rowOff>
    </xdr:to>
    <xdr:sp macro="" textlink="">
      <xdr:nvSpPr>
        <xdr:cNvPr id="146" name="円/楕円 145"/>
        <xdr:cNvSpPr/>
      </xdr:nvSpPr>
      <xdr:spPr>
        <a:xfrm>
          <a:off x="164592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95013</xdr:rowOff>
    </xdr:from>
    <xdr:ext cx="762000" cy="259045"/>
    <xdr:sp macro="" textlink="">
      <xdr:nvSpPr>
        <xdr:cNvPr id="147" name="物件費該当値テキスト"/>
        <xdr:cNvSpPr txBox="1"/>
      </xdr:nvSpPr>
      <xdr:spPr>
        <a:xfrm>
          <a:off x="16598900" y="249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96774</xdr:rowOff>
    </xdr:from>
    <xdr:to>
      <xdr:col>22</xdr:col>
      <xdr:colOff>615950</xdr:colOff>
      <xdr:row>16</xdr:row>
      <xdr:rowOff>26924</xdr:rowOff>
    </xdr:to>
    <xdr:sp macro="" textlink="">
      <xdr:nvSpPr>
        <xdr:cNvPr id="148" name="円/楕円 147"/>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37101</xdr:rowOff>
    </xdr:from>
    <xdr:ext cx="736600" cy="259045"/>
    <xdr:sp macro="" textlink="">
      <xdr:nvSpPr>
        <xdr:cNvPr id="149" name="テキスト ボックス 148"/>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50" name="円/楕円 149"/>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51" name="テキスト ボックス 150"/>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xdr:rowOff>
    </xdr:from>
    <xdr:to>
      <xdr:col>20</xdr:col>
      <xdr:colOff>209550</xdr:colOff>
      <xdr:row>15</xdr:row>
      <xdr:rowOff>106934</xdr:rowOff>
    </xdr:to>
    <xdr:sp macro="" textlink="">
      <xdr:nvSpPr>
        <xdr:cNvPr id="152" name="円/楕円 151"/>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117111</xdr:rowOff>
    </xdr:from>
    <xdr:ext cx="762000" cy="259045"/>
    <xdr:sp macro="" textlink="">
      <xdr:nvSpPr>
        <xdr:cNvPr id="153" name="テキスト ボックス 152"/>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5" name="テキスト ボックス 154"/>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国制度の変更や対象者の増加等により扶助費は年々増加しています。</a:t>
          </a:r>
        </a:p>
        <a:p>
          <a:r>
            <a:rPr kumimoji="1" lang="ja-JP" altLang="en-US" sz="1300">
              <a:latin typeface="HGSｺﾞｼｯｸM" panose="020B0600000000000000" pitchFamily="50" charset="-128"/>
              <a:ea typeface="HGSｺﾞｼｯｸM" panose="020B0600000000000000" pitchFamily="50" charset="-128"/>
            </a:rPr>
            <a:t>　京都府市町村の平均以下ではあるものの、類似団体平均以上であり、見直しに向けた取組を行っていきます。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18143</xdr:rowOff>
    </xdr:from>
    <xdr:to>
      <xdr:col>7</xdr:col>
      <xdr:colOff>15875</xdr:colOff>
      <xdr:row>58</xdr:row>
      <xdr:rowOff>18143</xdr:rowOff>
    </xdr:to>
    <xdr:cxnSp macro="">
      <xdr:nvCxnSpPr>
        <xdr:cNvPr id="190" name="直線コネクタ 189"/>
        <xdr:cNvCxnSpPr/>
      </xdr:nvCxnSpPr>
      <xdr:spPr>
        <a:xfrm>
          <a:off x="3987800" y="9962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156935</xdr:rowOff>
    </xdr:from>
    <xdr:to>
      <xdr:col>5</xdr:col>
      <xdr:colOff>549275</xdr:colOff>
      <xdr:row>58</xdr:row>
      <xdr:rowOff>18143</xdr:rowOff>
    </xdr:to>
    <xdr:cxnSp macro="">
      <xdr:nvCxnSpPr>
        <xdr:cNvPr id="193" name="直線コネクタ 192"/>
        <xdr:cNvCxnSpPr/>
      </xdr:nvCxnSpPr>
      <xdr:spPr>
        <a:xfrm>
          <a:off x="3098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80735</xdr:rowOff>
    </xdr:from>
    <xdr:to>
      <xdr:col>4</xdr:col>
      <xdr:colOff>346075</xdr:colOff>
      <xdr:row>57</xdr:row>
      <xdr:rowOff>156935</xdr:rowOff>
    </xdr:to>
    <xdr:cxnSp macro="">
      <xdr:nvCxnSpPr>
        <xdr:cNvPr id="196" name="直線コネクタ 195"/>
        <xdr:cNvCxnSpPr/>
      </xdr:nvCxnSpPr>
      <xdr:spPr>
        <a:xfrm>
          <a:off x="2209800" y="9853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48078</xdr:rowOff>
    </xdr:from>
    <xdr:to>
      <xdr:col>3</xdr:col>
      <xdr:colOff>142875</xdr:colOff>
      <xdr:row>57</xdr:row>
      <xdr:rowOff>80735</xdr:rowOff>
    </xdr:to>
    <xdr:cxnSp macro="">
      <xdr:nvCxnSpPr>
        <xdr:cNvPr id="199" name="直線コネクタ 198"/>
        <xdr:cNvCxnSpPr/>
      </xdr:nvCxnSpPr>
      <xdr:spPr>
        <a:xfrm>
          <a:off x="1320800" y="9820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138793</xdr:rowOff>
    </xdr:from>
    <xdr:to>
      <xdr:col>7</xdr:col>
      <xdr:colOff>66675</xdr:colOff>
      <xdr:row>58</xdr:row>
      <xdr:rowOff>68943</xdr:rowOff>
    </xdr:to>
    <xdr:sp macro="" textlink="">
      <xdr:nvSpPr>
        <xdr:cNvPr id="209" name="円/楕円 208"/>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110870</xdr:rowOff>
    </xdr:from>
    <xdr:ext cx="762000" cy="259045"/>
    <xdr:sp macro="" textlink="">
      <xdr:nvSpPr>
        <xdr:cNvPr id="210" name="扶助費該当値テキスト"/>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138793</xdr:rowOff>
    </xdr:from>
    <xdr:to>
      <xdr:col>5</xdr:col>
      <xdr:colOff>600075</xdr:colOff>
      <xdr:row>58</xdr:row>
      <xdr:rowOff>68943</xdr:rowOff>
    </xdr:to>
    <xdr:sp macro="" textlink="">
      <xdr:nvSpPr>
        <xdr:cNvPr id="211" name="円/楕円 210"/>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53720</xdr:rowOff>
    </xdr:from>
    <xdr:ext cx="736600" cy="259045"/>
    <xdr:sp macro="" textlink="">
      <xdr:nvSpPr>
        <xdr:cNvPr id="212" name="テキスト ボックス 211"/>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106135</xdr:rowOff>
    </xdr:from>
    <xdr:to>
      <xdr:col>4</xdr:col>
      <xdr:colOff>396875</xdr:colOff>
      <xdr:row>58</xdr:row>
      <xdr:rowOff>36285</xdr:rowOff>
    </xdr:to>
    <xdr:sp macro="" textlink="">
      <xdr:nvSpPr>
        <xdr:cNvPr id="213" name="円/楕円 212"/>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21062</xdr:rowOff>
    </xdr:from>
    <xdr:ext cx="762000" cy="259045"/>
    <xdr:sp macro="" textlink="">
      <xdr:nvSpPr>
        <xdr:cNvPr id="214" name="テキスト ボックス 213"/>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29935</xdr:rowOff>
    </xdr:from>
    <xdr:to>
      <xdr:col>3</xdr:col>
      <xdr:colOff>193675</xdr:colOff>
      <xdr:row>57</xdr:row>
      <xdr:rowOff>131535</xdr:rowOff>
    </xdr:to>
    <xdr:sp macro="" textlink="">
      <xdr:nvSpPr>
        <xdr:cNvPr id="215" name="円/楕円 214"/>
        <xdr:cNvSpPr/>
      </xdr:nvSpPr>
      <xdr:spPr>
        <a:xfrm>
          <a:off x="2159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116312</xdr:rowOff>
    </xdr:from>
    <xdr:ext cx="762000" cy="259045"/>
    <xdr:sp macro="" textlink="">
      <xdr:nvSpPr>
        <xdr:cNvPr id="216" name="テキスト ボックス 215"/>
        <xdr:cNvSpPr txBox="1"/>
      </xdr:nvSpPr>
      <xdr:spPr>
        <a:xfrm>
          <a:off x="1828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168728</xdr:rowOff>
    </xdr:from>
    <xdr:to>
      <xdr:col>1</xdr:col>
      <xdr:colOff>676275</xdr:colOff>
      <xdr:row>57</xdr:row>
      <xdr:rowOff>98878</xdr:rowOff>
    </xdr:to>
    <xdr:sp macro="" textlink="">
      <xdr:nvSpPr>
        <xdr:cNvPr id="217" name="円/楕円 216"/>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83655</xdr:rowOff>
    </xdr:from>
    <xdr:ext cx="762000" cy="259045"/>
    <xdr:sp macro="" textlink="">
      <xdr:nvSpPr>
        <xdr:cNvPr id="218" name="テキスト ボックス 217"/>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HGSｺﾞｼｯｸM" panose="020B0600000000000000" pitchFamily="50" charset="-128"/>
              <a:ea typeface="HGSｺﾞｼｯｸM" panose="020B0600000000000000" pitchFamily="50" charset="-128"/>
              <a:cs typeface="+mn-cs"/>
            </a:rPr>
            <a:t>　類似団体の平均は下回っていますが、今後とも行財政改革を進め、繰出金等の抑制に努めます。</a:t>
          </a:r>
          <a:endParaRPr lang="ja-JP" altLang="ja-JP" sz="1300">
            <a:effectLst/>
            <a:latin typeface="HGSｺﾞｼｯｸM" panose="020B0600000000000000" pitchFamily="50" charset="-128"/>
            <a:ea typeface="HGSｺﾞｼｯｸM" panose="020B0600000000000000" pitchFamily="50" charset="-128"/>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12700</xdr:rowOff>
    </xdr:to>
    <xdr:cxnSp macro="">
      <xdr:nvCxnSpPr>
        <xdr:cNvPr id="251" name="直線コネクタ 250"/>
        <xdr:cNvCxnSpPr/>
      </xdr:nvCxnSpPr>
      <xdr:spPr>
        <a:xfrm>
          <a:off x="15671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138430</xdr:rowOff>
    </xdr:to>
    <xdr:cxnSp macro="">
      <xdr:nvCxnSpPr>
        <xdr:cNvPr id="254" name="直線コネクタ 253"/>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123190</xdr:rowOff>
    </xdr:to>
    <xdr:cxnSp macro="">
      <xdr:nvCxnSpPr>
        <xdr:cNvPr id="257" name="直線コネクタ 256"/>
        <xdr:cNvCxnSpPr/>
      </xdr:nvCxnSpPr>
      <xdr:spPr>
        <a:xfrm>
          <a:off x="13893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55</xdr:row>
      <xdr:rowOff>123190</xdr:rowOff>
    </xdr:to>
    <xdr:cxnSp macro="">
      <xdr:nvCxnSpPr>
        <xdr:cNvPr id="260" name="直線コネクタ 259"/>
        <xdr:cNvCxnSpPr/>
      </xdr:nvCxnSpPr>
      <xdr:spPr>
        <a:xfrm>
          <a:off x="13004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2" name="円/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4" name="円/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8" name="円/楕円 277"/>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9" name="テキスト ボックス 278"/>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社会保障関係経費の増加により、比率は増加しています。</a:t>
          </a:r>
        </a:p>
        <a:p>
          <a:r>
            <a:rPr kumimoji="1" lang="ja-JP" altLang="en-US" sz="1300">
              <a:latin typeface="HGSｺﾞｼｯｸM" panose="020B0600000000000000" pitchFamily="50" charset="-128"/>
              <a:ea typeface="HGSｺﾞｼｯｸM" panose="020B0600000000000000" pitchFamily="50" charset="-128"/>
            </a:rPr>
            <a:t>　今後も高齢化の進展などにより、この傾向は続くと考えられますが、事業の見直しや、行財政改革を進め、経費の抑制に努めます。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168148</xdr:rowOff>
    </xdr:to>
    <xdr:cxnSp macro="">
      <xdr:nvCxnSpPr>
        <xdr:cNvPr id="309" name="直線コネクタ 308"/>
        <xdr:cNvCxnSpPr/>
      </xdr:nvCxnSpPr>
      <xdr:spPr>
        <a:xfrm>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159004</xdr:rowOff>
    </xdr:to>
    <xdr:cxnSp macro="">
      <xdr:nvCxnSpPr>
        <xdr:cNvPr id="312" name="直線コネクタ 311"/>
        <xdr:cNvCxnSpPr/>
      </xdr:nvCxnSpPr>
      <xdr:spPr>
        <a:xfrm flipV="1">
          <a:off x="14782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159004</xdr:rowOff>
    </xdr:to>
    <xdr:cxnSp macro="">
      <xdr:nvCxnSpPr>
        <xdr:cNvPr id="315" name="直線コネクタ 314"/>
        <xdr:cNvCxnSpPr/>
      </xdr:nvCxnSpPr>
      <xdr:spPr>
        <a:xfrm>
          <a:off x="13893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131572</xdr:rowOff>
    </xdr:to>
    <xdr:cxnSp macro="">
      <xdr:nvCxnSpPr>
        <xdr:cNvPr id="318" name="直線コネクタ 317"/>
        <xdr:cNvCxnSpPr/>
      </xdr:nvCxnSpPr>
      <xdr:spPr>
        <a:xfrm flipV="1">
          <a:off x="13004800" y="6290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8" name="円/楕円 327"/>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9"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0" name="円/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32" name="円/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33" name="テキスト ボックス 33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4" name="円/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5" name="テキスト ボックス 334"/>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6" name="円/楕円 335"/>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7" name="テキスト ボックス 33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普通交付税の振り替えにあたる臨時財政対策債や、老朽化したインフラ設備の改修・改築などにより、今後も公債費の増加要因があるため、緊急性や住民ニーズを的確に把握した事業を厳選し、公債費の平準化及び抑制に努め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53848</xdr:rowOff>
    </xdr:from>
    <xdr:to>
      <xdr:col>7</xdr:col>
      <xdr:colOff>15875</xdr:colOff>
      <xdr:row>78</xdr:row>
      <xdr:rowOff>113285</xdr:rowOff>
    </xdr:to>
    <xdr:cxnSp macro="">
      <xdr:nvCxnSpPr>
        <xdr:cNvPr id="367" name="直線コネクタ 366"/>
        <xdr:cNvCxnSpPr/>
      </xdr:nvCxnSpPr>
      <xdr:spPr>
        <a:xfrm>
          <a:off x="3987800" y="134269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149861</xdr:rowOff>
    </xdr:to>
    <xdr:cxnSp macro="">
      <xdr:nvCxnSpPr>
        <xdr:cNvPr id="370" name="直線コネクタ 369"/>
        <xdr:cNvCxnSpPr/>
      </xdr:nvCxnSpPr>
      <xdr:spPr>
        <a:xfrm flipV="1">
          <a:off x="3098800" y="134269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149861</xdr:rowOff>
    </xdr:to>
    <xdr:cxnSp macro="">
      <xdr:nvCxnSpPr>
        <xdr:cNvPr id="373" name="直線コネクタ 372"/>
        <xdr:cNvCxnSpPr/>
      </xdr:nvCxnSpPr>
      <xdr:spPr>
        <a:xfrm>
          <a:off x="2209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140715</xdr:rowOff>
    </xdr:to>
    <xdr:cxnSp macro="">
      <xdr:nvCxnSpPr>
        <xdr:cNvPr id="376" name="直線コネクタ 375"/>
        <xdr:cNvCxnSpPr/>
      </xdr:nvCxnSpPr>
      <xdr:spPr>
        <a:xfrm>
          <a:off x="1320800" y="135046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86" name="円/楕円 385"/>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87"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8" name="円/楕円 387"/>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9" name="テキスト ボックス 388"/>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0" name="円/楕円 389"/>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1" name="テキスト ボックス 390"/>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92" name="円/楕円 391"/>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93" name="テキスト ボックス 392"/>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94" name="円/楕円 393"/>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95" name="テキスト ボックス 394"/>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HGSｺﾞｼｯｸM" panose="020B0600000000000000" pitchFamily="50" charset="-128"/>
              <a:ea typeface="HGSｺﾞｼｯｸM" panose="020B0600000000000000" pitchFamily="50" charset="-128"/>
              <a:cs typeface="+mn-cs"/>
            </a:rPr>
            <a:t>　新陳代謝による人件費の減少が無くなり、また高齢化の進行等により社会保障関係経費が年々増加しているため、義務的経費は増加しています。</a:t>
          </a:r>
          <a:endParaRPr lang="ja-JP" altLang="ja-JP" sz="1300">
            <a:effectLst/>
            <a:latin typeface="HGSｺﾞｼｯｸM" panose="020B0600000000000000" pitchFamily="50" charset="-128"/>
            <a:ea typeface="HGSｺﾞｼｯｸM" panose="020B0600000000000000" pitchFamily="50" charset="-128"/>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16511</xdr:rowOff>
    </xdr:from>
    <xdr:to>
      <xdr:col>24</xdr:col>
      <xdr:colOff>31750</xdr:colOff>
      <xdr:row>77</xdr:row>
      <xdr:rowOff>73661</xdr:rowOff>
    </xdr:to>
    <xdr:cxnSp macro="">
      <xdr:nvCxnSpPr>
        <xdr:cNvPr id="428" name="直線コネクタ 427"/>
        <xdr:cNvCxnSpPr/>
      </xdr:nvCxnSpPr>
      <xdr:spPr>
        <a:xfrm>
          <a:off x="15671800" y="132181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35561</xdr:rowOff>
    </xdr:to>
    <xdr:cxnSp macro="">
      <xdr:nvCxnSpPr>
        <xdr:cNvPr id="431" name="直線コネクタ 430"/>
        <xdr:cNvCxnSpPr/>
      </xdr:nvCxnSpPr>
      <xdr:spPr>
        <a:xfrm flipV="1">
          <a:off x="14782800" y="132181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77</xdr:row>
      <xdr:rowOff>35561</xdr:rowOff>
    </xdr:to>
    <xdr:cxnSp macro="">
      <xdr:nvCxnSpPr>
        <xdr:cNvPr id="434" name="直線コネクタ 433"/>
        <xdr:cNvCxnSpPr/>
      </xdr:nvCxnSpPr>
      <xdr:spPr>
        <a:xfrm>
          <a:off x="13893800" y="1307718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96520</xdr:rowOff>
    </xdr:to>
    <xdr:cxnSp macro="">
      <xdr:nvCxnSpPr>
        <xdr:cNvPr id="437" name="直線コネクタ 436"/>
        <xdr:cNvCxnSpPr/>
      </xdr:nvCxnSpPr>
      <xdr:spPr>
        <a:xfrm flipV="1">
          <a:off x="13004800" y="130771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47" name="円/楕円 446"/>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166388</xdr:rowOff>
    </xdr:from>
    <xdr:ext cx="762000" cy="259045"/>
    <xdr:sp macro="" textlink="">
      <xdr:nvSpPr>
        <xdr:cNvPr id="448" name="公債費以外該当値テキスト"/>
        <xdr:cNvSpPr txBox="1"/>
      </xdr:nvSpPr>
      <xdr:spPr>
        <a:xfrm>
          <a:off x="16598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137161</xdr:rowOff>
    </xdr:from>
    <xdr:to>
      <xdr:col>22</xdr:col>
      <xdr:colOff>615950</xdr:colOff>
      <xdr:row>77</xdr:row>
      <xdr:rowOff>67311</xdr:rowOff>
    </xdr:to>
    <xdr:sp macro="" textlink="">
      <xdr:nvSpPr>
        <xdr:cNvPr id="449" name="円/楕円 448"/>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50" name="テキスト ボックス 449"/>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156211</xdr:rowOff>
    </xdr:from>
    <xdr:to>
      <xdr:col>21</xdr:col>
      <xdr:colOff>412750</xdr:colOff>
      <xdr:row>77</xdr:row>
      <xdr:rowOff>86361</xdr:rowOff>
    </xdr:to>
    <xdr:sp macro="" textlink="">
      <xdr:nvSpPr>
        <xdr:cNvPr id="451" name="円/楕円 450"/>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52" name="テキスト ボックス 451"/>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53" name="円/楕円 452"/>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82566</xdr:rowOff>
    </xdr:from>
    <xdr:ext cx="762000" cy="259045"/>
    <xdr:sp macro="" textlink="">
      <xdr:nvSpPr>
        <xdr:cNvPr id="454" name="テキスト ボックス 453"/>
        <xdr:cNvSpPr txBox="1"/>
      </xdr:nvSpPr>
      <xdr:spPr>
        <a:xfrm>
          <a:off x="13512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45720</xdr:rowOff>
    </xdr:from>
    <xdr:to>
      <xdr:col>19</xdr:col>
      <xdr:colOff>6350</xdr:colOff>
      <xdr:row>76</xdr:row>
      <xdr:rowOff>147320</xdr:rowOff>
    </xdr:to>
    <xdr:sp macro="" textlink="">
      <xdr:nvSpPr>
        <xdr:cNvPr id="455" name="円/楕円 454"/>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132097</xdr:rowOff>
    </xdr:from>
    <xdr:ext cx="762000" cy="259045"/>
    <xdr:sp macro="" textlink="">
      <xdr:nvSpPr>
        <xdr:cNvPr id="456" name="テキスト ボックス 455"/>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京都府城陽市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52286</xdr:rowOff>
    </xdr:from>
    <xdr:to>
      <xdr:col>4</xdr:col>
      <xdr:colOff>1117600</xdr:colOff>
      <xdr:row>18</xdr:row>
      <xdr:rowOff>71031</xdr:rowOff>
    </xdr:to>
    <xdr:cxnSp macro="">
      <xdr:nvCxnSpPr>
        <xdr:cNvPr id="50" name="直線コネクタ 49"/>
        <xdr:cNvCxnSpPr/>
      </xdr:nvCxnSpPr>
      <xdr:spPr bwMode="auto">
        <a:xfrm>
          <a:off x="5003800" y="3186011"/>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52286</xdr:rowOff>
    </xdr:from>
    <xdr:to>
      <xdr:col>4</xdr:col>
      <xdr:colOff>469900</xdr:colOff>
      <xdr:row>18</xdr:row>
      <xdr:rowOff>65526</xdr:rowOff>
    </xdr:to>
    <xdr:cxnSp macro="">
      <xdr:nvCxnSpPr>
        <xdr:cNvPr id="53" name="直線コネクタ 52"/>
        <xdr:cNvCxnSpPr/>
      </xdr:nvCxnSpPr>
      <xdr:spPr bwMode="auto">
        <a:xfrm flipV="1">
          <a:off x="4305300" y="3186011"/>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65526</xdr:rowOff>
    </xdr:from>
    <xdr:to>
      <xdr:col>3</xdr:col>
      <xdr:colOff>904875</xdr:colOff>
      <xdr:row>18</xdr:row>
      <xdr:rowOff>131686</xdr:rowOff>
    </xdr:to>
    <xdr:cxnSp macro="">
      <xdr:nvCxnSpPr>
        <xdr:cNvPr id="56" name="直線コネクタ 55"/>
        <xdr:cNvCxnSpPr/>
      </xdr:nvCxnSpPr>
      <xdr:spPr bwMode="auto">
        <a:xfrm flipV="1">
          <a:off x="3606800" y="3199251"/>
          <a:ext cx="698500" cy="6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80956</xdr:rowOff>
    </xdr:from>
    <xdr:to>
      <xdr:col>3</xdr:col>
      <xdr:colOff>206375</xdr:colOff>
      <xdr:row>18</xdr:row>
      <xdr:rowOff>131686</xdr:rowOff>
    </xdr:to>
    <xdr:cxnSp macro="">
      <xdr:nvCxnSpPr>
        <xdr:cNvPr id="59" name="直線コネクタ 58"/>
        <xdr:cNvCxnSpPr/>
      </xdr:nvCxnSpPr>
      <xdr:spPr bwMode="auto">
        <a:xfrm>
          <a:off x="2908300" y="3214681"/>
          <a:ext cx="698500" cy="5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20231</xdr:rowOff>
    </xdr:from>
    <xdr:to>
      <xdr:col>5</xdr:col>
      <xdr:colOff>34925</xdr:colOff>
      <xdr:row>18</xdr:row>
      <xdr:rowOff>121831</xdr:rowOff>
    </xdr:to>
    <xdr:sp macro="" textlink="">
      <xdr:nvSpPr>
        <xdr:cNvPr id="69" name="円/楕円 68"/>
        <xdr:cNvSpPr/>
      </xdr:nvSpPr>
      <xdr:spPr bwMode="auto">
        <a:xfrm>
          <a:off x="56007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163758</xdr:rowOff>
    </xdr:from>
    <xdr:ext cx="762000" cy="259045"/>
    <xdr:sp macro="" textlink="">
      <xdr:nvSpPr>
        <xdr:cNvPr id="70" name="人口1人当たり決算額の推移該当値テキスト130"/>
        <xdr:cNvSpPr txBox="1"/>
      </xdr:nvSpPr>
      <xdr:spPr>
        <a:xfrm>
          <a:off x="5740400" y="31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1486</xdr:rowOff>
    </xdr:from>
    <xdr:to>
      <xdr:col>4</xdr:col>
      <xdr:colOff>520700</xdr:colOff>
      <xdr:row>18</xdr:row>
      <xdr:rowOff>103086</xdr:rowOff>
    </xdr:to>
    <xdr:sp macro="" textlink="">
      <xdr:nvSpPr>
        <xdr:cNvPr id="71" name="円/楕円 70"/>
        <xdr:cNvSpPr/>
      </xdr:nvSpPr>
      <xdr:spPr bwMode="auto">
        <a:xfrm>
          <a:off x="4953000" y="31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87863</xdr:rowOff>
    </xdr:from>
    <xdr:ext cx="736600" cy="259045"/>
    <xdr:sp macro="" textlink="">
      <xdr:nvSpPr>
        <xdr:cNvPr id="72" name="テキスト ボックス 71"/>
        <xdr:cNvSpPr txBox="1"/>
      </xdr:nvSpPr>
      <xdr:spPr>
        <a:xfrm>
          <a:off x="4622800" y="3221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59,422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14726</xdr:rowOff>
    </xdr:from>
    <xdr:to>
      <xdr:col>3</xdr:col>
      <xdr:colOff>955675</xdr:colOff>
      <xdr:row>18</xdr:row>
      <xdr:rowOff>116326</xdr:rowOff>
    </xdr:to>
    <xdr:sp macro="" textlink="">
      <xdr:nvSpPr>
        <xdr:cNvPr id="73" name="円/楕円 72"/>
        <xdr:cNvSpPr/>
      </xdr:nvSpPr>
      <xdr:spPr bwMode="auto">
        <a:xfrm>
          <a:off x="4254500" y="31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101102</xdr:rowOff>
    </xdr:from>
    <xdr:ext cx="762000" cy="259045"/>
    <xdr:sp macro="" textlink="">
      <xdr:nvSpPr>
        <xdr:cNvPr id="74" name="テキスト ボックス 73"/>
        <xdr:cNvSpPr txBox="1"/>
      </xdr:nvSpPr>
      <xdr:spPr>
        <a:xfrm>
          <a:off x="3924300" y="32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80886</xdr:rowOff>
    </xdr:from>
    <xdr:to>
      <xdr:col>3</xdr:col>
      <xdr:colOff>257175</xdr:colOff>
      <xdr:row>19</xdr:row>
      <xdr:rowOff>11037</xdr:rowOff>
    </xdr:to>
    <xdr:sp macro="" textlink="">
      <xdr:nvSpPr>
        <xdr:cNvPr id="75" name="円/楕円 74"/>
        <xdr:cNvSpPr/>
      </xdr:nvSpPr>
      <xdr:spPr bwMode="auto">
        <a:xfrm>
          <a:off x="3556000" y="32146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167263</xdr:rowOff>
    </xdr:from>
    <xdr:ext cx="762000" cy="259045"/>
    <xdr:sp macro="" textlink="">
      <xdr:nvSpPr>
        <xdr:cNvPr id="76" name="テキスト ボックス 75"/>
        <xdr:cNvSpPr txBox="1"/>
      </xdr:nvSpPr>
      <xdr:spPr>
        <a:xfrm>
          <a:off x="3225800" y="330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55,254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30156</xdr:rowOff>
    </xdr:from>
    <xdr:to>
      <xdr:col>2</xdr:col>
      <xdr:colOff>692150</xdr:colOff>
      <xdr:row>18</xdr:row>
      <xdr:rowOff>131756</xdr:rowOff>
    </xdr:to>
    <xdr:sp macro="" textlink="">
      <xdr:nvSpPr>
        <xdr:cNvPr id="77" name="円/楕円 76"/>
        <xdr:cNvSpPr/>
      </xdr:nvSpPr>
      <xdr:spPr bwMode="auto">
        <a:xfrm>
          <a:off x="2857500" y="316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116533</xdr:rowOff>
    </xdr:from>
    <xdr:ext cx="762000" cy="259045"/>
    <xdr:sp macro="" textlink="">
      <xdr:nvSpPr>
        <xdr:cNvPr id="78" name="テキスト ボックス 77"/>
        <xdr:cNvSpPr txBox="1"/>
      </xdr:nvSpPr>
      <xdr:spPr>
        <a:xfrm>
          <a:off x="2527300" y="32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240805</xdr:rowOff>
    </xdr:from>
    <xdr:to>
      <xdr:col>4</xdr:col>
      <xdr:colOff>1117600</xdr:colOff>
      <xdr:row>35</xdr:row>
      <xdr:rowOff>252387</xdr:rowOff>
    </xdr:to>
    <xdr:cxnSp macro="">
      <xdr:nvCxnSpPr>
        <xdr:cNvPr id="111" name="直線コネクタ 110"/>
        <xdr:cNvCxnSpPr/>
      </xdr:nvCxnSpPr>
      <xdr:spPr bwMode="auto">
        <a:xfrm flipV="1">
          <a:off x="5003800" y="6851155"/>
          <a:ext cx="6477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252387</xdr:rowOff>
    </xdr:from>
    <xdr:to>
      <xdr:col>4</xdr:col>
      <xdr:colOff>469900</xdr:colOff>
      <xdr:row>35</xdr:row>
      <xdr:rowOff>271628</xdr:rowOff>
    </xdr:to>
    <xdr:cxnSp macro="">
      <xdr:nvCxnSpPr>
        <xdr:cNvPr id="114" name="直線コネクタ 113"/>
        <xdr:cNvCxnSpPr/>
      </xdr:nvCxnSpPr>
      <xdr:spPr bwMode="auto">
        <a:xfrm flipV="1">
          <a:off x="4305300" y="6862737"/>
          <a:ext cx="698500" cy="1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271628</xdr:rowOff>
    </xdr:from>
    <xdr:to>
      <xdr:col>3</xdr:col>
      <xdr:colOff>904875</xdr:colOff>
      <xdr:row>35</xdr:row>
      <xdr:rowOff>276237</xdr:rowOff>
    </xdr:to>
    <xdr:cxnSp macro="">
      <xdr:nvCxnSpPr>
        <xdr:cNvPr id="117" name="直線コネクタ 116"/>
        <xdr:cNvCxnSpPr/>
      </xdr:nvCxnSpPr>
      <xdr:spPr bwMode="auto">
        <a:xfrm flipV="1">
          <a:off x="3606800" y="6881978"/>
          <a:ext cx="698500" cy="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276237</xdr:rowOff>
    </xdr:from>
    <xdr:to>
      <xdr:col>3</xdr:col>
      <xdr:colOff>206375</xdr:colOff>
      <xdr:row>35</xdr:row>
      <xdr:rowOff>293173</xdr:rowOff>
    </xdr:to>
    <xdr:cxnSp macro="">
      <xdr:nvCxnSpPr>
        <xdr:cNvPr id="120" name="直線コネクタ 119"/>
        <xdr:cNvCxnSpPr/>
      </xdr:nvCxnSpPr>
      <xdr:spPr bwMode="auto">
        <a:xfrm flipV="1">
          <a:off x="2908300" y="6886587"/>
          <a:ext cx="6985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190005</xdr:rowOff>
    </xdr:from>
    <xdr:to>
      <xdr:col>5</xdr:col>
      <xdr:colOff>34925</xdr:colOff>
      <xdr:row>35</xdr:row>
      <xdr:rowOff>291605</xdr:rowOff>
    </xdr:to>
    <xdr:sp macro="" textlink="">
      <xdr:nvSpPr>
        <xdr:cNvPr id="130" name="円/楕円 129"/>
        <xdr:cNvSpPr/>
      </xdr:nvSpPr>
      <xdr:spPr bwMode="auto">
        <a:xfrm>
          <a:off x="5600700" y="680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35082</xdr:rowOff>
    </xdr:from>
    <xdr:ext cx="762000" cy="259045"/>
    <xdr:sp macro="" textlink="">
      <xdr:nvSpPr>
        <xdr:cNvPr id="131" name="人口1人当たり決算額の推移該当値テキスト445"/>
        <xdr:cNvSpPr txBox="1"/>
      </xdr:nvSpPr>
      <xdr:spPr>
        <a:xfrm>
          <a:off x="5740400" y="664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201587</xdr:rowOff>
    </xdr:from>
    <xdr:to>
      <xdr:col>4</xdr:col>
      <xdr:colOff>520700</xdr:colOff>
      <xdr:row>35</xdr:row>
      <xdr:rowOff>303187</xdr:rowOff>
    </xdr:to>
    <xdr:sp macro="" textlink="">
      <xdr:nvSpPr>
        <xdr:cNvPr id="132" name="円/楕円 131"/>
        <xdr:cNvSpPr/>
      </xdr:nvSpPr>
      <xdr:spPr bwMode="auto">
        <a:xfrm>
          <a:off x="4953000" y="681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313364</xdr:rowOff>
    </xdr:from>
    <xdr:ext cx="736600" cy="259045"/>
    <xdr:sp macro="" textlink="">
      <xdr:nvSpPr>
        <xdr:cNvPr id="133" name="テキスト ボックス 132"/>
        <xdr:cNvSpPr txBox="1"/>
      </xdr:nvSpPr>
      <xdr:spPr>
        <a:xfrm>
          <a:off x="4622800" y="65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220828</xdr:rowOff>
    </xdr:from>
    <xdr:to>
      <xdr:col>3</xdr:col>
      <xdr:colOff>955675</xdr:colOff>
      <xdr:row>35</xdr:row>
      <xdr:rowOff>322428</xdr:rowOff>
    </xdr:to>
    <xdr:sp macro="" textlink="">
      <xdr:nvSpPr>
        <xdr:cNvPr id="134" name="円/楕円 133"/>
        <xdr:cNvSpPr/>
      </xdr:nvSpPr>
      <xdr:spPr bwMode="auto">
        <a:xfrm>
          <a:off x="4254500" y="683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307205</xdr:rowOff>
    </xdr:from>
    <xdr:ext cx="762000" cy="259045"/>
    <xdr:sp macro="" textlink="">
      <xdr:nvSpPr>
        <xdr:cNvPr id="135" name="テキスト ボックス 134"/>
        <xdr:cNvSpPr txBox="1"/>
      </xdr:nvSpPr>
      <xdr:spPr>
        <a:xfrm>
          <a:off x="3924300" y="69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225437</xdr:rowOff>
    </xdr:from>
    <xdr:to>
      <xdr:col>3</xdr:col>
      <xdr:colOff>257175</xdr:colOff>
      <xdr:row>35</xdr:row>
      <xdr:rowOff>327037</xdr:rowOff>
    </xdr:to>
    <xdr:sp macro="" textlink="">
      <xdr:nvSpPr>
        <xdr:cNvPr id="136" name="円/楕円 135"/>
        <xdr:cNvSpPr/>
      </xdr:nvSpPr>
      <xdr:spPr bwMode="auto">
        <a:xfrm>
          <a:off x="3556000" y="683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311814</xdr:rowOff>
    </xdr:from>
    <xdr:ext cx="762000" cy="259045"/>
    <xdr:sp macro="" textlink="">
      <xdr:nvSpPr>
        <xdr:cNvPr id="137" name="テキスト ボックス 136"/>
        <xdr:cNvSpPr txBox="1"/>
      </xdr:nvSpPr>
      <xdr:spPr>
        <a:xfrm>
          <a:off x="3225800" y="69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242373</xdr:rowOff>
    </xdr:from>
    <xdr:to>
      <xdr:col>2</xdr:col>
      <xdr:colOff>692150</xdr:colOff>
      <xdr:row>36</xdr:row>
      <xdr:rowOff>1073</xdr:rowOff>
    </xdr:to>
    <xdr:sp macro="" textlink="">
      <xdr:nvSpPr>
        <xdr:cNvPr id="138" name="円/楕円 137"/>
        <xdr:cNvSpPr/>
      </xdr:nvSpPr>
      <xdr:spPr bwMode="auto">
        <a:xfrm>
          <a:off x="2857500" y="685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328750</xdr:rowOff>
    </xdr:from>
    <xdr:ext cx="762000" cy="259045"/>
    <xdr:sp macro="" textlink="">
      <xdr:nvSpPr>
        <xdr:cNvPr id="139" name="テキスト ボックス 138"/>
        <xdr:cNvSpPr txBox="1"/>
      </xdr:nvSpPr>
      <xdr:spPr>
        <a:xfrm>
          <a:off x="2527300" y="693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77,602
77,023
32.71
27,265,424
27,201,634
19,640
14,901,095
36,131,025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32555</xdr:rowOff>
    </xdr:from>
    <xdr:to>
      <xdr:col>6</xdr:col>
      <xdr:colOff>511175</xdr:colOff>
      <xdr:row>36</xdr:row>
      <xdr:rowOff>119400</xdr:rowOff>
    </xdr:to>
    <xdr:cxnSp macro="">
      <xdr:nvCxnSpPr>
        <xdr:cNvPr id="59" name="直線コネクタ 58"/>
        <xdr:cNvCxnSpPr/>
      </xdr:nvCxnSpPr>
      <xdr:spPr>
        <a:xfrm>
          <a:off x="3797300" y="6204755"/>
          <a:ext cx="838200" cy="8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32555</xdr:rowOff>
    </xdr:from>
    <xdr:to>
      <xdr:col>5</xdr:col>
      <xdr:colOff>358775</xdr:colOff>
      <xdr:row>36</xdr:row>
      <xdr:rowOff>87328</xdr:rowOff>
    </xdr:to>
    <xdr:cxnSp macro="">
      <xdr:nvCxnSpPr>
        <xdr:cNvPr id="62" name="直線コネクタ 61"/>
        <xdr:cNvCxnSpPr/>
      </xdr:nvCxnSpPr>
      <xdr:spPr>
        <a:xfrm flipV="1">
          <a:off x="2908300" y="6204755"/>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60124</xdr:rowOff>
    </xdr:from>
    <xdr:to>
      <xdr:col>4</xdr:col>
      <xdr:colOff>155575</xdr:colOff>
      <xdr:row>36</xdr:row>
      <xdr:rowOff>87328</xdr:rowOff>
    </xdr:to>
    <xdr:cxnSp macro="">
      <xdr:nvCxnSpPr>
        <xdr:cNvPr id="65" name="直線コネクタ 64"/>
        <xdr:cNvCxnSpPr/>
      </xdr:nvCxnSpPr>
      <xdr:spPr>
        <a:xfrm>
          <a:off x="2019300" y="6232324"/>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155839</xdr:rowOff>
    </xdr:from>
    <xdr:to>
      <xdr:col>2</xdr:col>
      <xdr:colOff>638175</xdr:colOff>
      <xdr:row>36</xdr:row>
      <xdr:rowOff>60124</xdr:rowOff>
    </xdr:to>
    <xdr:cxnSp macro="">
      <xdr:nvCxnSpPr>
        <xdr:cNvPr id="68" name="直線コネクタ 67"/>
        <xdr:cNvCxnSpPr/>
      </xdr:nvCxnSpPr>
      <xdr:spPr>
        <a:xfrm>
          <a:off x="1130300" y="6156589"/>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68600</xdr:rowOff>
    </xdr:from>
    <xdr:to>
      <xdr:col>6</xdr:col>
      <xdr:colOff>561975</xdr:colOff>
      <xdr:row>36</xdr:row>
      <xdr:rowOff>170200</xdr:rowOff>
    </xdr:to>
    <xdr:sp macro="" textlink="">
      <xdr:nvSpPr>
        <xdr:cNvPr id="78" name="円/楕円 77"/>
        <xdr:cNvSpPr/>
      </xdr:nvSpPr>
      <xdr:spPr>
        <a:xfrm>
          <a:off x="4584700" y="62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47027</xdr:rowOff>
    </xdr:from>
    <xdr:ext cx="534377" cy="259045"/>
    <xdr:sp macro="" textlink="">
      <xdr:nvSpPr>
        <xdr:cNvPr id="79" name="人件費該当値テキスト"/>
        <xdr:cNvSpPr txBox="1"/>
      </xdr:nvSpPr>
      <xdr:spPr>
        <a:xfrm>
          <a:off x="4686300" y="62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153205</xdr:rowOff>
    </xdr:from>
    <xdr:to>
      <xdr:col>5</xdr:col>
      <xdr:colOff>409575</xdr:colOff>
      <xdr:row>36</xdr:row>
      <xdr:rowOff>83355</xdr:rowOff>
    </xdr:to>
    <xdr:sp macro="" textlink="">
      <xdr:nvSpPr>
        <xdr:cNvPr id="80" name="円/楕円 79"/>
        <xdr:cNvSpPr/>
      </xdr:nvSpPr>
      <xdr:spPr>
        <a:xfrm>
          <a:off x="3746500" y="615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99882</xdr:rowOff>
    </xdr:from>
    <xdr:ext cx="534377" cy="259045"/>
    <xdr:sp macro="" textlink="">
      <xdr:nvSpPr>
        <xdr:cNvPr id="81" name="テキスト ボックス 80"/>
        <xdr:cNvSpPr txBox="1"/>
      </xdr:nvSpPr>
      <xdr:spPr>
        <a:xfrm>
          <a:off x="3530111" y="5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36528</xdr:rowOff>
    </xdr:from>
    <xdr:to>
      <xdr:col>4</xdr:col>
      <xdr:colOff>206375</xdr:colOff>
      <xdr:row>36</xdr:row>
      <xdr:rowOff>138128</xdr:rowOff>
    </xdr:to>
    <xdr:sp macro="" textlink="">
      <xdr:nvSpPr>
        <xdr:cNvPr id="82" name="円/楕円 81"/>
        <xdr:cNvSpPr/>
      </xdr:nvSpPr>
      <xdr:spPr>
        <a:xfrm>
          <a:off x="2857500" y="62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129255</xdr:rowOff>
    </xdr:from>
    <xdr:ext cx="534377" cy="259045"/>
    <xdr:sp macro="" textlink="">
      <xdr:nvSpPr>
        <xdr:cNvPr id="83" name="テキスト ボックス 82"/>
        <xdr:cNvSpPr txBox="1"/>
      </xdr:nvSpPr>
      <xdr:spPr>
        <a:xfrm>
          <a:off x="2641111" y="630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9324</xdr:rowOff>
    </xdr:from>
    <xdr:to>
      <xdr:col>3</xdr:col>
      <xdr:colOff>3175</xdr:colOff>
      <xdr:row>36</xdr:row>
      <xdr:rowOff>110924</xdr:rowOff>
    </xdr:to>
    <xdr:sp macro="" textlink="">
      <xdr:nvSpPr>
        <xdr:cNvPr id="84" name="円/楕円 83"/>
        <xdr:cNvSpPr/>
      </xdr:nvSpPr>
      <xdr:spPr>
        <a:xfrm>
          <a:off x="1968500" y="61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102051</xdr:rowOff>
    </xdr:from>
    <xdr:ext cx="534377" cy="259045"/>
    <xdr:sp macro="" textlink="">
      <xdr:nvSpPr>
        <xdr:cNvPr id="85" name="テキスト ボックス 84"/>
        <xdr:cNvSpPr txBox="1"/>
      </xdr:nvSpPr>
      <xdr:spPr>
        <a:xfrm>
          <a:off x="1752111" y="62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105039</xdr:rowOff>
    </xdr:from>
    <xdr:to>
      <xdr:col>1</xdr:col>
      <xdr:colOff>485775</xdr:colOff>
      <xdr:row>36</xdr:row>
      <xdr:rowOff>35189</xdr:rowOff>
    </xdr:to>
    <xdr:sp macro="" textlink="">
      <xdr:nvSpPr>
        <xdr:cNvPr id="86" name="円/楕円 85"/>
        <xdr:cNvSpPr/>
      </xdr:nvSpPr>
      <xdr:spPr>
        <a:xfrm>
          <a:off x="1079500" y="61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26316</xdr:rowOff>
    </xdr:from>
    <xdr:ext cx="534377" cy="259045"/>
    <xdr:sp macro="" textlink="">
      <xdr:nvSpPr>
        <xdr:cNvPr id="87" name="テキスト ボックス 86"/>
        <xdr:cNvSpPr txBox="1"/>
      </xdr:nvSpPr>
      <xdr:spPr>
        <a:xfrm>
          <a:off x="863111" y="619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125200</xdr:rowOff>
    </xdr:from>
    <xdr:to>
      <xdr:col>6</xdr:col>
      <xdr:colOff>511175</xdr:colOff>
      <xdr:row>57</xdr:row>
      <xdr:rowOff>32225</xdr:rowOff>
    </xdr:to>
    <xdr:cxnSp macro="">
      <xdr:nvCxnSpPr>
        <xdr:cNvPr id="119" name="直線コネクタ 118"/>
        <xdr:cNvCxnSpPr/>
      </xdr:nvCxnSpPr>
      <xdr:spPr>
        <a:xfrm>
          <a:off x="3797300" y="9726400"/>
          <a:ext cx="838200" cy="7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125200</xdr:rowOff>
    </xdr:from>
    <xdr:to>
      <xdr:col>5</xdr:col>
      <xdr:colOff>358775</xdr:colOff>
      <xdr:row>57</xdr:row>
      <xdr:rowOff>33989</xdr:rowOff>
    </xdr:to>
    <xdr:cxnSp macro="">
      <xdr:nvCxnSpPr>
        <xdr:cNvPr id="122" name="直線コネクタ 121"/>
        <xdr:cNvCxnSpPr/>
      </xdr:nvCxnSpPr>
      <xdr:spPr>
        <a:xfrm flipV="1">
          <a:off x="2908300" y="9726400"/>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33989</xdr:rowOff>
    </xdr:from>
    <xdr:to>
      <xdr:col>4</xdr:col>
      <xdr:colOff>155575</xdr:colOff>
      <xdr:row>57</xdr:row>
      <xdr:rowOff>116546</xdr:rowOff>
    </xdr:to>
    <xdr:cxnSp macro="">
      <xdr:nvCxnSpPr>
        <xdr:cNvPr id="125" name="直線コネクタ 124"/>
        <xdr:cNvCxnSpPr/>
      </xdr:nvCxnSpPr>
      <xdr:spPr>
        <a:xfrm flipV="1">
          <a:off x="2019300" y="9806639"/>
          <a:ext cx="8890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116546</xdr:rowOff>
    </xdr:from>
    <xdr:to>
      <xdr:col>2</xdr:col>
      <xdr:colOff>638175</xdr:colOff>
      <xdr:row>57</xdr:row>
      <xdr:rowOff>132385</xdr:rowOff>
    </xdr:to>
    <xdr:cxnSp macro="">
      <xdr:nvCxnSpPr>
        <xdr:cNvPr id="128" name="直線コネクタ 127"/>
        <xdr:cNvCxnSpPr/>
      </xdr:nvCxnSpPr>
      <xdr:spPr>
        <a:xfrm flipV="1">
          <a:off x="1130300" y="9889196"/>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152875</xdr:rowOff>
    </xdr:from>
    <xdr:to>
      <xdr:col>6</xdr:col>
      <xdr:colOff>561975</xdr:colOff>
      <xdr:row>57</xdr:row>
      <xdr:rowOff>83025</xdr:rowOff>
    </xdr:to>
    <xdr:sp macro="" textlink="">
      <xdr:nvSpPr>
        <xdr:cNvPr id="138" name="円/楕円 137"/>
        <xdr:cNvSpPr/>
      </xdr:nvSpPr>
      <xdr:spPr>
        <a:xfrm>
          <a:off x="4584700" y="97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131302</xdr:rowOff>
    </xdr:from>
    <xdr:ext cx="534377" cy="259045"/>
    <xdr:sp macro="" textlink="">
      <xdr:nvSpPr>
        <xdr:cNvPr id="139" name="物件費該当値テキスト"/>
        <xdr:cNvSpPr txBox="1"/>
      </xdr:nvSpPr>
      <xdr:spPr>
        <a:xfrm>
          <a:off x="4686300" y="97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74400</xdr:rowOff>
    </xdr:from>
    <xdr:to>
      <xdr:col>5</xdr:col>
      <xdr:colOff>409575</xdr:colOff>
      <xdr:row>57</xdr:row>
      <xdr:rowOff>4550</xdr:rowOff>
    </xdr:to>
    <xdr:sp macro="" textlink="">
      <xdr:nvSpPr>
        <xdr:cNvPr id="140" name="円/楕円 139"/>
        <xdr:cNvSpPr/>
      </xdr:nvSpPr>
      <xdr:spPr>
        <a:xfrm>
          <a:off x="3746500" y="96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167127</xdr:rowOff>
    </xdr:from>
    <xdr:ext cx="534377" cy="259045"/>
    <xdr:sp macro="" textlink="">
      <xdr:nvSpPr>
        <xdr:cNvPr id="141" name="テキスト ボックス 140"/>
        <xdr:cNvSpPr txBox="1"/>
      </xdr:nvSpPr>
      <xdr:spPr>
        <a:xfrm>
          <a:off x="3530111" y="976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154639</xdr:rowOff>
    </xdr:from>
    <xdr:to>
      <xdr:col>4</xdr:col>
      <xdr:colOff>206375</xdr:colOff>
      <xdr:row>57</xdr:row>
      <xdr:rowOff>84789</xdr:rowOff>
    </xdr:to>
    <xdr:sp macro="" textlink="">
      <xdr:nvSpPr>
        <xdr:cNvPr id="142" name="円/楕円 141"/>
        <xdr:cNvSpPr/>
      </xdr:nvSpPr>
      <xdr:spPr>
        <a:xfrm>
          <a:off x="2857500" y="975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75916</xdr:rowOff>
    </xdr:from>
    <xdr:ext cx="534377" cy="259045"/>
    <xdr:sp macro="" textlink="">
      <xdr:nvSpPr>
        <xdr:cNvPr id="143" name="テキスト ボックス 142"/>
        <xdr:cNvSpPr txBox="1"/>
      </xdr:nvSpPr>
      <xdr:spPr>
        <a:xfrm>
          <a:off x="2641111" y="984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65746</xdr:rowOff>
    </xdr:from>
    <xdr:to>
      <xdr:col>3</xdr:col>
      <xdr:colOff>3175</xdr:colOff>
      <xdr:row>57</xdr:row>
      <xdr:rowOff>167346</xdr:rowOff>
    </xdr:to>
    <xdr:sp macro="" textlink="">
      <xdr:nvSpPr>
        <xdr:cNvPr id="144" name="円/楕円 143"/>
        <xdr:cNvSpPr/>
      </xdr:nvSpPr>
      <xdr:spPr>
        <a:xfrm>
          <a:off x="1968500" y="98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158473</xdr:rowOff>
    </xdr:from>
    <xdr:ext cx="534377" cy="259045"/>
    <xdr:sp macro="" textlink="">
      <xdr:nvSpPr>
        <xdr:cNvPr id="145" name="テキスト ボックス 144"/>
        <xdr:cNvSpPr txBox="1"/>
      </xdr:nvSpPr>
      <xdr:spPr>
        <a:xfrm>
          <a:off x="1752111" y="99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81585</xdr:rowOff>
    </xdr:from>
    <xdr:to>
      <xdr:col>1</xdr:col>
      <xdr:colOff>485775</xdr:colOff>
      <xdr:row>58</xdr:row>
      <xdr:rowOff>11735</xdr:rowOff>
    </xdr:to>
    <xdr:sp macro="" textlink="">
      <xdr:nvSpPr>
        <xdr:cNvPr id="146" name="円/楕円 145"/>
        <xdr:cNvSpPr/>
      </xdr:nvSpPr>
      <xdr:spPr>
        <a:xfrm>
          <a:off x="1079500" y="98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2862</xdr:rowOff>
    </xdr:from>
    <xdr:ext cx="534377" cy="259045"/>
    <xdr:sp macro="" textlink="">
      <xdr:nvSpPr>
        <xdr:cNvPr id="147" name="テキスト ボックス 146"/>
        <xdr:cNvSpPr txBox="1"/>
      </xdr:nvSpPr>
      <xdr:spPr>
        <a:xfrm>
          <a:off x="863111" y="99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89922</xdr:rowOff>
    </xdr:from>
    <xdr:to>
      <xdr:col>6</xdr:col>
      <xdr:colOff>511175</xdr:colOff>
      <xdr:row>77</xdr:row>
      <xdr:rowOff>113582</xdr:rowOff>
    </xdr:to>
    <xdr:cxnSp macro="">
      <xdr:nvCxnSpPr>
        <xdr:cNvPr id="172" name="直線コネクタ 171"/>
        <xdr:cNvCxnSpPr/>
      </xdr:nvCxnSpPr>
      <xdr:spPr>
        <a:xfrm>
          <a:off x="3797300" y="13291572"/>
          <a:ext cx="8382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83235</xdr:rowOff>
    </xdr:from>
    <xdr:to>
      <xdr:col>5</xdr:col>
      <xdr:colOff>358775</xdr:colOff>
      <xdr:row>77</xdr:row>
      <xdr:rowOff>89922</xdr:rowOff>
    </xdr:to>
    <xdr:cxnSp macro="">
      <xdr:nvCxnSpPr>
        <xdr:cNvPr id="175" name="直線コネクタ 174"/>
        <xdr:cNvCxnSpPr/>
      </xdr:nvCxnSpPr>
      <xdr:spPr>
        <a:xfrm>
          <a:off x="2908300" y="13284885"/>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71634</xdr:rowOff>
    </xdr:from>
    <xdr:to>
      <xdr:col>4</xdr:col>
      <xdr:colOff>155575</xdr:colOff>
      <xdr:row>77</xdr:row>
      <xdr:rowOff>83235</xdr:rowOff>
    </xdr:to>
    <xdr:cxnSp macro="">
      <xdr:nvCxnSpPr>
        <xdr:cNvPr id="178" name="直線コネクタ 177"/>
        <xdr:cNvCxnSpPr/>
      </xdr:nvCxnSpPr>
      <xdr:spPr>
        <a:xfrm>
          <a:off x="2019300" y="13273284"/>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71634</xdr:rowOff>
    </xdr:from>
    <xdr:to>
      <xdr:col>2</xdr:col>
      <xdr:colOff>638175</xdr:colOff>
      <xdr:row>77</xdr:row>
      <xdr:rowOff>78378</xdr:rowOff>
    </xdr:to>
    <xdr:cxnSp macro="">
      <xdr:nvCxnSpPr>
        <xdr:cNvPr id="181" name="直線コネクタ 180"/>
        <xdr:cNvCxnSpPr/>
      </xdr:nvCxnSpPr>
      <xdr:spPr>
        <a:xfrm flipV="1">
          <a:off x="1130300" y="1327328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62782</xdr:rowOff>
    </xdr:from>
    <xdr:to>
      <xdr:col>6</xdr:col>
      <xdr:colOff>561975</xdr:colOff>
      <xdr:row>77</xdr:row>
      <xdr:rowOff>164382</xdr:rowOff>
    </xdr:to>
    <xdr:sp macro="" textlink="">
      <xdr:nvSpPr>
        <xdr:cNvPr id="191" name="円/楕円 190"/>
        <xdr:cNvSpPr/>
      </xdr:nvSpPr>
      <xdr:spPr>
        <a:xfrm>
          <a:off x="4584700" y="132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149159</xdr:rowOff>
    </xdr:from>
    <xdr:ext cx="469744" cy="259045"/>
    <xdr:sp macro="" textlink="">
      <xdr:nvSpPr>
        <xdr:cNvPr id="192" name="維持補修費該当値テキスト"/>
        <xdr:cNvSpPr txBox="1"/>
      </xdr:nvSpPr>
      <xdr:spPr>
        <a:xfrm>
          <a:off x="4686300" y="1317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39122</xdr:rowOff>
    </xdr:from>
    <xdr:to>
      <xdr:col>5</xdr:col>
      <xdr:colOff>409575</xdr:colOff>
      <xdr:row>77</xdr:row>
      <xdr:rowOff>140722</xdr:rowOff>
    </xdr:to>
    <xdr:sp macro="" textlink="">
      <xdr:nvSpPr>
        <xdr:cNvPr id="193" name="円/楕円 192"/>
        <xdr:cNvSpPr/>
      </xdr:nvSpPr>
      <xdr:spPr>
        <a:xfrm>
          <a:off x="3746500" y="13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131849</xdr:rowOff>
    </xdr:from>
    <xdr:ext cx="469744" cy="259045"/>
    <xdr:sp macro="" textlink="">
      <xdr:nvSpPr>
        <xdr:cNvPr id="194" name="テキスト ボックス 193"/>
        <xdr:cNvSpPr txBox="1"/>
      </xdr:nvSpPr>
      <xdr:spPr>
        <a:xfrm>
          <a:off x="3562427" y="1333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32435</xdr:rowOff>
    </xdr:from>
    <xdr:to>
      <xdr:col>4</xdr:col>
      <xdr:colOff>206375</xdr:colOff>
      <xdr:row>77</xdr:row>
      <xdr:rowOff>134035</xdr:rowOff>
    </xdr:to>
    <xdr:sp macro="" textlink="">
      <xdr:nvSpPr>
        <xdr:cNvPr id="195" name="円/楕円 194"/>
        <xdr:cNvSpPr/>
      </xdr:nvSpPr>
      <xdr:spPr>
        <a:xfrm>
          <a:off x="28575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125162</xdr:rowOff>
    </xdr:from>
    <xdr:ext cx="469744" cy="259045"/>
    <xdr:sp macro="" textlink="">
      <xdr:nvSpPr>
        <xdr:cNvPr id="196" name="テキスト ボックス 195"/>
        <xdr:cNvSpPr txBox="1"/>
      </xdr:nvSpPr>
      <xdr:spPr>
        <a:xfrm>
          <a:off x="2673427" y="1332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20834</xdr:rowOff>
    </xdr:from>
    <xdr:to>
      <xdr:col>3</xdr:col>
      <xdr:colOff>3175</xdr:colOff>
      <xdr:row>77</xdr:row>
      <xdr:rowOff>122434</xdr:rowOff>
    </xdr:to>
    <xdr:sp macro="" textlink="">
      <xdr:nvSpPr>
        <xdr:cNvPr id="197" name="円/楕円 196"/>
        <xdr:cNvSpPr/>
      </xdr:nvSpPr>
      <xdr:spPr>
        <a:xfrm>
          <a:off x="1968500" y="13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113561</xdr:rowOff>
    </xdr:from>
    <xdr:ext cx="469744" cy="259045"/>
    <xdr:sp macro="" textlink="">
      <xdr:nvSpPr>
        <xdr:cNvPr id="198" name="テキスト ボックス 197"/>
        <xdr:cNvSpPr txBox="1"/>
      </xdr:nvSpPr>
      <xdr:spPr>
        <a:xfrm>
          <a:off x="1784427" y="1331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27578</xdr:rowOff>
    </xdr:from>
    <xdr:to>
      <xdr:col>1</xdr:col>
      <xdr:colOff>485775</xdr:colOff>
      <xdr:row>77</xdr:row>
      <xdr:rowOff>129178</xdr:rowOff>
    </xdr:to>
    <xdr:sp macro="" textlink="">
      <xdr:nvSpPr>
        <xdr:cNvPr id="199" name="円/楕円 198"/>
        <xdr:cNvSpPr/>
      </xdr:nvSpPr>
      <xdr:spPr>
        <a:xfrm>
          <a:off x="1079500" y="132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120305</xdr:rowOff>
    </xdr:from>
    <xdr:ext cx="469744" cy="259045"/>
    <xdr:sp macro="" textlink="">
      <xdr:nvSpPr>
        <xdr:cNvPr id="200" name="テキスト ボックス 199"/>
        <xdr:cNvSpPr txBox="1"/>
      </xdr:nvSpPr>
      <xdr:spPr>
        <a:xfrm>
          <a:off x="895427" y="1332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15946</xdr:rowOff>
    </xdr:from>
    <xdr:to>
      <xdr:col>6</xdr:col>
      <xdr:colOff>511175</xdr:colOff>
      <xdr:row>95</xdr:row>
      <xdr:rowOff>60424</xdr:rowOff>
    </xdr:to>
    <xdr:cxnSp macro="">
      <xdr:nvCxnSpPr>
        <xdr:cNvPr id="232" name="直線コネクタ 231"/>
        <xdr:cNvCxnSpPr/>
      </xdr:nvCxnSpPr>
      <xdr:spPr>
        <a:xfrm flipV="1">
          <a:off x="3797300" y="16303696"/>
          <a:ext cx="8382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60424</xdr:rowOff>
    </xdr:from>
    <xdr:to>
      <xdr:col>5</xdr:col>
      <xdr:colOff>358775</xdr:colOff>
      <xdr:row>95</xdr:row>
      <xdr:rowOff>85359</xdr:rowOff>
    </xdr:to>
    <xdr:cxnSp macro="">
      <xdr:nvCxnSpPr>
        <xdr:cNvPr id="235" name="直線コネクタ 234"/>
        <xdr:cNvCxnSpPr/>
      </xdr:nvCxnSpPr>
      <xdr:spPr>
        <a:xfrm flipV="1">
          <a:off x="2908300" y="16348174"/>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85359</xdr:rowOff>
    </xdr:from>
    <xdr:to>
      <xdr:col>4</xdr:col>
      <xdr:colOff>155575</xdr:colOff>
      <xdr:row>95</xdr:row>
      <xdr:rowOff>169925</xdr:rowOff>
    </xdr:to>
    <xdr:cxnSp macro="">
      <xdr:nvCxnSpPr>
        <xdr:cNvPr id="238" name="直線コネクタ 237"/>
        <xdr:cNvCxnSpPr/>
      </xdr:nvCxnSpPr>
      <xdr:spPr>
        <a:xfrm flipV="1">
          <a:off x="2019300" y="16373109"/>
          <a:ext cx="889000" cy="8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169925</xdr:rowOff>
    </xdr:from>
    <xdr:to>
      <xdr:col>2</xdr:col>
      <xdr:colOff>638175</xdr:colOff>
      <xdr:row>96</xdr:row>
      <xdr:rowOff>46513</xdr:rowOff>
    </xdr:to>
    <xdr:cxnSp macro="">
      <xdr:nvCxnSpPr>
        <xdr:cNvPr id="241" name="直線コネクタ 240"/>
        <xdr:cNvCxnSpPr/>
      </xdr:nvCxnSpPr>
      <xdr:spPr>
        <a:xfrm flipV="1">
          <a:off x="1130300" y="16457675"/>
          <a:ext cx="889000" cy="4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5" name="テキスト ボックス 244"/>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136596</xdr:rowOff>
    </xdr:from>
    <xdr:to>
      <xdr:col>6</xdr:col>
      <xdr:colOff>561975</xdr:colOff>
      <xdr:row>95</xdr:row>
      <xdr:rowOff>66746</xdr:rowOff>
    </xdr:to>
    <xdr:sp macro="" textlink="">
      <xdr:nvSpPr>
        <xdr:cNvPr id="251" name="円/楕円 250"/>
        <xdr:cNvSpPr/>
      </xdr:nvSpPr>
      <xdr:spPr>
        <a:xfrm>
          <a:off x="4584700" y="162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115023</xdr:rowOff>
    </xdr:from>
    <xdr:ext cx="534377" cy="259045"/>
    <xdr:sp macro="" textlink="">
      <xdr:nvSpPr>
        <xdr:cNvPr id="252" name="扶助費該当値テキスト"/>
        <xdr:cNvSpPr txBox="1"/>
      </xdr:nvSpPr>
      <xdr:spPr>
        <a:xfrm>
          <a:off x="4686300" y="1623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87,079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9624</xdr:rowOff>
    </xdr:from>
    <xdr:to>
      <xdr:col>5</xdr:col>
      <xdr:colOff>409575</xdr:colOff>
      <xdr:row>95</xdr:row>
      <xdr:rowOff>111224</xdr:rowOff>
    </xdr:to>
    <xdr:sp macro="" textlink="">
      <xdr:nvSpPr>
        <xdr:cNvPr id="253" name="円/楕円 252"/>
        <xdr:cNvSpPr/>
      </xdr:nvSpPr>
      <xdr:spPr>
        <a:xfrm>
          <a:off x="3746500" y="162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102351</xdr:rowOff>
    </xdr:from>
    <xdr:ext cx="534377" cy="259045"/>
    <xdr:sp macro="" textlink="">
      <xdr:nvSpPr>
        <xdr:cNvPr id="254" name="テキスト ボックス 253"/>
        <xdr:cNvSpPr txBox="1"/>
      </xdr:nvSpPr>
      <xdr:spPr>
        <a:xfrm>
          <a:off x="3530111" y="163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34559</xdr:rowOff>
    </xdr:from>
    <xdr:to>
      <xdr:col>4</xdr:col>
      <xdr:colOff>206375</xdr:colOff>
      <xdr:row>95</xdr:row>
      <xdr:rowOff>136159</xdr:rowOff>
    </xdr:to>
    <xdr:sp macro="" textlink="">
      <xdr:nvSpPr>
        <xdr:cNvPr id="255" name="円/楕円 254"/>
        <xdr:cNvSpPr/>
      </xdr:nvSpPr>
      <xdr:spPr>
        <a:xfrm>
          <a:off x="2857500" y="1632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152686</xdr:rowOff>
    </xdr:from>
    <xdr:ext cx="534377" cy="259045"/>
    <xdr:sp macro="" textlink="">
      <xdr:nvSpPr>
        <xdr:cNvPr id="256" name="テキスト ボックス 255"/>
        <xdr:cNvSpPr txBox="1"/>
      </xdr:nvSpPr>
      <xdr:spPr>
        <a:xfrm>
          <a:off x="2641111" y="1609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119125</xdr:rowOff>
    </xdr:from>
    <xdr:to>
      <xdr:col>3</xdr:col>
      <xdr:colOff>3175</xdr:colOff>
      <xdr:row>96</xdr:row>
      <xdr:rowOff>49275</xdr:rowOff>
    </xdr:to>
    <xdr:sp macro="" textlink="">
      <xdr:nvSpPr>
        <xdr:cNvPr id="257" name="円/楕円 256"/>
        <xdr:cNvSpPr/>
      </xdr:nvSpPr>
      <xdr:spPr>
        <a:xfrm>
          <a:off x="1968500" y="164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65802</xdr:rowOff>
    </xdr:from>
    <xdr:ext cx="534377" cy="259045"/>
    <xdr:sp macro="" textlink="">
      <xdr:nvSpPr>
        <xdr:cNvPr id="258" name="テキスト ボックス 257"/>
        <xdr:cNvSpPr txBox="1"/>
      </xdr:nvSpPr>
      <xdr:spPr>
        <a:xfrm>
          <a:off x="1752111" y="161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167163</xdr:rowOff>
    </xdr:from>
    <xdr:to>
      <xdr:col>1</xdr:col>
      <xdr:colOff>485775</xdr:colOff>
      <xdr:row>96</xdr:row>
      <xdr:rowOff>97313</xdr:rowOff>
    </xdr:to>
    <xdr:sp macro="" textlink="">
      <xdr:nvSpPr>
        <xdr:cNvPr id="259" name="円/楕円 258"/>
        <xdr:cNvSpPr/>
      </xdr:nvSpPr>
      <xdr:spPr>
        <a:xfrm>
          <a:off x="1079500" y="16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113840</xdr:rowOff>
    </xdr:from>
    <xdr:ext cx="534377" cy="259045"/>
    <xdr:sp macro="" textlink="">
      <xdr:nvSpPr>
        <xdr:cNvPr id="260" name="テキスト ボックス 259"/>
        <xdr:cNvSpPr txBox="1"/>
      </xdr:nvSpPr>
      <xdr:spPr>
        <a:xfrm>
          <a:off x="863111" y="162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112319</xdr:rowOff>
    </xdr:from>
    <xdr:to>
      <xdr:col>15</xdr:col>
      <xdr:colOff>180975</xdr:colOff>
      <xdr:row>36</xdr:row>
      <xdr:rowOff>114287</xdr:rowOff>
    </xdr:to>
    <xdr:cxnSp macro="">
      <xdr:nvCxnSpPr>
        <xdr:cNvPr id="289" name="直線コネクタ 288"/>
        <xdr:cNvCxnSpPr/>
      </xdr:nvCxnSpPr>
      <xdr:spPr>
        <a:xfrm flipV="1">
          <a:off x="9639300" y="6284519"/>
          <a:ext cx="8382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114287</xdr:rowOff>
    </xdr:from>
    <xdr:to>
      <xdr:col>14</xdr:col>
      <xdr:colOff>28575</xdr:colOff>
      <xdr:row>36</xdr:row>
      <xdr:rowOff>130924</xdr:rowOff>
    </xdr:to>
    <xdr:cxnSp macro="">
      <xdr:nvCxnSpPr>
        <xdr:cNvPr id="292" name="直線コネクタ 291"/>
        <xdr:cNvCxnSpPr/>
      </xdr:nvCxnSpPr>
      <xdr:spPr>
        <a:xfrm flipV="1">
          <a:off x="8750300" y="6286487"/>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130924</xdr:rowOff>
    </xdr:from>
    <xdr:to>
      <xdr:col>12</xdr:col>
      <xdr:colOff>511175</xdr:colOff>
      <xdr:row>36</xdr:row>
      <xdr:rowOff>145694</xdr:rowOff>
    </xdr:to>
    <xdr:cxnSp macro="">
      <xdr:nvCxnSpPr>
        <xdr:cNvPr id="295" name="直線コネクタ 294"/>
        <xdr:cNvCxnSpPr/>
      </xdr:nvCxnSpPr>
      <xdr:spPr>
        <a:xfrm flipV="1">
          <a:off x="7861300" y="6303124"/>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143066</xdr:rowOff>
    </xdr:from>
    <xdr:to>
      <xdr:col>11</xdr:col>
      <xdr:colOff>307975</xdr:colOff>
      <xdr:row>36</xdr:row>
      <xdr:rowOff>145694</xdr:rowOff>
    </xdr:to>
    <xdr:cxnSp macro="">
      <xdr:nvCxnSpPr>
        <xdr:cNvPr id="298" name="直線コネクタ 297"/>
        <xdr:cNvCxnSpPr/>
      </xdr:nvCxnSpPr>
      <xdr:spPr>
        <a:xfrm>
          <a:off x="6972300" y="6315266"/>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61519</xdr:rowOff>
    </xdr:from>
    <xdr:to>
      <xdr:col>15</xdr:col>
      <xdr:colOff>231775</xdr:colOff>
      <xdr:row>36</xdr:row>
      <xdr:rowOff>163119</xdr:rowOff>
    </xdr:to>
    <xdr:sp macro="" textlink="">
      <xdr:nvSpPr>
        <xdr:cNvPr id="308" name="円/楕円 307"/>
        <xdr:cNvSpPr/>
      </xdr:nvSpPr>
      <xdr:spPr>
        <a:xfrm>
          <a:off x="10426700" y="62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39946</xdr:rowOff>
    </xdr:from>
    <xdr:ext cx="534377" cy="259045"/>
    <xdr:sp macro="" textlink="">
      <xdr:nvSpPr>
        <xdr:cNvPr id="309" name="補助費等該当値テキスト"/>
        <xdr:cNvSpPr txBox="1"/>
      </xdr:nvSpPr>
      <xdr:spPr>
        <a:xfrm>
          <a:off x="10528300" y="621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63487</xdr:rowOff>
    </xdr:from>
    <xdr:to>
      <xdr:col>14</xdr:col>
      <xdr:colOff>79375</xdr:colOff>
      <xdr:row>36</xdr:row>
      <xdr:rowOff>165087</xdr:rowOff>
    </xdr:to>
    <xdr:sp macro="" textlink="">
      <xdr:nvSpPr>
        <xdr:cNvPr id="310" name="円/楕円 309"/>
        <xdr:cNvSpPr/>
      </xdr:nvSpPr>
      <xdr:spPr>
        <a:xfrm>
          <a:off x="9588500" y="6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156214</xdr:rowOff>
    </xdr:from>
    <xdr:ext cx="534377" cy="259045"/>
    <xdr:sp macro="" textlink="">
      <xdr:nvSpPr>
        <xdr:cNvPr id="311" name="テキスト ボックス 310"/>
        <xdr:cNvSpPr txBox="1"/>
      </xdr:nvSpPr>
      <xdr:spPr>
        <a:xfrm>
          <a:off x="9372111" y="63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80124</xdr:rowOff>
    </xdr:from>
    <xdr:to>
      <xdr:col>12</xdr:col>
      <xdr:colOff>561975</xdr:colOff>
      <xdr:row>37</xdr:row>
      <xdr:rowOff>10274</xdr:rowOff>
    </xdr:to>
    <xdr:sp macro="" textlink="">
      <xdr:nvSpPr>
        <xdr:cNvPr id="312" name="円/楕円 311"/>
        <xdr:cNvSpPr/>
      </xdr:nvSpPr>
      <xdr:spPr>
        <a:xfrm>
          <a:off x="8699500" y="62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1401</xdr:rowOff>
    </xdr:from>
    <xdr:ext cx="534377" cy="259045"/>
    <xdr:sp macro="" textlink="">
      <xdr:nvSpPr>
        <xdr:cNvPr id="313" name="テキスト ボックス 312"/>
        <xdr:cNvSpPr txBox="1"/>
      </xdr:nvSpPr>
      <xdr:spPr>
        <a:xfrm>
          <a:off x="8483111" y="63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94894</xdr:rowOff>
    </xdr:from>
    <xdr:to>
      <xdr:col>11</xdr:col>
      <xdr:colOff>358775</xdr:colOff>
      <xdr:row>37</xdr:row>
      <xdr:rowOff>25044</xdr:rowOff>
    </xdr:to>
    <xdr:sp macro="" textlink="">
      <xdr:nvSpPr>
        <xdr:cNvPr id="314" name="円/楕円 313"/>
        <xdr:cNvSpPr/>
      </xdr:nvSpPr>
      <xdr:spPr>
        <a:xfrm>
          <a:off x="7810500" y="62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16171</xdr:rowOff>
    </xdr:from>
    <xdr:ext cx="534377" cy="259045"/>
    <xdr:sp macro="" textlink="">
      <xdr:nvSpPr>
        <xdr:cNvPr id="315" name="テキスト ボックス 314"/>
        <xdr:cNvSpPr txBox="1"/>
      </xdr:nvSpPr>
      <xdr:spPr>
        <a:xfrm>
          <a:off x="7594111" y="63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92266</xdr:rowOff>
    </xdr:from>
    <xdr:to>
      <xdr:col>10</xdr:col>
      <xdr:colOff>155575</xdr:colOff>
      <xdr:row>37</xdr:row>
      <xdr:rowOff>22416</xdr:rowOff>
    </xdr:to>
    <xdr:sp macro="" textlink="">
      <xdr:nvSpPr>
        <xdr:cNvPr id="316" name="円/楕円 315"/>
        <xdr:cNvSpPr/>
      </xdr:nvSpPr>
      <xdr:spPr>
        <a:xfrm>
          <a:off x="6921500" y="62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13543</xdr:rowOff>
    </xdr:from>
    <xdr:ext cx="534377" cy="259045"/>
    <xdr:sp macro="" textlink="">
      <xdr:nvSpPr>
        <xdr:cNvPr id="317" name="テキスト ボックス 316"/>
        <xdr:cNvSpPr txBox="1"/>
      </xdr:nvSpPr>
      <xdr:spPr>
        <a:xfrm>
          <a:off x="6705111" y="635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24280</xdr:rowOff>
    </xdr:from>
    <xdr:to>
      <xdr:col>15</xdr:col>
      <xdr:colOff>180975</xdr:colOff>
      <xdr:row>58</xdr:row>
      <xdr:rowOff>72747</xdr:rowOff>
    </xdr:to>
    <xdr:cxnSp macro="">
      <xdr:nvCxnSpPr>
        <xdr:cNvPr id="346" name="直線コネクタ 345"/>
        <xdr:cNvCxnSpPr/>
      </xdr:nvCxnSpPr>
      <xdr:spPr>
        <a:xfrm flipV="1">
          <a:off x="9639300" y="9968380"/>
          <a:ext cx="838200" cy="4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72747</xdr:rowOff>
    </xdr:from>
    <xdr:to>
      <xdr:col>14</xdr:col>
      <xdr:colOff>28575</xdr:colOff>
      <xdr:row>58</xdr:row>
      <xdr:rowOff>129859</xdr:rowOff>
    </xdr:to>
    <xdr:cxnSp macro="">
      <xdr:nvCxnSpPr>
        <xdr:cNvPr id="349" name="直線コネクタ 348"/>
        <xdr:cNvCxnSpPr/>
      </xdr:nvCxnSpPr>
      <xdr:spPr>
        <a:xfrm flipV="1">
          <a:off x="8750300" y="10016847"/>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128407</xdr:rowOff>
    </xdr:from>
    <xdr:to>
      <xdr:col>12</xdr:col>
      <xdr:colOff>511175</xdr:colOff>
      <xdr:row>58</xdr:row>
      <xdr:rowOff>129859</xdr:rowOff>
    </xdr:to>
    <xdr:cxnSp macro="">
      <xdr:nvCxnSpPr>
        <xdr:cNvPr id="352" name="直線コネクタ 351"/>
        <xdr:cNvCxnSpPr/>
      </xdr:nvCxnSpPr>
      <xdr:spPr>
        <a:xfrm>
          <a:off x="7861300" y="10072507"/>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66255</xdr:rowOff>
    </xdr:from>
    <xdr:to>
      <xdr:col>11</xdr:col>
      <xdr:colOff>307975</xdr:colOff>
      <xdr:row>58</xdr:row>
      <xdr:rowOff>128407</xdr:rowOff>
    </xdr:to>
    <xdr:cxnSp macro="">
      <xdr:nvCxnSpPr>
        <xdr:cNvPr id="355" name="直線コネクタ 354"/>
        <xdr:cNvCxnSpPr/>
      </xdr:nvCxnSpPr>
      <xdr:spPr>
        <a:xfrm>
          <a:off x="6972300" y="10010355"/>
          <a:ext cx="889000" cy="6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144930</xdr:rowOff>
    </xdr:from>
    <xdr:to>
      <xdr:col>15</xdr:col>
      <xdr:colOff>231775</xdr:colOff>
      <xdr:row>58</xdr:row>
      <xdr:rowOff>75080</xdr:rowOff>
    </xdr:to>
    <xdr:sp macro="" textlink="">
      <xdr:nvSpPr>
        <xdr:cNvPr id="365" name="円/楕円 364"/>
        <xdr:cNvSpPr/>
      </xdr:nvSpPr>
      <xdr:spPr>
        <a:xfrm>
          <a:off x="10426700" y="99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167807</xdr:rowOff>
    </xdr:from>
    <xdr:ext cx="534377" cy="259045"/>
    <xdr:sp macro="" textlink="">
      <xdr:nvSpPr>
        <xdr:cNvPr id="366" name="普通建設事業費該当値テキスト"/>
        <xdr:cNvSpPr txBox="1"/>
      </xdr:nvSpPr>
      <xdr:spPr>
        <a:xfrm>
          <a:off x="10528300" y="9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50,294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21947</xdr:rowOff>
    </xdr:from>
    <xdr:to>
      <xdr:col>14</xdr:col>
      <xdr:colOff>79375</xdr:colOff>
      <xdr:row>58</xdr:row>
      <xdr:rowOff>123547</xdr:rowOff>
    </xdr:to>
    <xdr:sp macro="" textlink="">
      <xdr:nvSpPr>
        <xdr:cNvPr id="367" name="円/楕円 366"/>
        <xdr:cNvSpPr/>
      </xdr:nvSpPr>
      <xdr:spPr>
        <a:xfrm>
          <a:off x="9588500" y="996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114674</xdr:rowOff>
    </xdr:from>
    <xdr:ext cx="534377" cy="259045"/>
    <xdr:sp macro="" textlink="">
      <xdr:nvSpPr>
        <xdr:cNvPr id="368" name="テキスト ボックス 367"/>
        <xdr:cNvSpPr txBox="1"/>
      </xdr:nvSpPr>
      <xdr:spPr>
        <a:xfrm>
          <a:off x="9372111" y="1005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79059</xdr:rowOff>
    </xdr:from>
    <xdr:to>
      <xdr:col>12</xdr:col>
      <xdr:colOff>561975</xdr:colOff>
      <xdr:row>59</xdr:row>
      <xdr:rowOff>9209</xdr:rowOff>
    </xdr:to>
    <xdr:sp macro="" textlink="">
      <xdr:nvSpPr>
        <xdr:cNvPr id="369" name="円/楕円 368"/>
        <xdr:cNvSpPr/>
      </xdr:nvSpPr>
      <xdr:spPr>
        <a:xfrm>
          <a:off x="8699500" y="1002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336</xdr:rowOff>
    </xdr:from>
    <xdr:ext cx="534377" cy="259045"/>
    <xdr:sp macro="" textlink="">
      <xdr:nvSpPr>
        <xdr:cNvPr id="370" name="テキスト ボックス 369"/>
        <xdr:cNvSpPr txBox="1"/>
      </xdr:nvSpPr>
      <xdr:spPr>
        <a:xfrm>
          <a:off x="8483111" y="101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77607</xdr:rowOff>
    </xdr:from>
    <xdr:to>
      <xdr:col>11</xdr:col>
      <xdr:colOff>358775</xdr:colOff>
      <xdr:row>59</xdr:row>
      <xdr:rowOff>7757</xdr:rowOff>
    </xdr:to>
    <xdr:sp macro="" textlink="">
      <xdr:nvSpPr>
        <xdr:cNvPr id="371" name="円/楕円 370"/>
        <xdr:cNvSpPr/>
      </xdr:nvSpPr>
      <xdr:spPr>
        <a:xfrm>
          <a:off x="7810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170334</xdr:rowOff>
    </xdr:from>
    <xdr:ext cx="534377" cy="259045"/>
    <xdr:sp macro="" textlink="">
      <xdr:nvSpPr>
        <xdr:cNvPr id="372" name="テキスト ボックス 371"/>
        <xdr:cNvSpPr txBox="1"/>
      </xdr:nvSpPr>
      <xdr:spPr>
        <a:xfrm>
          <a:off x="7594111" y="101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15455</xdr:rowOff>
    </xdr:from>
    <xdr:to>
      <xdr:col>10</xdr:col>
      <xdr:colOff>155575</xdr:colOff>
      <xdr:row>58</xdr:row>
      <xdr:rowOff>117055</xdr:rowOff>
    </xdr:to>
    <xdr:sp macro="" textlink="">
      <xdr:nvSpPr>
        <xdr:cNvPr id="373" name="円/楕円 372"/>
        <xdr:cNvSpPr/>
      </xdr:nvSpPr>
      <xdr:spPr>
        <a:xfrm>
          <a:off x="6921500" y="99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108182</xdr:rowOff>
    </xdr:from>
    <xdr:ext cx="534377" cy="259045"/>
    <xdr:sp macro="" textlink="">
      <xdr:nvSpPr>
        <xdr:cNvPr id="374" name="テキスト ボックス 373"/>
        <xdr:cNvSpPr txBox="1"/>
      </xdr:nvSpPr>
      <xdr:spPr>
        <a:xfrm>
          <a:off x="6705111" y="100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67937</xdr:rowOff>
    </xdr:from>
    <xdr:to>
      <xdr:col>15</xdr:col>
      <xdr:colOff>180975</xdr:colOff>
      <xdr:row>77</xdr:row>
      <xdr:rowOff>135609</xdr:rowOff>
    </xdr:to>
    <xdr:cxnSp macro="">
      <xdr:nvCxnSpPr>
        <xdr:cNvPr id="399" name="直線コネクタ 398"/>
        <xdr:cNvCxnSpPr/>
      </xdr:nvCxnSpPr>
      <xdr:spPr>
        <a:xfrm>
          <a:off x="9639300" y="13269587"/>
          <a:ext cx="838200" cy="6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67937</xdr:rowOff>
    </xdr:from>
    <xdr:to>
      <xdr:col>14</xdr:col>
      <xdr:colOff>28575</xdr:colOff>
      <xdr:row>77</xdr:row>
      <xdr:rowOff>130739</xdr:rowOff>
    </xdr:to>
    <xdr:cxnSp macro="">
      <xdr:nvCxnSpPr>
        <xdr:cNvPr id="402" name="直線コネクタ 401"/>
        <xdr:cNvCxnSpPr/>
      </xdr:nvCxnSpPr>
      <xdr:spPr>
        <a:xfrm flipV="1">
          <a:off x="8750300" y="13269587"/>
          <a:ext cx="889000" cy="6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84809</xdr:rowOff>
    </xdr:from>
    <xdr:to>
      <xdr:col>15</xdr:col>
      <xdr:colOff>231775</xdr:colOff>
      <xdr:row>78</xdr:row>
      <xdr:rowOff>14959</xdr:rowOff>
    </xdr:to>
    <xdr:sp macro="" textlink="">
      <xdr:nvSpPr>
        <xdr:cNvPr id="412" name="円/楕円 411"/>
        <xdr:cNvSpPr/>
      </xdr:nvSpPr>
      <xdr:spPr>
        <a:xfrm>
          <a:off x="10426700" y="132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47000</xdr:rowOff>
    </xdr:from>
    <xdr:ext cx="534377" cy="259045"/>
    <xdr:sp macro="" textlink="">
      <xdr:nvSpPr>
        <xdr:cNvPr id="413" name="普通建設事業費 （ うち新規整備　）該当値テキスト"/>
        <xdr:cNvSpPr txBox="1"/>
      </xdr:nvSpPr>
      <xdr:spPr>
        <a:xfrm>
          <a:off x="10528300" y="132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17137</xdr:rowOff>
    </xdr:from>
    <xdr:to>
      <xdr:col>14</xdr:col>
      <xdr:colOff>79375</xdr:colOff>
      <xdr:row>77</xdr:row>
      <xdr:rowOff>118737</xdr:rowOff>
    </xdr:to>
    <xdr:sp macro="" textlink="">
      <xdr:nvSpPr>
        <xdr:cNvPr id="414" name="円/楕円 413"/>
        <xdr:cNvSpPr/>
      </xdr:nvSpPr>
      <xdr:spPr>
        <a:xfrm>
          <a:off x="9588500" y="132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135264</xdr:rowOff>
    </xdr:from>
    <xdr:ext cx="534377" cy="259045"/>
    <xdr:sp macro="" textlink="">
      <xdr:nvSpPr>
        <xdr:cNvPr id="415" name="テキスト ボックス 414"/>
        <xdr:cNvSpPr txBox="1"/>
      </xdr:nvSpPr>
      <xdr:spPr>
        <a:xfrm>
          <a:off x="9372111" y="1299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79939</xdr:rowOff>
    </xdr:from>
    <xdr:to>
      <xdr:col>12</xdr:col>
      <xdr:colOff>561975</xdr:colOff>
      <xdr:row>78</xdr:row>
      <xdr:rowOff>10089</xdr:rowOff>
    </xdr:to>
    <xdr:sp macro="" textlink="">
      <xdr:nvSpPr>
        <xdr:cNvPr id="416" name="円/楕円 415"/>
        <xdr:cNvSpPr/>
      </xdr:nvSpPr>
      <xdr:spPr>
        <a:xfrm>
          <a:off x="8699500" y="132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1216</xdr:rowOff>
    </xdr:from>
    <xdr:ext cx="534377" cy="259045"/>
    <xdr:sp macro="" textlink="">
      <xdr:nvSpPr>
        <xdr:cNvPr id="417" name="テキスト ボックス 416"/>
        <xdr:cNvSpPr txBox="1"/>
      </xdr:nvSpPr>
      <xdr:spPr>
        <a:xfrm>
          <a:off x="8483111" y="133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59671</xdr:rowOff>
    </xdr:from>
    <xdr:to>
      <xdr:col>15</xdr:col>
      <xdr:colOff>180975</xdr:colOff>
      <xdr:row>98</xdr:row>
      <xdr:rowOff>142024</xdr:rowOff>
    </xdr:to>
    <xdr:cxnSp macro="">
      <xdr:nvCxnSpPr>
        <xdr:cNvPr id="446" name="直線コネクタ 445"/>
        <xdr:cNvCxnSpPr/>
      </xdr:nvCxnSpPr>
      <xdr:spPr>
        <a:xfrm flipV="1">
          <a:off x="9639300" y="16518871"/>
          <a:ext cx="838200" cy="4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77749</xdr:rowOff>
    </xdr:from>
    <xdr:to>
      <xdr:col>14</xdr:col>
      <xdr:colOff>28575</xdr:colOff>
      <xdr:row>98</xdr:row>
      <xdr:rowOff>142024</xdr:rowOff>
    </xdr:to>
    <xdr:cxnSp macro="">
      <xdr:nvCxnSpPr>
        <xdr:cNvPr id="449" name="直線コネクタ 448"/>
        <xdr:cNvCxnSpPr/>
      </xdr:nvCxnSpPr>
      <xdr:spPr>
        <a:xfrm>
          <a:off x="8750300" y="16879849"/>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8871</xdr:rowOff>
    </xdr:from>
    <xdr:to>
      <xdr:col>15</xdr:col>
      <xdr:colOff>231775</xdr:colOff>
      <xdr:row>96</xdr:row>
      <xdr:rowOff>110471</xdr:rowOff>
    </xdr:to>
    <xdr:sp macro="" textlink="">
      <xdr:nvSpPr>
        <xdr:cNvPr id="459" name="円/楕円 458"/>
        <xdr:cNvSpPr/>
      </xdr:nvSpPr>
      <xdr:spPr>
        <a:xfrm>
          <a:off x="10426700" y="164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31748</xdr:rowOff>
    </xdr:from>
    <xdr:ext cx="534377" cy="259045"/>
    <xdr:sp macro="" textlink="">
      <xdr:nvSpPr>
        <xdr:cNvPr id="460" name="普通建設事業費 （ うち更新整備　）該当値テキスト"/>
        <xdr:cNvSpPr txBox="1"/>
      </xdr:nvSpPr>
      <xdr:spPr>
        <a:xfrm>
          <a:off x="10528300" y="163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91224</xdr:rowOff>
    </xdr:from>
    <xdr:to>
      <xdr:col>14</xdr:col>
      <xdr:colOff>79375</xdr:colOff>
      <xdr:row>99</xdr:row>
      <xdr:rowOff>21374</xdr:rowOff>
    </xdr:to>
    <xdr:sp macro="" textlink="">
      <xdr:nvSpPr>
        <xdr:cNvPr id="461" name="円/楕円 460"/>
        <xdr:cNvSpPr/>
      </xdr:nvSpPr>
      <xdr:spPr>
        <a:xfrm>
          <a:off x="95885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12501</xdr:rowOff>
    </xdr:from>
    <xdr:ext cx="469744" cy="259045"/>
    <xdr:sp macro="" textlink="">
      <xdr:nvSpPr>
        <xdr:cNvPr id="462" name="テキスト ボックス 461"/>
        <xdr:cNvSpPr txBox="1"/>
      </xdr:nvSpPr>
      <xdr:spPr>
        <a:xfrm>
          <a:off x="9404427" y="169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26949</xdr:rowOff>
    </xdr:from>
    <xdr:to>
      <xdr:col>12</xdr:col>
      <xdr:colOff>561975</xdr:colOff>
      <xdr:row>98</xdr:row>
      <xdr:rowOff>128549</xdr:rowOff>
    </xdr:to>
    <xdr:sp macro="" textlink="">
      <xdr:nvSpPr>
        <xdr:cNvPr id="463" name="円/楕円 462"/>
        <xdr:cNvSpPr/>
      </xdr:nvSpPr>
      <xdr:spPr>
        <a:xfrm>
          <a:off x="8699500" y="168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119676</xdr:rowOff>
    </xdr:from>
    <xdr:ext cx="469744" cy="259045"/>
    <xdr:sp macro="" textlink="">
      <xdr:nvSpPr>
        <xdr:cNvPr id="464" name="テキスト ボックス 463"/>
        <xdr:cNvSpPr txBox="1"/>
      </xdr:nvSpPr>
      <xdr:spPr>
        <a:xfrm>
          <a:off x="8515427" y="1692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117526</xdr:rowOff>
    </xdr:from>
    <xdr:to>
      <xdr:col>22</xdr:col>
      <xdr:colOff>365125</xdr:colOff>
      <xdr:row>38</xdr:row>
      <xdr:rowOff>139700</xdr:rowOff>
    </xdr:to>
    <xdr:cxnSp macro="">
      <xdr:nvCxnSpPr>
        <xdr:cNvPr id="494" name="直線コネクタ 493"/>
        <xdr:cNvCxnSpPr/>
      </xdr:nvCxnSpPr>
      <xdr:spPr>
        <a:xfrm>
          <a:off x="14592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117526</xdr:rowOff>
    </xdr:from>
    <xdr:to>
      <xdr:col>21</xdr:col>
      <xdr:colOff>161925</xdr:colOff>
      <xdr:row>38</xdr:row>
      <xdr:rowOff>139105</xdr:rowOff>
    </xdr:to>
    <xdr:cxnSp macro="">
      <xdr:nvCxnSpPr>
        <xdr:cNvPr id="497" name="直線コネクタ 496"/>
        <xdr:cNvCxnSpPr/>
      </xdr:nvCxnSpPr>
      <xdr:spPr>
        <a:xfrm flipV="1">
          <a:off x="13703300" y="6632626"/>
          <a:ext cx="889000" cy="2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14061</xdr:rowOff>
    </xdr:from>
    <xdr:to>
      <xdr:col>19</xdr:col>
      <xdr:colOff>644525</xdr:colOff>
      <xdr:row>38</xdr:row>
      <xdr:rowOff>139105</xdr:rowOff>
    </xdr:to>
    <xdr:cxnSp macro="">
      <xdr:nvCxnSpPr>
        <xdr:cNvPr id="500" name="直線コネクタ 499"/>
        <xdr:cNvCxnSpPr/>
      </xdr:nvCxnSpPr>
      <xdr:spPr>
        <a:xfrm>
          <a:off x="12814300" y="6529161"/>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66726</xdr:rowOff>
    </xdr:from>
    <xdr:to>
      <xdr:col>21</xdr:col>
      <xdr:colOff>212725</xdr:colOff>
      <xdr:row>38</xdr:row>
      <xdr:rowOff>168326</xdr:rowOff>
    </xdr:to>
    <xdr:sp macro="" textlink="">
      <xdr:nvSpPr>
        <xdr:cNvPr id="514" name="円/楕円 513"/>
        <xdr:cNvSpPr/>
      </xdr:nvSpPr>
      <xdr:spPr>
        <a:xfrm>
          <a:off x="14541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159453</xdr:rowOff>
    </xdr:from>
    <xdr:ext cx="378565" cy="259045"/>
    <xdr:sp macro="" textlink="">
      <xdr:nvSpPr>
        <xdr:cNvPr id="515" name="テキスト ボックス 514"/>
        <xdr:cNvSpPr txBox="1"/>
      </xdr:nvSpPr>
      <xdr:spPr>
        <a:xfrm>
          <a:off x="14403017" y="66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88305</xdr:rowOff>
    </xdr:from>
    <xdr:to>
      <xdr:col>20</xdr:col>
      <xdr:colOff>9525</xdr:colOff>
      <xdr:row>39</xdr:row>
      <xdr:rowOff>18455</xdr:rowOff>
    </xdr:to>
    <xdr:sp macro="" textlink="">
      <xdr:nvSpPr>
        <xdr:cNvPr id="516" name="円/楕円 515"/>
        <xdr:cNvSpPr/>
      </xdr:nvSpPr>
      <xdr:spPr>
        <a:xfrm>
          <a:off x="13652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9582</xdr:rowOff>
    </xdr:from>
    <xdr:ext cx="313932" cy="259045"/>
    <xdr:sp macro="" textlink="">
      <xdr:nvSpPr>
        <xdr:cNvPr id="517" name="テキスト ボックス 516"/>
        <xdr:cNvSpPr txBox="1"/>
      </xdr:nvSpPr>
      <xdr:spPr>
        <a:xfrm>
          <a:off x="13546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134712</xdr:rowOff>
    </xdr:from>
    <xdr:to>
      <xdr:col>18</xdr:col>
      <xdr:colOff>492125</xdr:colOff>
      <xdr:row>38</xdr:row>
      <xdr:rowOff>64861</xdr:rowOff>
    </xdr:to>
    <xdr:sp macro="" textlink="">
      <xdr:nvSpPr>
        <xdr:cNvPr id="518" name="円/楕円 517"/>
        <xdr:cNvSpPr/>
      </xdr:nvSpPr>
      <xdr:spPr>
        <a:xfrm>
          <a:off x="12763500" y="64783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55988</xdr:rowOff>
    </xdr:from>
    <xdr:ext cx="469744" cy="259045"/>
    <xdr:sp macro="" textlink="">
      <xdr:nvSpPr>
        <xdr:cNvPr id="519" name="テキスト ボックス 518"/>
        <xdr:cNvSpPr txBox="1"/>
      </xdr:nvSpPr>
      <xdr:spPr>
        <a:xfrm>
          <a:off x="12579427" y="657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107197</xdr:rowOff>
    </xdr:from>
    <xdr:to>
      <xdr:col>23</xdr:col>
      <xdr:colOff>517525</xdr:colOff>
      <xdr:row>76</xdr:row>
      <xdr:rowOff>127012</xdr:rowOff>
    </xdr:to>
    <xdr:cxnSp macro="">
      <xdr:nvCxnSpPr>
        <xdr:cNvPr id="601" name="直線コネクタ 600"/>
        <xdr:cNvCxnSpPr/>
      </xdr:nvCxnSpPr>
      <xdr:spPr>
        <a:xfrm flipV="1">
          <a:off x="15481300" y="13137397"/>
          <a:ext cx="8382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78649</xdr:rowOff>
    </xdr:from>
    <xdr:to>
      <xdr:col>22</xdr:col>
      <xdr:colOff>365125</xdr:colOff>
      <xdr:row>76</xdr:row>
      <xdr:rowOff>127012</xdr:rowOff>
    </xdr:to>
    <xdr:cxnSp macro="">
      <xdr:nvCxnSpPr>
        <xdr:cNvPr id="604" name="直線コネクタ 603"/>
        <xdr:cNvCxnSpPr/>
      </xdr:nvCxnSpPr>
      <xdr:spPr>
        <a:xfrm>
          <a:off x="14592300" y="13108849"/>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78649</xdr:rowOff>
    </xdr:from>
    <xdr:to>
      <xdr:col>21</xdr:col>
      <xdr:colOff>161925</xdr:colOff>
      <xdr:row>76</xdr:row>
      <xdr:rowOff>83564</xdr:rowOff>
    </xdr:to>
    <xdr:cxnSp macro="">
      <xdr:nvCxnSpPr>
        <xdr:cNvPr id="607" name="直線コネクタ 606"/>
        <xdr:cNvCxnSpPr/>
      </xdr:nvCxnSpPr>
      <xdr:spPr>
        <a:xfrm flipV="1">
          <a:off x="13703300" y="1310884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83564</xdr:rowOff>
    </xdr:from>
    <xdr:to>
      <xdr:col>19</xdr:col>
      <xdr:colOff>644525</xdr:colOff>
      <xdr:row>76</xdr:row>
      <xdr:rowOff>109711</xdr:rowOff>
    </xdr:to>
    <xdr:cxnSp macro="">
      <xdr:nvCxnSpPr>
        <xdr:cNvPr id="610" name="直線コネクタ 609"/>
        <xdr:cNvCxnSpPr/>
      </xdr:nvCxnSpPr>
      <xdr:spPr>
        <a:xfrm flipV="1">
          <a:off x="12814300" y="13113764"/>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56397</xdr:rowOff>
    </xdr:from>
    <xdr:to>
      <xdr:col>23</xdr:col>
      <xdr:colOff>568325</xdr:colOff>
      <xdr:row>76</xdr:row>
      <xdr:rowOff>157997</xdr:rowOff>
    </xdr:to>
    <xdr:sp macro="" textlink="">
      <xdr:nvSpPr>
        <xdr:cNvPr id="620" name="円/楕円 619"/>
        <xdr:cNvSpPr/>
      </xdr:nvSpPr>
      <xdr:spPr>
        <a:xfrm>
          <a:off x="16268700" y="130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79273</xdr:rowOff>
    </xdr:from>
    <xdr:ext cx="534377" cy="259045"/>
    <xdr:sp macro="" textlink="">
      <xdr:nvSpPr>
        <xdr:cNvPr id="621" name="公債費該当値テキスト"/>
        <xdr:cNvSpPr txBox="1"/>
      </xdr:nvSpPr>
      <xdr:spPr>
        <a:xfrm>
          <a:off x="16370300" y="129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76212</xdr:rowOff>
    </xdr:from>
    <xdr:to>
      <xdr:col>22</xdr:col>
      <xdr:colOff>415925</xdr:colOff>
      <xdr:row>77</xdr:row>
      <xdr:rowOff>6362</xdr:rowOff>
    </xdr:to>
    <xdr:sp macro="" textlink="">
      <xdr:nvSpPr>
        <xdr:cNvPr id="622" name="円/楕円 621"/>
        <xdr:cNvSpPr/>
      </xdr:nvSpPr>
      <xdr:spPr>
        <a:xfrm>
          <a:off x="154305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22889</xdr:rowOff>
    </xdr:from>
    <xdr:ext cx="534377" cy="259045"/>
    <xdr:sp macro="" textlink="">
      <xdr:nvSpPr>
        <xdr:cNvPr id="623" name="テキスト ボックス 622"/>
        <xdr:cNvSpPr txBox="1"/>
      </xdr:nvSpPr>
      <xdr:spPr>
        <a:xfrm>
          <a:off x="15214111" y="128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27849</xdr:rowOff>
    </xdr:from>
    <xdr:to>
      <xdr:col>21</xdr:col>
      <xdr:colOff>212725</xdr:colOff>
      <xdr:row>76</xdr:row>
      <xdr:rowOff>129449</xdr:rowOff>
    </xdr:to>
    <xdr:sp macro="" textlink="">
      <xdr:nvSpPr>
        <xdr:cNvPr id="624" name="円/楕円 623"/>
        <xdr:cNvSpPr/>
      </xdr:nvSpPr>
      <xdr:spPr>
        <a:xfrm>
          <a:off x="14541500" y="130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120576</xdr:rowOff>
    </xdr:from>
    <xdr:ext cx="534377" cy="259045"/>
    <xdr:sp macro="" textlink="">
      <xdr:nvSpPr>
        <xdr:cNvPr id="625" name="テキスト ボックス 624"/>
        <xdr:cNvSpPr txBox="1"/>
      </xdr:nvSpPr>
      <xdr:spPr>
        <a:xfrm>
          <a:off x="14325111" y="131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32764</xdr:rowOff>
    </xdr:from>
    <xdr:to>
      <xdr:col>20</xdr:col>
      <xdr:colOff>9525</xdr:colOff>
      <xdr:row>76</xdr:row>
      <xdr:rowOff>134364</xdr:rowOff>
    </xdr:to>
    <xdr:sp macro="" textlink="">
      <xdr:nvSpPr>
        <xdr:cNvPr id="626" name="円/楕円 625"/>
        <xdr:cNvSpPr/>
      </xdr:nvSpPr>
      <xdr:spPr>
        <a:xfrm>
          <a:off x="13652500" y="130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125491</xdr:rowOff>
    </xdr:from>
    <xdr:ext cx="534377" cy="259045"/>
    <xdr:sp macro="" textlink="">
      <xdr:nvSpPr>
        <xdr:cNvPr id="627" name="テキスト ボックス 626"/>
        <xdr:cNvSpPr txBox="1"/>
      </xdr:nvSpPr>
      <xdr:spPr>
        <a:xfrm>
          <a:off x="13436111" y="131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58911</xdr:rowOff>
    </xdr:from>
    <xdr:to>
      <xdr:col>18</xdr:col>
      <xdr:colOff>492125</xdr:colOff>
      <xdr:row>76</xdr:row>
      <xdr:rowOff>160511</xdr:rowOff>
    </xdr:to>
    <xdr:sp macro="" textlink="">
      <xdr:nvSpPr>
        <xdr:cNvPr id="628" name="円/楕円 627"/>
        <xdr:cNvSpPr/>
      </xdr:nvSpPr>
      <xdr:spPr>
        <a:xfrm>
          <a:off x="12763500" y="1308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151638</xdr:rowOff>
    </xdr:from>
    <xdr:ext cx="534377" cy="259045"/>
    <xdr:sp macro="" textlink="">
      <xdr:nvSpPr>
        <xdr:cNvPr id="629" name="テキスト ボックス 628"/>
        <xdr:cNvSpPr txBox="1"/>
      </xdr:nvSpPr>
      <xdr:spPr>
        <a:xfrm>
          <a:off x="12547111" y="1318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79130</xdr:rowOff>
    </xdr:from>
    <xdr:to>
      <xdr:col>23</xdr:col>
      <xdr:colOff>517525</xdr:colOff>
      <xdr:row>98</xdr:row>
      <xdr:rowOff>91328</xdr:rowOff>
    </xdr:to>
    <xdr:cxnSp macro="">
      <xdr:nvCxnSpPr>
        <xdr:cNvPr id="656" name="直線コネクタ 655"/>
        <xdr:cNvCxnSpPr/>
      </xdr:nvCxnSpPr>
      <xdr:spPr>
        <a:xfrm>
          <a:off x="15481300" y="16881230"/>
          <a:ext cx="8382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79130</xdr:rowOff>
    </xdr:from>
    <xdr:to>
      <xdr:col>22</xdr:col>
      <xdr:colOff>365125</xdr:colOff>
      <xdr:row>98</xdr:row>
      <xdr:rowOff>93129</xdr:rowOff>
    </xdr:to>
    <xdr:cxnSp macro="">
      <xdr:nvCxnSpPr>
        <xdr:cNvPr id="659" name="直線コネクタ 658"/>
        <xdr:cNvCxnSpPr/>
      </xdr:nvCxnSpPr>
      <xdr:spPr>
        <a:xfrm flipV="1">
          <a:off x="14592300" y="16881230"/>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93129</xdr:rowOff>
    </xdr:from>
    <xdr:to>
      <xdr:col>21</xdr:col>
      <xdr:colOff>161925</xdr:colOff>
      <xdr:row>98</xdr:row>
      <xdr:rowOff>102822</xdr:rowOff>
    </xdr:to>
    <xdr:cxnSp macro="">
      <xdr:nvCxnSpPr>
        <xdr:cNvPr id="662" name="直線コネクタ 661"/>
        <xdr:cNvCxnSpPr/>
      </xdr:nvCxnSpPr>
      <xdr:spPr>
        <a:xfrm flipV="1">
          <a:off x="13703300" y="16895229"/>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90779</xdr:rowOff>
    </xdr:from>
    <xdr:to>
      <xdr:col>19</xdr:col>
      <xdr:colOff>644525</xdr:colOff>
      <xdr:row>98</xdr:row>
      <xdr:rowOff>102822</xdr:rowOff>
    </xdr:to>
    <xdr:cxnSp macro="">
      <xdr:nvCxnSpPr>
        <xdr:cNvPr id="665" name="直線コネクタ 664"/>
        <xdr:cNvCxnSpPr/>
      </xdr:nvCxnSpPr>
      <xdr:spPr>
        <a:xfrm>
          <a:off x="12814300" y="16892879"/>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40528</xdr:rowOff>
    </xdr:from>
    <xdr:to>
      <xdr:col>23</xdr:col>
      <xdr:colOff>568325</xdr:colOff>
      <xdr:row>98</xdr:row>
      <xdr:rowOff>142128</xdr:rowOff>
    </xdr:to>
    <xdr:sp macro="" textlink="">
      <xdr:nvSpPr>
        <xdr:cNvPr id="675" name="円/楕円 674"/>
        <xdr:cNvSpPr/>
      </xdr:nvSpPr>
      <xdr:spPr>
        <a:xfrm>
          <a:off x="16268700" y="168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28330</xdr:rowOff>
    </xdr:from>
    <xdr:to>
      <xdr:col>22</xdr:col>
      <xdr:colOff>415925</xdr:colOff>
      <xdr:row>98</xdr:row>
      <xdr:rowOff>129930</xdr:rowOff>
    </xdr:to>
    <xdr:sp macro="" textlink="">
      <xdr:nvSpPr>
        <xdr:cNvPr id="677" name="円/楕円 676"/>
        <xdr:cNvSpPr/>
      </xdr:nvSpPr>
      <xdr:spPr>
        <a:xfrm>
          <a:off x="15430500" y="168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121057</xdr:rowOff>
    </xdr:from>
    <xdr:ext cx="469744" cy="259045"/>
    <xdr:sp macro="" textlink="">
      <xdr:nvSpPr>
        <xdr:cNvPr id="678" name="テキスト ボックス 677"/>
        <xdr:cNvSpPr txBox="1"/>
      </xdr:nvSpPr>
      <xdr:spPr>
        <a:xfrm>
          <a:off x="15246427" y="1692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42329</xdr:rowOff>
    </xdr:from>
    <xdr:to>
      <xdr:col>21</xdr:col>
      <xdr:colOff>212725</xdr:colOff>
      <xdr:row>98</xdr:row>
      <xdr:rowOff>143929</xdr:rowOff>
    </xdr:to>
    <xdr:sp macro="" textlink="">
      <xdr:nvSpPr>
        <xdr:cNvPr id="679" name="円/楕円 678"/>
        <xdr:cNvSpPr/>
      </xdr:nvSpPr>
      <xdr:spPr>
        <a:xfrm>
          <a:off x="14541500" y="168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135056</xdr:rowOff>
    </xdr:from>
    <xdr:ext cx="469744" cy="259045"/>
    <xdr:sp macro="" textlink="">
      <xdr:nvSpPr>
        <xdr:cNvPr id="680" name="テキスト ボックス 679"/>
        <xdr:cNvSpPr txBox="1"/>
      </xdr:nvSpPr>
      <xdr:spPr>
        <a:xfrm>
          <a:off x="14357427" y="169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52022</xdr:rowOff>
    </xdr:from>
    <xdr:to>
      <xdr:col>20</xdr:col>
      <xdr:colOff>9525</xdr:colOff>
      <xdr:row>98</xdr:row>
      <xdr:rowOff>153622</xdr:rowOff>
    </xdr:to>
    <xdr:sp macro="" textlink="">
      <xdr:nvSpPr>
        <xdr:cNvPr id="681" name="円/楕円 680"/>
        <xdr:cNvSpPr/>
      </xdr:nvSpPr>
      <xdr:spPr>
        <a:xfrm>
          <a:off x="13652500" y="1685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144749</xdr:rowOff>
    </xdr:from>
    <xdr:ext cx="469744" cy="259045"/>
    <xdr:sp macro="" textlink="">
      <xdr:nvSpPr>
        <xdr:cNvPr id="682" name="テキスト ボックス 681"/>
        <xdr:cNvSpPr txBox="1"/>
      </xdr:nvSpPr>
      <xdr:spPr>
        <a:xfrm>
          <a:off x="13468427" y="1694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39979</xdr:rowOff>
    </xdr:from>
    <xdr:to>
      <xdr:col>18</xdr:col>
      <xdr:colOff>492125</xdr:colOff>
      <xdr:row>98</xdr:row>
      <xdr:rowOff>141579</xdr:rowOff>
    </xdr:to>
    <xdr:sp macro="" textlink="">
      <xdr:nvSpPr>
        <xdr:cNvPr id="683" name="円/楕円 682"/>
        <xdr:cNvSpPr/>
      </xdr:nvSpPr>
      <xdr:spPr>
        <a:xfrm>
          <a:off x="12763500" y="168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132706</xdr:rowOff>
    </xdr:from>
    <xdr:ext cx="469744" cy="259045"/>
    <xdr:sp macro="" textlink="">
      <xdr:nvSpPr>
        <xdr:cNvPr id="684" name="テキスト ボックス 683"/>
        <xdr:cNvSpPr txBox="1"/>
      </xdr:nvSpPr>
      <xdr:spPr>
        <a:xfrm>
          <a:off x="12579427" y="1693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135037</xdr:rowOff>
    </xdr:from>
    <xdr:to>
      <xdr:col>32</xdr:col>
      <xdr:colOff>187325</xdr:colOff>
      <xdr:row>57</xdr:row>
      <xdr:rowOff>135311</xdr:rowOff>
    </xdr:to>
    <xdr:cxnSp macro="">
      <xdr:nvCxnSpPr>
        <xdr:cNvPr id="770" name="直線コネクタ 769"/>
        <xdr:cNvCxnSpPr/>
      </xdr:nvCxnSpPr>
      <xdr:spPr>
        <a:xfrm flipV="1">
          <a:off x="21323300" y="990768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1"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135311</xdr:rowOff>
    </xdr:from>
    <xdr:to>
      <xdr:col>31</xdr:col>
      <xdr:colOff>34925</xdr:colOff>
      <xdr:row>57</xdr:row>
      <xdr:rowOff>135768</xdr:rowOff>
    </xdr:to>
    <xdr:cxnSp macro="">
      <xdr:nvCxnSpPr>
        <xdr:cNvPr id="773" name="直線コネクタ 772"/>
        <xdr:cNvCxnSpPr/>
      </xdr:nvCxnSpPr>
      <xdr:spPr>
        <a:xfrm flipV="1">
          <a:off x="20434300" y="990796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5" name="テキスト ボックス 774"/>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135768</xdr:rowOff>
    </xdr:from>
    <xdr:to>
      <xdr:col>29</xdr:col>
      <xdr:colOff>517525</xdr:colOff>
      <xdr:row>57</xdr:row>
      <xdr:rowOff>137780</xdr:rowOff>
    </xdr:to>
    <xdr:cxnSp macro="">
      <xdr:nvCxnSpPr>
        <xdr:cNvPr id="776" name="直線コネクタ 775"/>
        <xdr:cNvCxnSpPr/>
      </xdr:nvCxnSpPr>
      <xdr:spPr>
        <a:xfrm flipV="1">
          <a:off x="19545300" y="9908418"/>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137140</xdr:rowOff>
    </xdr:from>
    <xdr:to>
      <xdr:col>28</xdr:col>
      <xdr:colOff>314325</xdr:colOff>
      <xdr:row>57</xdr:row>
      <xdr:rowOff>137780</xdr:rowOff>
    </xdr:to>
    <xdr:cxnSp macro="">
      <xdr:nvCxnSpPr>
        <xdr:cNvPr id="779" name="直線コネクタ 778"/>
        <xdr:cNvCxnSpPr/>
      </xdr:nvCxnSpPr>
      <xdr:spPr>
        <a:xfrm>
          <a:off x="18656300" y="990979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84237</xdr:rowOff>
    </xdr:from>
    <xdr:to>
      <xdr:col>32</xdr:col>
      <xdr:colOff>238125</xdr:colOff>
      <xdr:row>58</xdr:row>
      <xdr:rowOff>14387</xdr:rowOff>
    </xdr:to>
    <xdr:sp macro="" textlink="">
      <xdr:nvSpPr>
        <xdr:cNvPr id="789" name="円/楕円 788"/>
        <xdr:cNvSpPr/>
      </xdr:nvSpPr>
      <xdr:spPr>
        <a:xfrm>
          <a:off x="22110700" y="9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107114</xdr:rowOff>
    </xdr:from>
    <xdr:ext cx="469744" cy="259045"/>
    <xdr:sp macro="" textlink="">
      <xdr:nvSpPr>
        <xdr:cNvPr id="790" name="貸付金該当値テキスト"/>
        <xdr:cNvSpPr txBox="1"/>
      </xdr:nvSpPr>
      <xdr:spPr>
        <a:xfrm>
          <a:off x="22212300" y="97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84511</xdr:rowOff>
    </xdr:from>
    <xdr:to>
      <xdr:col>31</xdr:col>
      <xdr:colOff>85725</xdr:colOff>
      <xdr:row>58</xdr:row>
      <xdr:rowOff>14661</xdr:rowOff>
    </xdr:to>
    <xdr:sp macro="" textlink="">
      <xdr:nvSpPr>
        <xdr:cNvPr id="791" name="円/楕円 790"/>
        <xdr:cNvSpPr/>
      </xdr:nvSpPr>
      <xdr:spPr>
        <a:xfrm>
          <a:off x="21272500" y="9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31188</xdr:rowOff>
    </xdr:from>
    <xdr:ext cx="469744" cy="259045"/>
    <xdr:sp macro="" textlink="">
      <xdr:nvSpPr>
        <xdr:cNvPr id="792" name="テキスト ボックス 791"/>
        <xdr:cNvSpPr txBox="1"/>
      </xdr:nvSpPr>
      <xdr:spPr>
        <a:xfrm>
          <a:off x="21088427" y="96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84968</xdr:rowOff>
    </xdr:from>
    <xdr:to>
      <xdr:col>29</xdr:col>
      <xdr:colOff>568325</xdr:colOff>
      <xdr:row>58</xdr:row>
      <xdr:rowOff>15118</xdr:rowOff>
    </xdr:to>
    <xdr:sp macro="" textlink="">
      <xdr:nvSpPr>
        <xdr:cNvPr id="793" name="円/楕円 792"/>
        <xdr:cNvSpPr/>
      </xdr:nvSpPr>
      <xdr:spPr>
        <a:xfrm>
          <a:off x="20383500" y="985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6245</xdr:rowOff>
    </xdr:from>
    <xdr:ext cx="469744" cy="259045"/>
    <xdr:sp macro="" textlink="">
      <xdr:nvSpPr>
        <xdr:cNvPr id="794" name="テキスト ボックス 793"/>
        <xdr:cNvSpPr txBox="1"/>
      </xdr:nvSpPr>
      <xdr:spPr>
        <a:xfrm>
          <a:off x="20199427" y="995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86980</xdr:rowOff>
    </xdr:from>
    <xdr:to>
      <xdr:col>28</xdr:col>
      <xdr:colOff>365125</xdr:colOff>
      <xdr:row>58</xdr:row>
      <xdr:rowOff>17130</xdr:rowOff>
    </xdr:to>
    <xdr:sp macro="" textlink="">
      <xdr:nvSpPr>
        <xdr:cNvPr id="795" name="円/楕円 794"/>
        <xdr:cNvSpPr/>
      </xdr:nvSpPr>
      <xdr:spPr>
        <a:xfrm>
          <a:off x="19494500" y="98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8257</xdr:rowOff>
    </xdr:from>
    <xdr:ext cx="469744" cy="259045"/>
    <xdr:sp macro="" textlink="">
      <xdr:nvSpPr>
        <xdr:cNvPr id="796" name="テキスト ボックス 795"/>
        <xdr:cNvSpPr txBox="1"/>
      </xdr:nvSpPr>
      <xdr:spPr>
        <a:xfrm>
          <a:off x="19310427" y="9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86340</xdr:rowOff>
    </xdr:from>
    <xdr:to>
      <xdr:col>27</xdr:col>
      <xdr:colOff>161925</xdr:colOff>
      <xdr:row>58</xdr:row>
      <xdr:rowOff>16490</xdr:rowOff>
    </xdr:to>
    <xdr:sp macro="" textlink="">
      <xdr:nvSpPr>
        <xdr:cNvPr id="797" name="円/楕円 796"/>
        <xdr:cNvSpPr/>
      </xdr:nvSpPr>
      <xdr:spPr>
        <a:xfrm>
          <a:off x="18605500" y="985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7617</xdr:rowOff>
    </xdr:from>
    <xdr:ext cx="469744" cy="259045"/>
    <xdr:sp macro="" textlink="">
      <xdr:nvSpPr>
        <xdr:cNvPr id="798" name="テキスト ボックス 797"/>
        <xdr:cNvSpPr txBox="1"/>
      </xdr:nvSpPr>
      <xdr:spPr>
        <a:xfrm>
          <a:off x="18421427" y="995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95695</xdr:rowOff>
    </xdr:from>
    <xdr:to>
      <xdr:col>32</xdr:col>
      <xdr:colOff>187325</xdr:colOff>
      <xdr:row>78</xdr:row>
      <xdr:rowOff>117819</xdr:rowOff>
    </xdr:to>
    <xdr:cxnSp macro="">
      <xdr:nvCxnSpPr>
        <xdr:cNvPr id="830" name="直線コネクタ 829"/>
        <xdr:cNvCxnSpPr/>
      </xdr:nvCxnSpPr>
      <xdr:spPr>
        <a:xfrm flipV="1">
          <a:off x="21323300" y="13468795"/>
          <a:ext cx="8382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117819</xdr:rowOff>
    </xdr:from>
    <xdr:to>
      <xdr:col>31</xdr:col>
      <xdr:colOff>34925</xdr:colOff>
      <xdr:row>78</xdr:row>
      <xdr:rowOff>155849</xdr:rowOff>
    </xdr:to>
    <xdr:cxnSp macro="">
      <xdr:nvCxnSpPr>
        <xdr:cNvPr id="833" name="直線コネクタ 832"/>
        <xdr:cNvCxnSpPr/>
      </xdr:nvCxnSpPr>
      <xdr:spPr>
        <a:xfrm flipV="1">
          <a:off x="20434300" y="13490919"/>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155849</xdr:rowOff>
    </xdr:from>
    <xdr:to>
      <xdr:col>29</xdr:col>
      <xdr:colOff>517525</xdr:colOff>
      <xdr:row>79</xdr:row>
      <xdr:rowOff>3406</xdr:rowOff>
    </xdr:to>
    <xdr:cxnSp macro="">
      <xdr:nvCxnSpPr>
        <xdr:cNvPr id="836" name="直線コネクタ 835"/>
        <xdr:cNvCxnSpPr/>
      </xdr:nvCxnSpPr>
      <xdr:spPr>
        <a:xfrm flipV="1">
          <a:off x="19545300" y="13528949"/>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3406</xdr:rowOff>
    </xdr:from>
    <xdr:to>
      <xdr:col>28</xdr:col>
      <xdr:colOff>314325</xdr:colOff>
      <xdr:row>79</xdr:row>
      <xdr:rowOff>31262</xdr:rowOff>
    </xdr:to>
    <xdr:cxnSp macro="">
      <xdr:nvCxnSpPr>
        <xdr:cNvPr id="839" name="直線コネクタ 838"/>
        <xdr:cNvCxnSpPr/>
      </xdr:nvCxnSpPr>
      <xdr:spPr>
        <a:xfrm flipV="1">
          <a:off x="18656300" y="13547956"/>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44895</xdr:rowOff>
    </xdr:from>
    <xdr:to>
      <xdr:col>32</xdr:col>
      <xdr:colOff>238125</xdr:colOff>
      <xdr:row>78</xdr:row>
      <xdr:rowOff>146495</xdr:rowOff>
    </xdr:to>
    <xdr:sp macro="" textlink="">
      <xdr:nvSpPr>
        <xdr:cNvPr id="849" name="円/楕円 848"/>
        <xdr:cNvSpPr/>
      </xdr:nvSpPr>
      <xdr:spPr>
        <a:xfrm>
          <a:off x="22110700" y="13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23322</xdr:rowOff>
    </xdr:from>
    <xdr:ext cx="534377" cy="259045"/>
    <xdr:sp macro="" textlink="">
      <xdr:nvSpPr>
        <xdr:cNvPr id="850" name="繰出金該当値テキスト"/>
        <xdr:cNvSpPr txBox="1"/>
      </xdr:nvSpPr>
      <xdr:spPr>
        <a:xfrm>
          <a:off x="22212300" y="133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67019</xdr:rowOff>
    </xdr:from>
    <xdr:to>
      <xdr:col>31</xdr:col>
      <xdr:colOff>85725</xdr:colOff>
      <xdr:row>78</xdr:row>
      <xdr:rowOff>168619</xdr:rowOff>
    </xdr:to>
    <xdr:sp macro="" textlink="">
      <xdr:nvSpPr>
        <xdr:cNvPr id="851" name="円/楕円 850"/>
        <xdr:cNvSpPr/>
      </xdr:nvSpPr>
      <xdr:spPr>
        <a:xfrm>
          <a:off x="21272500" y="134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159746</xdr:rowOff>
    </xdr:from>
    <xdr:ext cx="534377" cy="259045"/>
    <xdr:sp macro="" textlink="">
      <xdr:nvSpPr>
        <xdr:cNvPr id="852" name="テキスト ボックス 851"/>
        <xdr:cNvSpPr txBox="1"/>
      </xdr:nvSpPr>
      <xdr:spPr>
        <a:xfrm>
          <a:off x="21056111" y="135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105049</xdr:rowOff>
    </xdr:from>
    <xdr:to>
      <xdr:col>29</xdr:col>
      <xdr:colOff>568325</xdr:colOff>
      <xdr:row>79</xdr:row>
      <xdr:rowOff>35199</xdr:rowOff>
    </xdr:to>
    <xdr:sp macro="" textlink="">
      <xdr:nvSpPr>
        <xdr:cNvPr id="853" name="円/楕円 852"/>
        <xdr:cNvSpPr/>
      </xdr:nvSpPr>
      <xdr:spPr>
        <a:xfrm>
          <a:off x="20383500" y="134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26326</xdr:rowOff>
    </xdr:from>
    <xdr:ext cx="534377" cy="259045"/>
    <xdr:sp macro="" textlink="">
      <xdr:nvSpPr>
        <xdr:cNvPr id="854" name="テキスト ボックス 853"/>
        <xdr:cNvSpPr txBox="1"/>
      </xdr:nvSpPr>
      <xdr:spPr>
        <a:xfrm>
          <a:off x="20167111" y="135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124056</xdr:rowOff>
    </xdr:from>
    <xdr:to>
      <xdr:col>28</xdr:col>
      <xdr:colOff>365125</xdr:colOff>
      <xdr:row>79</xdr:row>
      <xdr:rowOff>54206</xdr:rowOff>
    </xdr:to>
    <xdr:sp macro="" textlink="">
      <xdr:nvSpPr>
        <xdr:cNvPr id="855" name="円/楕円 854"/>
        <xdr:cNvSpPr/>
      </xdr:nvSpPr>
      <xdr:spPr>
        <a:xfrm>
          <a:off x="19494500" y="134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45333</xdr:rowOff>
    </xdr:from>
    <xdr:ext cx="534377" cy="259045"/>
    <xdr:sp macro="" textlink="">
      <xdr:nvSpPr>
        <xdr:cNvPr id="856" name="テキスト ボックス 855"/>
        <xdr:cNvSpPr txBox="1"/>
      </xdr:nvSpPr>
      <xdr:spPr>
        <a:xfrm>
          <a:off x="19278111" y="135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151912</xdr:rowOff>
    </xdr:from>
    <xdr:to>
      <xdr:col>27</xdr:col>
      <xdr:colOff>161925</xdr:colOff>
      <xdr:row>79</xdr:row>
      <xdr:rowOff>82062</xdr:rowOff>
    </xdr:to>
    <xdr:sp macro="" textlink="">
      <xdr:nvSpPr>
        <xdr:cNvPr id="857" name="円/楕円 856"/>
        <xdr:cNvSpPr/>
      </xdr:nvSpPr>
      <xdr:spPr>
        <a:xfrm>
          <a:off x="18605500" y="135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73189</xdr:rowOff>
    </xdr:from>
    <xdr:ext cx="534377" cy="259045"/>
    <xdr:sp macro="" textlink="">
      <xdr:nvSpPr>
        <xdr:cNvPr id="858" name="テキスト ボックス 857"/>
        <xdr:cNvSpPr txBox="1"/>
      </xdr:nvSpPr>
      <xdr:spPr>
        <a:xfrm>
          <a:off x="18389111" y="136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HGSｺﾞｼｯｸM" panose="020B0600000000000000" pitchFamily="50" charset="-128"/>
              <a:ea typeface="HGSｺﾞｼｯｸM" panose="020B0600000000000000" pitchFamily="50" charset="-128"/>
            </a:rPr>
            <a:t>　歳出決算総額は、住民一人当たり</a:t>
          </a:r>
          <a:r>
            <a:rPr kumimoji="1" lang="en-US" altLang="ja-JP" sz="1300">
              <a:latin typeface="HGSｺﾞｼｯｸM" panose="020B0600000000000000" pitchFamily="50" charset="-128"/>
              <a:ea typeface="HGSｺﾞｼｯｸM" panose="020B0600000000000000" pitchFamily="50" charset="-128"/>
            </a:rPr>
            <a:t>350,527</a:t>
          </a:r>
          <a:r>
            <a:rPr kumimoji="1" lang="ja-JP" altLang="en-US" sz="1300">
              <a:latin typeface="HGSｺﾞｼｯｸM" panose="020B0600000000000000" pitchFamily="50" charset="-128"/>
              <a:ea typeface="HGSｺﾞｼｯｸM" panose="020B0600000000000000" pitchFamily="50" charset="-128"/>
            </a:rPr>
            <a:t>円となっています。</a:t>
          </a:r>
          <a:endParaRPr kumimoji="1" lang="en-US" altLang="ja-JP" sz="1300">
            <a:latin typeface="HGSｺﾞｼｯｸM" panose="020B0600000000000000" pitchFamily="50" charset="-128"/>
            <a:ea typeface="HGSｺﾞｼｯｸM" panose="020B0600000000000000" pitchFamily="50" charset="-128"/>
          </a:endParaRPr>
        </a:p>
        <a:p>
          <a:r>
            <a:rPr kumimoji="1" lang="ja-JP" altLang="en-US" sz="1300">
              <a:latin typeface="HGSｺﾞｼｯｸM" panose="020B0600000000000000" pitchFamily="50" charset="-128"/>
              <a:ea typeface="HGSｺﾞｼｯｸM" panose="020B0600000000000000" pitchFamily="50" charset="-128"/>
            </a:rPr>
            <a:t>　主な構成項目である人件費は、住民一人当たり</a:t>
          </a:r>
          <a:r>
            <a:rPr kumimoji="1" lang="en-US" altLang="ja-JP" sz="1300">
              <a:latin typeface="HGSｺﾞｼｯｸM" panose="020B0600000000000000" pitchFamily="50" charset="-128"/>
              <a:ea typeface="HGSｺﾞｼｯｸM" panose="020B0600000000000000" pitchFamily="50" charset="-128"/>
            </a:rPr>
            <a:t>55,888</a:t>
          </a:r>
          <a:r>
            <a:rPr kumimoji="1" lang="ja-JP" altLang="en-US" sz="1300">
              <a:latin typeface="HGSｺﾞｼｯｸM" panose="020B0600000000000000" pitchFamily="50" charset="-128"/>
              <a:ea typeface="HGSｺﾞｼｯｸM" panose="020B0600000000000000" pitchFamily="50" charset="-128"/>
            </a:rPr>
            <a:t>円となっており、平成</a:t>
          </a:r>
          <a:r>
            <a:rPr kumimoji="1" lang="en-US" altLang="ja-JP" sz="1300">
              <a:latin typeface="HGSｺﾞｼｯｸM" panose="020B0600000000000000" pitchFamily="50" charset="-128"/>
              <a:ea typeface="HGSｺﾞｼｯｸM" panose="020B0600000000000000" pitchFamily="50" charset="-128"/>
            </a:rPr>
            <a:t>24</a:t>
          </a:r>
          <a:r>
            <a:rPr kumimoji="1" lang="ja-JP" altLang="en-US" sz="1300">
              <a:latin typeface="HGSｺﾞｼｯｸM" panose="020B0600000000000000" pitchFamily="50" charset="-128"/>
              <a:ea typeface="HGSｺﾞｼｯｸM" panose="020B0600000000000000" pitchFamily="50" charset="-128"/>
            </a:rPr>
            <a:t>年度から</a:t>
          </a:r>
          <a:r>
            <a:rPr kumimoji="1" lang="en-US" altLang="ja-JP" sz="1300">
              <a:latin typeface="HGSｺﾞｼｯｸM" panose="020B0600000000000000" pitchFamily="50" charset="-128"/>
              <a:ea typeface="HGSｺﾞｼｯｸM" panose="020B0600000000000000" pitchFamily="50" charset="-128"/>
            </a:rPr>
            <a:t>9.6</a:t>
          </a:r>
          <a:r>
            <a:rPr kumimoji="1" lang="ja-JP" altLang="en-US" sz="1300">
              <a:latin typeface="HGSｺﾞｼｯｸM" panose="020B0600000000000000" pitchFamily="50" charset="-128"/>
              <a:ea typeface="HGSｺﾞｼｯｸM" panose="020B0600000000000000" pitchFamily="50" charset="-128"/>
            </a:rPr>
            <a:t>％の減少となっており、類似団体平均とほぼ同水準となっています。</a:t>
          </a:r>
          <a:endParaRPr kumimoji="1" lang="en-US" altLang="ja-JP" sz="1300">
            <a:latin typeface="HGSｺﾞｼｯｸM" panose="020B0600000000000000" pitchFamily="50" charset="-128"/>
            <a:ea typeface="HGSｺﾞｼｯｸM" panose="020B0600000000000000" pitchFamily="50" charset="-128"/>
          </a:endParaRPr>
        </a:p>
        <a:p>
          <a:r>
            <a:rPr kumimoji="1" lang="ja-JP" altLang="en-US" sz="1300">
              <a:latin typeface="HGSｺﾞｼｯｸM" panose="020B0600000000000000" pitchFamily="50" charset="-128"/>
              <a:ea typeface="HGSｺﾞｼｯｸM" panose="020B0600000000000000" pitchFamily="50" charset="-128"/>
            </a:rPr>
            <a:t>　また普通建設事業費は、平成</a:t>
          </a:r>
          <a:r>
            <a:rPr kumimoji="1" lang="en-US" altLang="ja-JP" sz="1300">
              <a:latin typeface="HGSｺﾞｼｯｸM" panose="020B0600000000000000" pitchFamily="50" charset="-128"/>
              <a:ea typeface="HGSｺﾞｼｯｸM" panose="020B0600000000000000" pitchFamily="50" charset="-128"/>
            </a:rPr>
            <a:t>28</a:t>
          </a:r>
          <a:r>
            <a:rPr kumimoji="1" lang="ja-JP" altLang="en-US" sz="1300">
              <a:latin typeface="HGSｺﾞｼｯｸM" panose="020B0600000000000000" pitchFamily="50" charset="-128"/>
              <a:ea typeface="HGSｺﾞｼｯｸM" panose="020B0600000000000000" pitchFamily="50" charset="-128"/>
            </a:rPr>
            <a:t>年度に大型のインフラ整備を行ったことで、住民一人当たり</a:t>
          </a:r>
          <a:r>
            <a:rPr kumimoji="1" lang="en-US" altLang="ja-JP" sz="1300">
              <a:latin typeface="HGSｺﾞｼｯｸM" panose="020B0600000000000000" pitchFamily="50" charset="-128"/>
              <a:ea typeface="HGSｺﾞｼｯｸM" panose="020B0600000000000000" pitchFamily="50" charset="-128"/>
            </a:rPr>
            <a:t>50,294</a:t>
          </a:r>
          <a:r>
            <a:rPr kumimoji="1" lang="ja-JP" altLang="en-US" sz="1300">
              <a:latin typeface="HGSｺﾞｼｯｸM" panose="020B0600000000000000" pitchFamily="50" charset="-128"/>
              <a:ea typeface="HGSｺﾞｼｯｸM" panose="020B0600000000000000" pitchFamily="50" charset="-128"/>
            </a:rPr>
            <a:t>円となっており、類似団体平均との比較では一人当たりコストが高い状況となっています。</a:t>
          </a:r>
        </a:p>
        <a:p>
          <a:r>
            <a:rPr kumimoji="1" lang="ja-JP" altLang="en-US" sz="1300">
              <a:latin typeface="HGSｺﾞｼｯｸM" panose="020B0600000000000000" pitchFamily="50" charset="-128"/>
              <a:ea typeface="HGSｺﾞｼｯｸM" panose="020B0600000000000000" pitchFamily="50" charset="-128"/>
            </a:rPr>
            <a:t>　老朽化したインフラ設備の改修・改築などにより、今後も増加要因があるため、緊急性や住民ニーズを的確に把握した事業を厳選し、一人当たりコストの上昇の抑制に努めます。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京都府城陽市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77,602
77,023
32.71
27,265,424
27,201,634
19,640
14,901,095
36,131,025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84.8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132842</xdr:rowOff>
    </xdr:from>
    <xdr:to>
      <xdr:col>6</xdr:col>
      <xdr:colOff>511175</xdr:colOff>
      <xdr:row>35</xdr:row>
      <xdr:rowOff>58775</xdr:rowOff>
    </xdr:to>
    <xdr:cxnSp macro="">
      <xdr:nvCxnSpPr>
        <xdr:cNvPr id="59" name="直線コネクタ 58"/>
        <xdr:cNvCxnSpPr/>
      </xdr:nvCxnSpPr>
      <xdr:spPr>
        <a:xfrm>
          <a:off x="3797300" y="5962142"/>
          <a:ext cx="8382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132842</xdr:rowOff>
    </xdr:from>
    <xdr:to>
      <xdr:col>5</xdr:col>
      <xdr:colOff>358775</xdr:colOff>
      <xdr:row>35</xdr:row>
      <xdr:rowOff>121869</xdr:rowOff>
    </xdr:to>
    <xdr:cxnSp macro="">
      <xdr:nvCxnSpPr>
        <xdr:cNvPr id="62" name="直線コネクタ 61"/>
        <xdr:cNvCxnSpPr/>
      </xdr:nvCxnSpPr>
      <xdr:spPr>
        <a:xfrm flipV="1">
          <a:off x="2908300" y="5962142"/>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123698</xdr:rowOff>
    </xdr:from>
    <xdr:to>
      <xdr:col>4</xdr:col>
      <xdr:colOff>155575</xdr:colOff>
      <xdr:row>35</xdr:row>
      <xdr:rowOff>121869</xdr:rowOff>
    </xdr:to>
    <xdr:cxnSp macro="">
      <xdr:nvCxnSpPr>
        <xdr:cNvPr id="65" name="直線コネクタ 64"/>
        <xdr:cNvCxnSpPr/>
      </xdr:nvCxnSpPr>
      <xdr:spPr>
        <a:xfrm>
          <a:off x="2019300" y="5952998"/>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123698</xdr:rowOff>
    </xdr:from>
    <xdr:to>
      <xdr:col>2</xdr:col>
      <xdr:colOff>638175</xdr:colOff>
      <xdr:row>35</xdr:row>
      <xdr:rowOff>41402</xdr:rowOff>
    </xdr:to>
    <xdr:cxnSp macro="">
      <xdr:nvCxnSpPr>
        <xdr:cNvPr id="68" name="直線コネクタ 67"/>
        <xdr:cNvCxnSpPr/>
      </xdr:nvCxnSpPr>
      <xdr:spPr>
        <a:xfrm flipV="1">
          <a:off x="1130300" y="595299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7975</xdr:rowOff>
    </xdr:from>
    <xdr:to>
      <xdr:col>6</xdr:col>
      <xdr:colOff>561975</xdr:colOff>
      <xdr:row>35</xdr:row>
      <xdr:rowOff>109575</xdr:rowOff>
    </xdr:to>
    <xdr:sp macro="" textlink="">
      <xdr:nvSpPr>
        <xdr:cNvPr id="78" name="円/楕円 77"/>
        <xdr:cNvSpPr/>
      </xdr:nvSpPr>
      <xdr:spPr>
        <a:xfrm>
          <a:off x="45847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157852</xdr:rowOff>
    </xdr:from>
    <xdr:ext cx="469744" cy="259045"/>
    <xdr:sp macro="" textlink="">
      <xdr:nvSpPr>
        <xdr:cNvPr id="79" name="議会費該当値テキスト"/>
        <xdr:cNvSpPr txBox="1"/>
      </xdr:nvSpPr>
      <xdr:spPr>
        <a:xfrm>
          <a:off x="4686300" y="59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82042</xdr:rowOff>
    </xdr:from>
    <xdr:to>
      <xdr:col>5</xdr:col>
      <xdr:colOff>409575</xdr:colOff>
      <xdr:row>35</xdr:row>
      <xdr:rowOff>12192</xdr:rowOff>
    </xdr:to>
    <xdr:sp macro="" textlink="">
      <xdr:nvSpPr>
        <xdr:cNvPr id="80" name="円/楕円 79"/>
        <xdr:cNvSpPr/>
      </xdr:nvSpPr>
      <xdr:spPr>
        <a:xfrm>
          <a:off x="3746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3319</xdr:rowOff>
    </xdr:from>
    <xdr:ext cx="469744" cy="259045"/>
    <xdr:sp macro="" textlink="">
      <xdr:nvSpPr>
        <xdr:cNvPr id="81" name="テキスト ボックス 80"/>
        <xdr:cNvSpPr txBox="1"/>
      </xdr:nvSpPr>
      <xdr:spPr>
        <a:xfrm>
          <a:off x="3562427"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71069</xdr:rowOff>
    </xdr:from>
    <xdr:to>
      <xdr:col>4</xdr:col>
      <xdr:colOff>206375</xdr:colOff>
      <xdr:row>36</xdr:row>
      <xdr:rowOff>1219</xdr:rowOff>
    </xdr:to>
    <xdr:sp macro="" textlink="">
      <xdr:nvSpPr>
        <xdr:cNvPr id="82" name="円/楕円 81"/>
        <xdr:cNvSpPr/>
      </xdr:nvSpPr>
      <xdr:spPr>
        <a:xfrm>
          <a:off x="2857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163796</xdr:rowOff>
    </xdr:from>
    <xdr:ext cx="469744" cy="259045"/>
    <xdr:sp macro="" textlink="">
      <xdr:nvSpPr>
        <xdr:cNvPr id="83" name="テキスト ボックス 82"/>
        <xdr:cNvSpPr txBox="1"/>
      </xdr:nvSpPr>
      <xdr:spPr>
        <a:xfrm>
          <a:off x="2673427"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72898</xdr:rowOff>
    </xdr:from>
    <xdr:to>
      <xdr:col>3</xdr:col>
      <xdr:colOff>3175</xdr:colOff>
      <xdr:row>35</xdr:row>
      <xdr:rowOff>3048</xdr:rowOff>
    </xdr:to>
    <xdr:sp macro="" textlink="">
      <xdr:nvSpPr>
        <xdr:cNvPr id="84" name="円/楕円 83"/>
        <xdr:cNvSpPr/>
      </xdr:nvSpPr>
      <xdr:spPr>
        <a:xfrm>
          <a:off x="196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165625</xdr:rowOff>
    </xdr:from>
    <xdr:ext cx="469744" cy="259045"/>
    <xdr:sp macro="" textlink="">
      <xdr:nvSpPr>
        <xdr:cNvPr id="85" name="テキスト ボックス 84"/>
        <xdr:cNvSpPr txBox="1"/>
      </xdr:nvSpPr>
      <xdr:spPr>
        <a:xfrm>
          <a:off x="178442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162052</xdr:rowOff>
    </xdr:from>
    <xdr:to>
      <xdr:col>1</xdr:col>
      <xdr:colOff>485775</xdr:colOff>
      <xdr:row>35</xdr:row>
      <xdr:rowOff>92202</xdr:rowOff>
    </xdr:to>
    <xdr:sp macro="" textlink="">
      <xdr:nvSpPr>
        <xdr:cNvPr id="86" name="円/楕円 85"/>
        <xdr:cNvSpPr/>
      </xdr:nvSpPr>
      <xdr:spPr>
        <a:xfrm>
          <a:off x="107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83329</xdr:rowOff>
    </xdr:from>
    <xdr:ext cx="469744" cy="259045"/>
    <xdr:sp macro="" textlink="">
      <xdr:nvSpPr>
        <xdr:cNvPr id="87" name="テキスト ボックス 86"/>
        <xdr:cNvSpPr txBox="1"/>
      </xdr:nvSpPr>
      <xdr:spPr>
        <a:xfrm>
          <a:off x="895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14679</xdr:rowOff>
    </xdr:from>
    <xdr:to>
      <xdr:col>6</xdr:col>
      <xdr:colOff>511175</xdr:colOff>
      <xdr:row>57</xdr:row>
      <xdr:rowOff>20920</xdr:rowOff>
    </xdr:to>
    <xdr:cxnSp macro="">
      <xdr:nvCxnSpPr>
        <xdr:cNvPr id="116" name="直線コネクタ 115"/>
        <xdr:cNvCxnSpPr/>
      </xdr:nvCxnSpPr>
      <xdr:spPr>
        <a:xfrm flipV="1">
          <a:off x="3797300" y="9787329"/>
          <a:ext cx="8382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20920</xdr:rowOff>
    </xdr:from>
    <xdr:to>
      <xdr:col>5</xdr:col>
      <xdr:colOff>358775</xdr:colOff>
      <xdr:row>57</xdr:row>
      <xdr:rowOff>81971</xdr:rowOff>
    </xdr:to>
    <xdr:cxnSp macro="">
      <xdr:nvCxnSpPr>
        <xdr:cNvPr id="119" name="直線コネクタ 118"/>
        <xdr:cNvCxnSpPr/>
      </xdr:nvCxnSpPr>
      <xdr:spPr>
        <a:xfrm flipV="1">
          <a:off x="2908300" y="9793570"/>
          <a:ext cx="889000" cy="6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61153</xdr:rowOff>
    </xdr:from>
    <xdr:to>
      <xdr:col>4</xdr:col>
      <xdr:colOff>155575</xdr:colOff>
      <xdr:row>57</xdr:row>
      <xdr:rowOff>81971</xdr:rowOff>
    </xdr:to>
    <xdr:cxnSp macro="">
      <xdr:nvCxnSpPr>
        <xdr:cNvPr id="122" name="直線コネクタ 121"/>
        <xdr:cNvCxnSpPr/>
      </xdr:nvCxnSpPr>
      <xdr:spPr>
        <a:xfrm>
          <a:off x="2019300" y="9833803"/>
          <a:ext cx="889000" cy="2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35725</xdr:rowOff>
    </xdr:from>
    <xdr:to>
      <xdr:col>2</xdr:col>
      <xdr:colOff>638175</xdr:colOff>
      <xdr:row>57</xdr:row>
      <xdr:rowOff>61153</xdr:rowOff>
    </xdr:to>
    <xdr:cxnSp macro="">
      <xdr:nvCxnSpPr>
        <xdr:cNvPr id="125" name="直線コネクタ 124"/>
        <xdr:cNvCxnSpPr/>
      </xdr:nvCxnSpPr>
      <xdr:spPr>
        <a:xfrm>
          <a:off x="1130300" y="9808375"/>
          <a:ext cx="889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135329</xdr:rowOff>
    </xdr:from>
    <xdr:to>
      <xdr:col>6</xdr:col>
      <xdr:colOff>561975</xdr:colOff>
      <xdr:row>57</xdr:row>
      <xdr:rowOff>65479</xdr:rowOff>
    </xdr:to>
    <xdr:sp macro="" textlink="">
      <xdr:nvSpPr>
        <xdr:cNvPr id="135" name="円/楕円 134"/>
        <xdr:cNvSpPr/>
      </xdr:nvSpPr>
      <xdr:spPr>
        <a:xfrm>
          <a:off x="4584700" y="97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158206</xdr:rowOff>
    </xdr:from>
    <xdr:ext cx="534377" cy="259045"/>
    <xdr:sp macro="" textlink="">
      <xdr:nvSpPr>
        <xdr:cNvPr id="136" name="総務費該当値テキスト"/>
        <xdr:cNvSpPr txBox="1"/>
      </xdr:nvSpPr>
      <xdr:spPr>
        <a:xfrm>
          <a:off x="4686300" y="95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141570</xdr:rowOff>
    </xdr:from>
    <xdr:to>
      <xdr:col>5</xdr:col>
      <xdr:colOff>409575</xdr:colOff>
      <xdr:row>57</xdr:row>
      <xdr:rowOff>71720</xdr:rowOff>
    </xdr:to>
    <xdr:sp macro="" textlink="">
      <xdr:nvSpPr>
        <xdr:cNvPr id="137" name="円/楕円 136"/>
        <xdr:cNvSpPr/>
      </xdr:nvSpPr>
      <xdr:spPr>
        <a:xfrm>
          <a:off x="3746500" y="97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62847</xdr:rowOff>
    </xdr:from>
    <xdr:ext cx="534377" cy="259045"/>
    <xdr:sp macro="" textlink="">
      <xdr:nvSpPr>
        <xdr:cNvPr id="138" name="テキスト ボックス 137"/>
        <xdr:cNvSpPr txBox="1"/>
      </xdr:nvSpPr>
      <xdr:spPr>
        <a:xfrm>
          <a:off x="3530111" y="98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31171</xdr:rowOff>
    </xdr:from>
    <xdr:to>
      <xdr:col>4</xdr:col>
      <xdr:colOff>206375</xdr:colOff>
      <xdr:row>57</xdr:row>
      <xdr:rowOff>132771</xdr:rowOff>
    </xdr:to>
    <xdr:sp macro="" textlink="">
      <xdr:nvSpPr>
        <xdr:cNvPr id="139" name="円/楕円 138"/>
        <xdr:cNvSpPr/>
      </xdr:nvSpPr>
      <xdr:spPr>
        <a:xfrm>
          <a:off x="2857500" y="98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123898</xdr:rowOff>
    </xdr:from>
    <xdr:ext cx="534377" cy="259045"/>
    <xdr:sp macro="" textlink="">
      <xdr:nvSpPr>
        <xdr:cNvPr id="140" name="テキスト ボックス 139"/>
        <xdr:cNvSpPr txBox="1"/>
      </xdr:nvSpPr>
      <xdr:spPr>
        <a:xfrm>
          <a:off x="2641111" y="98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10353</xdr:rowOff>
    </xdr:from>
    <xdr:to>
      <xdr:col>3</xdr:col>
      <xdr:colOff>3175</xdr:colOff>
      <xdr:row>57</xdr:row>
      <xdr:rowOff>111953</xdr:rowOff>
    </xdr:to>
    <xdr:sp macro="" textlink="">
      <xdr:nvSpPr>
        <xdr:cNvPr id="141" name="円/楕円 140"/>
        <xdr:cNvSpPr/>
      </xdr:nvSpPr>
      <xdr:spPr>
        <a:xfrm>
          <a:off x="1968500" y="97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103080</xdr:rowOff>
    </xdr:from>
    <xdr:ext cx="534377" cy="259045"/>
    <xdr:sp macro="" textlink="">
      <xdr:nvSpPr>
        <xdr:cNvPr id="142" name="テキスト ボックス 141"/>
        <xdr:cNvSpPr txBox="1"/>
      </xdr:nvSpPr>
      <xdr:spPr>
        <a:xfrm>
          <a:off x="1752111" y="987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156375</xdr:rowOff>
    </xdr:from>
    <xdr:to>
      <xdr:col>1</xdr:col>
      <xdr:colOff>485775</xdr:colOff>
      <xdr:row>57</xdr:row>
      <xdr:rowOff>86525</xdr:rowOff>
    </xdr:to>
    <xdr:sp macro="" textlink="">
      <xdr:nvSpPr>
        <xdr:cNvPr id="143" name="円/楕円 142"/>
        <xdr:cNvSpPr/>
      </xdr:nvSpPr>
      <xdr:spPr>
        <a:xfrm>
          <a:off x="1079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77652</xdr:rowOff>
    </xdr:from>
    <xdr:ext cx="534377" cy="259045"/>
    <xdr:sp macro="" textlink="">
      <xdr:nvSpPr>
        <xdr:cNvPr id="144" name="テキスト ボックス 143"/>
        <xdr:cNvSpPr txBox="1"/>
      </xdr:nvSpPr>
      <xdr:spPr>
        <a:xfrm>
          <a:off x="863111" y="98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102006</xdr:rowOff>
    </xdr:from>
    <xdr:to>
      <xdr:col>6</xdr:col>
      <xdr:colOff>511175</xdr:colOff>
      <xdr:row>75</xdr:row>
      <xdr:rowOff>137389</xdr:rowOff>
    </xdr:to>
    <xdr:cxnSp macro="">
      <xdr:nvCxnSpPr>
        <xdr:cNvPr id="174" name="直線コネクタ 173"/>
        <xdr:cNvCxnSpPr/>
      </xdr:nvCxnSpPr>
      <xdr:spPr>
        <a:xfrm flipV="1">
          <a:off x="3797300" y="12960756"/>
          <a:ext cx="8382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137389</xdr:rowOff>
    </xdr:from>
    <xdr:to>
      <xdr:col>5</xdr:col>
      <xdr:colOff>358775</xdr:colOff>
      <xdr:row>76</xdr:row>
      <xdr:rowOff>40639</xdr:rowOff>
    </xdr:to>
    <xdr:cxnSp macro="">
      <xdr:nvCxnSpPr>
        <xdr:cNvPr id="177" name="直線コネクタ 176"/>
        <xdr:cNvCxnSpPr/>
      </xdr:nvCxnSpPr>
      <xdr:spPr>
        <a:xfrm flipV="1">
          <a:off x="2908300" y="12996139"/>
          <a:ext cx="889000" cy="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40639</xdr:rowOff>
    </xdr:from>
    <xdr:to>
      <xdr:col>4</xdr:col>
      <xdr:colOff>155575</xdr:colOff>
      <xdr:row>76</xdr:row>
      <xdr:rowOff>83362</xdr:rowOff>
    </xdr:to>
    <xdr:cxnSp macro="">
      <xdr:nvCxnSpPr>
        <xdr:cNvPr id="180" name="直線コネクタ 179"/>
        <xdr:cNvCxnSpPr/>
      </xdr:nvCxnSpPr>
      <xdr:spPr>
        <a:xfrm flipV="1">
          <a:off x="2019300" y="13070839"/>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83362</xdr:rowOff>
    </xdr:from>
    <xdr:to>
      <xdr:col>2</xdr:col>
      <xdr:colOff>638175</xdr:colOff>
      <xdr:row>76</xdr:row>
      <xdr:rowOff>114212</xdr:rowOff>
    </xdr:to>
    <xdr:cxnSp macro="">
      <xdr:nvCxnSpPr>
        <xdr:cNvPr id="183" name="直線コネクタ 182"/>
        <xdr:cNvCxnSpPr/>
      </xdr:nvCxnSpPr>
      <xdr:spPr>
        <a:xfrm flipV="1">
          <a:off x="1130300" y="13113562"/>
          <a:ext cx="8890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51206</xdr:rowOff>
    </xdr:from>
    <xdr:to>
      <xdr:col>6</xdr:col>
      <xdr:colOff>561975</xdr:colOff>
      <xdr:row>75</xdr:row>
      <xdr:rowOff>152806</xdr:rowOff>
    </xdr:to>
    <xdr:sp macro="" textlink="">
      <xdr:nvSpPr>
        <xdr:cNvPr id="193" name="円/楕円 192"/>
        <xdr:cNvSpPr/>
      </xdr:nvSpPr>
      <xdr:spPr>
        <a:xfrm>
          <a:off x="4584700" y="129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29633</xdr:rowOff>
    </xdr:from>
    <xdr:ext cx="599010" cy="259045"/>
    <xdr:sp macro="" textlink="">
      <xdr:nvSpPr>
        <xdr:cNvPr id="194" name="民生費該当値テキスト"/>
        <xdr:cNvSpPr txBox="1"/>
      </xdr:nvSpPr>
      <xdr:spPr>
        <a:xfrm>
          <a:off x="4686300" y="1288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139,468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86589</xdr:rowOff>
    </xdr:from>
    <xdr:to>
      <xdr:col>5</xdr:col>
      <xdr:colOff>409575</xdr:colOff>
      <xdr:row>76</xdr:row>
      <xdr:rowOff>16739</xdr:rowOff>
    </xdr:to>
    <xdr:sp macro="" textlink="">
      <xdr:nvSpPr>
        <xdr:cNvPr id="195" name="円/楕円 194"/>
        <xdr:cNvSpPr/>
      </xdr:nvSpPr>
      <xdr:spPr>
        <a:xfrm>
          <a:off x="3746500" y="129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7866</xdr:rowOff>
    </xdr:from>
    <xdr:ext cx="599010" cy="259045"/>
    <xdr:sp macro="" textlink="">
      <xdr:nvSpPr>
        <xdr:cNvPr id="196" name="テキスト ボックス 195"/>
        <xdr:cNvSpPr txBox="1"/>
      </xdr:nvSpPr>
      <xdr:spPr>
        <a:xfrm>
          <a:off x="3497794" y="1303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136,682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161289</xdr:rowOff>
    </xdr:from>
    <xdr:to>
      <xdr:col>4</xdr:col>
      <xdr:colOff>206375</xdr:colOff>
      <xdr:row>76</xdr:row>
      <xdr:rowOff>91439</xdr:rowOff>
    </xdr:to>
    <xdr:sp macro="" textlink="">
      <xdr:nvSpPr>
        <xdr:cNvPr id="197" name="円/楕円 196"/>
        <xdr:cNvSpPr/>
      </xdr:nvSpPr>
      <xdr:spPr>
        <a:xfrm>
          <a:off x="2857500" y="13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82566</xdr:rowOff>
    </xdr:from>
    <xdr:ext cx="599010" cy="259045"/>
    <xdr:sp macro="" textlink="">
      <xdr:nvSpPr>
        <xdr:cNvPr id="198" name="テキスト ボックス 197"/>
        <xdr:cNvSpPr txBox="1"/>
      </xdr:nvSpPr>
      <xdr:spPr>
        <a:xfrm>
          <a:off x="2608794" y="131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32562</xdr:rowOff>
    </xdr:from>
    <xdr:to>
      <xdr:col>3</xdr:col>
      <xdr:colOff>3175</xdr:colOff>
      <xdr:row>76</xdr:row>
      <xdr:rowOff>134162</xdr:rowOff>
    </xdr:to>
    <xdr:sp macro="" textlink="">
      <xdr:nvSpPr>
        <xdr:cNvPr id="199" name="円/楕円 198"/>
        <xdr:cNvSpPr/>
      </xdr:nvSpPr>
      <xdr:spPr>
        <a:xfrm>
          <a:off x="1968500" y="130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125289</xdr:rowOff>
    </xdr:from>
    <xdr:ext cx="599010" cy="259045"/>
    <xdr:sp macro="" textlink="">
      <xdr:nvSpPr>
        <xdr:cNvPr id="200" name="テキスト ボックス 199"/>
        <xdr:cNvSpPr txBox="1"/>
      </xdr:nvSpPr>
      <xdr:spPr>
        <a:xfrm>
          <a:off x="1719794" y="1315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63412</xdr:rowOff>
    </xdr:from>
    <xdr:to>
      <xdr:col>1</xdr:col>
      <xdr:colOff>485775</xdr:colOff>
      <xdr:row>76</xdr:row>
      <xdr:rowOff>165012</xdr:rowOff>
    </xdr:to>
    <xdr:sp macro="" textlink="">
      <xdr:nvSpPr>
        <xdr:cNvPr id="201" name="円/楕円 200"/>
        <xdr:cNvSpPr/>
      </xdr:nvSpPr>
      <xdr:spPr>
        <a:xfrm>
          <a:off x="1079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156139</xdr:rowOff>
    </xdr:from>
    <xdr:ext cx="599010" cy="259045"/>
    <xdr:sp macro="" textlink="">
      <xdr:nvSpPr>
        <xdr:cNvPr id="202" name="テキスト ボックス 201"/>
        <xdr:cNvSpPr txBox="1"/>
      </xdr:nvSpPr>
      <xdr:spPr>
        <a:xfrm>
          <a:off x="830794" y="1318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35020</xdr:rowOff>
    </xdr:from>
    <xdr:to>
      <xdr:col>6</xdr:col>
      <xdr:colOff>511175</xdr:colOff>
      <xdr:row>99</xdr:row>
      <xdr:rowOff>38791</xdr:rowOff>
    </xdr:to>
    <xdr:cxnSp macro="">
      <xdr:nvCxnSpPr>
        <xdr:cNvPr id="232" name="直線コネクタ 231"/>
        <xdr:cNvCxnSpPr/>
      </xdr:nvCxnSpPr>
      <xdr:spPr>
        <a:xfrm flipV="1">
          <a:off x="3797300" y="17008570"/>
          <a:ext cx="8382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25115</xdr:rowOff>
    </xdr:from>
    <xdr:to>
      <xdr:col>5</xdr:col>
      <xdr:colOff>358775</xdr:colOff>
      <xdr:row>99</xdr:row>
      <xdr:rowOff>38791</xdr:rowOff>
    </xdr:to>
    <xdr:cxnSp macro="">
      <xdr:nvCxnSpPr>
        <xdr:cNvPr id="235" name="直線コネクタ 234"/>
        <xdr:cNvCxnSpPr/>
      </xdr:nvCxnSpPr>
      <xdr:spPr>
        <a:xfrm>
          <a:off x="2908300" y="16998665"/>
          <a:ext cx="889000" cy="1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25115</xdr:rowOff>
    </xdr:from>
    <xdr:to>
      <xdr:col>4</xdr:col>
      <xdr:colOff>155575</xdr:colOff>
      <xdr:row>99</xdr:row>
      <xdr:rowOff>54432</xdr:rowOff>
    </xdr:to>
    <xdr:cxnSp macro="">
      <xdr:nvCxnSpPr>
        <xdr:cNvPr id="238" name="直線コネクタ 237"/>
        <xdr:cNvCxnSpPr/>
      </xdr:nvCxnSpPr>
      <xdr:spPr>
        <a:xfrm flipV="1">
          <a:off x="2019300" y="16998665"/>
          <a:ext cx="8890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54299</xdr:rowOff>
    </xdr:from>
    <xdr:to>
      <xdr:col>2</xdr:col>
      <xdr:colOff>638175</xdr:colOff>
      <xdr:row>99</xdr:row>
      <xdr:rowOff>54432</xdr:rowOff>
    </xdr:to>
    <xdr:cxnSp macro="">
      <xdr:nvCxnSpPr>
        <xdr:cNvPr id="241" name="直線コネクタ 240"/>
        <xdr:cNvCxnSpPr/>
      </xdr:nvCxnSpPr>
      <xdr:spPr>
        <a:xfrm>
          <a:off x="1130300" y="17027849"/>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155670</xdr:rowOff>
    </xdr:from>
    <xdr:to>
      <xdr:col>6</xdr:col>
      <xdr:colOff>561975</xdr:colOff>
      <xdr:row>99</xdr:row>
      <xdr:rowOff>85820</xdr:rowOff>
    </xdr:to>
    <xdr:sp macro="" textlink="">
      <xdr:nvSpPr>
        <xdr:cNvPr id="251" name="円/楕円 250"/>
        <xdr:cNvSpPr/>
      </xdr:nvSpPr>
      <xdr:spPr>
        <a:xfrm>
          <a:off x="4584700" y="169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70597</xdr:rowOff>
    </xdr:from>
    <xdr:ext cx="534377" cy="259045"/>
    <xdr:sp macro="" textlink="">
      <xdr:nvSpPr>
        <xdr:cNvPr id="252" name="衛生費該当値テキスト"/>
        <xdr:cNvSpPr txBox="1"/>
      </xdr:nvSpPr>
      <xdr:spPr>
        <a:xfrm>
          <a:off x="4686300" y="1687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159441</xdr:rowOff>
    </xdr:from>
    <xdr:to>
      <xdr:col>5</xdr:col>
      <xdr:colOff>409575</xdr:colOff>
      <xdr:row>99</xdr:row>
      <xdr:rowOff>89591</xdr:rowOff>
    </xdr:to>
    <xdr:sp macro="" textlink="">
      <xdr:nvSpPr>
        <xdr:cNvPr id="253" name="円/楕円 252"/>
        <xdr:cNvSpPr/>
      </xdr:nvSpPr>
      <xdr:spPr>
        <a:xfrm>
          <a:off x="3746500" y="169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80718</xdr:rowOff>
    </xdr:from>
    <xdr:ext cx="534377" cy="259045"/>
    <xdr:sp macro="" textlink="">
      <xdr:nvSpPr>
        <xdr:cNvPr id="254" name="テキスト ボックス 253"/>
        <xdr:cNvSpPr txBox="1"/>
      </xdr:nvSpPr>
      <xdr:spPr>
        <a:xfrm>
          <a:off x="3530111" y="170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145765</xdr:rowOff>
    </xdr:from>
    <xdr:to>
      <xdr:col>4</xdr:col>
      <xdr:colOff>206375</xdr:colOff>
      <xdr:row>99</xdr:row>
      <xdr:rowOff>75915</xdr:rowOff>
    </xdr:to>
    <xdr:sp macro="" textlink="">
      <xdr:nvSpPr>
        <xdr:cNvPr id="255" name="円/楕円 254"/>
        <xdr:cNvSpPr/>
      </xdr:nvSpPr>
      <xdr:spPr>
        <a:xfrm>
          <a:off x="2857500" y="1694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67042</xdr:rowOff>
    </xdr:from>
    <xdr:ext cx="534377" cy="259045"/>
    <xdr:sp macro="" textlink="">
      <xdr:nvSpPr>
        <xdr:cNvPr id="256" name="テキスト ボックス 255"/>
        <xdr:cNvSpPr txBox="1"/>
      </xdr:nvSpPr>
      <xdr:spPr>
        <a:xfrm>
          <a:off x="2641111" y="170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3632</xdr:rowOff>
    </xdr:from>
    <xdr:to>
      <xdr:col>3</xdr:col>
      <xdr:colOff>3175</xdr:colOff>
      <xdr:row>99</xdr:row>
      <xdr:rowOff>105232</xdr:rowOff>
    </xdr:to>
    <xdr:sp macro="" textlink="">
      <xdr:nvSpPr>
        <xdr:cNvPr id="257" name="円/楕円 256"/>
        <xdr:cNvSpPr/>
      </xdr:nvSpPr>
      <xdr:spPr>
        <a:xfrm>
          <a:off x="1968500" y="169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96359</xdr:rowOff>
    </xdr:from>
    <xdr:ext cx="534377" cy="259045"/>
    <xdr:sp macro="" textlink="">
      <xdr:nvSpPr>
        <xdr:cNvPr id="258" name="テキスト ボックス 257"/>
        <xdr:cNvSpPr txBox="1"/>
      </xdr:nvSpPr>
      <xdr:spPr>
        <a:xfrm>
          <a:off x="1752111" y="1706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3499</xdr:rowOff>
    </xdr:from>
    <xdr:to>
      <xdr:col>1</xdr:col>
      <xdr:colOff>485775</xdr:colOff>
      <xdr:row>99</xdr:row>
      <xdr:rowOff>105099</xdr:rowOff>
    </xdr:to>
    <xdr:sp macro="" textlink="">
      <xdr:nvSpPr>
        <xdr:cNvPr id="259" name="円/楕円 258"/>
        <xdr:cNvSpPr/>
      </xdr:nvSpPr>
      <xdr:spPr>
        <a:xfrm>
          <a:off x="1079500" y="1697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96226</xdr:rowOff>
    </xdr:from>
    <xdr:ext cx="534377" cy="259045"/>
    <xdr:sp macro="" textlink="">
      <xdr:nvSpPr>
        <xdr:cNvPr id="260" name="テキスト ボックス 259"/>
        <xdr:cNvSpPr txBox="1"/>
      </xdr:nvSpPr>
      <xdr:spPr>
        <a:xfrm>
          <a:off x="863111" y="1706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108839</xdr:rowOff>
    </xdr:from>
    <xdr:to>
      <xdr:col>15</xdr:col>
      <xdr:colOff>180975</xdr:colOff>
      <xdr:row>38</xdr:row>
      <xdr:rowOff>66167</xdr:rowOff>
    </xdr:to>
    <xdr:cxnSp macro="">
      <xdr:nvCxnSpPr>
        <xdr:cNvPr id="289" name="直線コネクタ 288"/>
        <xdr:cNvCxnSpPr/>
      </xdr:nvCxnSpPr>
      <xdr:spPr>
        <a:xfrm>
          <a:off x="9639300" y="6452489"/>
          <a:ext cx="8382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108839</xdr:rowOff>
    </xdr:from>
    <xdr:to>
      <xdr:col>14</xdr:col>
      <xdr:colOff>28575</xdr:colOff>
      <xdr:row>38</xdr:row>
      <xdr:rowOff>51308</xdr:rowOff>
    </xdr:to>
    <xdr:cxnSp macro="">
      <xdr:nvCxnSpPr>
        <xdr:cNvPr id="292" name="直線コネクタ 291"/>
        <xdr:cNvCxnSpPr/>
      </xdr:nvCxnSpPr>
      <xdr:spPr>
        <a:xfrm flipV="1">
          <a:off x="8750300" y="6452489"/>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5207</xdr:rowOff>
    </xdr:from>
    <xdr:to>
      <xdr:col>12</xdr:col>
      <xdr:colOff>511175</xdr:colOff>
      <xdr:row>38</xdr:row>
      <xdr:rowOff>51308</xdr:rowOff>
    </xdr:to>
    <xdr:cxnSp macro="">
      <xdr:nvCxnSpPr>
        <xdr:cNvPr id="295" name="直線コネクタ 294"/>
        <xdr:cNvCxnSpPr/>
      </xdr:nvCxnSpPr>
      <xdr:spPr>
        <a:xfrm>
          <a:off x="7861300" y="6348857"/>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5207</xdr:rowOff>
    </xdr:from>
    <xdr:to>
      <xdr:col>11</xdr:col>
      <xdr:colOff>307975</xdr:colOff>
      <xdr:row>37</xdr:row>
      <xdr:rowOff>35687</xdr:rowOff>
    </xdr:to>
    <xdr:cxnSp macro="">
      <xdr:nvCxnSpPr>
        <xdr:cNvPr id="298" name="直線コネクタ 297"/>
        <xdr:cNvCxnSpPr/>
      </xdr:nvCxnSpPr>
      <xdr:spPr>
        <a:xfrm flipV="1">
          <a:off x="6972300" y="634885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15367</xdr:rowOff>
    </xdr:from>
    <xdr:to>
      <xdr:col>15</xdr:col>
      <xdr:colOff>231775</xdr:colOff>
      <xdr:row>38</xdr:row>
      <xdr:rowOff>116967</xdr:rowOff>
    </xdr:to>
    <xdr:sp macro="" textlink="">
      <xdr:nvSpPr>
        <xdr:cNvPr id="308" name="円/楕円 307"/>
        <xdr:cNvSpPr/>
      </xdr:nvSpPr>
      <xdr:spPr>
        <a:xfrm>
          <a:off x="104267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165244</xdr:rowOff>
    </xdr:from>
    <xdr:ext cx="378565" cy="259045"/>
    <xdr:sp macro="" textlink="">
      <xdr:nvSpPr>
        <xdr:cNvPr id="309" name="労働費該当値テキスト"/>
        <xdr:cNvSpPr txBox="1"/>
      </xdr:nvSpPr>
      <xdr:spPr>
        <a:xfrm>
          <a:off x="10528300"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58039</xdr:rowOff>
    </xdr:from>
    <xdr:to>
      <xdr:col>14</xdr:col>
      <xdr:colOff>79375</xdr:colOff>
      <xdr:row>37</xdr:row>
      <xdr:rowOff>159639</xdr:rowOff>
    </xdr:to>
    <xdr:sp macro="" textlink="">
      <xdr:nvSpPr>
        <xdr:cNvPr id="310" name="円/楕円 309"/>
        <xdr:cNvSpPr/>
      </xdr:nvSpPr>
      <xdr:spPr>
        <a:xfrm>
          <a:off x="9588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4716</xdr:rowOff>
    </xdr:from>
    <xdr:ext cx="378565" cy="259045"/>
    <xdr:sp macro="" textlink="">
      <xdr:nvSpPr>
        <xdr:cNvPr id="311" name="テキスト ボックス 310"/>
        <xdr:cNvSpPr txBox="1"/>
      </xdr:nvSpPr>
      <xdr:spPr>
        <a:xfrm>
          <a:off x="9450017"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508</xdr:rowOff>
    </xdr:from>
    <xdr:to>
      <xdr:col>12</xdr:col>
      <xdr:colOff>561975</xdr:colOff>
      <xdr:row>38</xdr:row>
      <xdr:rowOff>102108</xdr:rowOff>
    </xdr:to>
    <xdr:sp macro="" textlink="">
      <xdr:nvSpPr>
        <xdr:cNvPr id="312" name="円/楕円 311"/>
        <xdr:cNvSpPr/>
      </xdr:nvSpPr>
      <xdr:spPr>
        <a:xfrm>
          <a:off x="8699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93235</xdr:rowOff>
    </xdr:from>
    <xdr:ext cx="378565" cy="259045"/>
    <xdr:sp macro="" textlink="">
      <xdr:nvSpPr>
        <xdr:cNvPr id="313" name="テキスト ボックス 312"/>
        <xdr:cNvSpPr txBox="1"/>
      </xdr:nvSpPr>
      <xdr:spPr>
        <a:xfrm>
          <a:off x="8561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125857</xdr:rowOff>
    </xdr:from>
    <xdr:to>
      <xdr:col>11</xdr:col>
      <xdr:colOff>358775</xdr:colOff>
      <xdr:row>37</xdr:row>
      <xdr:rowOff>56007</xdr:rowOff>
    </xdr:to>
    <xdr:sp macro="" textlink="">
      <xdr:nvSpPr>
        <xdr:cNvPr id="314" name="円/楕円 313"/>
        <xdr:cNvSpPr/>
      </xdr:nvSpPr>
      <xdr:spPr>
        <a:xfrm>
          <a:off x="7810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47134</xdr:rowOff>
    </xdr:from>
    <xdr:ext cx="469744" cy="259045"/>
    <xdr:sp macro="" textlink="">
      <xdr:nvSpPr>
        <xdr:cNvPr id="315" name="テキスト ボックス 314"/>
        <xdr:cNvSpPr txBox="1"/>
      </xdr:nvSpPr>
      <xdr:spPr>
        <a:xfrm>
          <a:off x="7626427"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156337</xdr:rowOff>
    </xdr:from>
    <xdr:to>
      <xdr:col>10</xdr:col>
      <xdr:colOff>155575</xdr:colOff>
      <xdr:row>37</xdr:row>
      <xdr:rowOff>86487</xdr:rowOff>
    </xdr:to>
    <xdr:sp macro="" textlink="">
      <xdr:nvSpPr>
        <xdr:cNvPr id="316" name="円/楕円 315"/>
        <xdr:cNvSpPr/>
      </xdr:nvSpPr>
      <xdr:spPr>
        <a:xfrm>
          <a:off x="6921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77614</xdr:rowOff>
    </xdr:from>
    <xdr:ext cx="378565" cy="259045"/>
    <xdr:sp macro="" textlink="">
      <xdr:nvSpPr>
        <xdr:cNvPr id="317" name="テキスト ボックス 316"/>
        <xdr:cNvSpPr txBox="1"/>
      </xdr:nvSpPr>
      <xdr:spPr>
        <a:xfrm>
          <a:off x="6783017" y="642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104107</xdr:rowOff>
    </xdr:from>
    <xdr:to>
      <xdr:col>15</xdr:col>
      <xdr:colOff>180975</xdr:colOff>
      <xdr:row>58</xdr:row>
      <xdr:rowOff>112131</xdr:rowOff>
    </xdr:to>
    <xdr:cxnSp macro="">
      <xdr:nvCxnSpPr>
        <xdr:cNvPr id="344" name="直線コネクタ 343"/>
        <xdr:cNvCxnSpPr/>
      </xdr:nvCxnSpPr>
      <xdr:spPr>
        <a:xfrm flipV="1">
          <a:off x="9639300" y="10048207"/>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110210</xdr:rowOff>
    </xdr:from>
    <xdr:to>
      <xdr:col>14</xdr:col>
      <xdr:colOff>28575</xdr:colOff>
      <xdr:row>58</xdr:row>
      <xdr:rowOff>112131</xdr:rowOff>
    </xdr:to>
    <xdr:cxnSp macro="">
      <xdr:nvCxnSpPr>
        <xdr:cNvPr id="347" name="直線コネクタ 346"/>
        <xdr:cNvCxnSpPr/>
      </xdr:nvCxnSpPr>
      <xdr:spPr>
        <a:xfrm>
          <a:off x="8750300" y="10054310"/>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110210</xdr:rowOff>
    </xdr:from>
    <xdr:to>
      <xdr:col>12</xdr:col>
      <xdr:colOff>511175</xdr:colOff>
      <xdr:row>58</xdr:row>
      <xdr:rowOff>113251</xdr:rowOff>
    </xdr:to>
    <xdr:cxnSp macro="">
      <xdr:nvCxnSpPr>
        <xdr:cNvPr id="350" name="直線コネクタ 349"/>
        <xdr:cNvCxnSpPr/>
      </xdr:nvCxnSpPr>
      <xdr:spPr>
        <a:xfrm flipV="1">
          <a:off x="7861300" y="10054310"/>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112177</xdr:rowOff>
    </xdr:from>
    <xdr:to>
      <xdr:col>11</xdr:col>
      <xdr:colOff>307975</xdr:colOff>
      <xdr:row>58</xdr:row>
      <xdr:rowOff>113251</xdr:rowOff>
    </xdr:to>
    <xdr:cxnSp macro="">
      <xdr:nvCxnSpPr>
        <xdr:cNvPr id="353" name="直線コネクタ 352"/>
        <xdr:cNvCxnSpPr/>
      </xdr:nvCxnSpPr>
      <xdr:spPr>
        <a:xfrm>
          <a:off x="6972300" y="10056277"/>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53307</xdr:rowOff>
    </xdr:from>
    <xdr:to>
      <xdr:col>15</xdr:col>
      <xdr:colOff>231775</xdr:colOff>
      <xdr:row>58</xdr:row>
      <xdr:rowOff>154907</xdr:rowOff>
    </xdr:to>
    <xdr:sp macro="" textlink="">
      <xdr:nvSpPr>
        <xdr:cNvPr id="363" name="円/楕円 362"/>
        <xdr:cNvSpPr/>
      </xdr:nvSpPr>
      <xdr:spPr>
        <a:xfrm>
          <a:off x="10426700" y="99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139684</xdr:rowOff>
    </xdr:from>
    <xdr:ext cx="469744" cy="259045"/>
    <xdr:sp macro="" textlink="">
      <xdr:nvSpPr>
        <xdr:cNvPr id="364" name="農林水産業費該当値テキスト"/>
        <xdr:cNvSpPr txBox="1"/>
      </xdr:nvSpPr>
      <xdr:spPr>
        <a:xfrm>
          <a:off x="10528300" y="991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61331</xdr:rowOff>
    </xdr:from>
    <xdr:to>
      <xdr:col>14</xdr:col>
      <xdr:colOff>79375</xdr:colOff>
      <xdr:row>58</xdr:row>
      <xdr:rowOff>162931</xdr:rowOff>
    </xdr:to>
    <xdr:sp macro="" textlink="">
      <xdr:nvSpPr>
        <xdr:cNvPr id="365" name="円/楕円 364"/>
        <xdr:cNvSpPr/>
      </xdr:nvSpPr>
      <xdr:spPr>
        <a:xfrm>
          <a:off x="9588500" y="10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154058</xdr:rowOff>
    </xdr:from>
    <xdr:ext cx="469744" cy="259045"/>
    <xdr:sp macro="" textlink="">
      <xdr:nvSpPr>
        <xdr:cNvPr id="366" name="テキスト ボックス 365"/>
        <xdr:cNvSpPr txBox="1"/>
      </xdr:nvSpPr>
      <xdr:spPr>
        <a:xfrm>
          <a:off x="9404427" y="1009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59410</xdr:rowOff>
    </xdr:from>
    <xdr:to>
      <xdr:col>12</xdr:col>
      <xdr:colOff>561975</xdr:colOff>
      <xdr:row>58</xdr:row>
      <xdr:rowOff>161010</xdr:rowOff>
    </xdr:to>
    <xdr:sp macro="" textlink="">
      <xdr:nvSpPr>
        <xdr:cNvPr id="367" name="円/楕円 366"/>
        <xdr:cNvSpPr/>
      </xdr:nvSpPr>
      <xdr:spPr>
        <a:xfrm>
          <a:off x="8699500" y="100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152137</xdr:rowOff>
    </xdr:from>
    <xdr:ext cx="469744" cy="259045"/>
    <xdr:sp macro="" textlink="">
      <xdr:nvSpPr>
        <xdr:cNvPr id="368" name="テキスト ボックス 367"/>
        <xdr:cNvSpPr txBox="1"/>
      </xdr:nvSpPr>
      <xdr:spPr>
        <a:xfrm>
          <a:off x="8515427" y="100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62451</xdr:rowOff>
    </xdr:from>
    <xdr:to>
      <xdr:col>11</xdr:col>
      <xdr:colOff>358775</xdr:colOff>
      <xdr:row>58</xdr:row>
      <xdr:rowOff>164051</xdr:rowOff>
    </xdr:to>
    <xdr:sp macro="" textlink="">
      <xdr:nvSpPr>
        <xdr:cNvPr id="369" name="円/楕円 368"/>
        <xdr:cNvSpPr/>
      </xdr:nvSpPr>
      <xdr:spPr>
        <a:xfrm>
          <a:off x="7810500" y="1000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155178</xdr:rowOff>
    </xdr:from>
    <xdr:ext cx="469744" cy="259045"/>
    <xdr:sp macro="" textlink="">
      <xdr:nvSpPr>
        <xdr:cNvPr id="370" name="テキスト ボックス 369"/>
        <xdr:cNvSpPr txBox="1"/>
      </xdr:nvSpPr>
      <xdr:spPr>
        <a:xfrm>
          <a:off x="7626427" y="1009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61377</xdr:rowOff>
    </xdr:from>
    <xdr:to>
      <xdr:col>10</xdr:col>
      <xdr:colOff>155575</xdr:colOff>
      <xdr:row>58</xdr:row>
      <xdr:rowOff>162977</xdr:rowOff>
    </xdr:to>
    <xdr:sp macro="" textlink="">
      <xdr:nvSpPr>
        <xdr:cNvPr id="371" name="円/楕円 370"/>
        <xdr:cNvSpPr/>
      </xdr:nvSpPr>
      <xdr:spPr>
        <a:xfrm>
          <a:off x="6921500" y="100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154104</xdr:rowOff>
    </xdr:from>
    <xdr:ext cx="469744" cy="259045"/>
    <xdr:sp macro="" textlink="">
      <xdr:nvSpPr>
        <xdr:cNvPr id="372" name="テキスト ボックス 371"/>
        <xdr:cNvSpPr txBox="1"/>
      </xdr:nvSpPr>
      <xdr:spPr>
        <a:xfrm>
          <a:off x="6737427" y="1009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101219</xdr:rowOff>
    </xdr:from>
    <xdr:to>
      <xdr:col>15</xdr:col>
      <xdr:colOff>180975</xdr:colOff>
      <xdr:row>77</xdr:row>
      <xdr:rowOff>153188</xdr:rowOff>
    </xdr:to>
    <xdr:cxnSp macro="">
      <xdr:nvCxnSpPr>
        <xdr:cNvPr id="401" name="直線コネクタ 400"/>
        <xdr:cNvCxnSpPr/>
      </xdr:nvCxnSpPr>
      <xdr:spPr>
        <a:xfrm>
          <a:off x="9639300" y="13302869"/>
          <a:ext cx="8382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101219</xdr:rowOff>
    </xdr:from>
    <xdr:to>
      <xdr:col>14</xdr:col>
      <xdr:colOff>28575</xdr:colOff>
      <xdr:row>77</xdr:row>
      <xdr:rowOff>154939</xdr:rowOff>
    </xdr:to>
    <xdr:cxnSp macro="">
      <xdr:nvCxnSpPr>
        <xdr:cNvPr id="404" name="直線コネクタ 403"/>
        <xdr:cNvCxnSpPr/>
      </xdr:nvCxnSpPr>
      <xdr:spPr>
        <a:xfrm flipV="1">
          <a:off x="8750300" y="13302869"/>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154939</xdr:rowOff>
    </xdr:from>
    <xdr:to>
      <xdr:col>12</xdr:col>
      <xdr:colOff>511175</xdr:colOff>
      <xdr:row>77</xdr:row>
      <xdr:rowOff>167551</xdr:rowOff>
    </xdr:to>
    <xdr:cxnSp macro="">
      <xdr:nvCxnSpPr>
        <xdr:cNvPr id="407" name="直線コネクタ 406"/>
        <xdr:cNvCxnSpPr/>
      </xdr:nvCxnSpPr>
      <xdr:spPr>
        <a:xfrm flipV="1">
          <a:off x="7861300" y="13356589"/>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167551</xdr:rowOff>
    </xdr:from>
    <xdr:to>
      <xdr:col>11</xdr:col>
      <xdr:colOff>307975</xdr:colOff>
      <xdr:row>77</xdr:row>
      <xdr:rowOff>170104</xdr:rowOff>
    </xdr:to>
    <xdr:cxnSp macro="">
      <xdr:nvCxnSpPr>
        <xdr:cNvPr id="410" name="直線コネクタ 409"/>
        <xdr:cNvCxnSpPr/>
      </xdr:nvCxnSpPr>
      <xdr:spPr>
        <a:xfrm flipV="1">
          <a:off x="6972300" y="1336920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102388</xdr:rowOff>
    </xdr:from>
    <xdr:to>
      <xdr:col>15</xdr:col>
      <xdr:colOff>231775</xdr:colOff>
      <xdr:row>78</xdr:row>
      <xdr:rowOff>32538</xdr:rowOff>
    </xdr:to>
    <xdr:sp macro="" textlink="">
      <xdr:nvSpPr>
        <xdr:cNvPr id="420" name="円/楕円 419"/>
        <xdr:cNvSpPr/>
      </xdr:nvSpPr>
      <xdr:spPr>
        <a:xfrm>
          <a:off x="104267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80815</xdr:rowOff>
    </xdr:from>
    <xdr:ext cx="469744" cy="259045"/>
    <xdr:sp macro="" textlink="">
      <xdr:nvSpPr>
        <xdr:cNvPr id="421" name="商工費該当値テキスト"/>
        <xdr:cNvSpPr txBox="1"/>
      </xdr:nvSpPr>
      <xdr:spPr>
        <a:xfrm>
          <a:off x="10528300" y="1328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50419</xdr:rowOff>
    </xdr:from>
    <xdr:to>
      <xdr:col>14</xdr:col>
      <xdr:colOff>79375</xdr:colOff>
      <xdr:row>77</xdr:row>
      <xdr:rowOff>152019</xdr:rowOff>
    </xdr:to>
    <xdr:sp macro="" textlink="">
      <xdr:nvSpPr>
        <xdr:cNvPr id="422" name="円/楕円 421"/>
        <xdr:cNvSpPr/>
      </xdr:nvSpPr>
      <xdr:spPr>
        <a:xfrm>
          <a:off x="95885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168546</xdr:rowOff>
    </xdr:from>
    <xdr:ext cx="469744" cy="259045"/>
    <xdr:sp macro="" textlink="">
      <xdr:nvSpPr>
        <xdr:cNvPr id="423" name="テキスト ボックス 422"/>
        <xdr:cNvSpPr txBox="1"/>
      </xdr:nvSpPr>
      <xdr:spPr>
        <a:xfrm>
          <a:off x="9404427" y="13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104139</xdr:rowOff>
    </xdr:from>
    <xdr:to>
      <xdr:col>12</xdr:col>
      <xdr:colOff>561975</xdr:colOff>
      <xdr:row>78</xdr:row>
      <xdr:rowOff>34289</xdr:rowOff>
    </xdr:to>
    <xdr:sp macro="" textlink="">
      <xdr:nvSpPr>
        <xdr:cNvPr id="424" name="円/楕円 423"/>
        <xdr:cNvSpPr/>
      </xdr:nvSpPr>
      <xdr:spPr>
        <a:xfrm>
          <a:off x="8699500" y="133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25416</xdr:rowOff>
    </xdr:from>
    <xdr:ext cx="469744" cy="259045"/>
    <xdr:sp macro="" textlink="">
      <xdr:nvSpPr>
        <xdr:cNvPr id="425" name="テキスト ボックス 424"/>
        <xdr:cNvSpPr txBox="1"/>
      </xdr:nvSpPr>
      <xdr:spPr>
        <a:xfrm>
          <a:off x="8515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116751</xdr:rowOff>
    </xdr:from>
    <xdr:to>
      <xdr:col>11</xdr:col>
      <xdr:colOff>358775</xdr:colOff>
      <xdr:row>78</xdr:row>
      <xdr:rowOff>46901</xdr:rowOff>
    </xdr:to>
    <xdr:sp macro="" textlink="">
      <xdr:nvSpPr>
        <xdr:cNvPr id="426" name="円/楕円 425"/>
        <xdr:cNvSpPr/>
      </xdr:nvSpPr>
      <xdr:spPr>
        <a:xfrm>
          <a:off x="7810500" y="133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38028</xdr:rowOff>
    </xdr:from>
    <xdr:ext cx="469744" cy="259045"/>
    <xdr:sp macro="" textlink="">
      <xdr:nvSpPr>
        <xdr:cNvPr id="427" name="テキスト ボックス 426"/>
        <xdr:cNvSpPr txBox="1"/>
      </xdr:nvSpPr>
      <xdr:spPr>
        <a:xfrm>
          <a:off x="7626427" y="1341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119304</xdr:rowOff>
    </xdr:from>
    <xdr:to>
      <xdr:col>10</xdr:col>
      <xdr:colOff>155575</xdr:colOff>
      <xdr:row>78</xdr:row>
      <xdr:rowOff>49454</xdr:rowOff>
    </xdr:to>
    <xdr:sp macro="" textlink="">
      <xdr:nvSpPr>
        <xdr:cNvPr id="428" name="円/楕円 427"/>
        <xdr:cNvSpPr/>
      </xdr:nvSpPr>
      <xdr:spPr>
        <a:xfrm>
          <a:off x="6921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40581</xdr:rowOff>
    </xdr:from>
    <xdr:ext cx="469744" cy="259045"/>
    <xdr:sp macro="" textlink="">
      <xdr:nvSpPr>
        <xdr:cNvPr id="429" name="テキスト ボックス 428"/>
        <xdr:cNvSpPr txBox="1"/>
      </xdr:nvSpPr>
      <xdr:spPr>
        <a:xfrm>
          <a:off x="6737427" y="1341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112830</xdr:rowOff>
    </xdr:from>
    <xdr:to>
      <xdr:col>15</xdr:col>
      <xdr:colOff>180975</xdr:colOff>
      <xdr:row>97</xdr:row>
      <xdr:rowOff>130702</xdr:rowOff>
    </xdr:to>
    <xdr:cxnSp macro="">
      <xdr:nvCxnSpPr>
        <xdr:cNvPr id="456" name="直線コネクタ 455"/>
        <xdr:cNvCxnSpPr/>
      </xdr:nvCxnSpPr>
      <xdr:spPr>
        <a:xfrm flipV="1">
          <a:off x="9639300" y="16743480"/>
          <a:ext cx="8382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130702</xdr:rowOff>
    </xdr:from>
    <xdr:to>
      <xdr:col>14</xdr:col>
      <xdr:colOff>28575</xdr:colOff>
      <xdr:row>97</xdr:row>
      <xdr:rowOff>164658</xdr:rowOff>
    </xdr:to>
    <xdr:cxnSp macro="">
      <xdr:nvCxnSpPr>
        <xdr:cNvPr id="459" name="直線コネクタ 458"/>
        <xdr:cNvCxnSpPr/>
      </xdr:nvCxnSpPr>
      <xdr:spPr>
        <a:xfrm flipV="1">
          <a:off x="8750300" y="16761352"/>
          <a:ext cx="889000" cy="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164658</xdr:rowOff>
    </xdr:from>
    <xdr:to>
      <xdr:col>12</xdr:col>
      <xdr:colOff>511175</xdr:colOff>
      <xdr:row>98</xdr:row>
      <xdr:rowOff>22794</xdr:rowOff>
    </xdr:to>
    <xdr:cxnSp macro="">
      <xdr:nvCxnSpPr>
        <xdr:cNvPr id="462" name="直線コネクタ 461"/>
        <xdr:cNvCxnSpPr/>
      </xdr:nvCxnSpPr>
      <xdr:spPr>
        <a:xfrm flipV="1">
          <a:off x="7861300" y="16795308"/>
          <a:ext cx="889000" cy="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139188</xdr:rowOff>
    </xdr:from>
    <xdr:to>
      <xdr:col>11</xdr:col>
      <xdr:colOff>307975</xdr:colOff>
      <xdr:row>98</xdr:row>
      <xdr:rowOff>22794</xdr:rowOff>
    </xdr:to>
    <xdr:cxnSp macro="">
      <xdr:nvCxnSpPr>
        <xdr:cNvPr id="465" name="直線コネクタ 464"/>
        <xdr:cNvCxnSpPr/>
      </xdr:nvCxnSpPr>
      <xdr:spPr>
        <a:xfrm>
          <a:off x="6972300" y="16769838"/>
          <a:ext cx="889000" cy="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62030</xdr:rowOff>
    </xdr:from>
    <xdr:to>
      <xdr:col>15</xdr:col>
      <xdr:colOff>231775</xdr:colOff>
      <xdr:row>97</xdr:row>
      <xdr:rowOff>163630</xdr:rowOff>
    </xdr:to>
    <xdr:sp macro="" textlink="">
      <xdr:nvSpPr>
        <xdr:cNvPr id="475" name="円/楕円 474"/>
        <xdr:cNvSpPr/>
      </xdr:nvSpPr>
      <xdr:spPr>
        <a:xfrm>
          <a:off x="10426700" y="166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84907</xdr:rowOff>
    </xdr:from>
    <xdr:ext cx="534377" cy="259045"/>
    <xdr:sp macro="" textlink="">
      <xdr:nvSpPr>
        <xdr:cNvPr id="476" name="土木費該当値テキスト"/>
        <xdr:cNvSpPr txBox="1"/>
      </xdr:nvSpPr>
      <xdr:spPr>
        <a:xfrm>
          <a:off x="10528300" y="165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79902</xdr:rowOff>
    </xdr:from>
    <xdr:to>
      <xdr:col>14</xdr:col>
      <xdr:colOff>79375</xdr:colOff>
      <xdr:row>98</xdr:row>
      <xdr:rowOff>10052</xdr:rowOff>
    </xdr:to>
    <xdr:sp macro="" textlink="">
      <xdr:nvSpPr>
        <xdr:cNvPr id="477" name="円/楕円 476"/>
        <xdr:cNvSpPr/>
      </xdr:nvSpPr>
      <xdr:spPr>
        <a:xfrm>
          <a:off x="9588500" y="167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1179</xdr:rowOff>
    </xdr:from>
    <xdr:ext cx="534377" cy="259045"/>
    <xdr:sp macro="" textlink="">
      <xdr:nvSpPr>
        <xdr:cNvPr id="478" name="テキスト ボックス 477"/>
        <xdr:cNvSpPr txBox="1"/>
      </xdr:nvSpPr>
      <xdr:spPr>
        <a:xfrm>
          <a:off x="9372111" y="168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113858</xdr:rowOff>
    </xdr:from>
    <xdr:to>
      <xdr:col>12</xdr:col>
      <xdr:colOff>561975</xdr:colOff>
      <xdr:row>98</xdr:row>
      <xdr:rowOff>44008</xdr:rowOff>
    </xdr:to>
    <xdr:sp macro="" textlink="">
      <xdr:nvSpPr>
        <xdr:cNvPr id="479" name="円/楕円 478"/>
        <xdr:cNvSpPr/>
      </xdr:nvSpPr>
      <xdr:spPr>
        <a:xfrm>
          <a:off x="8699500" y="167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35135</xdr:rowOff>
    </xdr:from>
    <xdr:ext cx="534377" cy="259045"/>
    <xdr:sp macro="" textlink="">
      <xdr:nvSpPr>
        <xdr:cNvPr id="480" name="テキスト ボックス 479"/>
        <xdr:cNvSpPr txBox="1"/>
      </xdr:nvSpPr>
      <xdr:spPr>
        <a:xfrm>
          <a:off x="8483111" y="168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143444</xdr:rowOff>
    </xdr:from>
    <xdr:to>
      <xdr:col>11</xdr:col>
      <xdr:colOff>358775</xdr:colOff>
      <xdr:row>98</xdr:row>
      <xdr:rowOff>73594</xdr:rowOff>
    </xdr:to>
    <xdr:sp macro="" textlink="">
      <xdr:nvSpPr>
        <xdr:cNvPr id="481" name="円/楕円 480"/>
        <xdr:cNvSpPr/>
      </xdr:nvSpPr>
      <xdr:spPr>
        <a:xfrm>
          <a:off x="7810500" y="167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64721</xdr:rowOff>
    </xdr:from>
    <xdr:ext cx="534377" cy="259045"/>
    <xdr:sp macro="" textlink="">
      <xdr:nvSpPr>
        <xdr:cNvPr id="482" name="テキスト ボックス 481"/>
        <xdr:cNvSpPr txBox="1"/>
      </xdr:nvSpPr>
      <xdr:spPr>
        <a:xfrm>
          <a:off x="7594111" y="168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88388</xdr:rowOff>
    </xdr:from>
    <xdr:to>
      <xdr:col>10</xdr:col>
      <xdr:colOff>155575</xdr:colOff>
      <xdr:row>98</xdr:row>
      <xdr:rowOff>18538</xdr:rowOff>
    </xdr:to>
    <xdr:sp macro="" textlink="">
      <xdr:nvSpPr>
        <xdr:cNvPr id="483" name="円/楕円 482"/>
        <xdr:cNvSpPr/>
      </xdr:nvSpPr>
      <xdr:spPr>
        <a:xfrm>
          <a:off x="6921500" y="167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9665</xdr:rowOff>
    </xdr:from>
    <xdr:ext cx="534377" cy="259045"/>
    <xdr:sp macro="" textlink="">
      <xdr:nvSpPr>
        <xdr:cNvPr id="484" name="テキスト ボックス 483"/>
        <xdr:cNvSpPr txBox="1"/>
      </xdr:nvSpPr>
      <xdr:spPr>
        <a:xfrm>
          <a:off x="6705111" y="168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85705</xdr:rowOff>
    </xdr:from>
    <xdr:to>
      <xdr:col>23</xdr:col>
      <xdr:colOff>517525</xdr:colOff>
      <xdr:row>38</xdr:row>
      <xdr:rowOff>90094</xdr:rowOff>
    </xdr:to>
    <xdr:cxnSp macro="">
      <xdr:nvCxnSpPr>
        <xdr:cNvPr id="512" name="直線コネクタ 511"/>
        <xdr:cNvCxnSpPr/>
      </xdr:nvCxnSpPr>
      <xdr:spPr>
        <a:xfrm flipV="1">
          <a:off x="15481300" y="6600805"/>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71165</xdr:rowOff>
    </xdr:from>
    <xdr:to>
      <xdr:col>22</xdr:col>
      <xdr:colOff>365125</xdr:colOff>
      <xdr:row>38</xdr:row>
      <xdr:rowOff>90094</xdr:rowOff>
    </xdr:to>
    <xdr:cxnSp macro="">
      <xdr:nvCxnSpPr>
        <xdr:cNvPr id="515" name="直線コネクタ 514"/>
        <xdr:cNvCxnSpPr/>
      </xdr:nvCxnSpPr>
      <xdr:spPr>
        <a:xfrm>
          <a:off x="14592300" y="6586265"/>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37653</xdr:rowOff>
    </xdr:from>
    <xdr:to>
      <xdr:col>21</xdr:col>
      <xdr:colOff>161925</xdr:colOff>
      <xdr:row>38</xdr:row>
      <xdr:rowOff>71165</xdr:rowOff>
    </xdr:to>
    <xdr:cxnSp macro="">
      <xdr:nvCxnSpPr>
        <xdr:cNvPr id="518" name="直線コネクタ 517"/>
        <xdr:cNvCxnSpPr/>
      </xdr:nvCxnSpPr>
      <xdr:spPr>
        <a:xfrm>
          <a:off x="13703300" y="6552753"/>
          <a:ext cx="889000" cy="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37653</xdr:rowOff>
    </xdr:from>
    <xdr:to>
      <xdr:col>19</xdr:col>
      <xdr:colOff>644525</xdr:colOff>
      <xdr:row>38</xdr:row>
      <xdr:rowOff>50591</xdr:rowOff>
    </xdr:to>
    <xdr:cxnSp macro="">
      <xdr:nvCxnSpPr>
        <xdr:cNvPr id="521" name="直線コネクタ 520"/>
        <xdr:cNvCxnSpPr/>
      </xdr:nvCxnSpPr>
      <xdr:spPr>
        <a:xfrm flipV="1">
          <a:off x="12814300" y="6552753"/>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34905</xdr:rowOff>
    </xdr:from>
    <xdr:to>
      <xdr:col>23</xdr:col>
      <xdr:colOff>568325</xdr:colOff>
      <xdr:row>38</xdr:row>
      <xdr:rowOff>136505</xdr:rowOff>
    </xdr:to>
    <xdr:sp macro="" textlink="">
      <xdr:nvSpPr>
        <xdr:cNvPr id="531" name="円/楕円 530"/>
        <xdr:cNvSpPr/>
      </xdr:nvSpPr>
      <xdr:spPr>
        <a:xfrm>
          <a:off x="162687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121282</xdr:rowOff>
    </xdr:from>
    <xdr:ext cx="534377" cy="259045"/>
    <xdr:sp macro="" textlink="">
      <xdr:nvSpPr>
        <xdr:cNvPr id="532" name="消防費該当値テキスト"/>
        <xdr:cNvSpPr txBox="1"/>
      </xdr:nvSpPr>
      <xdr:spPr>
        <a:xfrm>
          <a:off x="16370300" y="64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39294</xdr:rowOff>
    </xdr:from>
    <xdr:to>
      <xdr:col>22</xdr:col>
      <xdr:colOff>415925</xdr:colOff>
      <xdr:row>38</xdr:row>
      <xdr:rowOff>140894</xdr:rowOff>
    </xdr:to>
    <xdr:sp macro="" textlink="">
      <xdr:nvSpPr>
        <xdr:cNvPr id="533" name="円/楕円 532"/>
        <xdr:cNvSpPr/>
      </xdr:nvSpPr>
      <xdr:spPr>
        <a:xfrm>
          <a:off x="15430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132021</xdr:rowOff>
    </xdr:from>
    <xdr:ext cx="534377" cy="259045"/>
    <xdr:sp macro="" textlink="">
      <xdr:nvSpPr>
        <xdr:cNvPr id="534" name="テキスト ボックス 533"/>
        <xdr:cNvSpPr txBox="1"/>
      </xdr:nvSpPr>
      <xdr:spPr>
        <a:xfrm>
          <a:off x="15214111" y="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20365</xdr:rowOff>
    </xdr:from>
    <xdr:to>
      <xdr:col>21</xdr:col>
      <xdr:colOff>212725</xdr:colOff>
      <xdr:row>38</xdr:row>
      <xdr:rowOff>121965</xdr:rowOff>
    </xdr:to>
    <xdr:sp macro="" textlink="">
      <xdr:nvSpPr>
        <xdr:cNvPr id="535" name="円/楕円 534"/>
        <xdr:cNvSpPr/>
      </xdr:nvSpPr>
      <xdr:spPr>
        <a:xfrm>
          <a:off x="14541500" y="65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113092</xdr:rowOff>
    </xdr:from>
    <xdr:ext cx="534377" cy="259045"/>
    <xdr:sp macro="" textlink="">
      <xdr:nvSpPr>
        <xdr:cNvPr id="536" name="テキスト ボックス 535"/>
        <xdr:cNvSpPr txBox="1"/>
      </xdr:nvSpPr>
      <xdr:spPr>
        <a:xfrm>
          <a:off x="14325111" y="66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158303</xdr:rowOff>
    </xdr:from>
    <xdr:to>
      <xdr:col>20</xdr:col>
      <xdr:colOff>9525</xdr:colOff>
      <xdr:row>38</xdr:row>
      <xdr:rowOff>88454</xdr:rowOff>
    </xdr:to>
    <xdr:sp macro="" textlink="">
      <xdr:nvSpPr>
        <xdr:cNvPr id="537" name="円/楕円 536"/>
        <xdr:cNvSpPr/>
      </xdr:nvSpPr>
      <xdr:spPr>
        <a:xfrm>
          <a:off x="13652500" y="6501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79580</xdr:rowOff>
    </xdr:from>
    <xdr:ext cx="534377" cy="259045"/>
    <xdr:sp macro="" textlink="">
      <xdr:nvSpPr>
        <xdr:cNvPr id="538" name="テキスト ボックス 537"/>
        <xdr:cNvSpPr txBox="1"/>
      </xdr:nvSpPr>
      <xdr:spPr>
        <a:xfrm>
          <a:off x="13436111" y="659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171241</xdr:rowOff>
    </xdr:from>
    <xdr:to>
      <xdr:col>18</xdr:col>
      <xdr:colOff>492125</xdr:colOff>
      <xdr:row>38</xdr:row>
      <xdr:rowOff>101391</xdr:rowOff>
    </xdr:to>
    <xdr:sp macro="" textlink="">
      <xdr:nvSpPr>
        <xdr:cNvPr id="539" name="円/楕円 538"/>
        <xdr:cNvSpPr/>
      </xdr:nvSpPr>
      <xdr:spPr>
        <a:xfrm>
          <a:off x="12763500" y="651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92518</xdr:rowOff>
    </xdr:from>
    <xdr:ext cx="534377" cy="259045"/>
    <xdr:sp macro="" textlink="">
      <xdr:nvSpPr>
        <xdr:cNvPr id="540" name="テキスト ボックス 539"/>
        <xdr:cNvSpPr txBox="1"/>
      </xdr:nvSpPr>
      <xdr:spPr>
        <a:xfrm>
          <a:off x="12547111" y="66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168422</xdr:rowOff>
    </xdr:from>
    <xdr:to>
      <xdr:col>23</xdr:col>
      <xdr:colOff>517525</xdr:colOff>
      <xdr:row>58</xdr:row>
      <xdr:rowOff>42055</xdr:rowOff>
    </xdr:to>
    <xdr:cxnSp macro="">
      <xdr:nvCxnSpPr>
        <xdr:cNvPr id="572" name="直線コネクタ 571"/>
        <xdr:cNvCxnSpPr/>
      </xdr:nvCxnSpPr>
      <xdr:spPr>
        <a:xfrm flipV="1">
          <a:off x="15481300" y="9941072"/>
          <a:ext cx="838200" cy="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42055</xdr:rowOff>
    </xdr:from>
    <xdr:to>
      <xdr:col>22</xdr:col>
      <xdr:colOff>365125</xdr:colOff>
      <xdr:row>58</xdr:row>
      <xdr:rowOff>103761</xdr:rowOff>
    </xdr:to>
    <xdr:cxnSp macro="">
      <xdr:nvCxnSpPr>
        <xdr:cNvPr id="575" name="直線コネクタ 574"/>
        <xdr:cNvCxnSpPr/>
      </xdr:nvCxnSpPr>
      <xdr:spPr>
        <a:xfrm flipV="1">
          <a:off x="14592300" y="9986155"/>
          <a:ext cx="889000" cy="6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103761</xdr:rowOff>
    </xdr:from>
    <xdr:to>
      <xdr:col>21</xdr:col>
      <xdr:colOff>161925</xdr:colOff>
      <xdr:row>58</xdr:row>
      <xdr:rowOff>135291</xdr:rowOff>
    </xdr:to>
    <xdr:cxnSp macro="">
      <xdr:nvCxnSpPr>
        <xdr:cNvPr id="578" name="直線コネクタ 577"/>
        <xdr:cNvCxnSpPr/>
      </xdr:nvCxnSpPr>
      <xdr:spPr>
        <a:xfrm flipV="1">
          <a:off x="13703300" y="10047861"/>
          <a:ext cx="8890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77505</xdr:rowOff>
    </xdr:from>
    <xdr:to>
      <xdr:col>19</xdr:col>
      <xdr:colOff>644525</xdr:colOff>
      <xdr:row>58</xdr:row>
      <xdr:rowOff>135291</xdr:rowOff>
    </xdr:to>
    <xdr:cxnSp macro="">
      <xdr:nvCxnSpPr>
        <xdr:cNvPr id="581" name="直線コネクタ 580"/>
        <xdr:cNvCxnSpPr/>
      </xdr:nvCxnSpPr>
      <xdr:spPr>
        <a:xfrm>
          <a:off x="12814300" y="10021605"/>
          <a:ext cx="889000" cy="5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117622</xdr:rowOff>
    </xdr:from>
    <xdr:to>
      <xdr:col>23</xdr:col>
      <xdr:colOff>568325</xdr:colOff>
      <xdr:row>58</xdr:row>
      <xdr:rowOff>47772</xdr:rowOff>
    </xdr:to>
    <xdr:sp macro="" textlink="">
      <xdr:nvSpPr>
        <xdr:cNvPr id="591" name="円/楕円 590"/>
        <xdr:cNvSpPr/>
      </xdr:nvSpPr>
      <xdr:spPr>
        <a:xfrm>
          <a:off x="16268700" y="98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96049</xdr:rowOff>
    </xdr:from>
    <xdr:ext cx="534377" cy="259045"/>
    <xdr:sp macro="" textlink="">
      <xdr:nvSpPr>
        <xdr:cNvPr id="592" name="教育費該当値テキスト"/>
        <xdr:cNvSpPr txBox="1"/>
      </xdr:nvSpPr>
      <xdr:spPr>
        <a:xfrm>
          <a:off x="16370300" y="98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162705</xdr:rowOff>
    </xdr:from>
    <xdr:to>
      <xdr:col>22</xdr:col>
      <xdr:colOff>415925</xdr:colOff>
      <xdr:row>58</xdr:row>
      <xdr:rowOff>92855</xdr:rowOff>
    </xdr:to>
    <xdr:sp macro="" textlink="">
      <xdr:nvSpPr>
        <xdr:cNvPr id="593" name="円/楕円 592"/>
        <xdr:cNvSpPr/>
      </xdr:nvSpPr>
      <xdr:spPr>
        <a:xfrm>
          <a:off x="15430500" y="99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83982</xdr:rowOff>
    </xdr:from>
    <xdr:ext cx="534377" cy="259045"/>
    <xdr:sp macro="" textlink="">
      <xdr:nvSpPr>
        <xdr:cNvPr id="594" name="テキスト ボックス 593"/>
        <xdr:cNvSpPr txBox="1"/>
      </xdr:nvSpPr>
      <xdr:spPr>
        <a:xfrm>
          <a:off x="15214111" y="100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52961</xdr:rowOff>
    </xdr:from>
    <xdr:to>
      <xdr:col>21</xdr:col>
      <xdr:colOff>212725</xdr:colOff>
      <xdr:row>58</xdr:row>
      <xdr:rowOff>154561</xdr:rowOff>
    </xdr:to>
    <xdr:sp macro="" textlink="">
      <xdr:nvSpPr>
        <xdr:cNvPr id="595" name="円/楕円 594"/>
        <xdr:cNvSpPr/>
      </xdr:nvSpPr>
      <xdr:spPr>
        <a:xfrm>
          <a:off x="14541500" y="99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145688</xdr:rowOff>
    </xdr:from>
    <xdr:ext cx="534377" cy="259045"/>
    <xdr:sp macro="" textlink="">
      <xdr:nvSpPr>
        <xdr:cNvPr id="596" name="テキスト ボックス 595"/>
        <xdr:cNvSpPr txBox="1"/>
      </xdr:nvSpPr>
      <xdr:spPr>
        <a:xfrm>
          <a:off x="14325111" y="100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84491</xdr:rowOff>
    </xdr:from>
    <xdr:to>
      <xdr:col>20</xdr:col>
      <xdr:colOff>9525</xdr:colOff>
      <xdr:row>59</xdr:row>
      <xdr:rowOff>14641</xdr:rowOff>
    </xdr:to>
    <xdr:sp macro="" textlink="">
      <xdr:nvSpPr>
        <xdr:cNvPr id="597" name="円/楕円 596"/>
        <xdr:cNvSpPr/>
      </xdr:nvSpPr>
      <xdr:spPr>
        <a:xfrm>
          <a:off x="13652500" y="10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5768</xdr:rowOff>
    </xdr:from>
    <xdr:ext cx="534377" cy="259045"/>
    <xdr:sp macro="" textlink="">
      <xdr:nvSpPr>
        <xdr:cNvPr id="598" name="テキスト ボックス 597"/>
        <xdr:cNvSpPr txBox="1"/>
      </xdr:nvSpPr>
      <xdr:spPr>
        <a:xfrm>
          <a:off x="13436111" y="10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26705</xdr:rowOff>
    </xdr:from>
    <xdr:to>
      <xdr:col>18</xdr:col>
      <xdr:colOff>492125</xdr:colOff>
      <xdr:row>58</xdr:row>
      <xdr:rowOff>128305</xdr:rowOff>
    </xdr:to>
    <xdr:sp macro="" textlink="">
      <xdr:nvSpPr>
        <xdr:cNvPr id="599" name="円/楕円 598"/>
        <xdr:cNvSpPr/>
      </xdr:nvSpPr>
      <xdr:spPr>
        <a:xfrm>
          <a:off x="12763500" y="997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119432</xdr:rowOff>
    </xdr:from>
    <xdr:ext cx="534377" cy="259045"/>
    <xdr:sp macro="" textlink="">
      <xdr:nvSpPr>
        <xdr:cNvPr id="600" name="テキスト ボックス 599"/>
        <xdr:cNvSpPr txBox="1"/>
      </xdr:nvSpPr>
      <xdr:spPr>
        <a:xfrm>
          <a:off x="12547111" y="100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117526</xdr:rowOff>
    </xdr:from>
    <xdr:to>
      <xdr:col>22</xdr:col>
      <xdr:colOff>365125</xdr:colOff>
      <xdr:row>78</xdr:row>
      <xdr:rowOff>139700</xdr:rowOff>
    </xdr:to>
    <xdr:cxnSp macro="">
      <xdr:nvCxnSpPr>
        <xdr:cNvPr id="630" name="直線コネクタ 629"/>
        <xdr:cNvCxnSpPr/>
      </xdr:nvCxnSpPr>
      <xdr:spPr>
        <a:xfrm>
          <a:off x="14592300" y="13490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117526</xdr:rowOff>
    </xdr:from>
    <xdr:to>
      <xdr:col>21</xdr:col>
      <xdr:colOff>161925</xdr:colOff>
      <xdr:row>78</xdr:row>
      <xdr:rowOff>139106</xdr:rowOff>
    </xdr:to>
    <xdr:cxnSp macro="">
      <xdr:nvCxnSpPr>
        <xdr:cNvPr id="633" name="直線コネクタ 632"/>
        <xdr:cNvCxnSpPr/>
      </xdr:nvCxnSpPr>
      <xdr:spPr>
        <a:xfrm flipV="1">
          <a:off x="13703300" y="1349062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14061</xdr:rowOff>
    </xdr:from>
    <xdr:to>
      <xdr:col>19</xdr:col>
      <xdr:colOff>644525</xdr:colOff>
      <xdr:row>78</xdr:row>
      <xdr:rowOff>139106</xdr:rowOff>
    </xdr:to>
    <xdr:cxnSp macro="">
      <xdr:nvCxnSpPr>
        <xdr:cNvPr id="636" name="直線コネクタ 635"/>
        <xdr:cNvCxnSpPr/>
      </xdr:nvCxnSpPr>
      <xdr:spPr>
        <a:xfrm>
          <a:off x="12814300" y="13387161"/>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66726</xdr:rowOff>
    </xdr:from>
    <xdr:to>
      <xdr:col>21</xdr:col>
      <xdr:colOff>212725</xdr:colOff>
      <xdr:row>78</xdr:row>
      <xdr:rowOff>168326</xdr:rowOff>
    </xdr:to>
    <xdr:sp macro="" textlink="">
      <xdr:nvSpPr>
        <xdr:cNvPr id="650" name="円/楕円 649"/>
        <xdr:cNvSpPr/>
      </xdr:nvSpPr>
      <xdr:spPr>
        <a:xfrm>
          <a:off x="14541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159453</xdr:rowOff>
    </xdr:from>
    <xdr:ext cx="378565" cy="259045"/>
    <xdr:sp macro="" textlink="">
      <xdr:nvSpPr>
        <xdr:cNvPr id="651" name="テキスト ボックス 650"/>
        <xdr:cNvSpPr txBox="1"/>
      </xdr:nvSpPr>
      <xdr:spPr>
        <a:xfrm>
          <a:off x="14403017" y="1353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88306</xdr:rowOff>
    </xdr:from>
    <xdr:to>
      <xdr:col>20</xdr:col>
      <xdr:colOff>9525</xdr:colOff>
      <xdr:row>79</xdr:row>
      <xdr:rowOff>18456</xdr:rowOff>
    </xdr:to>
    <xdr:sp macro="" textlink="">
      <xdr:nvSpPr>
        <xdr:cNvPr id="652" name="円/楕円 651"/>
        <xdr:cNvSpPr/>
      </xdr:nvSpPr>
      <xdr:spPr>
        <a:xfrm>
          <a:off x="13652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9583</xdr:rowOff>
    </xdr:from>
    <xdr:ext cx="313932" cy="259045"/>
    <xdr:sp macro="" textlink="">
      <xdr:nvSpPr>
        <xdr:cNvPr id="653" name="テキスト ボックス 652"/>
        <xdr:cNvSpPr txBox="1"/>
      </xdr:nvSpPr>
      <xdr:spPr>
        <a:xfrm>
          <a:off x="13546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134711</xdr:rowOff>
    </xdr:from>
    <xdr:to>
      <xdr:col>18</xdr:col>
      <xdr:colOff>492125</xdr:colOff>
      <xdr:row>78</xdr:row>
      <xdr:rowOff>64861</xdr:rowOff>
    </xdr:to>
    <xdr:sp macro="" textlink="">
      <xdr:nvSpPr>
        <xdr:cNvPr id="654" name="円/楕円 653"/>
        <xdr:cNvSpPr/>
      </xdr:nvSpPr>
      <xdr:spPr>
        <a:xfrm>
          <a:off x="12763500" y="133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55988</xdr:rowOff>
    </xdr:from>
    <xdr:ext cx="469744" cy="259045"/>
    <xdr:sp macro="" textlink="">
      <xdr:nvSpPr>
        <xdr:cNvPr id="655" name="テキスト ボックス 654"/>
        <xdr:cNvSpPr txBox="1"/>
      </xdr:nvSpPr>
      <xdr:spPr>
        <a:xfrm>
          <a:off x="12579427" y="1342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107197</xdr:rowOff>
    </xdr:from>
    <xdr:to>
      <xdr:col>23</xdr:col>
      <xdr:colOff>517525</xdr:colOff>
      <xdr:row>96</xdr:row>
      <xdr:rowOff>127012</xdr:rowOff>
    </xdr:to>
    <xdr:cxnSp macro="">
      <xdr:nvCxnSpPr>
        <xdr:cNvPr id="688" name="直線コネクタ 687"/>
        <xdr:cNvCxnSpPr/>
      </xdr:nvCxnSpPr>
      <xdr:spPr>
        <a:xfrm flipV="1">
          <a:off x="15481300" y="16566397"/>
          <a:ext cx="8382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78649</xdr:rowOff>
    </xdr:from>
    <xdr:to>
      <xdr:col>22</xdr:col>
      <xdr:colOff>365125</xdr:colOff>
      <xdr:row>96</xdr:row>
      <xdr:rowOff>127012</xdr:rowOff>
    </xdr:to>
    <xdr:cxnSp macro="">
      <xdr:nvCxnSpPr>
        <xdr:cNvPr id="691" name="直線コネクタ 690"/>
        <xdr:cNvCxnSpPr/>
      </xdr:nvCxnSpPr>
      <xdr:spPr>
        <a:xfrm>
          <a:off x="14592300" y="16537849"/>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78649</xdr:rowOff>
    </xdr:from>
    <xdr:to>
      <xdr:col>21</xdr:col>
      <xdr:colOff>161925</xdr:colOff>
      <xdr:row>96</xdr:row>
      <xdr:rowOff>83564</xdr:rowOff>
    </xdr:to>
    <xdr:cxnSp macro="">
      <xdr:nvCxnSpPr>
        <xdr:cNvPr id="694" name="直線コネクタ 693"/>
        <xdr:cNvCxnSpPr/>
      </xdr:nvCxnSpPr>
      <xdr:spPr>
        <a:xfrm flipV="1">
          <a:off x="13703300" y="1653784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83564</xdr:rowOff>
    </xdr:from>
    <xdr:to>
      <xdr:col>19</xdr:col>
      <xdr:colOff>644525</xdr:colOff>
      <xdr:row>96</xdr:row>
      <xdr:rowOff>109711</xdr:rowOff>
    </xdr:to>
    <xdr:cxnSp macro="">
      <xdr:nvCxnSpPr>
        <xdr:cNvPr id="697" name="直線コネクタ 696"/>
        <xdr:cNvCxnSpPr/>
      </xdr:nvCxnSpPr>
      <xdr:spPr>
        <a:xfrm flipV="1">
          <a:off x="12814300" y="16542764"/>
          <a:ext cx="8890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56397</xdr:rowOff>
    </xdr:from>
    <xdr:to>
      <xdr:col>23</xdr:col>
      <xdr:colOff>568325</xdr:colOff>
      <xdr:row>96</xdr:row>
      <xdr:rowOff>157997</xdr:rowOff>
    </xdr:to>
    <xdr:sp macro="" textlink="">
      <xdr:nvSpPr>
        <xdr:cNvPr id="707" name="円/楕円 706"/>
        <xdr:cNvSpPr/>
      </xdr:nvSpPr>
      <xdr:spPr>
        <a:xfrm>
          <a:off x="16268700" y="16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79274</xdr:rowOff>
    </xdr:from>
    <xdr:ext cx="534377" cy="259045"/>
    <xdr:sp macro="" textlink="">
      <xdr:nvSpPr>
        <xdr:cNvPr id="708" name="公債費該当値テキスト"/>
        <xdr:cNvSpPr txBox="1"/>
      </xdr:nvSpPr>
      <xdr:spPr>
        <a:xfrm>
          <a:off x="16370300" y="1636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76212</xdr:rowOff>
    </xdr:from>
    <xdr:to>
      <xdr:col>22</xdr:col>
      <xdr:colOff>415925</xdr:colOff>
      <xdr:row>97</xdr:row>
      <xdr:rowOff>6362</xdr:rowOff>
    </xdr:to>
    <xdr:sp macro="" textlink="">
      <xdr:nvSpPr>
        <xdr:cNvPr id="709" name="円/楕円 708"/>
        <xdr:cNvSpPr/>
      </xdr:nvSpPr>
      <xdr:spPr>
        <a:xfrm>
          <a:off x="15430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22889</xdr:rowOff>
    </xdr:from>
    <xdr:ext cx="534377" cy="259045"/>
    <xdr:sp macro="" textlink="">
      <xdr:nvSpPr>
        <xdr:cNvPr id="710" name="テキスト ボックス 709"/>
        <xdr:cNvSpPr txBox="1"/>
      </xdr:nvSpPr>
      <xdr:spPr>
        <a:xfrm>
          <a:off x="15214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27849</xdr:rowOff>
    </xdr:from>
    <xdr:to>
      <xdr:col>21</xdr:col>
      <xdr:colOff>212725</xdr:colOff>
      <xdr:row>96</xdr:row>
      <xdr:rowOff>129449</xdr:rowOff>
    </xdr:to>
    <xdr:sp macro="" textlink="">
      <xdr:nvSpPr>
        <xdr:cNvPr id="711" name="円/楕円 710"/>
        <xdr:cNvSpPr/>
      </xdr:nvSpPr>
      <xdr:spPr>
        <a:xfrm>
          <a:off x="14541500" y="164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120576</xdr:rowOff>
    </xdr:from>
    <xdr:ext cx="534377" cy="259045"/>
    <xdr:sp macro="" textlink="">
      <xdr:nvSpPr>
        <xdr:cNvPr id="712" name="テキスト ボックス 711"/>
        <xdr:cNvSpPr txBox="1"/>
      </xdr:nvSpPr>
      <xdr:spPr>
        <a:xfrm>
          <a:off x="14325111" y="165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32764</xdr:rowOff>
    </xdr:from>
    <xdr:to>
      <xdr:col>20</xdr:col>
      <xdr:colOff>9525</xdr:colOff>
      <xdr:row>96</xdr:row>
      <xdr:rowOff>134364</xdr:rowOff>
    </xdr:to>
    <xdr:sp macro="" textlink="">
      <xdr:nvSpPr>
        <xdr:cNvPr id="713" name="円/楕円 712"/>
        <xdr:cNvSpPr/>
      </xdr:nvSpPr>
      <xdr:spPr>
        <a:xfrm>
          <a:off x="13652500" y="164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125491</xdr:rowOff>
    </xdr:from>
    <xdr:ext cx="534377" cy="259045"/>
    <xdr:sp macro="" textlink="">
      <xdr:nvSpPr>
        <xdr:cNvPr id="714" name="テキスト ボックス 713"/>
        <xdr:cNvSpPr txBox="1"/>
      </xdr:nvSpPr>
      <xdr:spPr>
        <a:xfrm>
          <a:off x="13436111" y="1658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58911</xdr:rowOff>
    </xdr:from>
    <xdr:to>
      <xdr:col>18</xdr:col>
      <xdr:colOff>492125</xdr:colOff>
      <xdr:row>96</xdr:row>
      <xdr:rowOff>160511</xdr:rowOff>
    </xdr:to>
    <xdr:sp macro="" textlink="">
      <xdr:nvSpPr>
        <xdr:cNvPr id="715" name="円/楕円 714"/>
        <xdr:cNvSpPr/>
      </xdr:nvSpPr>
      <xdr:spPr>
        <a:xfrm>
          <a:off x="12763500" y="1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151638</xdr:rowOff>
    </xdr:from>
    <xdr:ext cx="534377" cy="259045"/>
    <xdr:sp macro="" textlink="">
      <xdr:nvSpPr>
        <xdr:cNvPr id="716" name="テキスト ボックス 715"/>
        <xdr:cNvSpPr txBox="1"/>
      </xdr:nvSpPr>
      <xdr:spPr>
        <a:xfrm>
          <a:off x="12547111" y="1661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126365</xdr:rowOff>
    </xdr:from>
    <xdr:to>
      <xdr:col>32</xdr:col>
      <xdr:colOff>187325</xdr:colOff>
      <xdr:row>37</xdr:row>
      <xdr:rowOff>129032</xdr:rowOff>
    </xdr:to>
    <xdr:cxnSp macro="">
      <xdr:nvCxnSpPr>
        <xdr:cNvPr id="745" name="直線コネクタ 744"/>
        <xdr:cNvCxnSpPr/>
      </xdr:nvCxnSpPr>
      <xdr:spPr>
        <a:xfrm flipV="1">
          <a:off x="21323300" y="647001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91330</xdr:rowOff>
    </xdr:from>
    <xdr:ext cx="378565" cy="259045"/>
    <xdr:sp macro="" textlink="">
      <xdr:nvSpPr>
        <xdr:cNvPr id="746" name="諸支出金平均値テキスト"/>
        <xdr:cNvSpPr txBox="1"/>
      </xdr:nvSpPr>
      <xdr:spPr>
        <a:xfrm>
          <a:off x="22212300" y="6606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129032</xdr:rowOff>
    </xdr:from>
    <xdr:to>
      <xdr:col>31</xdr:col>
      <xdr:colOff>34925</xdr:colOff>
      <xdr:row>38</xdr:row>
      <xdr:rowOff>143510</xdr:rowOff>
    </xdr:to>
    <xdr:cxnSp macro="">
      <xdr:nvCxnSpPr>
        <xdr:cNvPr id="748" name="直線コネクタ 747"/>
        <xdr:cNvCxnSpPr/>
      </xdr:nvCxnSpPr>
      <xdr:spPr>
        <a:xfrm flipV="1">
          <a:off x="20434300" y="6472682"/>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50944</xdr:rowOff>
    </xdr:from>
    <xdr:ext cx="313932" cy="259045"/>
    <xdr:sp macro="" textlink="">
      <xdr:nvSpPr>
        <xdr:cNvPr id="750" name="テキスト ボックス 749"/>
        <xdr:cNvSpPr txBox="1"/>
      </xdr:nvSpPr>
      <xdr:spPr>
        <a:xfrm>
          <a:off x="21166333" y="67374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143510</xdr:rowOff>
    </xdr:from>
    <xdr:to>
      <xdr:col>29</xdr:col>
      <xdr:colOff>517525</xdr:colOff>
      <xdr:row>38</xdr:row>
      <xdr:rowOff>144272</xdr:rowOff>
    </xdr:to>
    <xdr:cxnSp macro="">
      <xdr:nvCxnSpPr>
        <xdr:cNvPr id="751" name="直線コネクタ 750"/>
        <xdr:cNvCxnSpPr/>
      </xdr:nvCxnSpPr>
      <xdr:spPr>
        <a:xfrm flipV="1">
          <a:off x="19545300" y="66586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31513</xdr:rowOff>
    </xdr:from>
    <xdr:ext cx="378565" cy="259045"/>
    <xdr:sp macro="" textlink="">
      <xdr:nvSpPr>
        <xdr:cNvPr id="753" name="テキスト ボックス 752"/>
        <xdr:cNvSpPr txBox="1"/>
      </xdr:nvSpPr>
      <xdr:spPr>
        <a:xfrm>
          <a:off x="20245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144272</xdr:rowOff>
    </xdr:from>
    <xdr:to>
      <xdr:col>28</xdr:col>
      <xdr:colOff>314325</xdr:colOff>
      <xdr:row>38</xdr:row>
      <xdr:rowOff>146177</xdr:rowOff>
    </xdr:to>
    <xdr:cxnSp macro="">
      <xdr:nvCxnSpPr>
        <xdr:cNvPr id="754" name="直線コネクタ 753"/>
        <xdr:cNvCxnSpPr/>
      </xdr:nvCxnSpPr>
      <xdr:spPr>
        <a:xfrm flipV="1">
          <a:off x="18656300" y="6659372"/>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36466</xdr:rowOff>
    </xdr:from>
    <xdr:ext cx="378565" cy="259045"/>
    <xdr:sp macro="" textlink="">
      <xdr:nvSpPr>
        <xdr:cNvPr id="756" name="テキスト ボックス 755"/>
        <xdr:cNvSpPr txBox="1"/>
      </xdr:nvSpPr>
      <xdr:spPr>
        <a:xfrm>
          <a:off x="19356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75565</xdr:rowOff>
    </xdr:from>
    <xdr:to>
      <xdr:col>32</xdr:col>
      <xdr:colOff>238125</xdr:colOff>
      <xdr:row>38</xdr:row>
      <xdr:rowOff>5715</xdr:rowOff>
    </xdr:to>
    <xdr:sp macro="" textlink="">
      <xdr:nvSpPr>
        <xdr:cNvPr id="764" name="円/楕円 763"/>
        <xdr:cNvSpPr/>
      </xdr:nvSpPr>
      <xdr:spPr>
        <a:xfrm>
          <a:off x="221107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98442</xdr:rowOff>
    </xdr:from>
    <xdr:ext cx="378565" cy="259045"/>
    <xdr:sp macro="" textlink="">
      <xdr:nvSpPr>
        <xdr:cNvPr id="765" name="諸支出金該当値テキスト"/>
        <xdr:cNvSpPr txBox="1"/>
      </xdr:nvSpPr>
      <xdr:spPr>
        <a:xfrm>
          <a:off x="22212300"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78232</xdr:rowOff>
    </xdr:from>
    <xdr:to>
      <xdr:col>31</xdr:col>
      <xdr:colOff>85725</xdr:colOff>
      <xdr:row>38</xdr:row>
      <xdr:rowOff>8382</xdr:rowOff>
    </xdr:to>
    <xdr:sp macro="" textlink="">
      <xdr:nvSpPr>
        <xdr:cNvPr id="766" name="円/楕円 765"/>
        <xdr:cNvSpPr/>
      </xdr:nvSpPr>
      <xdr:spPr>
        <a:xfrm>
          <a:off x="21272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24909</xdr:rowOff>
    </xdr:from>
    <xdr:ext cx="378565" cy="259045"/>
    <xdr:sp macro="" textlink="">
      <xdr:nvSpPr>
        <xdr:cNvPr id="767" name="テキスト ボックス 766"/>
        <xdr:cNvSpPr txBox="1"/>
      </xdr:nvSpPr>
      <xdr:spPr>
        <a:xfrm>
          <a:off x="21134017" y="619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92710</xdr:rowOff>
    </xdr:from>
    <xdr:to>
      <xdr:col>29</xdr:col>
      <xdr:colOff>568325</xdr:colOff>
      <xdr:row>39</xdr:row>
      <xdr:rowOff>22860</xdr:rowOff>
    </xdr:to>
    <xdr:sp macro="" textlink="">
      <xdr:nvSpPr>
        <xdr:cNvPr id="768" name="円/楕円 767"/>
        <xdr:cNvSpPr/>
      </xdr:nvSpPr>
      <xdr:spPr>
        <a:xfrm>
          <a:off x="20383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39387</xdr:rowOff>
    </xdr:from>
    <xdr:ext cx="378565" cy="259045"/>
    <xdr:sp macro="" textlink="">
      <xdr:nvSpPr>
        <xdr:cNvPr id="769" name="テキスト ボックス 768"/>
        <xdr:cNvSpPr txBox="1"/>
      </xdr:nvSpPr>
      <xdr:spPr>
        <a:xfrm>
          <a:off x="20245017" y="63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93472</xdr:rowOff>
    </xdr:from>
    <xdr:to>
      <xdr:col>28</xdr:col>
      <xdr:colOff>365125</xdr:colOff>
      <xdr:row>39</xdr:row>
      <xdr:rowOff>23622</xdr:rowOff>
    </xdr:to>
    <xdr:sp macro="" textlink="">
      <xdr:nvSpPr>
        <xdr:cNvPr id="770" name="円/楕円 769"/>
        <xdr:cNvSpPr/>
      </xdr:nvSpPr>
      <xdr:spPr>
        <a:xfrm>
          <a:off x="19494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40149</xdr:rowOff>
    </xdr:from>
    <xdr:ext cx="378565" cy="259045"/>
    <xdr:sp macro="" textlink="">
      <xdr:nvSpPr>
        <xdr:cNvPr id="771" name="テキスト ボックス 770"/>
        <xdr:cNvSpPr txBox="1"/>
      </xdr:nvSpPr>
      <xdr:spPr>
        <a:xfrm>
          <a:off x="19356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95377</xdr:rowOff>
    </xdr:from>
    <xdr:to>
      <xdr:col>27</xdr:col>
      <xdr:colOff>161925</xdr:colOff>
      <xdr:row>39</xdr:row>
      <xdr:rowOff>25527</xdr:rowOff>
    </xdr:to>
    <xdr:sp macro="" textlink="">
      <xdr:nvSpPr>
        <xdr:cNvPr id="772" name="円/楕円 771"/>
        <xdr:cNvSpPr/>
      </xdr:nvSpPr>
      <xdr:spPr>
        <a:xfrm>
          <a:off x="18605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16654</xdr:rowOff>
    </xdr:from>
    <xdr:ext cx="378565" cy="259045"/>
    <xdr:sp macro="" textlink="">
      <xdr:nvSpPr>
        <xdr:cNvPr id="773" name="テキスト ボックス 772"/>
        <xdr:cNvSpPr txBox="1"/>
      </xdr:nvSpPr>
      <xdr:spPr>
        <a:xfrm>
          <a:off x="18467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HGSｺﾞｼｯｸM" panose="020B0600000000000000" pitchFamily="50" charset="-128"/>
              <a:ea typeface="HGSｺﾞｼｯｸM" panose="020B0600000000000000" pitchFamily="50" charset="-128"/>
              <a:cs typeface="+mn-cs"/>
            </a:rPr>
            <a:t>　</a:t>
          </a:r>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歳出決算総額は、住民一人当たり</a:t>
          </a:r>
          <a:r>
            <a:rPr lang="en-US" altLang="ja-JP" sz="1300">
              <a:solidFill>
                <a:schemeClr val="dk1"/>
              </a:solidFill>
              <a:effectLst/>
              <a:latin typeface="HGSｺﾞｼｯｸM" panose="020B0600000000000000" pitchFamily="50" charset="-128"/>
              <a:ea typeface="HGSｺﾞｼｯｸM" panose="020B0600000000000000" pitchFamily="50" charset="-128"/>
              <a:cs typeface="+mn-cs"/>
            </a:rPr>
            <a:t>350,527</a:t>
          </a:r>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円となっています。</a:t>
          </a:r>
          <a:endParaRPr lang="ja-JP" altLang="ja-JP" sz="1300">
            <a:effectLst/>
            <a:latin typeface="HGSｺﾞｼｯｸM" panose="020B0600000000000000" pitchFamily="50" charset="-128"/>
            <a:ea typeface="HGSｺﾞｼｯｸM" panose="020B0600000000000000" pitchFamily="50" charset="-128"/>
          </a:endParaRPr>
        </a:p>
        <a:p>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　主な構成項目である民生費は、住民一人当たり</a:t>
          </a:r>
          <a:r>
            <a:rPr lang="en-US" altLang="ja-JP" sz="1300">
              <a:solidFill>
                <a:schemeClr val="dk1"/>
              </a:solidFill>
              <a:effectLst/>
              <a:latin typeface="HGSｺﾞｼｯｸM" panose="020B0600000000000000" pitchFamily="50" charset="-128"/>
              <a:ea typeface="HGSｺﾞｼｯｸM" panose="020B0600000000000000" pitchFamily="50" charset="-128"/>
              <a:cs typeface="+mn-cs"/>
            </a:rPr>
            <a:t>139,468</a:t>
          </a:r>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円となっており、類似団体と同様に毎年増加しており、過去５年で</a:t>
          </a:r>
          <a:r>
            <a:rPr lang="en-US" altLang="ja-JP" sz="1300">
              <a:solidFill>
                <a:schemeClr val="dk1"/>
              </a:solidFill>
              <a:effectLst/>
              <a:latin typeface="HGSｺﾞｼｯｸM" panose="020B0600000000000000" pitchFamily="50" charset="-128"/>
              <a:ea typeface="HGSｺﾞｼｯｸM" panose="020B0600000000000000" pitchFamily="50" charset="-128"/>
              <a:cs typeface="+mn-cs"/>
            </a:rPr>
            <a:t>11.6</a:t>
          </a:r>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％の増となっています。</a:t>
          </a:r>
          <a:endParaRPr lang="ja-JP" altLang="ja-JP" sz="1300">
            <a:effectLst/>
            <a:latin typeface="HGSｺﾞｼｯｸM" panose="020B0600000000000000" pitchFamily="50" charset="-128"/>
            <a:ea typeface="HGSｺﾞｼｯｸM" panose="020B0600000000000000" pitchFamily="50" charset="-128"/>
          </a:endParaRPr>
        </a:p>
        <a:p>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　また土木費は、</a:t>
          </a:r>
          <a:r>
            <a:rPr lang="ja-JP" altLang="en-US" sz="1300">
              <a:solidFill>
                <a:schemeClr val="dk1"/>
              </a:solidFill>
              <a:effectLst/>
              <a:latin typeface="HGSｺﾞｼｯｸM" panose="020B0600000000000000" pitchFamily="50" charset="-128"/>
              <a:ea typeface="HGSｺﾞｼｯｸM" panose="020B0600000000000000" pitchFamily="50" charset="-128"/>
              <a:cs typeface="+mn-cs"/>
            </a:rPr>
            <a:t>平成</a:t>
          </a:r>
          <a:r>
            <a:rPr lang="en-US" altLang="ja-JP" sz="1300">
              <a:solidFill>
                <a:schemeClr val="dk1"/>
              </a:solidFill>
              <a:effectLst/>
              <a:latin typeface="HGSｺﾞｼｯｸM" panose="020B0600000000000000" pitchFamily="50" charset="-128"/>
              <a:ea typeface="HGSｺﾞｼｯｸM" panose="020B0600000000000000" pitchFamily="50" charset="-128"/>
              <a:cs typeface="+mn-cs"/>
            </a:rPr>
            <a:t>28</a:t>
          </a:r>
          <a:r>
            <a:rPr lang="ja-JP" altLang="en-US" sz="1300">
              <a:solidFill>
                <a:schemeClr val="dk1"/>
              </a:solidFill>
              <a:effectLst/>
              <a:latin typeface="HGSｺﾞｼｯｸM" panose="020B0600000000000000" pitchFamily="50" charset="-128"/>
              <a:ea typeface="HGSｺﾞｼｯｸM" panose="020B0600000000000000" pitchFamily="50" charset="-128"/>
              <a:cs typeface="+mn-cs"/>
            </a:rPr>
            <a:t>年度に大型のインフラ整備を行ったことで、</a:t>
          </a:r>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住民一人当たり</a:t>
          </a:r>
          <a:r>
            <a:rPr lang="en-US" altLang="ja-JP" sz="1300">
              <a:solidFill>
                <a:schemeClr val="dk1"/>
              </a:solidFill>
              <a:effectLst/>
              <a:latin typeface="HGSｺﾞｼｯｸM" panose="020B0600000000000000" pitchFamily="50" charset="-128"/>
              <a:ea typeface="HGSｺﾞｼｯｸM" panose="020B0600000000000000" pitchFamily="50" charset="-128"/>
              <a:cs typeface="+mn-cs"/>
            </a:rPr>
            <a:t>43,377</a:t>
          </a:r>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円とな</a:t>
          </a:r>
          <a:r>
            <a:rPr lang="ja-JP" altLang="en-US" sz="1300">
              <a:solidFill>
                <a:schemeClr val="dk1"/>
              </a:solidFill>
              <a:effectLst/>
              <a:latin typeface="HGSｺﾞｼｯｸM" panose="020B0600000000000000" pitchFamily="50" charset="-128"/>
              <a:ea typeface="HGSｺﾞｼｯｸM" panose="020B0600000000000000" pitchFamily="50" charset="-128"/>
              <a:cs typeface="+mn-cs"/>
            </a:rPr>
            <a:t>り</a:t>
          </a:r>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、類似団体平均との比較では一人当たりコストが</a:t>
          </a:r>
          <a:r>
            <a:rPr lang="ja-JP" altLang="en-US" sz="1300">
              <a:solidFill>
                <a:schemeClr val="dk1"/>
              </a:solidFill>
              <a:effectLst/>
              <a:latin typeface="HGSｺﾞｼｯｸM" panose="020B0600000000000000" pitchFamily="50" charset="-128"/>
              <a:ea typeface="HGSｺﾞｼｯｸM" panose="020B0600000000000000" pitchFamily="50" charset="-128"/>
              <a:cs typeface="+mn-cs"/>
            </a:rPr>
            <a:t>高い</a:t>
          </a:r>
          <a:r>
            <a:rPr lang="ja-JP" altLang="ja-JP" sz="1300">
              <a:solidFill>
                <a:schemeClr val="dk1"/>
              </a:solidFill>
              <a:effectLst/>
              <a:latin typeface="HGSｺﾞｼｯｸM" panose="020B0600000000000000" pitchFamily="50" charset="-128"/>
              <a:ea typeface="HGSｺﾞｼｯｸM" panose="020B0600000000000000" pitchFamily="50" charset="-128"/>
              <a:cs typeface="+mn-cs"/>
            </a:rPr>
            <a:t>状況となっています。</a:t>
          </a:r>
          <a:endParaRPr lang="ja-JP" altLang="ja-JP" sz="1300">
            <a:effectLst/>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HGSｺﾞｼｯｸM" panose="020B0600000000000000" pitchFamily="50" charset="-128"/>
              <a:ea typeface="HGSｺﾞｼｯｸM" panose="020B0600000000000000" pitchFamily="50" charset="-128"/>
              <a:cs typeface="+mn-cs"/>
            </a:rPr>
            <a:t>　</a:t>
          </a:r>
          <a:r>
            <a:rPr kumimoji="1" lang="ja-JP" altLang="en-US" sz="1300">
              <a:solidFill>
                <a:schemeClr val="dk1"/>
              </a:solidFill>
              <a:effectLst/>
              <a:latin typeface="HGSｺﾞｼｯｸM" panose="020B0600000000000000" pitchFamily="50" charset="-128"/>
              <a:ea typeface="HGSｺﾞｼｯｸM" panose="020B0600000000000000" pitchFamily="50" charset="-128"/>
              <a:cs typeface="+mn-cs"/>
            </a:rPr>
            <a:t>老朽化したインフラ設備の改修・改築などにより、今後も増加要因があるため、緊急性や住民ニーズを的確に把握した事業を厳選し、一人当たりコストの上昇の抑制に努めます。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SｺﾞｼｯｸM" panose="020B0600000000000000" pitchFamily="50" charset="-128"/>
              <a:ea typeface="HGSｺﾞｼｯｸM" panose="020B0600000000000000" pitchFamily="50" charset="-128"/>
            </a:rPr>
            <a:t>　実質収支比率は前年度と同程度の水準となっています。</a:t>
          </a:r>
          <a:endParaRPr kumimoji="1" lang="en-US" altLang="ja-JP" sz="1400">
            <a:latin typeface="HGSｺﾞｼｯｸM" panose="020B0600000000000000" pitchFamily="50" charset="-128"/>
            <a:ea typeface="HGSｺﾞｼｯｸM" panose="020B0600000000000000" pitchFamily="50" charset="-128"/>
          </a:endParaRPr>
        </a:p>
        <a:p>
          <a:r>
            <a:rPr kumimoji="1" lang="ja-JP" altLang="en-US" sz="1400">
              <a:latin typeface="HGSｺﾞｼｯｸM" panose="020B0600000000000000" pitchFamily="50" charset="-128"/>
              <a:ea typeface="HGSｺﾞｼｯｸM" panose="020B0600000000000000" pitchFamily="50" charset="-128"/>
            </a:rPr>
            <a:t>　これは、基金残高を確保するために繰入額を抑制し、黒字幅が縮小していることによるものです。</a:t>
          </a:r>
          <a:endParaRPr kumimoji="1" lang="en-US" altLang="ja-JP" sz="1400">
            <a:latin typeface="HGSｺﾞｼｯｸM" panose="020B0600000000000000" pitchFamily="50" charset="-128"/>
            <a:ea typeface="HGSｺﾞｼｯｸM" panose="020B0600000000000000" pitchFamily="50" charset="-128"/>
          </a:endParaRPr>
        </a:p>
        <a:p>
          <a:r>
            <a:rPr kumimoji="1" lang="ja-JP" altLang="en-US" sz="1400">
              <a:latin typeface="HGSｺﾞｼｯｸM" panose="020B0600000000000000" pitchFamily="50" charset="-128"/>
              <a:ea typeface="HGSｺﾞｼｯｸM" panose="020B0600000000000000" pitchFamily="50" charset="-128"/>
            </a:rPr>
            <a:t>　今後も実質黒字の確保を第一義としながらも、歳入歳出両面において、聖域なき改革を進め、財政基盤の強化に努めます。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HGSｺﾞｼｯｸM" panose="020B0600000000000000" pitchFamily="50" charset="-128"/>
              <a:ea typeface="HGSｺﾞｼｯｸM" panose="020B0600000000000000" pitchFamily="50" charset="-128"/>
            </a:rPr>
            <a:t>各会計単位の収支では、すべての会計で黒字または収支均衡となっているため、連結実質赤字比率には該当しません。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27265424</v>
      </c>
      <c r="BO4" s="381"/>
      <c r="BP4" s="381"/>
      <c r="BQ4" s="381"/>
      <c r="BR4" s="381"/>
      <c r="BS4" s="381"/>
      <c r="BT4" s="381"/>
      <c r="BU4" s="382"/>
      <c r="BV4" s="380">
        <v>26695365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0.1</v>
      </c>
      <c r="CU4" s="387"/>
      <c r="CV4" s="387"/>
      <c r="CW4" s="387"/>
      <c r="CX4" s="387"/>
      <c r="CY4" s="387"/>
      <c r="CZ4" s="387"/>
      <c r="DA4" s="388"/>
      <c r="DB4" s="386">
        <v>0.2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27201634</v>
      </c>
      <c r="BO5" s="418"/>
      <c r="BP5" s="418"/>
      <c r="BQ5" s="418"/>
      <c r="BR5" s="418"/>
      <c r="BS5" s="418"/>
      <c r="BT5" s="418"/>
      <c r="BU5" s="419"/>
      <c r="BV5" s="417">
        <v>26603807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99.8</v>
      </c>
      <c r="CU5" s="415"/>
      <c r="CV5" s="415"/>
      <c r="CW5" s="415"/>
      <c r="CX5" s="415"/>
      <c r="CY5" s="415"/>
      <c r="CZ5" s="415"/>
      <c r="DA5" s="416"/>
      <c r="DB5" s="414">
        <v>97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63790</v>
      </c>
      <c r="BO6" s="418"/>
      <c r="BP6" s="418"/>
      <c r="BQ6" s="418"/>
      <c r="BR6" s="418"/>
      <c r="BS6" s="418"/>
      <c r="BT6" s="418"/>
      <c r="BU6" s="419"/>
      <c r="BV6" s="417">
        <v>91558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106.9</v>
      </c>
      <c r="CU6" s="455"/>
      <c r="CV6" s="455"/>
      <c r="CW6" s="455"/>
      <c r="CX6" s="455"/>
      <c r="CY6" s="455"/>
      <c r="CZ6" s="455"/>
      <c r="DA6" s="456"/>
      <c r="DB6" s="454">
        <v>105.1</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44150</v>
      </c>
      <c r="BO7" s="418"/>
      <c r="BP7" s="418"/>
      <c r="BQ7" s="418"/>
      <c r="BR7" s="418"/>
      <c r="BS7" s="418"/>
      <c r="BT7" s="418"/>
      <c r="BU7" s="419"/>
      <c r="BV7" s="417">
        <v>68242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14901095</v>
      </c>
      <c r="CU7" s="418"/>
      <c r="CV7" s="418"/>
      <c r="CW7" s="418"/>
      <c r="CX7" s="418"/>
      <c r="CY7" s="418"/>
      <c r="CZ7" s="418"/>
      <c r="DA7" s="419"/>
      <c r="DB7" s="417">
        <v>14994229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19640</v>
      </c>
      <c r="BO8" s="418"/>
      <c r="BP8" s="418"/>
      <c r="BQ8" s="418"/>
      <c r="BR8" s="418"/>
      <c r="BS8" s="418"/>
      <c r="BT8" s="418"/>
      <c r="BU8" s="419"/>
      <c r="BV8" s="417">
        <v>23316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76869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-3676</v>
      </c>
      <c r="BO9" s="418"/>
      <c r="BP9" s="418"/>
      <c r="BQ9" s="418"/>
      <c r="BR9" s="418"/>
      <c r="BS9" s="418"/>
      <c r="BT9" s="418"/>
      <c r="BU9" s="419"/>
      <c r="BV9" s="417">
        <v>1418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17.600000000000001</v>
      </c>
      <c r="CU9" s="415"/>
      <c r="CV9" s="415"/>
      <c r="CW9" s="415"/>
      <c r="CX9" s="415"/>
      <c r="CY9" s="415"/>
      <c r="CZ9" s="415"/>
      <c r="DA9" s="416"/>
      <c r="DB9" s="414">
        <v>16.5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80037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23360</v>
      </c>
      <c r="BO10" s="418"/>
      <c r="BP10" s="418"/>
      <c r="BQ10" s="418"/>
      <c r="BR10" s="418"/>
      <c r="BS10" s="418"/>
      <c r="BT10" s="418"/>
      <c r="BU10" s="419"/>
      <c r="BV10" s="417">
        <v>283838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77602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292677</v>
      </c>
      <c r="BO12" s="418"/>
      <c r="BP12" s="418"/>
      <c r="BQ12" s="418"/>
      <c r="BR12" s="418"/>
      <c r="BS12" s="418"/>
      <c r="BT12" s="418"/>
      <c r="BU12" s="419"/>
      <c r="BV12" s="417">
        <v>72048</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77023</v>
      </c>
      <c r="S13" s="499"/>
      <c r="T13" s="499"/>
      <c r="U13" s="499"/>
      <c r="V13" s="500"/>
      <c r="W13" s="433" t="s">
        <v>123</v>
      </c>
      <c r="X13" s="434"/>
      <c r="Y13" s="434"/>
      <c r="Z13" s="434"/>
      <c r="AA13" s="434"/>
      <c r="AB13" s="424"/>
      <c r="AC13" s="468">
        <v>586</v>
      </c>
      <c r="AD13" s="469"/>
      <c r="AE13" s="469"/>
      <c r="AF13" s="469"/>
      <c r="AG13" s="508"/>
      <c r="AH13" s="468">
        <v>575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-272993</v>
      </c>
      <c r="BO13" s="418"/>
      <c r="BP13" s="418"/>
      <c r="BQ13" s="418"/>
      <c r="BR13" s="418"/>
      <c r="BS13" s="418"/>
      <c r="BT13" s="418"/>
      <c r="BU13" s="419"/>
      <c r="BV13" s="417">
        <v>213208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9.8000000000000007</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78217</v>
      </c>
      <c r="S14" s="499"/>
      <c r="T14" s="499"/>
      <c r="U14" s="499"/>
      <c r="V14" s="500"/>
      <c r="W14" s="407"/>
      <c r="X14" s="408"/>
      <c r="Y14" s="408"/>
      <c r="Z14" s="408"/>
      <c r="AA14" s="408"/>
      <c r="AB14" s="397"/>
      <c r="AC14" s="501">
        <v>1.8</v>
      </c>
      <c r="AD14" s="502"/>
      <c r="AE14" s="502"/>
      <c r="AF14" s="502"/>
      <c r="AG14" s="503"/>
      <c r="AH14" s="501">
        <v>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84.8</v>
      </c>
      <c r="CU14" s="513"/>
      <c r="CV14" s="513"/>
      <c r="CW14" s="513"/>
      <c r="CX14" s="513"/>
      <c r="CY14" s="513"/>
      <c r="CZ14" s="513"/>
      <c r="DA14" s="514"/>
      <c r="DB14" s="512">
        <v>74.900000000000006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77639</v>
      </c>
      <c r="S15" s="499"/>
      <c r="T15" s="499"/>
      <c r="U15" s="499"/>
      <c r="V15" s="500"/>
      <c r="W15" s="433" t="s">
        <v>130</v>
      </c>
      <c r="X15" s="434"/>
      <c r="Y15" s="434"/>
      <c r="Z15" s="434"/>
      <c r="AA15" s="434"/>
      <c r="AB15" s="424"/>
      <c r="AC15" s="468">
        <v>8876</v>
      </c>
      <c r="AD15" s="469"/>
      <c r="AE15" s="469"/>
      <c r="AF15" s="469"/>
      <c r="AG15" s="508"/>
      <c r="AH15" s="468">
        <v>9617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7768505</v>
      </c>
      <c r="BO15" s="381"/>
      <c r="BP15" s="381"/>
      <c r="BQ15" s="381"/>
      <c r="BR15" s="381"/>
      <c r="BS15" s="381"/>
      <c r="BT15" s="381"/>
      <c r="BU15" s="382"/>
      <c r="BV15" s="380">
        <v>7534347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27.2</v>
      </c>
      <c r="AD16" s="502"/>
      <c r="AE16" s="502"/>
      <c r="AF16" s="502"/>
      <c r="AG16" s="503"/>
      <c r="AH16" s="501">
        <v>28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11948506</v>
      </c>
      <c r="BO16" s="418"/>
      <c r="BP16" s="418"/>
      <c r="BQ16" s="418"/>
      <c r="BR16" s="418"/>
      <c r="BS16" s="418"/>
      <c r="BT16" s="418"/>
      <c r="BU16" s="419"/>
      <c r="BV16" s="417">
        <v>11955480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23127</v>
      </c>
      <c r="AD17" s="469"/>
      <c r="AE17" s="469"/>
      <c r="AF17" s="469"/>
      <c r="AG17" s="508"/>
      <c r="AH17" s="468">
        <v>24100</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9839732</v>
      </c>
      <c r="BO17" s="418"/>
      <c r="BP17" s="418"/>
      <c r="BQ17" s="418"/>
      <c r="BR17" s="418"/>
      <c r="BS17" s="418"/>
      <c r="BT17" s="418"/>
      <c r="BU17" s="419"/>
      <c r="BV17" s="417">
        <v>9522864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32.71</v>
      </c>
      <c r="M18" s="530"/>
      <c r="N18" s="530"/>
      <c r="O18" s="530"/>
      <c r="P18" s="530"/>
      <c r="Q18" s="530"/>
      <c r="R18" s="531"/>
      <c r="S18" s="531"/>
      <c r="T18" s="531"/>
      <c r="U18" s="531"/>
      <c r="V18" s="532"/>
      <c r="W18" s="435"/>
      <c r="X18" s="436"/>
      <c r="Y18" s="436"/>
      <c r="Z18" s="436"/>
      <c r="AA18" s="436"/>
      <c r="AB18" s="427"/>
      <c r="AC18" s="533">
        <v>71</v>
      </c>
      <c r="AD18" s="534"/>
      <c r="AE18" s="534"/>
      <c r="AF18" s="534"/>
      <c r="AG18" s="535"/>
      <c r="AH18" s="533">
        <v>70.3</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15041687</v>
      </c>
      <c r="BO18" s="418"/>
      <c r="BP18" s="418"/>
      <c r="BQ18" s="418"/>
      <c r="BR18" s="418"/>
      <c r="BS18" s="418"/>
      <c r="BT18" s="418"/>
      <c r="BU18" s="419"/>
      <c r="BV18" s="417">
        <v>15140622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2350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16835848</v>
      </c>
      <c r="BO19" s="418"/>
      <c r="BP19" s="418"/>
      <c r="BQ19" s="418"/>
      <c r="BR19" s="418"/>
      <c r="BS19" s="418"/>
      <c r="BT19" s="418"/>
      <c r="BU19" s="419"/>
      <c r="BV19" s="417">
        <v>17461948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29884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36131025</v>
      </c>
      <c r="BO23" s="418"/>
      <c r="BP23" s="418"/>
      <c r="BQ23" s="418"/>
      <c r="BR23" s="418"/>
      <c r="BS23" s="418"/>
      <c r="BT23" s="418"/>
      <c r="BU23" s="419"/>
      <c r="BV23" s="417">
        <v>35076213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8514</v>
      </c>
      <c r="R24" s="469"/>
      <c r="S24" s="469"/>
      <c r="T24" s="469"/>
      <c r="U24" s="469"/>
      <c r="V24" s="508"/>
      <c r="W24" s="563"/>
      <c r="X24" s="551"/>
      <c r="Y24" s="552"/>
      <c r="Z24" s="467" t="s">
        <v>153</v>
      </c>
      <c r="AA24" s="447"/>
      <c r="AB24" s="447"/>
      <c r="AC24" s="447"/>
      <c r="AD24" s="447"/>
      <c r="AE24" s="447"/>
      <c r="AF24" s="447"/>
      <c r="AG24" s="448"/>
      <c r="AH24" s="468">
        <v>415</v>
      </c>
      <c r="AI24" s="469"/>
      <c r="AJ24" s="469"/>
      <c r="AK24" s="469"/>
      <c r="AL24" s="508"/>
      <c r="AM24" s="468">
        <v>1228400</v>
      </c>
      <c r="AN24" s="469"/>
      <c r="AO24" s="469"/>
      <c r="AP24" s="469"/>
      <c r="AQ24" s="469"/>
      <c r="AR24" s="508"/>
      <c r="AS24" s="468">
        <v>2960</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14213771</v>
      </c>
      <c r="BO24" s="418"/>
      <c r="BP24" s="418"/>
      <c r="BQ24" s="418"/>
      <c r="BR24" s="418"/>
      <c r="BS24" s="418"/>
      <c r="BT24" s="418"/>
      <c r="BU24" s="419"/>
      <c r="BV24" s="417">
        <v>14418839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2</v>
      </c>
      <c r="M25" s="469"/>
      <c r="N25" s="469"/>
      <c r="O25" s="469"/>
      <c r="P25" s="508"/>
      <c r="Q25" s="468">
        <v>7410</v>
      </c>
      <c r="R25" s="469"/>
      <c r="S25" s="469"/>
      <c r="T25" s="469"/>
      <c r="U25" s="469"/>
      <c r="V25" s="508"/>
      <c r="W25" s="563"/>
      <c r="X25" s="551"/>
      <c r="Y25" s="552"/>
      <c r="Z25" s="467" t="s">
        <v>156</v>
      </c>
      <c r="AA25" s="447"/>
      <c r="AB25" s="447"/>
      <c r="AC25" s="447"/>
      <c r="AD25" s="447"/>
      <c r="AE25" s="447"/>
      <c r="AF25" s="447"/>
      <c r="AG25" s="448"/>
      <c r="AH25" s="468">
        <v>82</v>
      </c>
      <c r="AI25" s="469"/>
      <c r="AJ25" s="469"/>
      <c r="AK25" s="469"/>
      <c r="AL25" s="508"/>
      <c r="AM25" s="468">
        <v>231978</v>
      </c>
      <c r="AN25" s="469"/>
      <c r="AO25" s="469"/>
      <c r="AP25" s="469"/>
      <c r="AQ25" s="469"/>
      <c r="AR25" s="508"/>
      <c r="AS25" s="468">
        <v>2829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5895873</v>
      </c>
      <c r="BO25" s="381"/>
      <c r="BP25" s="381"/>
      <c r="BQ25" s="381"/>
      <c r="BR25" s="381"/>
      <c r="BS25" s="381"/>
      <c r="BT25" s="381"/>
      <c r="BU25" s="382"/>
      <c r="BV25" s="380">
        <v>4262131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7010</v>
      </c>
      <c r="R26" s="469"/>
      <c r="S26" s="469"/>
      <c r="T26" s="469"/>
      <c r="U26" s="469"/>
      <c r="V26" s="508"/>
      <c r="W26" s="563"/>
      <c r="X26" s="551"/>
      <c r="Y26" s="552"/>
      <c r="Z26" s="467" t="s">
        <v>159</v>
      </c>
      <c r="AA26" s="573"/>
      <c r="AB26" s="573"/>
      <c r="AC26" s="573"/>
      <c r="AD26" s="573"/>
      <c r="AE26" s="573"/>
      <c r="AF26" s="573"/>
      <c r="AG26" s="574"/>
      <c r="AH26" s="468">
        <v>8</v>
      </c>
      <c r="AI26" s="469"/>
      <c r="AJ26" s="469"/>
      <c r="AK26" s="469"/>
      <c r="AL26" s="508"/>
      <c r="AM26" s="468">
        <v>30024</v>
      </c>
      <c r="AN26" s="469"/>
      <c r="AO26" s="469"/>
      <c r="AP26" s="469"/>
      <c r="AQ26" s="469"/>
      <c r="AR26" s="508"/>
      <c r="AS26" s="468">
        <v>3753</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5600</v>
      </c>
      <c r="R27" s="469"/>
      <c r="S27" s="469"/>
      <c r="T27" s="469"/>
      <c r="U27" s="469"/>
      <c r="V27" s="508"/>
      <c r="W27" s="563"/>
      <c r="X27" s="551"/>
      <c r="Y27" s="552"/>
      <c r="Z27" s="467" t="s">
        <v>162</v>
      </c>
      <c r="AA27" s="447"/>
      <c r="AB27" s="447"/>
      <c r="AC27" s="447"/>
      <c r="AD27" s="447"/>
      <c r="AE27" s="447"/>
      <c r="AF27" s="447"/>
      <c r="AG27" s="448"/>
      <c r="AH27" s="468">
        <v>5</v>
      </c>
      <c r="AI27" s="469"/>
      <c r="AJ27" s="469"/>
      <c r="AK27" s="469"/>
      <c r="AL27" s="508"/>
      <c r="AM27" s="468">
        <v>16417</v>
      </c>
      <c r="AN27" s="469"/>
      <c r="AO27" s="469"/>
      <c r="AP27" s="469"/>
      <c r="AQ27" s="469"/>
      <c r="AR27" s="508"/>
      <c r="AS27" s="468">
        <v>3283</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2022523</v>
      </c>
      <c r="BO27" s="587"/>
      <c r="BP27" s="587"/>
      <c r="BQ27" s="587"/>
      <c r="BR27" s="587"/>
      <c r="BS27" s="587"/>
      <c r="BT27" s="587"/>
      <c r="BU27" s="588"/>
      <c r="BV27" s="586">
        <v>2022150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4950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212460</v>
      </c>
      <c r="BO28" s="381"/>
      <c r="BP28" s="381"/>
      <c r="BQ28" s="381"/>
      <c r="BR28" s="381"/>
      <c r="BS28" s="381"/>
      <c r="BT28" s="381"/>
      <c r="BU28" s="382"/>
      <c r="BV28" s="380">
        <v>481777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18</v>
      </c>
      <c r="M29" s="469"/>
      <c r="N29" s="469"/>
      <c r="O29" s="469"/>
      <c r="P29" s="508"/>
      <c r="Q29" s="468">
        <v>4450</v>
      </c>
      <c r="R29" s="469"/>
      <c r="S29" s="469"/>
      <c r="T29" s="469"/>
      <c r="U29" s="469"/>
      <c r="V29" s="508"/>
      <c r="W29" s="564"/>
      <c r="X29" s="565"/>
      <c r="Y29" s="566"/>
      <c r="Z29" s="467" t="s">
        <v>169</v>
      </c>
      <c r="AA29" s="447"/>
      <c r="AB29" s="447"/>
      <c r="AC29" s="447"/>
      <c r="AD29" s="447"/>
      <c r="AE29" s="447"/>
      <c r="AF29" s="447"/>
      <c r="AG29" s="448"/>
      <c r="AH29" s="468">
        <v>420</v>
      </c>
      <c r="AI29" s="469"/>
      <c r="AJ29" s="469"/>
      <c r="AK29" s="469"/>
      <c r="AL29" s="508"/>
      <c r="AM29" s="468">
        <v>1244817</v>
      </c>
      <c r="AN29" s="469"/>
      <c r="AO29" s="469"/>
      <c r="AP29" s="469"/>
      <c r="AQ29" s="469"/>
      <c r="AR29" s="508"/>
      <c r="AS29" s="468">
        <v>2964</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47904</v>
      </c>
      <c r="BO29" s="418"/>
      <c r="BP29" s="418"/>
      <c r="BQ29" s="418"/>
      <c r="BR29" s="418"/>
      <c r="BS29" s="418"/>
      <c r="BT29" s="418"/>
      <c r="BU29" s="419"/>
      <c r="BV29" s="417">
        <v>55881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102.3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1918468</v>
      </c>
      <c r="BO30" s="587"/>
      <c r="BP30" s="587"/>
      <c r="BQ30" s="587"/>
      <c r="BR30" s="587"/>
      <c r="BS30" s="587"/>
      <c r="BT30" s="587"/>
      <c r="BU30" s="588"/>
      <c r="BV30" s="586">
        <v>1905839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久世荒内・寺田塚本地区土地区画整理事業特別会計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城南衛生管理組合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城陽市民余暇活動センター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京都府後期高齢者医療広域連合（一般会計）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15</v>
      </c>
      <c r="CP35" s="598"/>
      <c r="CQ35" s="599" t="str">
        <f>IF('各会計、関係団体の財政状況及び健全化判断比率'!BS8="","",'各会計、関係団体の財政状況及び健全化判断比率'!BS8)</f>
        <v>サンガタウン城陽</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京都府後期高齢者医療広域連合（特別会計）</v>
      </c>
      <c r="BZ36" s="599"/>
      <c r="CA36" s="599"/>
      <c r="CB36" s="599"/>
      <c r="CC36" s="599"/>
      <c r="CD36" s="599"/>
      <c r="CE36" s="599"/>
      <c r="CF36" s="599"/>
      <c r="CG36" s="599"/>
      <c r="CH36" s="599"/>
      <c r="CI36" s="599"/>
      <c r="CJ36" s="599"/>
      <c r="CK36" s="599"/>
      <c r="CL36" s="599"/>
      <c r="CM36" s="599"/>
      <c r="CN36" s="167"/>
      <c r="CO36" s="598">
        <f t="shared" si="3"/>
        <v>16</v>
      </c>
      <c r="CP36" s="598"/>
      <c r="CQ36" s="599" t="str">
        <f>IF('各会計、関係団体の財政状況及び健全化判断比率'!BS9="","",'各会計、関係団体の財政状況及び健全化判断比率'!BS9)</f>
        <v>城陽山砂利採取地整備公社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淀川・木津川水防事務組合</v>
      </c>
      <c r="BZ37" s="599"/>
      <c r="CA37" s="599"/>
      <c r="CB37" s="599"/>
      <c r="CC37" s="599"/>
      <c r="CD37" s="599"/>
      <c r="CE37" s="599"/>
      <c r="CF37" s="599"/>
      <c r="CG37" s="599"/>
      <c r="CH37" s="599"/>
      <c r="CI37" s="599"/>
      <c r="CJ37" s="599"/>
      <c r="CK37" s="599"/>
      <c r="CL37" s="599"/>
      <c r="CM37" s="599"/>
      <c r="CN37" s="167"/>
      <c r="CO37" s="598">
        <f t="shared" si="3"/>
        <v>17</v>
      </c>
      <c r="CP37" s="598"/>
      <c r="CQ37" s="599" t="str">
        <f>IF('各会計、関係団体の財政状況及び健全化判断比率'!BS10="","",'各会計、関係団体の財政状況及び健全化判断比率'!BS10)</f>
        <v>城南土地開発公社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京都府自治会館管理組合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京都地方税機構</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532</v>
      </c>
      <c r="D34" s="1184"/>
      <c r="E34" s="1185"/>
      <c r="F34" s="32">
        <v>2</v>
      </c>
      <c r="G34" s="33">
        <v>1.72</v>
      </c>
      <c r="H34" s="33">
        <v>2.86</v>
      </c>
      <c r="I34" s="33">
        <v>3.35</v>
      </c>
      <c r="J34" s="34">
        <v>6.5</v>
      </c>
      <c r="K34" s="22"/>
      <c r="L34" s="22"/>
      <c r="M34" s="22"/>
      <c r="N34" s="22"/>
      <c r="O34" s="22"/>
      <c r="P34" s="22"/>
    </row>
    <row r="35" spans="1:16" ht="39" customHeight="1" x14ac:dyDescent="0.15">
      <c r="A35" s="22"/>
      <c r="B35" s="35"/>
      <c r="C35" s="1178" t="s">
        <v>533</v>
      </c>
      <c r="D35" s="1179"/>
      <c r="E35" s="1180"/>
      <c r="F35" s="36">
        <v>0.63</v>
      </c>
      <c r="G35" s="37">
        <v>0.91</v>
      </c>
      <c r="H35" s="37">
        <v>1.39</v>
      </c>
      <c r="I35" s="37">
        <v>1.35</v>
      </c>
      <c r="J35" s="38">
        <v>2.2599999999999998</v>
      </c>
      <c r="K35" s="22"/>
      <c r="L35" s="22"/>
      <c r="M35" s="22"/>
      <c r="N35" s="22"/>
      <c r="O35" s="22"/>
      <c r="P35" s="22"/>
    </row>
    <row r="36" spans="1:16" ht="39" customHeight="1" x14ac:dyDescent="0.15">
      <c r="A36" s="22"/>
      <c r="B36" s="35"/>
      <c r="C36" s="1178" t="s">
        <v>534</v>
      </c>
      <c r="D36" s="1179"/>
      <c r="E36" s="1180"/>
      <c r="F36" s="36">
        <v>2.42</v>
      </c>
      <c r="G36" s="37">
        <v>1.6</v>
      </c>
      <c r="H36" s="37">
        <v>0.65</v>
      </c>
      <c r="I36" s="37">
        <v>0.02</v>
      </c>
      <c r="J36" s="38">
        <v>1.25</v>
      </c>
      <c r="K36" s="22"/>
      <c r="L36" s="22"/>
      <c r="M36" s="22"/>
      <c r="N36" s="22"/>
      <c r="O36" s="22"/>
      <c r="P36" s="22"/>
    </row>
    <row r="37" spans="1:16" ht="39" customHeight="1" x14ac:dyDescent="0.15">
      <c r="A37" s="22"/>
      <c r="B37" s="35"/>
      <c r="C37" s="1178" t="s">
        <v>535</v>
      </c>
      <c r="D37" s="1179"/>
      <c r="E37" s="1180"/>
      <c r="F37" s="36">
        <v>0.15</v>
      </c>
      <c r="G37" s="37">
        <v>0.13</v>
      </c>
      <c r="H37" s="37">
        <v>0.14000000000000001</v>
      </c>
      <c r="I37" s="37">
        <v>0.13</v>
      </c>
      <c r="J37" s="38">
        <v>0.17</v>
      </c>
      <c r="K37" s="22"/>
      <c r="L37" s="22"/>
      <c r="M37" s="22"/>
      <c r="N37" s="22"/>
      <c r="O37" s="22"/>
      <c r="P37" s="22"/>
    </row>
    <row r="38" spans="1:16" ht="39" customHeight="1" x14ac:dyDescent="0.15">
      <c r="A38" s="22"/>
      <c r="B38" s="35"/>
      <c r="C38" s="1178" t="s">
        <v>536</v>
      </c>
      <c r="D38" s="1179"/>
      <c r="E38" s="1180"/>
      <c r="F38" s="36">
        <v>0.14000000000000001</v>
      </c>
      <c r="G38" s="37">
        <v>0.23</v>
      </c>
      <c r="H38" s="37">
        <v>0.14000000000000001</v>
      </c>
      <c r="I38" s="37">
        <v>0.15</v>
      </c>
      <c r="J38" s="38">
        <v>0.13</v>
      </c>
      <c r="K38" s="22"/>
      <c r="L38" s="22"/>
      <c r="M38" s="22"/>
      <c r="N38" s="22"/>
      <c r="O38" s="22"/>
      <c r="P38" s="22"/>
    </row>
    <row r="39" spans="1:16" ht="39" customHeight="1" x14ac:dyDescent="0.15">
      <c r="A39" s="22"/>
      <c r="B39" s="35"/>
      <c r="C39" s="1178" t="s">
        <v>537</v>
      </c>
      <c r="D39" s="1179"/>
      <c r="E39" s="1180"/>
      <c r="F39" s="36">
        <v>0</v>
      </c>
      <c r="G39" s="37" t="s">
        <v>538</v>
      </c>
      <c r="H39" s="37" t="s">
        <v>539</v>
      </c>
      <c r="I39" s="37">
        <v>0</v>
      </c>
      <c r="J39" s="38">
        <v>0</v>
      </c>
      <c r="K39" s="22"/>
      <c r="L39" s="22"/>
      <c r="M39" s="22"/>
      <c r="N39" s="22"/>
      <c r="O39" s="22"/>
      <c r="P39" s="22"/>
    </row>
    <row r="40" spans="1:16" ht="39" customHeight="1" x14ac:dyDescent="0.15">
      <c r="A40" s="22"/>
      <c r="B40" s="35"/>
      <c r="C40" s="1178" t="s">
        <v>540</v>
      </c>
      <c r="D40" s="1179"/>
      <c r="E40" s="1180"/>
      <c r="F40" s="36" t="s">
        <v>487</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541</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542</v>
      </c>
      <c r="D43" s="1182"/>
      <c r="E43" s="1183"/>
      <c r="F43" s="41" t="s">
        <v>487</v>
      </c>
      <c r="G43" s="42" t="s">
        <v>487</v>
      </c>
      <c r="H43" s="42" t="s">
        <v>487</v>
      </c>
      <c r="I43" s="42" t="s">
        <v>487</v>
      </c>
      <c r="J43" s="43" t="s">
        <v>487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3023</v>
      </c>
      <c r="L45" s="60">
        <v>3161</v>
      </c>
      <c r="M45" s="60">
        <v>3164</v>
      </c>
      <c r="N45" s="60">
        <v>2885</v>
      </c>
      <c r="O45" s="61">
        <v>2968</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14</v>
      </c>
      <c r="F48" s="1188"/>
      <c r="G48" s="1188"/>
      <c r="H48" s="1188"/>
      <c r="I48" s="1188"/>
      <c r="J48" s="1189"/>
      <c r="K48" s="63">
        <v>594</v>
      </c>
      <c r="L48" s="64">
        <v>583</v>
      </c>
      <c r="M48" s="64">
        <v>592</v>
      </c>
      <c r="N48" s="64">
        <v>592</v>
      </c>
      <c r="O48" s="65">
        <v>593</v>
      </c>
      <c r="P48" s="48"/>
      <c r="Q48" s="48"/>
      <c r="R48" s="48"/>
      <c r="S48" s="48"/>
      <c r="T48" s="48"/>
      <c r="U48" s="48"/>
    </row>
    <row r="49" spans="1:21" ht="30.75" customHeight="1" x14ac:dyDescent="0.15">
      <c r="A49" s="48"/>
      <c r="B49" s="1196"/>
      <c r="C49" s="1197"/>
      <c r="D49" s="62"/>
      <c r="E49" s="1188" t="s">
        <v>15</v>
      </c>
      <c r="F49" s="1188"/>
      <c r="G49" s="1188"/>
      <c r="H49" s="1188"/>
      <c r="I49" s="1188"/>
      <c r="J49" s="1189"/>
      <c r="K49" s="63">
        <v>154</v>
      </c>
      <c r="L49" s="64">
        <v>154</v>
      </c>
      <c r="M49" s="64">
        <v>137</v>
      </c>
      <c r="N49" s="64">
        <v>119</v>
      </c>
      <c r="O49" s="65">
        <v>92</v>
      </c>
      <c r="P49" s="48"/>
      <c r="Q49" s="48"/>
      <c r="R49" s="48"/>
      <c r="S49" s="48"/>
      <c r="T49" s="48"/>
      <c r="U49" s="48"/>
    </row>
    <row r="50" spans="1:21" ht="30.75" customHeight="1" x14ac:dyDescent="0.15">
      <c r="A50" s="48"/>
      <c r="B50" s="1196"/>
      <c r="C50" s="1197"/>
      <c r="D50" s="62"/>
      <c r="E50" s="1188" t="s">
        <v>16</v>
      </c>
      <c r="F50" s="1188"/>
      <c r="G50" s="1188"/>
      <c r="H50" s="1188"/>
      <c r="I50" s="1188"/>
      <c r="J50" s="1189"/>
      <c r="K50" s="63">
        <v>74</v>
      </c>
      <c r="L50" s="64">
        <v>75</v>
      </c>
      <c r="M50" s="64">
        <v>78</v>
      </c>
      <c r="N50" s="64">
        <v>94</v>
      </c>
      <c r="O50" s="65">
        <v>94</v>
      </c>
      <c r="P50" s="48"/>
      <c r="Q50" s="48"/>
      <c r="R50" s="48"/>
      <c r="S50" s="48"/>
      <c r="T50" s="48"/>
      <c r="U50" s="48"/>
    </row>
    <row r="51" spans="1:21" ht="30.75" customHeight="1" x14ac:dyDescent="0.15">
      <c r="A51" s="48"/>
      <c r="B51" s="1198"/>
      <c r="C51" s="1199"/>
      <c r="D51" s="66"/>
      <c r="E51" s="1188" t="s">
        <v>17</v>
      </c>
      <c r="F51" s="1188"/>
      <c r="G51" s="1188"/>
      <c r="H51" s="1188"/>
      <c r="I51" s="1188"/>
      <c r="J51" s="1189"/>
      <c r="K51" s="63">
        <v>1</v>
      </c>
      <c r="L51" s="64">
        <v>0</v>
      </c>
      <c r="M51" s="64" t="s">
        <v>487</v>
      </c>
      <c r="N51" s="64">
        <v>0</v>
      </c>
      <c r="O51" s="65">
        <v>2</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2712</v>
      </c>
      <c r="L52" s="64">
        <v>2774</v>
      </c>
      <c r="M52" s="64">
        <v>2762</v>
      </c>
      <c r="N52" s="64">
        <v>2407</v>
      </c>
      <c r="O52" s="65">
        <v>2427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1134</v>
      </c>
      <c r="L53" s="69">
        <v>1199</v>
      </c>
      <c r="M53" s="69">
        <v>1209</v>
      </c>
      <c r="N53" s="69">
        <v>1283</v>
      </c>
      <c r="O53" s="70">
        <v>1322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02" t="s">
        <v>23</v>
      </c>
      <c r="C41" s="1203"/>
      <c r="D41" s="81"/>
      <c r="E41" s="1208" t="s">
        <v>24</v>
      </c>
      <c r="F41" s="1208"/>
      <c r="G41" s="1208"/>
      <c r="H41" s="1209"/>
      <c r="I41" s="82">
        <v>34633</v>
      </c>
      <c r="J41" s="83">
        <v>34878</v>
      </c>
      <c r="K41" s="83">
        <v>34425</v>
      </c>
      <c r="L41" s="83">
        <v>35076</v>
      </c>
      <c r="M41" s="84">
        <v>36131</v>
      </c>
    </row>
    <row r="42" spans="2:13" ht="27.75" customHeight="1" x14ac:dyDescent="0.15">
      <c r="B42" s="1204"/>
      <c r="C42" s="1205"/>
      <c r="D42" s="85"/>
      <c r="E42" s="1210" t="s">
        <v>25</v>
      </c>
      <c r="F42" s="1210"/>
      <c r="G42" s="1210"/>
      <c r="H42" s="1211"/>
      <c r="I42" s="86">
        <v>3307</v>
      </c>
      <c r="J42" s="87">
        <v>3484</v>
      </c>
      <c r="K42" s="87">
        <v>3474</v>
      </c>
      <c r="L42" s="87">
        <v>3132</v>
      </c>
      <c r="M42" s="88">
        <v>3045</v>
      </c>
    </row>
    <row r="43" spans="2:13" ht="27.75" customHeight="1" x14ac:dyDescent="0.15">
      <c r="B43" s="1204"/>
      <c r="C43" s="1205"/>
      <c r="D43" s="85"/>
      <c r="E43" s="1210" t="s">
        <v>26</v>
      </c>
      <c r="F43" s="1210"/>
      <c r="G43" s="1210"/>
      <c r="H43" s="1211"/>
      <c r="I43" s="86">
        <v>8185</v>
      </c>
      <c r="J43" s="87">
        <v>8206</v>
      </c>
      <c r="K43" s="87">
        <v>10523</v>
      </c>
      <c r="L43" s="87">
        <v>6013</v>
      </c>
      <c r="M43" s="88">
        <v>6331</v>
      </c>
    </row>
    <row r="44" spans="2:13" ht="27.75" customHeight="1" x14ac:dyDescent="0.15">
      <c r="B44" s="1204"/>
      <c r="C44" s="1205"/>
      <c r="D44" s="85"/>
      <c r="E44" s="1210" t="s">
        <v>27</v>
      </c>
      <c r="F44" s="1210"/>
      <c r="G44" s="1210"/>
      <c r="H44" s="1211"/>
      <c r="I44" s="86">
        <v>800</v>
      </c>
      <c r="J44" s="87">
        <v>707</v>
      </c>
      <c r="K44" s="87">
        <v>819</v>
      </c>
      <c r="L44" s="87">
        <v>762</v>
      </c>
      <c r="M44" s="88">
        <v>1272</v>
      </c>
    </row>
    <row r="45" spans="2:13" ht="27.75" customHeight="1" x14ac:dyDescent="0.15">
      <c r="B45" s="1204"/>
      <c r="C45" s="1205"/>
      <c r="D45" s="85"/>
      <c r="E45" s="1210" t="s">
        <v>28</v>
      </c>
      <c r="F45" s="1210"/>
      <c r="G45" s="1210"/>
      <c r="H45" s="1211"/>
      <c r="I45" s="86">
        <v>3130</v>
      </c>
      <c r="J45" s="87">
        <v>2808</v>
      </c>
      <c r="K45" s="87">
        <v>2502</v>
      </c>
      <c r="L45" s="87">
        <v>2215</v>
      </c>
      <c r="M45" s="88">
        <v>2169</v>
      </c>
    </row>
    <row r="46" spans="2:13" ht="27.75" customHeight="1" x14ac:dyDescent="0.15">
      <c r="B46" s="1204"/>
      <c r="C46" s="1205"/>
      <c r="D46" s="89"/>
      <c r="E46" s="1210" t="s">
        <v>29</v>
      </c>
      <c r="F46" s="1210"/>
      <c r="G46" s="1210"/>
      <c r="H46" s="1211"/>
      <c r="I46" s="86" t="s">
        <v>487</v>
      </c>
      <c r="J46" s="87" t="s">
        <v>487</v>
      </c>
      <c r="K46" s="87" t="s">
        <v>487</v>
      </c>
      <c r="L46" s="87" t="s">
        <v>487</v>
      </c>
      <c r="M46" s="88" t="s">
        <v>487</v>
      </c>
    </row>
    <row r="47" spans="2:13" ht="27.75" customHeight="1" x14ac:dyDescent="0.15">
      <c r="B47" s="1204"/>
      <c r="C47" s="1205"/>
      <c r="D47" s="90"/>
      <c r="E47" s="1212" t="s">
        <v>30</v>
      </c>
      <c r="F47" s="1213"/>
      <c r="G47" s="1213"/>
      <c r="H47" s="1214"/>
      <c r="I47" s="86" t="s">
        <v>487</v>
      </c>
      <c r="J47" s="87" t="s">
        <v>487</v>
      </c>
      <c r="K47" s="87" t="s">
        <v>487</v>
      </c>
      <c r="L47" s="87" t="s">
        <v>487</v>
      </c>
      <c r="M47" s="88" t="s">
        <v>487</v>
      </c>
    </row>
    <row r="48" spans="2:13" ht="27.75" customHeight="1" x14ac:dyDescent="0.15">
      <c r="B48" s="1204"/>
      <c r="C48" s="1205"/>
      <c r="D48" s="85"/>
      <c r="E48" s="1210" t="s">
        <v>31</v>
      </c>
      <c r="F48" s="1210"/>
      <c r="G48" s="1210"/>
      <c r="H48" s="1211"/>
      <c r="I48" s="86" t="s">
        <v>487</v>
      </c>
      <c r="J48" s="87" t="s">
        <v>487</v>
      </c>
      <c r="K48" s="87" t="s">
        <v>487</v>
      </c>
      <c r="L48" s="87" t="s">
        <v>487</v>
      </c>
      <c r="M48" s="88" t="s">
        <v>487</v>
      </c>
    </row>
    <row r="49" spans="2:13" ht="27.75" customHeight="1" x14ac:dyDescent="0.15">
      <c r="B49" s="1206"/>
      <c r="C49" s="1207"/>
      <c r="D49" s="85"/>
      <c r="E49" s="1210" t="s">
        <v>32</v>
      </c>
      <c r="F49" s="1210"/>
      <c r="G49" s="1210"/>
      <c r="H49" s="1211"/>
      <c r="I49" s="86" t="s">
        <v>487</v>
      </c>
      <c r="J49" s="87" t="s">
        <v>487</v>
      </c>
      <c r="K49" s="87" t="s">
        <v>487</v>
      </c>
      <c r="L49" s="87" t="s">
        <v>487</v>
      </c>
      <c r="M49" s="88" t="s">
        <v>487</v>
      </c>
    </row>
    <row r="50" spans="2:13" ht="27.75" customHeight="1" x14ac:dyDescent="0.15">
      <c r="B50" s="1215" t="s">
        <v>33</v>
      </c>
      <c r="C50" s="1216"/>
      <c r="D50" s="91"/>
      <c r="E50" s="1210" t="s">
        <v>34</v>
      </c>
      <c r="F50" s="1210"/>
      <c r="G50" s="1210"/>
      <c r="H50" s="1211"/>
      <c r="I50" s="86">
        <v>1859</v>
      </c>
      <c r="J50" s="87">
        <v>2352</v>
      </c>
      <c r="K50" s="87">
        <v>2608</v>
      </c>
      <c r="L50" s="87">
        <v>3107</v>
      </c>
      <c r="M50" s="88">
        <v>3022</v>
      </c>
    </row>
    <row r="51" spans="2:13" ht="27.75" customHeight="1" x14ac:dyDescent="0.15">
      <c r="B51" s="1204"/>
      <c r="C51" s="1205"/>
      <c r="D51" s="85"/>
      <c r="E51" s="1210" t="s">
        <v>35</v>
      </c>
      <c r="F51" s="1210"/>
      <c r="G51" s="1210"/>
      <c r="H51" s="1211"/>
      <c r="I51" s="86">
        <v>5037</v>
      </c>
      <c r="J51" s="87">
        <v>5481</v>
      </c>
      <c r="K51" s="87">
        <v>5635</v>
      </c>
      <c r="L51" s="87">
        <v>4669</v>
      </c>
      <c r="M51" s="88">
        <v>5406</v>
      </c>
    </row>
    <row r="52" spans="2:13" ht="27.75" customHeight="1" x14ac:dyDescent="0.15">
      <c r="B52" s="1206"/>
      <c r="C52" s="1207"/>
      <c r="D52" s="85"/>
      <c r="E52" s="1210" t="s">
        <v>36</v>
      </c>
      <c r="F52" s="1210"/>
      <c r="G52" s="1210"/>
      <c r="H52" s="1211"/>
      <c r="I52" s="86">
        <v>29294</v>
      </c>
      <c r="J52" s="87">
        <v>29659</v>
      </c>
      <c r="K52" s="87">
        <v>29566</v>
      </c>
      <c r="L52" s="87">
        <v>29683</v>
      </c>
      <c r="M52" s="88">
        <v>29460</v>
      </c>
    </row>
    <row r="53" spans="2:13" ht="27.75" customHeight="1" thickBot="1" x14ac:dyDescent="0.2">
      <c r="B53" s="1217" t="s">
        <v>37</v>
      </c>
      <c r="C53" s="1218"/>
      <c r="D53" s="92"/>
      <c r="E53" s="1219" t="s">
        <v>38</v>
      </c>
      <c r="F53" s="1219"/>
      <c r="G53" s="1219"/>
      <c r="H53" s="1220"/>
      <c r="I53" s="93">
        <v>13866</v>
      </c>
      <c r="J53" s="94">
        <v>12593</v>
      </c>
      <c r="K53" s="94">
        <v>13935</v>
      </c>
      <c r="L53" s="94">
        <v>9740</v>
      </c>
      <c r="M53" s="95">
        <v>11061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5" t="s">
        <v>560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526</v>
      </c>
      <c r="L50" s="356" t="s">
        <v>527</v>
      </c>
      <c r="M50" s="356" t="s">
        <v>528</v>
      </c>
      <c r="N50" s="356" t="s">
        <v>529</v>
      </c>
      <c r="O50" s="356" t="s">
        <v>530</v>
      </c>
    </row>
    <row r="51" spans="1:17" x14ac:dyDescent="0.15">
      <c r="B51" s="250"/>
      <c r="C51" s="246"/>
      <c r="D51" s="246"/>
      <c r="E51" s="246"/>
      <c r="F51" s="246"/>
      <c r="G51" s="1247" t="s">
        <v>562</v>
      </c>
      <c r="H51" s="1248"/>
      <c r="I51" s="1253" t="s">
        <v>563</v>
      </c>
      <c r="J51" s="1253"/>
      <c r="K51" s="1255"/>
      <c r="L51" s="1255"/>
      <c r="M51" s="1255"/>
      <c r="N51" s="1221">
        <v>74.900000000000006</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25">
        <v>56.3</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563</v>
      </c>
      <c r="J55" s="1233"/>
      <c r="K55" s="1255"/>
      <c r="L55" s="1255"/>
      <c r="M55" s="1255"/>
      <c r="N55" s="1221">
        <v>33.6</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564</v>
      </c>
      <c r="J57" s="1223"/>
      <c r="K57" s="1256"/>
      <c r="L57" s="1256"/>
      <c r="M57" s="1256"/>
      <c r="N57" s="1225">
        <v>56.8</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526</v>
      </c>
      <c r="L72" s="356" t="s">
        <v>527</v>
      </c>
      <c r="M72" s="356" t="s">
        <v>528</v>
      </c>
      <c r="N72" s="356" t="s">
        <v>529</v>
      </c>
      <c r="O72" s="356" t="s">
        <v>530</v>
      </c>
    </row>
    <row r="73" spans="2:30" x14ac:dyDescent="0.15">
      <c r="B73" s="250"/>
      <c r="C73" s="246"/>
      <c r="D73" s="246"/>
      <c r="E73" s="246"/>
      <c r="F73" s="246"/>
      <c r="G73" s="1247" t="s">
        <v>562</v>
      </c>
      <c r="H73" s="1248"/>
      <c r="I73" s="1253" t="s">
        <v>563</v>
      </c>
      <c r="J73" s="1253"/>
      <c r="K73" s="1234">
        <v>109.3</v>
      </c>
      <c r="L73" s="1234">
        <v>97.9</v>
      </c>
      <c r="M73" s="1221">
        <v>108.7</v>
      </c>
      <c r="N73" s="1221">
        <v>74.900000000000006</v>
      </c>
      <c r="O73" s="1221">
        <v>84.8</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12.6</v>
      </c>
      <c r="L75" s="1225">
        <v>10.199999999999999</v>
      </c>
      <c r="M75" s="1225">
        <v>9.1999999999999993</v>
      </c>
      <c r="N75" s="1225">
        <v>9.5</v>
      </c>
      <c r="O75" s="1225">
        <v>9.8000000000000007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563</v>
      </c>
      <c r="J77" s="1233"/>
      <c r="K77" s="1234">
        <v>58.2</v>
      </c>
      <c r="L77" s="1234">
        <v>50.3</v>
      </c>
      <c r="M77" s="1221">
        <v>45.9</v>
      </c>
      <c r="N77" s="1221">
        <v>33.6</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10.3</v>
      </c>
      <c r="L79" s="1224">
        <v>9.6</v>
      </c>
      <c r="M79" s="1224">
        <v>8.8000000000000007</v>
      </c>
      <c r="N79" s="1224">
        <v>7</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39277</v>
      </c>
      <c r="E3" s="118"/>
      <c r="F3" s="119">
        <v>50880</v>
      </c>
      <c r="G3" s="120"/>
      <c r="H3" s="121"/>
    </row>
    <row r="4" spans="1:8" x14ac:dyDescent="0.15">
      <c r="A4" s="122"/>
      <c r="B4" s="123"/>
      <c r="C4" s="124"/>
      <c r="D4" s="125">
        <v>24510</v>
      </c>
      <c r="E4" s="126"/>
      <c r="F4" s="127">
        <v>26879</v>
      </c>
      <c r="G4" s="128"/>
      <c r="H4" s="129"/>
    </row>
    <row r="5" spans="1:8" x14ac:dyDescent="0.15">
      <c r="A5" s="110" t="s">
        <v>520</v>
      </c>
      <c r="B5" s="115"/>
      <c r="C5" s="116"/>
      <c r="D5" s="117">
        <v>22964</v>
      </c>
      <c r="E5" s="118"/>
      <c r="F5" s="119">
        <v>63956</v>
      </c>
      <c r="G5" s="120"/>
      <c r="H5" s="121"/>
    </row>
    <row r="6" spans="1:8" x14ac:dyDescent="0.15">
      <c r="A6" s="122"/>
      <c r="B6" s="123"/>
      <c r="C6" s="124"/>
      <c r="D6" s="125">
        <v>15317</v>
      </c>
      <c r="E6" s="126"/>
      <c r="F6" s="127">
        <v>29239</v>
      </c>
      <c r="G6" s="128"/>
      <c r="H6" s="129"/>
    </row>
    <row r="7" spans="1:8" x14ac:dyDescent="0.15">
      <c r="A7" s="110" t="s">
        <v>521</v>
      </c>
      <c r="B7" s="115"/>
      <c r="C7" s="116"/>
      <c r="D7" s="117">
        <v>22583</v>
      </c>
      <c r="E7" s="118"/>
      <c r="F7" s="119">
        <v>66255</v>
      </c>
      <c r="G7" s="120"/>
      <c r="H7" s="121"/>
    </row>
    <row r="8" spans="1:8" x14ac:dyDescent="0.15">
      <c r="A8" s="122"/>
      <c r="B8" s="123"/>
      <c r="C8" s="124"/>
      <c r="D8" s="125">
        <v>16547</v>
      </c>
      <c r="E8" s="126"/>
      <c r="F8" s="127">
        <v>31822</v>
      </c>
      <c r="G8" s="128"/>
      <c r="H8" s="129"/>
    </row>
    <row r="9" spans="1:8" x14ac:dyDescent="0.15">
      <c r="A9" s="110" t="s">
        <v>522</v>
      </c>
      <c r="B9" s="115"/>
      <c r="C9" s="116"/>
      <c r="D9" s="117">
        <v>37573</v>
      </c>
      <c r="E9" s="118"/>
      <c r="F9" s="119">
        <v>47278</v>
      </c>
      <c r="G9" s="120"/>
      <c r="H9" s="121"/>
    </row>
    <row r="10" spans="1:8" x14ac:dyDescent="0.15">
      <c r="A10" s="122"/>
      <c r="B10" s="123"/>
      <c r="C10" s="124"/>
      <c r="D10" s="125">
        <v>31308</v>
      </c>
      <c r="E10" s="126"/>
      <c r="F10" s="127">
        <v>24096</v>
      </c>
      <c r="G10" s="128"/>
      <c r="H10" s="129"/>
    </row>
    <row r="11" spans="1:8" x14ac:dyDescent="0.15">
      <c r="A11" s="110" t="s">
        <v>523</v>
      </c>
      <c r="B11" s="115"/>
      <c r="C11" s="116"/>
      <c r="D11" s="117">
        <v>50294</v>
      </c>
      <c r="E11" s="118"/>
      <c r="F11" s="119">
        <v>44504</v>
      </c>
      <c r="G11" s="120"/>
      <c r="H11" s="121"/>
    </row>
    <row r="12" spans="1:8" x14ac:dyDescent="0.15">
      <c r="A12" s="122"/>
      <c r="B12" s="123"/>
      <c r="C12" s="130"/>
      <c r="D12" s="125">
        <v>36956</v>
      </c>
      <c r="E12" s="126"/>
      <c r="F12" s="127">
        <v>25876</v>
      </c>
      <c r="G12" s="128"/>
      <c r="H12" s="129"/>
    </row>
    <row r="13" spans="1:8" x14ac:dyDescent="0.15">
      <c r="A13" s="110"/>
      <c r="B13" s="115"/>
      <c r="C13" s="131"/>
      <c r="D13" s="132">
        <v>34538</v>
      </c>
      <c r="E13" s="133"/>
      <c r="F13" s="134">
        <v>54575</v>
      </c>
      <c r="G13" s="135"/>
      <c r="H13" s="121"/>
    </row>
    <row r="14" spans="1:8" x14ac:dyDescent="0.15">
      <c r="A14" s="122"/>
      <c r="B14" s="123"/>
      <c r="C14" s="124"/>
      <c r="D14" s="125">
        <v>24928</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0.15</v>
      </c>
      <c r="C19" s="136">
        <f>ROUND(VALUE(SUBSTITUTE(実質収支比率等に係る経年分析!G$48,"▲","-")),2)</f>
        <v>0.23</v>
      </c>
      <c r="D19" s="136">
        <f>ROUND(VALUE(SUBSTITUTE(実質収支比率等に係る経年分析!H$48,"▲","-")),2)</f>
        <v>0.15</v>
      </c>
      <c r="E19" s="136">
        <f>ROUND(VALUE(SUBSTITUTE(実質収支比率等に係る経年分析!I$48,"▲","-")),2)</f>
        <v>0.16</v>
      </c>
      <c r="F19" s="136">
        <f>ROUND(VALUE(SUBSTITUTE(実質収支比率等に係る経年分析!J$48,"▲","-")),2)</f>
        <v>0.13</v>
      </c>
    </row>
    <row r="20" spans="1:11" x14ac:dyDescent="0.15">
      <c r="A20" s="136" t="s">
        <v>43</v>
      </c>
      <c r="B20" s="136">
        <f>ROUND(VALUE(SUBSTITUTE(実質収支比率等に係る経年分析!F$47,"▲","-")),2)</f>
        <v>1.1399999999999999</v>
      </c>
      <c r="C20" s="136">
        <f>ROUND(VALUE(SUBSTITUTE(実質収支比率等に係る経年分析!G$47,"▲","-")),2)</f>
        <v>1.25</v>
      </c>
      <c r="D20" s="136">
        <f>ROUND(VALUE(SUBSTITUTE(実質収支比率等に係る経年分析!H$47,"▲","-")),2)</f>
        <v>1.79</v>
      </c>
      <c r="E20" s="136">
        <f>ROUND(VALUE(SUBSTITUTE(実質収支比率等に係る経年分析!I$47,"▲","-")),2)</f>
        <v>3.21</v>
      </c>
      <c r="F20" s="136">
        <f>ROUND(VALUE(SUBSTITUTE(実質収支比率等に係る経年分析!J$47,"▲","-")),2)</f>
        <v>1.43</v>
      </c>
    </row>
    <row r="21" spans="1:11" x14ac:dyDescent="0.15">
      <c r="A21" s="136" t="s">
        <v>44</v>
      </c>
      <c r="B21" s="136">
        <f>IF(ISNUMBER(VALUE(SUBSTITUTE(実質収支比率等に係る経年分析!F$49,"▲","-"))),ROUND(VALUE(SUBSTITUTE(実質収支比率等に係る経年分析!F$49,"▲","-")),2),NA())</f>
        <v>0.81</v>
      </c>
      <c r="C21" s="136">
        <f>IF(ISNUMBER(VALUE(SUBSTITUTE(実質収支比率等に係る経年分析!G$49,"▲","-"))),ROUND(VALUE(SUBSTITUTE(実質収支比率等に係る経年分析!G$49,"▲","-")),2),NA())</f>
        <v>0.33</v>
      </c>
      <c r="D21" s="136">
        <f>IF(ISNUMBER(VALUE(SUBSTITUTE(実質収支比率等に係る経年分析!H$49,"▲","-"))),ROUND(VALUE(SUBSTITUTE(実質収支比率等に係る経年分析!H$49,"▲","-")),2),NA())</f>
        <v>0.46</v>
      </c>
      <c r="E21" s="136">
        <f>IF(ISNUMBER(VALUE(SUBSTITUTE(実質収支比率等に係る経年分析!I$49,"▲","-"))),ROUND(VALUE(SUBSTITUTE(実質収支比率等に係る経年分析!I$49,"▲","-")),2),NA())</f>
        <v>1.42</v>
      </c>
      <c r="F21" s="136">
        <f>IF(ISNUMBER(VALUE(SUBSTITUTE(実質収支比率等に係る経年分析!J$49,"▲","-"))),ROUND(VALUE(SUBSTITUTE(実質収支比率等に係る経年分析!J$49,"▲","-")),2),NA())</f>
        <v>-1.83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久世荒内・寺田塚本地区土地区画整理事業特別会計</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f>IF(ROUND(VALUE(SUBSTITUTE(連結実質赤字比率に係る赤字・黒字の構成分析!G$39,"▲", "-")), 2) &lt; 0, ABS(ROUND(VALUE(SUBSTITUTE(連結実質赤字比率に係る赤字・黒字の構成分析!G$39,"▲", "-")), 2)), NA())</f>
        <v>0.35</v>
      </c>
      <c r="E31" s="137" t="e">
        <f>IF(ROUND(VALUE(SUBSTITUTE(連結実質赤字比率に係る赤字・黒字の構成分析!G$39,"▲", "-")), 2) &gt;= 0, ABS(ROUND(VALUE(SUBSTITUTE(連結実質赤字比率に係る赤字・黒字の構成分析!G$39,"▲", "-")), 2)), NA())</f>
        <v>#N/A</v>
      </c>
      <c r="F31" s="137">
        <f>IF(ROUND(VALUE(SUBSTITUTE(連結実質赤字比率に係る赤字・黒字の構成分析!H$39,"▲", "-")), 2) &lt; 0, ABS(ROUND(VALUE(SUBSTITUTE(連結実質赤字比率に係る赤字・黒字の構成分析!H$39,"▲", "-")), 2)), NA())</f>
        <v>0.48</v>
      </c>
      <c r="G31" s="137" t="e">
        <f>IF(ROUND(VALUE(SUBSTITUTE(連結実質赤字比率に係る赤字・黒字の構成分析!H$39,"▲", "-")), 2) &gt;= 0, ABS(ROUND(VALUE(SUBSTITUTE(連結実質赤字比率に係る赤字・黒字の構成分析!H$39,"▲", "-")), 2)), NA())</f>
        <v>#N/A</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0.13</v>
      </c>
    </row>
    <row r="33" spans="1:16" x14ac:dyDescent="0.15">
      <c r="A33" s="137" t="str">
        <f>IF(連結実質赤字比率に係る赤字・黒字の構成分析!C$37="",NA(),連結実質赤字比率に係る赤字・黒字の構成分析!C$37)</f>
        <v>後期高齢者医療事業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0.14000000000000001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0.17</v>
      </c>
    </row>
    <row r="34" spans="1:16" x14ac:dyDescent="0.15">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1.25</v>
      </c>
    </row>
    <row r="35" spans="1:16" x14ac:dyDescent="0.15">
      <c r="A35" s="137" t="str">
        <f>IF(連結実質赤字比率に係る赤字・黒字の構成分析!C$35="",NA(),連結実質赤字比率に係る赤字・黒字の構成分析!C$35)</f>
        <v>介護保険事業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0.91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2.2599999999999998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2712</v>
      </c>
      <c r="E42" s="138"/>
      <c r="F42" s="138"/>
      <c r="G42" s="138">
        <f>'実質公債費比率（分子）の構造'!L$52</f>
        <v>2774</v>
      </c>
      <c r="H42" s="138"/>
      <c r="I42" s="138"/>
      <c r="J42" s="138">
        <f>'実質公債費比率（分子）の構造'!M$52</f>
        <v>2762</v>
      </c>
      <c r="K42" s="138"/>
      <c r="L42" s="138"/>
      <c r="M42" s="138">
        <f>'実質公債費比率（分子）の構造'!N$52</f>
        <v>2407</v>
      </c>
      <c r="N42" s="138"/>
      <c r="O42" s="138"/>
      <c r="P42" s="138">
        <f>'実質公債費比率（分子）の構造'!O$52</f>
        <v>2427</v>
      </c>
    </row>
    <row r="43" spans="1:16" x14ac:dyDescent="0.15">
      <c r="A43" s="138" t="s">
        <v>52</v>
      </c>
      <c r="B43" s="138">
        <f>'実質公債費比率（分子）の構造'!K$51</f>
        <v>1</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2</v>
      </c>
      <c r="O43" s="138"/>
      <c r="P43" s="138"/>
    </row>
    <row r="44" spans="1:16" x14ac:dyDescent="0.15">
      <c r="A44" s="138" t="s">
        <v>53</v>
      </c>
      <c r="B44" s="138">
        <f>'実質公債費比率（分子）の構造'!K$50</f>
        <v>74</v>
      </c>
      <c r="C44" s="138"/>
      <c r="D44" s="138"/>
      <c r="E44" s="138">
        <f>'実質公債費比率（分子）の構造'!L$50</f>
        <v>75</v>
      </c>
      <c r="F44" s="138"/>
      <c r="G44" s="138"/>
      <c r="H44" s="138">
        <f>'実質公債費比率（分子）の構造'!M$50</f>
        <v>78</v>
      </c>
      <c r="I44" s="138"/>
      <c r="J44" s="138"/>
      <c r="K44" s="138">
        <f>'実質公債費比率（分子）の構造'!N$50</f>
        <v>94</v>
      </c>
      <c r="L44" s="138"/>
      <c r="M44" s="138"/>
      <c r="N44" s="138">
        <f>'実質公債費比率（分子）の構造'!O$50</f>
        <v>94</v>
      </c>
      <c r="O44" s="138"/>
      <c r="P44" s="138"/>
    </row>
    <row r="45" spans="1:16" x14ac:dyDescent="0.15">
      <c r="A45" s="138" t="s">
        <v>54</v>
      </c>
      <c r="B45" s="138">
        <f>'実質公債費比率（分子）の構造'!K$49</f>
        <v>154</v>
      </c>
      <c r="C45" s="138"/>
      <c r="D45" s="138"/>
      <c r="E45" s="138">
        <f>'実質公債費比率（分子）の構造'!L$49</f>
        <v>154</v>
      </c>
      <c r="F45" s="138"/>
      <c r="G45" s="138"/>
      <c r="H45" s="138">
        <f>'実質公債費比率（分子）の構造'!M$49</f>
        <v>137</v>
      </c>
      <c r="I45" s="138"/>
      <c r="J45" s="138"/>
      <c r="K45" s="138">
        <f>'実質公債費比率（分子）の構造'!N$49</f>
        <v>119</v>
      </c>
      <c r="L45" s="138"/>
      <c r="M45" s="138"/>
      <c r="N45" s="138">
        <f>'実質公債費比率（分子）の構造'!O$49</f>
        <v>92</v>
      </c>
      <c r="O45" s="138"/>
      <c r="P45" s="138"/>
    </row>
    <row r="46" spans="1:16" x14ac:dyDescent="0.15">
      <c r="A46" s="138" t="s">
        <v>55</v>
      </c>
      <c r="B46" s="138">
        <f>'実質公債費比率（分子）の構造'!K$48</f>
        <v>594</v>
      </c>
      <c r="C46" s="138"/>
      <c r="D46" s="138"/>
      <c r="E46" s="138">
        <f>'実質公債費比率（分子）の構造'!L$48</f>
        <v>583</v>
      </c>
      <c r="F46" s="138"/>
      <c r="G46" s="138"/>
      <c r="H46" s="138">
        <f>'実質公債費比率（分子）の構造'!M$48</f>
        <v>592</v>
      </c>
      <c r="I46" s="138"/>
      <c r="J46" s="138"/>
      <c r="K46" s="138">
        <f>'実質公債費比率（分子）の構造'!N$48</f>
        <v>592</v>
      </c>
      <c r="L46" s="138"/>
      <c r="M46" s="138"/>
      <c r="N46" s="138">
        <f>'実質公債費比率（分子）の構造'!O$48</f>
        <v>593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3023</v>
      </c>
      <c r="C49" s="138"/>
      <c r="D49" s="138"/>
      <c r="E49" s="138">
        <f>'実質公債費比率（分子）の構造'!L$45</f>
        <v>3161</v>
      </c>
      <c r="F49" s="138"/>
      <c r="G49" s="138"/>
      <c r="H49" s="138">
        <f>'実質公債費比率（分子）の構造'!M$45</f>
        <v>3164</v>
      </c>
      <c r="I49" s="138"/>
      <c r="J49" s="138"/>
      <c r="K49" s="138">
        <f>'実質公債費比率（分子）の構造'!N$45</f>
        <v>2885</v>
      </c>
      <c r="L49" s="138"/>
      <c r="M49" s="138"/>
      <c r="N49" s="138">
        <f>'実質公債費比率（分子）の構造'!O$45</f>
        <v>2968</v>
      </c>
      <c r="O49" s="138"/>
      <c r="P49" s="138"/>
    </row>
    <row r="50" spans="1:16" x14ac:dyDescent="0.15">
      <c r="A50" s="138" t="s">
        <v>59</v>
      </c>
      <c r="B50" s="138" t="e">
        <f>NA()</f>
        <v>#N/A</v>
      </c>
      <c r="C50" s="138">
        <f>IF(ISNUMBER('実質公債費比率（分子）の構造'!K$53),'実質公債費比率（分子）の構造'!K$53,NA())</f>
        <v>1134</v>
      </c>
      <c r="D50" s="138" t="e">
        <f>NA()</f>
        <v>#N/A</v>
      </c>
      <c r="E50" s="138" t="e">
        <f>NA()</f>
        <v>#N/A</v>
      </c>
      <c r="F50" s="138">
        <f>IF(ISNUMBER('実質公債費比率（分子）の構造'!L$53),'実質公債費比率（分子）の構造'!L$53,NA())</f>
        <v>1199</v>
      </c>
      <c r="G50" s="138" t="e">
        <f>NA()</f>
        <v>#N/A</v>
      </c>
      <c r="H50" s="138" t="e">
        <f>NA()</f>
        <v>#N/A</v>
      </c>
      <c r="I50" s="138">
        <f>IF(ISNUMBER('実質公債費比率（分子）の構造'!M$53),'実質公債費比率（分子）の構造'!M$53,NA())</f>
        <v>1209</v>
      </c>
      <c r="J50" s="138" t="e">
        <f>NA()</f>
        <v>#N/A</v>
      </c>
      <c r="K50" s="138" t="e">
        <f>NA()</f>
        <v>#N/A</v>
      </c>
      <c r="L50" s="138">
        <f>IF(ISNUMBER('実質公債費比率（分子）の構造'!N$53),'実質公債費比率（分子）の構造'!N$53,NA())</f>
        <v>1283</v>
      </c>
      <c r="M50" s="138" t="e">
        <f>NA()</f>
        <v>#N/A</v>
      </c>
      <c r="N50" s="138" t="e">
        <f>NA()</f>
        <v>#N/A</v>
      </c>
      <c r="O50" s="138">
        <f>IF(ISNUMBER('実質公債費比率（分子）の構造'!O$53),'実質公債費比率（分子）の構造'!O$53,NA())</f>
        <v>1322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29294</v>
      </c>
      <c r="E56" s="137"/>
      <c r="F56" s="137"/>
      <c r="G56" s="137">
        <f>'将来負担比率（分子）の構造'!J$52</f>
        <v>29659</v>
      </c>
      <c r="H56" s="137"/>
      <c r="I56" s="137"/>
      <c r="J56" s="137">
        <f>'将来負担比率（分子）の構造'!K$52</f>
        <v>29566</v>
      </c>
      <c r="K56" s="137"/>
      <c r="L56" s="137"/>
      <c r="M56" s="137">
        <f>'将来負担比率（分子）の構造'!L$52</f>
        <v>29683</v>
      </c>
      <c r="N56" s="137"/>
      <c r="O56" s="137"/>
      <c r="P56" s="137">
        <f>'将来負担比率（分子）の構造'!M$52</f>
        <v>29460</v>
      </c>
    </row>
    <row r="57" spans="1:16" x14ac:dyDescent="0.15">
      <c r="A57" s="137" t="s">
        <v>35</v>
      </c>
      <c r="B57" s="137"/>
      <c r="C57" s="137"/>
      <c r="D57" s="137">
        <f>'将来負担比率（分子）の構造'!I$51</f>
        <v>5037</v>
      </c>
      <c r="E57" s="137"/>
      <c r="F57" s="137"/>
      <c r="G57" s="137">
        <f>'将来負担比率（分子）の構造'!J$51</f>
        <v>5481</v>
      </c>
      <c r="H57" s="137"/>
      <c r="I57" s="137"/>
      <c r="J57" s="137">
        <f>'将来負担比率（分子）の構造'!K$51</f>
        <v>5635</v>
      </c>
      <c r="K57" s="137"/>
      <c r="L57" s="137"/>
      <c r="M57" s="137">
        <f>'将来負担比率（分子）の構造'!L$51</f>
        <v>4669</v>
      </c>
      <c r="N57" s="137"/>
      <c r="O57" s="137"/>
      <c r="P57" s="137">
        <f>'将来負担比率（分子）の構造'!M$51</f>
        <v>5406</v>
      </c>
    </row>
    <row r="58" spans="1:16" x14ac:dyDescent="0.15">
      <c r="A58" s="137" t="s">
        <v>34</v>
      </c>
      <c r="B58" s="137"/>
      <c r="C58" s="137"/>
      <c r="D58" s="137">
        <f>'将来負担比率（分子）の構造'!I$50</f>
        <v>1859</v>
      </c>
      <c r="E58" s="137"/>
      <c r="F58" s="137"/>
      <c r="G58" s="137">
        <f>'将来負担比率（分子）の構造'!J$50</f>
        <v>2352</v>
      </c>
      <c r="H58" s="137"/>
      <c r="I58" s="137"/>
      <c r="J58" s="137">
        <f>'将来負担比率（分子）の構造'!K$50</f>
        <v>2608</v>
      </c>
      <c r="K58" s="137"/>
      <c r="L58" s="137"/>
      <c r="M58" s="137">
        <f>'将来負担比率（分子）の構造'!L$50</f>
        <v>3107</v>
      </c>
      <c r="N58" s="137"/>
      <c r="O58" s="137"/>
      <c r="P58" s="137">
        <f>'将来負担比率（分子）の構造'!M$50</f>
        <v>3022</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3130</v>
      </c>
      <c r="C62" s="137"/>
      <c r="D62" s="137"/>
      <c r="E62" s="137">
        <f>'将来負担比率（分子）の構造'!J$45</f>
        <v>2808</v>
      </c>
      <c r="F62" s="137"/>
      <c r="G62" s="137"/>
      <c r="H62" s="137">
        <f>'将来負担比率（分子）の構造'!K$45</f>
        <v>2502</v>
      </c>
      <c r="I62" s="137"/>
      <c r="J62" s="137"/>
      <c r="K62" s="137">
        <f>'将来負担比率（分子）の構造'!L$45</f>
        <v>2215</v>
      </c>
      <c r="L62" s="137"/>
      <c r="M62" s="137"/>
      <c r="N62" s="137">
        <f>'将来負担比率（分子）の構造'!M$45</f>
        <v>2169</v>
      </c>
      <c r="O62" s="137"/>
      <c r="P62" s="137"/>
    </row>
    <row r="63" spans="1:16" x14ac:dyDescent="0.15">
      <c r="A63" s="137" t="s">
        <v>27</v>
      </c>
      <c r="B63" s="137">
        <f>'将来負担比率（分子）の構造'!I$44</f>
        <v>800</v>
      </c>
      <c r="C63" s="137"/>
      <c r="D63" s="137"/>
      <c r="E63" s="137">
        <f>'将来負担比率（分子）の構造'!J$44</f>
        <v>707</v>
      </c>
      <c r="F63" s="137"/>
      <c r="G63" s="137"/>
      <c r="H63" s="137">
        <f>'将来負担比率（分子）の構造'!K$44</f>
        <v>819</v>
      </c>
      <c r="I63" s="137"/>
      <c r="J63" s="137"/>
      <c r="K63" s="137">
        <f>'将来負担比率（分子）の構造'!L$44</f>
        <v>762</v>
      </c>
      <c r="L63" s="137"/>
      <c r="M63" s="137"/>
      <c r="N63" s="137">
        <f>'将来負担比率（分子）の構造'!M$44</f>
        <v>1272</v>
      </c>
      <c r="O63" s="137"/>
      <c r="P63" s="137"/>
    </row>
    <row r="64" spans="1:16" x14ac:dyDescent="0.15">
      <c r="A64" s="137" t="s">
        <v>26</v>
      </c>
      <c r="B64" s="137">
        <f>'将来負担比率（分子）の構造'!I$43</f>
        <v>8185</v>
      </c>
      <c r="C64" s="137"/>
      <c r="D64" s="137"/>
      <c r="E64" s="137">
        <f>'将来負担比率（分子）の構造'!J$43</f>
        <v>8206</v>
      </c>
      <c r="F64" s="137"/>
      <c r="G64" s="137"/>
      <c r="H64" s="137">
        <f>'将来負担比率（分子）の構造'!K$43</f>
        <v>10523</v>
      </c>
      <c r="I64" s="137"/>
      <c r="J64" s="137"/>
      <c r="K64" s="137">
        <f>'将来負担比率（分子）の構造'!L$43</f>
        <v>6013</v>
      </c>
      <c r="L64" s="137"/>
      <c r="M64" s="137"/>
      <c r="N64" s="137">
        <f>'将来負担比率（分子）の構造'!M$43</f>
        <v>6331</v>
      </c>
      <c r="O64" s="137"/>
      <c r="P64" s="137"/>
    </row>
    <row r="65" spans="1:16" x14ac:dyDescent="0.15">
      <c r="A65" s="137" t="s">
        <v>25</v>
      </c>
      <c r="B65" s="137">
        <f>'将来負担比率（分子）の構造'!I$42</f>
        <v>3307</v>
      </c>
      <c r="C65" s="137"/>
      <c r="D65" s="137"/>
      <c r="E65" s="137">
        <f>'将来負担比率（分子）の構造'!J$42</f>
        <v>3484</v>
      </c>
      <c r="F65" s="137"/>
      <c r="G65" s="137"/>
      <c r="H65" s="137">
        <f>'将来負担比率（分子）の構造'!K$42</f>
        <v>3474</v>
      </c>
      <c r="I65" s="137"/>
      <c r="J65" s="137"/>
      <c r="K65" s="137">
        <f>'将来負担比率（分子）の構造'!L$42</f>
        <v>3132</v>
      </c>
      <c r="L65" s="137"/>
      <c r="M65" s="137"/>
      <c r="N65" s="137">
        <f>'将来負担比率（分子）の構造'!M$42</f>
        <v>3045</v>
      </c>
      <c r="O65" s="137"/>
      <c r="P65" s="137"/>
    </row>
    <row r="66" spans="1:16" x14ac:dyDescent="0.15">
      <c r="A66" s="137" t="s">
        <v>24</v>
      </c>
      <c r="B66" s="137">
        <f>'将来負担比率（分子）の構造'!I$41</f>
        <v>34633</v>
      </c>
      <c r="C66" s="137"/>
      <c r="D66" s="137"/>
      <c r="E66" s="137">
        <f>'将来負担比率（分子）の構造'!J$41</f>
        <v>34878</v>
      </c>
      <c r="F66" s="137"/>
      <c r="G66" s="137"/>
      <c r="H66" s="137">
        <f>'将来負担比率（分子）の構造'!K$41</f>
        <v>34425</v>
      </c>
      <c r="I66" s="137"/>
      <c r="J66" s="137"/>
      <c r="K66" s="137">
        <f>'将来負担比率（分子）の構造'!L$41</f>
        <v>35076</v>
      </c>
      <c r="L66" s="137"/>
      <c r="M66" s="137"/>
      <c r="N66" s="137">
        <f>'将来負担比率（分子）の構造'!M$41</f>
        <v>36131</v>
      </c>
      <c r="O66" s="137"/>
      <c r="P66" s="137"/>
    </row>
    <row r="67" spans="1:16" x14ac:dyDescent="0.15">
      <c r="A67" s="137" t="s">
        <v>63</v>
      </c>
      <c r="B67" s="137" t="e">
        <f>NA()</f>
        <v>#N/A</v>
      </c>
      <c r="C67" s="137">
        <f>IF(ISNUMBER('将来負担比率（分子）の構造'!I$53), IF('将来負担比率（分子）の構造'!I$53 &lt; 0, 0, '将来負担比率（分子）の構造'!I$53), NA())</f>
        <v>13866</v>
      </c>
      <c r="D67" s="137" t="e">
        <f>NA()</f>
        <v>#N/A</v>
      </c>
      <c r="E67" s="137" t="e">
        <f>NA()</f>
        <v>#N/A</v>
      </c>
      <c r="F67" s="137">
        <f>IF(ISNUMBER('将来負担比率（分子）の構造'!J$53), IF('将来負担比率（分子）の構造'!J$53 &lt; 0, 0, '将来負担比率（分子）の構造'!J$53), NA())</f>
        <v>12593</v>
      </c>
      <c r="G67" s="137" t="e">
        <f>NA()</f>
        <v>#N/A</v>
      </c>
      <c r="H67" s="137" t="e">
        <f>NA()</f>
        <v>#N/A</v>
      </c>
      <c r="I67" s="137">
        <f>IF(ISNUMBER('将来負担比率（分子）の構造'!K$53), IF('将来負担比率（分子）の構造'!K$53 &lt; 0, 0, '将来負担比率（分子）の構造'!K$53), NA())</f>
        <v>13935</v>
      </c>
      <c r="J67" s="137" t="e">
        <f>NA()</f>
        <v>#N/A</v>
      </c>
      <c r="K67" s="137" t="e">
        <f>NA()</f>
        <v>#N/A</v>
      </c>
      <c r="L67" s="137">
        <f>IF(ISNUMBER('将来負担比率（分子）の構造'!L$53), IF('将来負担比率（分子）の構造'!L$53 &lt; 0, 0, '将来負担比率（分子）の構造'!L$53), NA())</f>
        <v>9740</v>
      </c>
      <c r="M67" s="137" t="e">
        <f>NA()</f>
        <v>#N/A</v>
      </c>
      <c r="N67" s="137" t="e">
        <f>NA()</f>
        <v>#N/A</v>
      </c>
      <c r="O67" s="137">
        <f>IF(ISNUMBER('将来負担比率（分子）の構造'!M$53), IF('将来負担比率（分子）の構造'!M$53 &lt; 0, 0, '将来負担比率（分子）の構造'!M$53), NA())</f>
        <v>11061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8712887</v>
      </c>
      <c r="S5" s="615"/>
      <c r="T5" s="615"/>
      <c r="U5" s="615"/>
      <c r="V5" s="615"/>
      <c r="W5" s="615"/>
      <c r="X5" s="615"/>
      <c r="Y5" s="616"/>
      <c r="Z5" s="617">
        <v>32</v>
      </c>
      <c r="AA5" s="617"/>
      <c r="AB5" s="617"/>
      <c r="AC5" s="617"/>
      <c r="AD5" s="618">
        <v>8116331</v>
      </c>
      <c r="AE5" s="618"/>
      <c r="AF5" s="618"/>
      <c r="AG5" s="618"/>
      <c r="AH5" s="618"/>
      <c r="AI5" s="618"/>
      <c r="AJ5" s="618"/>
      <c r="AK5" s="618"/>
      <c r="AL5" s="619">
        <v>57.7</v>
      </c>
      <c r="AM5" s="620"/>
      <c r="AN5" s="620"/>
      <c r="AO5" s="621"/>
      <c r="AP5" s="611" t="s">
        <v>208</v>
      </c>
      <c r="AQ5" s="612"/>
      <c r="AR5" s="612"/>
      <c r="AS5" s="612"/>
      <c r="AT5" s="612"/>
      <c r="AU5" s="612"/>
      <c r="AV5" s="612"/>
      <c r="AW5" s="612"/>
      <c r="AX5" s="612"/>
      <c r="AY5" s="612"/>
      <c r="AZ5" s="612"/>
      <c r="BA5" s="612"/>
      <c r="BB5" s="612"/>
      <c r="BC5" s="612"/>
      <c r="BD5" s="612"/>
      <c r="BE5" s="612"/>
      <c r="BF5" s="613"/>
      <c r="BG5" s="625">
        <v>8116331</v>
      </c>
      <c r="BH5" s="626"/>
      <c r="BI5" s="626"/>
      <c r="BJ5" s="626"/>
      <c r="BK5" s="626"/>
      <c r="BL5" s="626"/>
      <c r="BM5" s="626"/>
      <c r="BN5" s="627"/>
      <c r="BO5" s="628">
        <v>93.2</v>
      </c>
      <c r="BP5" s="628"/>
      <c r="BQ5" s="628"/>
      <c r="BR5" s="628"/>
      <c r="BS5" s="629">
        <v>79647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147093</v>
      </c>
      <c r="S6" s="626"/>
      <c r="T6" s="626"/>
      <c r="U6" s="626"/>
      <c r="V6" s="626"/>
      <c r="W6" s="626"/>
      <c r="X6" s="626"/>
      <c r="Y6" s="627"/>
      <c r="Z6" s="628">
        <v>0.5</v>
      </c>
      <c r="AA6" s="628"/>
      <c r="AB6" s="628"/>
      <c r="AC6" s="628"/>
      <c r="AD6" s="629">
        <v>147093</v>
      </c>
      <c r="AE6" s="629"/>
      <c r="AF6" s="629"/>
      <c r="AG6" s="629"/>
      <c r="AH6" s="629"/>
      <c r="AI6" s="629"/>
      <c r="AJ6" s="629"/>
      <c r="AK6" s="629"/>
      <c r="AL6" s="630">
        <v>1</v>
      </c>
      <c r="AM6" s="631"/>
      <c r="AN6" s="631"/>
      <c r="AO6" s="632"/>
      <c r="AP6" s="622" t="s">
        <v>213</v>
      </c>
      <c r="AQ6" s="623"/>
      <c r="AR6" s="623"/>
      <c r="AS6" s="623"/>
      <c r="AT6" s="623"/>
      <c r="AU6" s="623"/>
      <c r="AV6" s="623"/>
      <c r="AW6" s="623"/>
      <c r="AX6" s="623"/>
      <c r="AY6" s="623"/>
      <c r="AZ6" s="623"/>
      <c r="BA6" s="623"/>
      <c r="BB6" s="623"/>
      <c r="BC6" s="623"/>
      <c r="BD6" s="623"/>
      <c r="BE6" s="623"/>
      <c r="BF6" s="624"/>
      <c r="BG6" s="625">
        <v>8116331</v>
      </c>
      <c r="BH6" s="626"/>
      <c r="BI6" s="626"/>
      <c r="BJ6" s="626"/>
      <c r="BK6" s="626"/>
      <c r="BL6" s="626"/>
      <c r="BM6" s="626"/>
      <c r="BN6" s="627"/>
      <c r="BO6" s="628">
        <v>93.2</v>
      </c>
      <c r="BP6" s="628"/>
      <c r="BQ6" s="628"/>
      <c r="BR6" s="628"/>
      <c r="BS6" s="629">
        <v>79647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256280</v>
      </c>
      <c r="CS6" s="626"/>
      <c r="CT6" s="626"/>
      <c r="CU6" s="626"/>
      <c r="CV6" s="626"/>
      <c r="CW6" s="626"/>
      <c r="CX6" s="626"/>
      <c r="CY6" s="627"/>
      <c r="CZ6" s="628">
        <v>0.9</v>
      </c>
      <c r="DA6" s="628"/>
      <c r="DB6" s="628"/>
      <c r="DC6" s="628"/>
      <c r="DD6" s="634" t="s">
        <v>215</v>
      </c>
      <c r="DE6" s="626"/>
      <c r="DF6" s="626"/>
      <c r="DG6" s="626"/>
      <c r="DH6" s="626"/>
      <c r="DI6" s="626"/>
      <c r="DJ6" s="626"/>
      <c r="DK6" s="626"/>
      <c r="DL6" s="626"/>
      <c r="DM6" s="626"/>
      <c r="DN6" s="626"/>
      <c r="DO6" s="626"/>
      <c r="DP6" s="627"/>
      <c r="DQ6" s="634">
        <v>256157</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15392</v>
      </c>
      <c r="S7" s="626"/>
      <c r="T7" s="626"/>
      <c r="U7" s="626"/>
      <c r="V7" s="626"/>
      <c r="W7" s="626"/>
      <c r="X7" s="626"/>
      <c r="Y7" s="627"/>
      <c r="Z7" s="628">
        <v>0.1</v>
      </c>
      <c r="AA7" s="628"/>
      <c r="AB7" s="628"/>
      <c r="AC7" s="628"/>
      <c r="AD7" s="629">
        <v>15392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4030599</v>
      </c>
      <c r="BH7" s="626"/>
      <c r="BI7" s="626"/>
      <c r="BJ7" s="626"/>
      <c r="BK7" s="626"/>
      <c r="BL7" s="626"/>
      <c r="BM7" s="626"/>
      <c r="BN7" s="627"/>
      <c r="BO7" s="628">
        <v>46.3</v>
      </c>
      <c r="BP7" s="628"/>
      <c r="BQ7" s="628"/>
      <c r="BR7" s="628"/>
      <c r="BS7" s="629">
        <v>79647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3795249</v>
      </c>
      <c r="CS7" s="626"/>
      <c r="CT7" s="626"/>
      <c r="CU7" s="626"/>
      <c r="CV7" s="626"/>
      <c r="CW7" s="626"/>
      <c r="CX7" s="626"/>
      <c r="CY7" s="627"/>
      <c r="CZ7" s="628">
        <v>14</v>
      </c>
      <c r="DA7" s="628"/>
      <c r="DB7" s="628"/>
      <c r="DC7" s="628"/>
      <c r="DD7" s="634">
        <v>871624</v>
      </c>
      <c r="DE7" s="626"/>
      <c r="DF7" s="626"/>
      <c r="DG7" s="626"/>
      <c r="DH7" s="626"/>
      <c r="DI7" s="626"/>
      <c r="DJ7" s="626"/>
      <c r="DK7" s="626"/>
      <c r="DL7" s="626"/>
      <c r="DM7" s="626"/>
      <c r="DN7" s="626"/>
      <c r="DO7" s="626"/>
      <c r="DP7" s="627"/>
      <c r="DQ7" s="634">
        <v>2768323</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50018</v>
      </c>
      <c r="S8" s="626"/>
      <c r="T8" s="626"/>
      <c r="U8" s="626"/>
      <c r="V8" s="626"/>
      <c r="W8" s="626"/>
      <c r="X8" s="626"/>
      <c r="Y8" s="627"/>
      <c r="Z8" s="628">
        <v>0.2</v>
      </c>
      <c r="AA8" s="628"/>
      <c r="AB8" s="628"/>
      <c r="AC8" s="628"/>
      <c r="AD8" s="629">
        <v>50018</v>
      </c>
      <c r="AE8" s="629"/>
      <c r="AF8" s="629"/>
      <c r="AG8" s="629"/>
      <c r="AH8" s="629"/>
      <c r="AI8" s="629"/>
      <c r="AJ8" s="629"/>
      <c r="AK8" s="629"/>
      <c r="AL8" s="630">
        <v>0.4</v>
      </c>
      <c r="AM8" s="631"/>
      <c r="AN8" s="631"/>
      <c r="AO8" s="632"/>
      <c r="AP8" s="622" t="s">
        <v>220</v>
      </c>
      <c r="AQ8" s="623"/>
      <c r="AR8" s="623"/>
      <c r="AS8" s="623"/>
      <c r="AT8" s="623"/>
      <c r="AU8" s="623"/>
      <c r="AV8" s="623"/>
      <c r="AW8" s="623"/>
      <c r="AX8" s="623"/>
      <c r="AY8" s="623"/>
      <c r="AZ8" s="623"/>
      <c r="BA8" s="623"/>
      <c r="BB8" s="623"/>
      <c r="BC8" s="623"/>
      <c r="BD8" s="623"/>
      <c r="BE8" s="623"/>
      <c r="BF8" s="624"/>
      <c r="BG8" s="625">
        <v>127833</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10823025</v>
      </c>
      <c r="CS8" s="626"/>
      <c r="CT8" s="626"/>
      <c r="CU8" s="626"/>
      <c r="CV8" s="626"/>
      <c r="CW8" s="626"/>
      <c r="CX8" s="626"/>
      <c r="CY8" s="627"/>
      <c r="CZ8" s="628">
        <v>39.799999999999997</v>
      </c>
      <c r="DA8" s="628"/>
      <c r="DB8" s="628"/>
      <c r="DC8" s="628"/>
      <c r="DD8" s="634">
        <v>49740</v>
      </c>
      <c r="DE8" s="626"/>
      <c r="DF8" s="626"/>
      <c r="DG8" s="626"/>
      <c r="DH8" s="626"/>
      <c r="DI8" s="626"/>
      <c r="DJ8" s="626"/>
      <c r="DK8" s="626"/>
      <c r="DL8" s="626"/>
      <c r="DM8" s="626"/>
      <c r="DN8" s="626"/>
      <c r="DO8" s="626"/>
      <c r="DP8" s="627"/>
      <c r="DQ8" s="634">
        <v>5276047</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29165</v>
      </c>
      <c r="S9" s="626"/>
      <c r="T9" s="626"/>
      <c r="U9" s="626"/>
      <c r="V9" s="626"/>
      <c r="W9" s="626"/>
      <c r="X9" s="626"/>
      <c r="Y9" s="627"/>
      <c r="Z9" s="628">
        <v>0.1</v>
      </c>
      <c r="AA9" s="628"/>
      <c r="AB9" s="628"/>
      <c r="AC9" s="628"/>
      <c r="AD9" s="629">
        <v>29165</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3482818</v>
      </c>
      <c r="BH9" s="626"/>
      <c r="BI9" s="626"/>
      <c r="BJ9" s="626"/>
      <c r="BK9" s="626"/>
      <c r="BL9" s="626"/>
      <c r="BM9" s="626"/>
      <c r="BN9" s="627"/>
      <c r="BO9" s="628">
        <v>40</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1590418</v>
      </c>
      <c r="CS9" s="626"/>
      <c r="CT9" s="626"/>
      <c r="CU9" s="626"/>
      <c r="CV9" s="626"/>
      <c r="CW9" s="626"/>
      <c r="CX9" s="626"/>
      <c r="CY9" s="627"/>
      <c r="CZ9" s="628">
        <v>5.8</v>
      </c>
      <c r="DA9" s="628"/>
      <c r="DB9" s="628"/>
      <c r="DC9" s="628"/>
      <c r="DD9" s="634" t="s">
        <v>111</v>
      </c>
      <c r="DE9" s="626"/>
      <c r="DF9" s="626"/>
      <c r="DG9" s="626"/>
      <c r="DH9" s="626"/>
      <c r="DI9" s="626"/>
      <c r="DJ9" s="626"/>
      <c r="DK9" s="626"/>
      <c r="DL9" s="626"/>
      <c r="DM9" s="626"/>
      <c r="DN9" s="626"/>
      <c r="DO9" s="626"/>
      <c r="DP9" s="627"/>
      <c r="DQ9" s="634">
        <v>1563966</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1275019</v>
      </c>
      <c r="S10" s="626"/>
      <c r="T10" s="626"/>
      <c r="U10" s="626"/>
      <c r="V10" s="626"/>
      <c r="W10" s="626"/>
      <c r="X10" s="626"/>
      <c r="Y10" s="627"/>
      <c r="Z10" s="628">
        <v>4.7</v>
      </c>
      <c r="AA10" s="628"/>
      <c r="AB10" s="628"/>
      <c r="AC10" s="628"/>
      <c r="AD10" s="629">
        <v>1275019</v>
      </c>
      <c r="AE10" s="629"/>
      <c r="AF10" s="629"/>
      <c r="AG10" s="629"/>
      <c r="AH10" s="629"/>
      <c r="AI10" s="629"/>
      <c r="AJ10" s="629"/>
      <c r="AK10" s="629"/>
      <c r="AL10" s="630">
        <v>9.1</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152207</v>
      </c>
      <c r="BH10" s="626"/>
      <c r="BI10" s="626"/>
      <c r="BJ10" s="626"/>
      <c r="BK10" s="626"/>
      <c r="BL10" s="626"/>
      <c r="BM10" s="626"/>
      <c r="BN10" s="627"/>
      <c r="BO10" s="628">
        <v>1.7</v>
      </c>
      <c r="BP10" s="628"/>
      <c r="BQ10" s="628"/>
      <c r="BR10" s="628"/>
      <c r="BS10" s="634">
        <v>26206</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30459</v>
      </c>
      <c r="CS10" s="626"/>
      <c r="CT10" s="626"/>
      <c r="CU10" s="626"/>
      <c r="CV10" s="626"/>
      <c r="CW10" s="626"/>
      <c r="CX10" s="626"/>
      <c r="CY10" s="627"/>
      <c r="CZ10" s="628">
        <v>0.1</v>
      </c>
      <c r="DA10" s="628"/>
      <c r="DB10" s="628"/>
      <c r="DC10" s="628"/>
      <c r="DD10" s="634">
        <v>1526</v>
      </c>
      <c r="DE10" s="626"/>
      <c r="DF10" s="626"/>
      <c r="DG10" s="626"/>
      <c r="DH10" s="626"/>
      <c r="DI10" s="626"/>
      <c r="DJ10" s="626"/>
      <c r="DK10" s="626"/>
      <c r="DL10" s="626"/>
      <c r="DM10" s="626"/>
      <c r="DN10" s="626"/>
      <c r="DO10" s="626"/>
      <c r="DP10" s="627"/>
      <c r="DQ10" s="634">
        <v>28308</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43022</v>
      </c>
      <c r="S11" s="626"/>
      <c r="T11" s="626"/>
      <c r="U11" s="626"/>
      <c r="V11" s="626"/>
      <c r="W11" s="626"/>
      <c r="X11" s="626"/>
      <c r="Y11" s="627"/>
      <c r="Z11" s="628">
        <v>0.2</v>
      </c>
      <c r="AA11" s="628"/>
      <c r="AB11" s="628"/>
      <c r="AC11" s="628"/>
      <c r="AD11" s="629">
        <v>43022</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267741</v>
      </c>
      <c r="BH11" s="626"/>
      <c r="BI11" s="626"/>
      <c r="BJ11" s="626"/>
      <c r="BK11" s="626"/>
      <c r="BL11" s="626"/>
      <c r="BM11" s="626"/>
      <c r="BN11" s="627"/>
      <c r="BO11" s="628">
        <v>3.1</v>
      </c>
      <c r="BP11" s="628"/>
      <c r="BQ11" s="628"/>
      <c r="BR11" s="628"/>
      <c r="BS11" s="634">
        <v>53441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120858</v>
      </c>
      <c r="CS11" s="626"/>
      <c r="CT11" s="626"/>
      <c r="CU11" s="626"/>
      <c r="CV11" s="626"/>
      <c r="CW11" s="626"/>
      <c r="CX11" s="626"/>
      <c r="CY11" s="627"/>
      <c r="CZ11" s="628">
        <v>0.4</v>
      </c>
      <c r="DA11" s="628"/>
      <c r="DB11" s="628"/>
      <c r="DC11" s="628"/>
      <c r="DD11" s="634">
        <v>15875</v>
      </c>
      <c r="DE11" s="626"/>
      <c r="DF11" s="626"/>
      <c r="DG11" s="626"/>
      <c r="DH11" s="626"/>
      <c r="DI11" s="626"/>
      <c r="DJ11" s="626"/>
      <c r="DK11" s="626"/>
      <c r="DL11" s="626"/>
      <c r="DM11" s="626"/>
      <c r="DN11" s="626"/>
      <c r="DO11" s="626"/>
      <c r="DP11" s="627"/>
      <c r="DQ11" s="634">
        <v>74456</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3401772</v>
      </c>
      <c r="BH12" s="626"/>
      <c r="BI12" s="626"/>
      <c r="BJ12" s="626"/>
      <c r="BK12" s="626"/>
      <c r="BL12" s="626"/>
      <c r="BM12" s="626"/>
      <c r="BN12" s="627"/>
      <c r="BO12" s="628">
        <v>39</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476970</v>
      </c>
      <c r="CS12" s="626"/>
      <c r="CT12" s="626"/>
      <c r="CU12" s="626"/>
      <c r="CV12" s="626"/>
      <c r="CW12" s="626"/>
      <c r="CX12" s="626"/>
      <c r="CY12" s="627"/>
      <c r="CZ12" s="628">
        <v>1.8</v>
      </c>
      <c r="DA12" s="628"/>
      <c r="DB12" s="628"/>
      <c r="DC12" s="628"/>
      <c r="DD12" s="634" t="s">
        <v>111</v>
      </c>
      <c r="DE12" s="626"/>
      <c r="DF12" s="626"/>
      <c r="DG12" s="626"/>
      <c r="DH12" s="626"/>
      <c r="DI12" s="626"/>
      <c r="DJ12" s="626"/>
      <c r="DK12" s="626"/>
      <c r="DL12" s="626"/>
      <c r="DM12" s="626"/>
      <c r="DN12" s="626"/>
      <c r="DO12" s="626"/>
      <c r="DP12" s="627"/>
      <c r="DQ12" s="634">
        <v>178540</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47464</v>
      </c>
      <c r="S13" s="626"/>
      <c r="T13" s="626"/>
      <c r="U13" s="626"/>
      <c r="V13" s="626"/>
      <c r="W13" s="626"/>
      <c r="X13" s="626"/>
      <c r="Y13" s="627"/>
      <c r="Z13" s="628">
        <v>0.2</v>
      </c>
      <c r="AA13" s="628"/>
      <c r="AB13" s="628"/>
      <c r="AC13" s="628"/>
      <c r="AD13" s="629">
        <v>47464</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3391232</v>
      </c>
      <c r="BH13" s="626"/>
      <c r="BI13" s="626"/>
      <c r="BJ13" s="626"/>
      <c r="BK13" s="626"/>
      <c r="BL13" s="626"/>
      <c r="BM13" s="626"/>
      <c r="BN13" s="627"/>
      <c r="BO13" s="628">
        <v>38.9</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3366173</v>
      </c>
      <c r="CS13" s="626"/>
      <c r="CT13" s="626"/>
      <c r="CU13" s="626"/>
      <c r="CV13" s="626"/>
      <c r="CW13" s="626"/>
      <c r="CX13" s="626"/>
      <c r="CY13" s="627"/>
      <c r="CZ13" s="628">
        <v>12.4</v>
      </c>
      <c r="DA13" s="628"/>
      <c r="DB13" s="628"/>
      <c r="DC13" s="628"/>
      <c r="DD13" s="634">
        <v>1830447</v>
      </c>
      <c r="DE13" s="626"/>
      <c r="DF13" s="626"/>
      <c r="DG13" s="626"/>
      <c r="DH13" s="626"/>
      <c r="DI13" s="626"/>
      <c r="DJ13" s="626"/>
      <c r="DK13" s="626"/>
      <c r="DL13" s="626"/>
      <c r="DM13" s="626"/>
      <c r="DN13" s="626"/>
      <c r="DO13" s="626"/>
      <c r="DP13" s="627"/>
      <c r="DQ13" s="634">
        <v>1370734</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135081</v>
      </c>
      <c r="BH14" s="626"/>
      <c r="BI14" s="626"/>
      <c r="BJ14" s="626"/>
      <c r="BK14" s="626"/>
      <c r="BL14" s="626"/>
      <c r="BM14" s="626"/>
      <c r="BN14" s="627"/>
      <c r="BO14" s="628">
        <v>1.6</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867660</v>
      </c>
      <c r="CS14" s="626"/>
      <c r="CT14" s="626"/>
      <c r="CU14" s="626"/>
      <c r="CV14" s="626"/>
      <c r="CW14" s="626"/>
      <c r="CX14" s="626"/>
      <c r="CY14" s="627"/>
      <c r="CZ14" s="628">
        <v>3.2</v>
      </c>
      <c r="DA14" s="628"/>
      <c r="DB14" s="628"/>
      <c r="DC14" s="628"/>
      <c r="DD14" s="634">
        <v>87112</v>
      </c>
      <c r="DE14" s="626"/>
      <c r="DF14" s="626"/>
      <c r="DG14" s="626"/>
      <c r="DH14" s="626"/>
      <c r="DI14" s="626"/>
      <c r="DJ14" s="626"/>
      <c r="DK14" s="626"/>
      <c r="DL14" s="626"/>
      <c r="DM14" s="626"/>
      <c r="DN14" s="626"/>
      <c r="DO14" s="626"/>
      <c r="DP14" s="627"/>
      <c r="DQ14" s="634">
        <v>774483</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49724</v>
      </c>
      <c r="S15" s="626"/>
      <c r="T15" s="626"/>
      <c r="U15" s="626"/>
      <c r="V15" s="626"/>
      <c r="W15" s="626"/>
      <c r="X15" s="626"/>
      <c r="Y15" s="627"/>
      <c r="Z15" s="628">
        <v>0.2</v>
      </c>
      <c r="AA15" s="628"/>
      <c r="AB15" s="628"/>
      <c r="AC15" s="628"/>
      <c r="AD15" s="629">
        <v>49724</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548879</v>
      </c>
      <c r="BH15" s="626"/>
      <c r="BI15" s="626"/>
      <c r="BJ15" s="626"/>
      <c r="BK15" s="626"/>
      <c r="BL15" s="626"/>
      <c r="BM15" s="626"/>
      <c r="BN15" s="627"/>
      <c r="BO15" s="628">
        <v>6.3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2851176</v>
      </c>
      <c r="CS15" s="626"/>
      <c r="CT15" s="626"/>
      <c r="CU15" s="626"/>
      <c r="CV15" s="626"/>
      <c r="CW15" s="626"/>
      <c r="CX15" s="626"/>
      <c r="CY15" s="627"/>
      <c r="CZ15" s="628">
        <v>10.5</v>
      </c>
      <c r="DA15" s="628"/>
      <c r="DB15" s="628"/>
      <c r="DC15" s="628"/>
      <c r="DD15" s="634">
        <v>993485</v>
      </c>
      <c r="DE15" s="626"/>
      <c r="DF15" s="626"/>
      <c r="DG15" s="626"/>
      <c r="DH15" s="626"/>
      <c r="DI15" s="626"/>
      <c r="DJ15" s="626"/>
      <c r="DK15" s="626"/>
      <c r="DL15" s="626"/>
      <c r="DM15" s="626"/>
      <c r="DN15" s="626"/>
      <c r="DO15" s="626"/>
      <c r="DP15" s="627"/>
      <c r="DQ15" s="634">
        <v>1457678</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4419940</v>
      </c>
      <c r="S16" s="626"/>
      <c r="T16" s="626"/>
      <c r="U16" s="626"/>
      <c r="V16" s="626"/>
      <c r="W16" s="626"/>
      <c r="X16" s="626"/>
      <c r="Y16" s="627"/>
      <c r="Z16" s="628">
        <v>16.2</v>
      </c>
      <c r="AA16" s="628"/>
      <c r="AB16" s="628"/>
      <c r="AC16" s="628"/>
      <c r="AD16" s="629">
        <v>4129316</v>
      </c>
      <c r="AE16" s="629"/>
      <c r="AF16" s="629"/>
      <c r="AG16" s="629"/>
      <c r="AH16" s="629"/>
      <c r="AI16" s="629"/>
      <c r="AJ16" s="629"/>
      <c r="AK16" s="629"/>
      <c r="AL16" s="630">
        <v>29.3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4129316</v>
      </c>
      <c r="S17" s="626"/>
      <c r="T17" s="626"/>
      <c r="U17" s="626"/>
      <c r="V17" s="626"/>
      <c r="W17" s="626"/>
      <c r="X17" s="626"/>
      <c r="Y17" s="627"/>
      <c r="Z17" s="628">
        <v>15.1</v>
      </c>
      <c r="AA17" s="628"/>
      <c r="AB17" s="628"/>
      <c r="AC17" s="628"/>
      <c r="AD17" s="629">
        <v>4129316</v>
      </c>
      <c r="AE17" s="629"/>
      <c r="AF17" s="629"/>
      <c r="AG17" s="629"/>
      <c r="AH17" s="629"/>
      <c r="AI17" s="629"/>
      <c r="AJ17" s="629"/>
      <c r="AK17" s="629"/>
      <c r="AL17" s="630">
        <v>29.3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2970222</v>
      </c>
      <c r="CS17" s="626"/>
      <c r="CT17" s="626"/>
      <c r="CU17" s="626"/>
      <c r="CV17" s="626"/>
      <c r="CW17" s="626"/>
      <c r="CX17" s="626"/>
      <c r="CY17" s="627"/>
      <c r="CZ17" s="628">
        <v>10.9</v>
      </c>
      <c r="DA17" s="628"/>
      <c r="DB17" s="628"/>
      <c r="DC17" s="628"/>
      <c r="DD17" s="634" t="s">
        <v>111</v>
      </c>
      <c r="DE17" s="626"/>
      <c r="DF17" s="626"/>
      <c r="DG17" s="626"/>
      <c r="DH17" s="626"/>
      <c r="DI17" s="626"/>
      <c r="DJ17" s="626"/>
      <c r="DK17" s="626"/>
      <c r="DL17" s="626"/>
      <c r="DM17" s="626"/>
      <c r="DN17" s="626"/>
      <c r="DO17" s="626"/>
      <c r="DP17" s="627"/>
      <c r="DQ17" s="634">
        <v>2970222</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290624</v>
      </c>
      <c r="S18" s="626"/>
      <c r="T18" s="626"/>
      <c r="U18" s="626"/>
      <c r="V18" s="626"/>
      <c r="W18" s="626"/>
      <c r="X18" s="626"/>
      <c r="Y18" s="627"/>
      <c r="Z18" s="628">
        <v>1.1000000000000001</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53144</v>
      </c>
      <c r="CS18" s="626"/>
      <c r="CT18" s="626"/>
      <c r="CU18" s="626"/>
      <c r="CV18" s="626"/>
      <c r="CW18" s="626"/>
      <c r="CX18" s="626"/>
      <c r="CY18" s="627"/>
      <c r="CZ18" s="628">
        <v>0.2</v>
      </c>
      <c r="DA18" s="628"/>
      <c r="DB18" s="628"/>
      <c r="DC18" s="628"/>
      <c r="DD18" s="634">
        <v>53144</v>
      </c>
      <c r="DE18" s="626"/>
      <c r="DF18" s="626"/>
      <c r="DG18" s="626"/>
      <c r="DH18" s="626"/>
      <c r="DI18" s="626"/>
      <c r="DJ18" s="626"/>
      <c r="DK18" s="626"/>
      <c r="DL18" s="626"/>
      <c r="DM18" s="626"/>
      <c r="DN18" s="626"/>
      <c r="DO18" s="626"/>
      <c r="DP18" s="627"/>
      <c r="DQ18" s="634">
        <v>53144</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596556</v>
      </c>
      <c r="BH19" s="626"/>
      <c r="BI19" s="626"/>
      <c r="BJ19" s="626"/>
      <c r="BK19" s="626"/>
      <c r="BL19" s="626"/>
      <c r="BM19" s="626"/>
      <c r="BN19" s="627"/>
      <c r="BO19" s="628">
        <v>6.8</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14789724</v>
      </c>
      <c r="S20" s="626"/>
      <c r="T20" s="626"/>
      <c r="U20" s="626"/>
      <c r="V20" s="626"/>
      <c r="W20" s="626"/>
      <c r="X20" s="626"/>
      <c r="Y20" s="627"/>
      <c r="Z20" s="628">
        <v>54.2</v>
      </c>
      <c r="AA20" s="628"/>
      <c r="AB20" s="628"/>
      <c r="AC20" s="628"/>
      <c r="AD20" s="629">
        <v>13902544</v>
      </c>
      <c r="AE20" s="629"/>
      <c r="AF20" s="629"/>
      <c r="AG20" s="629"/>
      <c r="AH20" s="629"/>
      <c r="AI20" s="629"/>
      <c r="AJ20" s="629"/>
      <c r="AK20" s="629"/>
      <c r="AL20" s="630">
        <v>98.8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594143</v>
      </c>
      <c r="BH20" s="626"/>
      <c r="BI20" s="626"/>
      <c r="BJ20" s="626"/>
      <c r="BK20" s="626"/>
      <c r="BL20" s="626"/>
      <c r="BM20" s="626"/>
      <c r="BN20" s="627"/>
      <c r="BO20" s="628">
        <v>6.8</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27201634</v>
      </c>
      <c r="CS20" s="626"/>
      <c r="CT20" s="626"/>
      <c r="CU20" s="626"/>
      <c r="CV20" s="626"/>
      <c r="CW20" s="626"/>
      <c r="CX20" s="626"/>
      <c r="CY20" s="627"/>
      <c r="CZ20" s="628">
        <v>100</v>
      </c>
      <c r="DA20" s="628"/>
      <c r="DB20" s="628"/>
      <c r="DC20" s="628"/>
      <c r="DD20" s="634">
        <v>3902953</v>
      </c>
      <c r="DE20" s="626"/>
      <c r="DF20" s="626"/>
      <c r="DG20" s="626"/>
      <c r="DH20" s="626"/>
      <c r="DI20" s="626"/>
      <c r="DJ20" s="626"/>
      <c r="DK20" s="626"/>
      <c r="DL20" s="626"/>
      <c r="DM20" s="626"/>
      <c r="DN20" s="626"/>
      <c r="DO20" s="626"/>
      <c r="DP20" s="627"/>
      <c r="DQ20" s="634">
        <v>16772058</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10852</v>
      </c>
      <c r="S21" s="626"/>
      <c r="T21" s="626"/>
      <c r="U21" s="626"/>
      <c r="V21" s="626"/>
      <c r="W21" s="626"/>
      <c r="X21" s="626"/>
      <c r="Y21" s="627"/>
      <c r="Z21" s="628">
        <v>0</v>
      </c>
      <c r="AA21" s="628"/>
      <c r="AB21" s="628"/>
      <c r="AC21" s="628"/>
      <c r="AD21" s="629">
        <v>10852</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268145</v>
      </c>
      <c r="S22" s="626"/>
      <c r="T22" s="626"/>
      <c r="U22" s="626"/>
      <c r="V22" s="626"/>
      <c r="W22" s="626"/>
      <c r="X22" s="626"/>
      <c r="Y22" s="627"/>
      <c r="Z22" s="628">
        <v>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507832</v>
      </c>
      <c r="S23" s="626"/>
      <c r="T23" s="626"/>
      <c r="U23" s="626"/>
      <c r="V23" s="626"/>
      <c r="W23" s="626"/>
      <c r="X23" s="626"/>
      <c r="Y23" s="627"/>
      <c r="Z23" s="628">
        <v>1.9</v>
      </c>
      <c r="AA23" s="628"/>
      <c r="AB23" s="628"/>
      <c r="AC23" s="628"/>
      <c r="AD23" s="629">
        <v>142714</v>
      </c>
      <c r="AE23" s="629"/>
      <c r="AF23" s="629"/>
      <c r="AG23" s="629"/>
      <c r="AH23" s="629"/>
      <c r="AI23" s="629"/>
      <c r="AJ23" s="629"/>
      <c r="AK23" s="629"/>
      <c r="AL23" s="630">
        <v>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594143</v>
      </c>
      <c r="BH23" s="626"/>
      <c r="BI23" s="626"/>
      <c r="BJ23" s="626"/>
      <c r="BK23" s="626"/>
      <c r="BL23" s="626"/>
      <c r="BM23" s="626"/>
      <c r="BN23" s="627"/>
      <c r="BO23" s="628">
        <v>6.8</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37500</v>
      </c>
      <c r="S24" s="626"/>
      <c r="T24" s="626"/>
      <c r="U24" s="626"/>
      <c r="V24" s="626"/>
      <c r="W24" s="626"/>
      <c r="X24" s="626"/>
      <c r="Y24" s="627"/>
      <c r="Z24" s="628">
        <v>0.1</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14064710</v>
      </c>
      <c r="CS24" s="615"/>
      <c r="CT24" s="615"/>
      <c r="CU24" s="615"/>
      <c r="CV24" s="615"/>
      <c r="CW24" s="615"/>
      <c r="CX24" s="615"/>
      <c r="CY24" s="616"/>
      <c r="CZ24" s="654">
        <v>51.7</v>
      </c>
      <c r="DA24" s="655"/>
      <c r="DB24" s="655"/>
      <c r="DC24" s="656"/>
      <c r="DD24" s="653">
        <v>9127215</v>
      </c>
      <c r="DE24" s="615"/>
      <c r="DF24" s="615"/>
      <c r="DG24" s="615"/>
      <c r="DH24" s="615"/>
      <c r="DI24" s="615"/>
      <c r="DJ24" s="615"/>
      <c r="DK24" s="616"/>
      <c r="DL24" s="653">
        <v>9048271</v>
      </c>
      <c r="DM24" s="615"/>
      <c r="DN24" s="615"/>
      <c r="DO24" s="615"/>
      <c r="DP24" s="615"/>
      <c r="DQ24" s="615"/>
      <c r="DR24" s="615"/>
      <c r="DS24" s="615"/>
      <c r="DT24" s="615"/>
      <c r="DU24" s="615"/>
      <c r="DV24" s="616"/>
      <c r="DW24" s="619">
        <v>60</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4249369</v>
      </c>
      <c r="S25" s="626"/>
      <c r="T25" s="626"/>
      <c r="U25" s="626"/>
      <c r="V25" s="626"/>
      <c r="W25" s="626"/>
      <c r="X25" s="626"/>
      <c r="Y25" s="627"/>
      <c r="Z25" s="628">
        <v>15.6</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v>2413</v>
      </c>
      <c r="BH25" s="626"/>
      <c r="BI25" s="626"/>
      <c r="BJ25" s="626"/>
      <c r="BK25" s="626"/>
      <c r="BL25" s="626"/>
      <c r="BM25" s="626"/>
      <c r="BN25" s="627"/>
      <c r="BO25" s="628">
        <v>0</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4337018</v>
      </c>
      <c r="CS25" s="645"/>
      <c r="CT25" s="645"/>
      <c r="CU25" s="645"/>
      <c r="CV25" s="645"/>
      <c r="CW25" s="645"/>
      <c r="CX25" s="645"/>
      <c r="CY25" s="646"/>
      <c r="CZ25" s="659">
        <v>15.9</v>
      </c>
      <c r="DA25" s="660"/>
      <c r="DB25" s="660"/>
      <c r="DC25" s="661"/>
      <c r="DD25" s="634">
        <v>3955428</v>
      </c>
      <c r="DE25" s="645"/>
      <c r="DF25" s="645"/>
      <c r="DG25" s="645"/>
      <c r="DH25" s="645"/>
      <c r="DI25" s="645"/>
      <c r="DJ25" s="645"/>
      <c r="DK25" s="646"/>
      <c r="DL25" s="634">
        <v>3879530</v>
      </c>
      <c r="DM25" s="645"/>
      <c r="DN25" s="645"/>
      <c r="DO25" s="645"/>
      <c r="DP25" s="645"/>
      <c r="DQ25" s="645"/>
      <c r="DR25" s="645"/>
      <c r="DS25" s="645"/>
      <c r="DT25" s="645"/>
      <c r="DU25" s="645"/>
      <c r="DV25" s="646"/>
      <c r="DW25" s="630">
        <v>25.7</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5">
        <v>9022</v>
      </c>
      <c r="S26" s="626"/>
      <c r="T26" s="626"/>
      <c r="U26" s="626"/>
      <c r="V26" s="626"/>
      <c r="W26" s="626"/>
      <c r="X26" s="626"/>
      <c r="Y26" s="627"/>
      <c r="Z26" s="628">
        <v>0</v>
      </c>
      <c r="AA26" s="628"/>
      <c r="AB26" s="628"/>
      <c r="AC26" s="628"/>
      <c r="AD26" s="629">
        <v>9022</v>
      </c>
      <c r="AE26" s="629"/>
      <c r="AF26" s="629"/>
      <c r="AG26" s="629"/>
      <c r="AH26" s="629"/>
      <c r="AI26" s="629"/>
      <c r="AJ26" s="629"/>
      <c r="AK26" s="629"/>
      <c r="AL26" s="630">
        <v>0.1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2453128</v>
      </c>
      <c r="CS26" s="626"/>
      <c r="CT26" s="626"/>
      <c r="CU26" s="626"/>
      <c r="CV26" s="626"/>
      <c r="CW26" s="626"/>
      <c r="CX26" s="626"/>
      <c r="CY26" s="627"/>
      <c r="CZ26" s="659">
        <v>9</v>
      </c>
      <c r="DA26" s="660"/>
      <c r="DB26" s="660"/>
      <c r="DC26" s="661"/>
      <c r="DD26" s="634">
        <v>2255222</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7"/>
      <c r="DY26" s="657"/>
      <c r="DZ26" s="657"/>
      <c r="EA26" s="657"/>
      <c r="EB26" s="657"/>
      <c r="EC26" s="658"/>
    </row>
    <row r="27" spans="2:133" ht="11.25" customHeight="1" x14ac:dyDescent="0.15">
      <c r="B27" s="622" t="s">
        <v>279</v>
      </c>
      <c r="C27" s="623"/>
      <c r="D27" s="623"/>
      <c r="E27" s="623"/>
      <c r="F27" s="623"/>
      <c r="G27" s="623"/>
      <c r="H27" s="623"/>
      <c r="I27" s="623"/>
      <c r="J27" s="623"/>
      <c r="K27" s="623"/>
      <c r="L27" s="623"/>
      <c r="M27" s="623"/>
      <c r="N27" s="623"/>
      <c r="O27" s="623"/>
      <c r="P27" s="623"/>
      <c r="Q27" s="624"/>
      <c r="R27" s="625">
        <v>1832727</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8712887</v>
      </c>
      <c r="BH27" s="626"/>
      <c r="BI27" s="626"/>
      <c r="BJ27" s="626"/>
      <c r="BK27" s="626"/>
      <c r="BL27" s="626"/>
      <c r="BM27" s="626"/>
      <c r="BN27" s="627"/>
      <c r="BO27" s="628">
        <v>100</v>
      </c>
      <c r="BP27" s="628"/>
      <c r="BQ27" s="628"/>
      <c r="BR27" s="628"/>
      <c r="BS27" s="634">
        <v>79647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6757470</v>
      </c>
      <c r="CS27" s="645"/>
      <c r="CT27" s="645"/>
      <c r="CU27" s="645"/>
      <c r="CV27" s="645"/>
      <c r="CW27" s="645"/>
      <c r="CX27" s="645"/>
      <c r="CY27" s="646"/>
      <c r="CZ27" s="659">
        <v>24.8</v>
      </c>
      <c r="DA27" s="660"/>
      <c r="DB27" s="660"/>
      <c r="DC27" s="661"/>
      <c r="DD27" s="634">
        <v>2201565</v>
      </c>
      <c r="DE27" s="645"/>
      <c r="DF27" s="645"/>
      <c r="DG27" s="645"/>
      <c r="DH27" s="645"/>
      <c r="DI27" s="645"/>
      <c r="DJ27" s="645"/>
      <c r="DK27" s="646"/>
      <c r="DL27" s="634">
        <v>2198519</v>
      </c>
      <c r="DM27" s="645"/>
      <c r="DN27" s="645"/>
      <c r="DO27" s="645"/>
      <c r="DP27" s="645"/>
      <c r="DQ27" s="645"/>
      <c r="DR27" s="645"/>
      <c r="DS27" s="645"/>
      <c r="DT27" s="645"/>
      <c r="DU27" s="645"/>
      <c r="DV27" s="646"/>
      <c r="DW27" s="630">
        <v>14.6</v>
      </c>
      <c r="DX27" s="657"/>
      <c r="DY27" s="657"/>
      <c r="DZ27" s="657"/>
      <c r="EA27" s="657"/>
      <c r="EB27" s="657"/>
      <c r="EC27" s="658"/>
    </row>
    <row r="28" spans="2:133" ht="11.25" customHeight="1" x14ac:dyDescent="0.15">
      <c r="B28" s="622" t="s">
        <v>282</v>
      </c>
      <c r="C28" s="623"/>
      <c r="D28" s="623"/>
      <c r="E28" s="623"/>
      <c r="F28" s="623"/>
      <c r="G28" s="623"/>
      <c r="H28" s="623"/>
      <c r="I28" s="623"/>
      <c r="J28" s="623"/>
      <c r="K28" s="623"/>
      <c r="L28" s="623"/>
      <c r="M28" s="623"/>
      <c r="N28" s="623"/>
      <c r="O28" s="623"/>
      <c r="P28" s="623"/>
      <c r="Q28" s="624"/>
      <c r="R28" s="625">
        <v>158081</v>
      </c>
      <c r="S28" s="626"/>
      <c r="T28" s="626"/>
      <c r="U28" s="626"/>
      <c r="V28" s="626"/>
      <c r="W28" s="626"/>
      <c r="X28" s="626"/>
      <c r="Y28" s="627"/>
      <c r="Z28" s="628">
        <v>0.6</v>
      </c>
      <c r="AA28" s="628"/>
      <c r="AB28" s="628"/>
      <c r="AC28" s="628"/>
      <c r="AD28" s="629">
        <v>7103</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2970222</v>
      </c>
      <c r="CS28" s="626"/>
      <c r="CT28" s="626"/>
      <c r="CU28" s="626"/>
      <c r="CV28" s="626"/>
      <c r="CW28" s="626"/>
      <c r="CX28" s="626"/>
      <c r="CY28" s="627"/>
      <c r="CZ28" s="659">
        <v>10.9</v>
      </c>
      <c r="DA28" s="660"/>
      <c r="DB28" s="660"/>
      <c r="DC28" s="661"/>
      <c r="DD28" s="634">
        <v>2970222</v>
      </c>
      <c r="DE28" s="626"/>
      <c r="DF28" s="626"/>
      <c r="DG28" s="626"/>
      <c r="DH28" s="626"/>
      <c r="DI28" s="626"/>
      <c r="DJ28" s="626"/>
      <c r="DK28" s="627"/>
      <c r="DL28" s="634">
        <v>2970222</v>
      </c>
      <c r="DM28" s="626"/>
      <c r="DN28" s="626"/>
      <c r="DO28" s="626"/>
      <c r="DP28" s="626"/>
      <c r="DQ28" s="626"/>
      <c r="DR28" s="626"/>
      <c r="DS28" s="626"/>
      <c r="DT28" s="626"/>
      <c r="DU28" s="626"/>
      <c r="DV28" s="627"/>
      <c r="DW28" s="630">
        <v>19.7</v>
      </c>
      <c r="DX28" s="657"/>
      <c r="DY28" s="657"/>
      <c r="DZ28" s="657"/>
      <c r="EA28" s="657"/>
      <c r="EB28" s="657"/>
      <c r="EC28" s="658"/>
    </row>
    <row r="29" spans="2:133" ht="11.25" customHeight="1" x14ac:dyDescent="0.15">
      <c r="B29" s="622" t="s">
        <v>284</v>
      </c>
      <c r="C29" s="623"/>
      <c r="D29" s="623"/>
      <c r="E29" s="623"/>
      <c r="F29" s="623"/>
      <c r="G29" s="623"/>
      <c r="H29" s="623"/>
      <c r="I29" s="623"/>
      <c r="J29" s="623"/>
      <c r="K29" s="623"/>
      <c r="L29" s="623"/>
      <c r="M29" s="623"/>
      <c r="N29" s="623"/>
      <c r="O29" s="623"/>
      <c r="P29" s="623"/>
      <c r="Q29" s="624"/>
      <c r="R29" s="625">
        <v>236218</v>
      </c>
      <c r="S29" s="626"/>
      <c r="T29" s="626"/>
      <c r="U29" s="626"/>
      <c r="V29" s="626"/>
      <c r="W29" s="626"/>
      <c r="X29" s="626"/>
      <c r="Y29" s="627"/>
      <c r="Z29" s="628">
        <v>0.9</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2968305</v>
      </c>
      <c r="CS29" s="645"/>
      <c r="CT29" s="645"/>
      <c r="CU29" s="645"/>
      <c r="CV29" s="645"/>
      <c r="CW29" s="645"/>
      <c r="CX29" s="645"/>
      <c r="CY29" s="646"/>
      <c r="CZ29" s="659">
        <v>10.9</v>
      </c>
      <c r="DA29" s="660"/>
      <c r="DB29" s="660"/>
      <c r="DC29" s="661"/>
      <c r="DD29" s="634">
        <v>2968305</v>
      </c>
      <c r="DE29" s="645"/>
      <c r="DF29" s="645"/>
      <c r="DG29" s="645"/>
      <c r="DH29" s="645"/>
      <c r="DI29" s="645"/>
      <c r="DJ29" s="645"/>
      <c r="DK29" s="646"/>
      <c r="DL29" s="634">
        <v>2968305</v>
      </c>
      <c r="DM29" s="645"/>
      <c r="DN29" s="645"/>
      <c r="DO29" s="645"/>
      <c r="DP29" s="645"/>
      <c r="DQ29" s="645"/>
      <c r="DR29" s="645"/>
      <c r="DS29" s="645"/>
      <c r="DT29" s="645"/>
      <c r="DU29" s="645"/>
      <c r="DV29" s="646"/>
      <c r="DW29" s="630">
        <v>19.7</v>
      </c>
      <c r="DX29" s="657"/>
      <c r="DY29" s="657"/>
      <c r="DZ29" s="657"/>
      <c r="EA29" s="657"/>
      <c r="EB29" s="657"/>
      <c r="EC29" s="658"/>
    </row>
    <row r="30" spans="2:133" ht="11.25" customHeight="1" x14ac:dyDescent="0.15">
      <c r="B30" s="622" t="s">
        <v>288</v>
      </c>
      <c r="C30" s="623"/>
      <c r="D30" s="623"/>
      <c r="E30" s="623"/>
      <c r="F30" s="623"/>
      <c r="G30" s="623"/>
      <c r="H30" s="623"/>
      <c r="I30" s="623"/>
      <c r="J30" s="623"/>
      <c r="K30" s="623"/>
      <c r="L30" s="623"/>
      <c r="M30" s="623"/>
      <c r="N30" s="623"/>
      <c r="O30" s="623"/>
      <c r="P30" s="623"/>
      <c r="Q30" s="624"/>
      <c r="R30" s="625">
        <v>680852</v>
      </c>
      <c r="S30" s="626"/>
      <c r="T30" s="626"/>
      <c r="U30" s="626"/>
      <c r="V30" s="626"/>
      <c r="W30" s="626"/>
      <c r="X30" s="626"/>
      <c r="Y30" s="627"/>
      <c r="Z30" s="628">
        <v>2.5</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v>
      </c>
      <c r="BH30" s="684"/>
      <c r="BI30" s="684"/>
      <c r="BJ30" s="684"/>
      <c r="BK30" s="684"/>
      <c r="BL30" s="684"/>
      <c r="BM30" s="620">
        <v>96.1</v>
      </c>
      <c r="BN30" s="684"/>
      <c r="BO30" s="684"/>
      <c r="BP30" s="684"/>
      <c r="BQ30" s="685"/>
      <c r="BR30" s="683">
        <v>98.8</v>
      </c>
      <c r="BS30" s="684"/>
      <c r="BT30" s="684"/>
      <c r="BU30" s="684"/>
      <c r="BV30" s="684"/>
      <c r="BW30" s="684"/>
      <c r="BX30" s="620">
        <v>95.5</v>
      </c>
      <c r="BY30" s="684"/>
      <c r="BZ30" s="684"/>
      <c r="CA30" s="684"/>
      <c r="CB30" s="685"/>
      <c r="CD30" s="688"/>
      <c r="CE30" s="689"/>
      <c r="CF30" s="639" t="s">
        <v>291</v>
      </c>
      <c r="CG30" s="640"/>
      <c r="CH30" s="640"/>
      <c r="CI30" s="640"/>
      <c r="CJ30" s="640"/>
      <c r="CK30" s="640"/>
      <c r="CL30" s="640"/>
      <c r="CM30" s="640"/>
      <c r="CN30" s="640"/>
      <c r="CO30" s="640"/>
      <c r="CP30" s="640"/>
      <c r="CQ30" s="641"/>
      <c r="CR30" s="625">
        <v>2610135</v>
      </c>
      <c r="CS30" s="626"/>
      <c r="CT30" s="626"/>
      <c r="CU30" s="626"/>
      <c r="CV30" s="626"/>
      <c r="CW30" s="626"/>
      <c r="CX30" s="626"/>
      <c r="CY30" s="627"/>
      <c r="CZ30" s="659">
        <v>9.6</v>
      </c>
      <c r="DA30" s="660"/>
      <c r="DB30" s="660"/>
      <c r="DC30" s="661"/>
      <c r="DD30" s="634">
        <v>2610135</v>
      </c>
      <c r="DE30" s="626"/>
      <c r="DF30" s="626"/>
      <c r="DG30" s="626"/>
      <c r="DH30" s="626"/>
      <c r="DI30" s="626"/>
      <c r="DJ30" s="626"/>
      <c r="DK30" s="627"/>
      <c r="DL30" s="634">
        <v>2610135</v>
      </c>
      <c r="DM30" s="626"/>
      <c r="DN30" s="626"/>
      <c r="DO30" s="626"/>
      <c r="DP30" s="626"/>
      <c r="DQ30" s="626"/>
      <c r="DR30" s="626"/>
      <c r="DS30" s="626"/>
      <c r="DT30" s="626"/>
      <c r="DU30" s="626"/>
      <c r="DV30" s="627"/>
      <c r="DW30" s="630">
        <v>17.3</v>
      </c>
      <c r="DX30" s="657"/>
      <c r="DY30" s="657"/>
      <c r="DZ30" s="657"/>
      <c r="EA30" s="657"/>
      <c r="EB30" s="657"/>
      <c r="EC30" s="658"/>
    </row>
    <row r="31" spans="2:133" ht="11.25" customHeight="1" x14ac:dyDescent="0.15">
      <c r="B31" s="622" t="s">
        <v>292</v>
      </c>
      <c r="C31" s="623"/>
      <c r="D31" s="623"/>
      <c r="E31" s="623"/>
      <c r="F31" s="623"/>
      <c r="G31" s="623"/>
      <c r="H31" s="623"/>
      <c r="I31" s="623"/>
      <c r="J31" s="623"/>
      <c r="K31" s="623"/>
      <c r="L31" s="623"/>
      <c r="M31" s="623"/>
      <c r="N31" s="623"/>
      <c r="O31" s="623"/>
      <c r="P31" s="623"/>
      <c r="Q31" s="624"/>
      <c r="R31" s="625">
        <v>91558</v>
      </c>
      <c r="S31" s="626"/>
      <c r="T31" s="626"/>
      <c r="U31" s="626"/>
      <c r="V31" s="626"/>
      <c r="W31" s="626"/>
      <c r="X31" s="626"/>
      <c r="Y31" s="627"/>
      <c r="Z31" s="628">
        <v>0.3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98.9</v>
      </c>
      <c r="BH31" s="645"/>
      <c r="BI31" s="645"/>
      <c r="BJ31" s="645"/>
      <c r="BK31" s="645"/>
      <c r="BL31" s="645"/>
      <c r="BM31" s="631">
        <v>95.9</v>
      </c>
      <c r="BN31" s="681"/>
      <c r="BO31" s="681"/>
      <c r="BP31" s="681"/>
      <c r="BQ31" s="682"/>
      <c r="BR31" s="680">
        <v>98.8</v>
      </c>
      <c r="BS31" s="645"/>
      <c r="BT31" s="645"/>
      <c r="BU31" s="645"/>
      <c r="BV31" s="645"/>
      <c r="BW31" s="645"/>
      <c r="BX31" s="631">
        <v>95.3</v>
      </c>
      <c r="BY31" s="681"/>
      <c r="BZ31" s="681"/>
      <c r="CA31" s="681"/>
      <c r="CB31" s="682"/>
      <c r="CD31" s="688"/>
      <c r="CE31" s="689"/>
      <c r="CF31" s="639" t="s">
        <v>295</v>
      </c>
      <c r="CG31" s="640"/>
      <c r="CH31" s="640"/>
      <c r="CI31" s="640"/>
      <c r="CJ31" s="640"/>
      <c r="CK31" s="640"/>
      <c r="CL31" s="640"/>
      <c r="CM31" s="640"/>
      <c r="CN31" s="640"/>
      <c r="CO31" s="640"/>
      <c r="CP31" s="640"/>
      <c r="CQ31" s="641"/>
      <c r="CR31" s="625">
        <v>358170</v>
      </c>
      <c r="CS31" s="645"/>
      <c r="CT31" s="645"/>
      <c r="CU31" s="645"/>
      <c r="CV31" s="645"/>
      <c r="CW31" s="645"/>
      <c r="CX31" s="645"/>
      <c r="CY31" s="646"/>
      <c r="CZ31" s="659">
        <v>1.3</v>
      </c>
      <c r="DA31" s="660"/>
      <c r="DB31" s="660"/>
      <c r="DC31" s="661"/>
      <c r="DD31" s="634">
        <v>358170</v>
      </c>
      <c r="DE31" s="645"/>
      <c r="DF31" s="645"/>
      <c r="DG31" s="645"/>
      <c r="DH31" s="645"/>
      <c r="DI31" s="645"/>
      <c r="DJ31" s="645"/>
      <c r="DK31" s="646"/>
      <c r="DL31" s="634">
        <v>358170</v>
      </c>
      <c r="DM31" s="645"/>
      <c r="DN31" s="645"/>
      <c r="DO31" s="645"/>
      <c r="DP31" s="645"/>
      <c r="DQ31" s="645"/>
      <c r="DR31" s="645"/>
      <c r="DS31" s="645"/>
      <c r="DT31" s="645"/>
      <c r="DU31" s="645"/>
      <c r="DV31" s="646"/>
      <c r="DW31" s="630">
        <v>2.4</v>
      </c>
      <c r="DX31" s="657"/>
      <c r="DY31" s="657"/>
      <c r="DZ31" s="657"/>
      <c r="EA31" s="657"/>
      <c r="EB31" s="657"/>
      <c r="EC31" s="658"/>
    </row>
    <row r="32" spans="2:133" ht="11.25" customHeight="1" x14ac:dyDescent="0.15">
      <c r="B32" s="622" t="s">
        <v>296</v>
      </c>
      <c r="C32" s="623"/>
      <c r="D32" s="623"/>
      <c r="E32" s="623"/>
      <c r="F32" s="623"/>
      <c r="G32" s="623"/>
      <c r="H32" s="623"/>
      <c r="I32" s="623"/>
      <c r="J32" s="623"/>
      <c r="K32" s="623"/>
      <c r="L32" s="623"/>
      <c r="M32" s="623"/>
      <c r="N32" s="623"/>
      <c r="O32" s="623"/>
      <c r="P32" s="623"/>
      <c r="Q32" s="624"/>
      <c r="R32" s="625">
        <v>728597</v>
      </c>
      <c r="S32" s="626"/>
      <c r="T32" s="626"/>
      <c r="U32" s="626"/>
      <c r="V32" s="626"/>
      <c r="W32" s="626"/>
      <c r="X32" s="626"/>
      <c r="Y32" s="627"/>
      <c r="Z32" s="628">
        <v>2.7</v>
      </c>
      <c r="AA32" s="628"/>
      <c r="AB32" s="628"/>
      <c r="AC32" s="628"/>
      <c r="AD32" s="629">
        <v>310</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v>
      </c>
      <c r="BH32" s="693"/>
      <c r="BI32" s="693"/>
      <c r="BJ32" s="693"/>
      <c r="BK32" s="693"/>
      <c r="BL32" s="693"/>
      <c r="BM32" s="694">
        <v>95.8</v>
      </c>
      <c r="BN32" s="693"/>
      <c r="BO32" s="693"/>
      <c r="BP32" s="693"/>
      <c r="BQ32" s="695"/>
      <c r="BR32" s="692">
        <v>98.7</v>
      </c>
      <c r="BS32" s="693"/>
      <c r="BT32" s="693"/>
      <c r="BU32" s="693"/>
      <c r="BV32" s="693"/>
      <c r="BW32" s="693"/>
      <c r="BX32" s="694">
        <v>95.1</v>
      </c>
      <c r="BY32" s="693"/>
      <c r="BZ32" s="693"/>
      <c r="CA32" s="693"/>
      <c r="CB32" s="695"/>
      <c r="CD32" s="690"/>
      <c r="CE32" s="691"/>
      <c r="CF32" s="639" t="s">
        <v>298</v>
      </c>
      <c r="CG32" s="640"/>
      <c r="CH32" s="640"/>
      <c r="CI32" s="640"/>
      <c r="CJ32" s="640"/>
      <c r="CK32" s="640"/>
      <c r="CL32" s="640"/>
      <c r="CM32" s="640"/>
      <c r="CN32" s="640"/>
      <c r="CO32" s="640"/>
      <c r="CP32" s="640"/>
      <c r="CQ32" s="641"/>
      <c r="CR32" s="625">
        <v>1917</v>
      </c>
      <c r="CS32" s="626"/>
      <c r="CT32" s="626"/>
      <c r="CU32" s="626"/>
      <c r="CV32" s="626"/>
      <c r="CW32" s="626"/>
      <c r="CX32" s="626"/>
      <c r="CY32" s="627"/>
      <c r="CZ32" s="659">
        <v>0</v>
      </c>
      <c r="DA32" s="660"/>
      <c r="DB32" s="660"/>
      <c r="DC32" s="661"/>
      <c r="DD32" s="634">
        <v>1917</v>
      </c>
      <c r="DE32" s="626"/>
      <c r="DF32" s="626"/>
      <c r="DG32" s="626"/>
      <c r="DH32" s="626"/>
      <c r="DI32" s="626"/>
      <c r="DJ32" s="626"/>
      <c r="DK32" s="627"/>
      <c r="DL32" s="634">
        <v>1917</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299</v>
      </c>
      <c r="C33" s="623"/>
      <c r="D33" s="623"/>
      <c r="E33" s="623"/>
      <c r="F33" s="623"/>
      <c r="G33" s="623"/>
      <c r="H33" s="623"/>
      <c r="I33" s="623"/>
      <c r="J33" s="623"/>
      <c r="K33" s="623"/>
      <c r="L33" s="623"/>
      <c r="M33" s="623"/>
      <c r="N33" s="623"/>
      <c r="O33" s="623"/>
      <c r="P33" s="623"/>
      <c r="Q33" s="624"/>
      <c r="R33" s="625">
        <v>3664947</v>
      </c>
      <c r="S33" s="626"/>
      <c r="T33" s="626"/>
      <c r="U33" s="626"/>
      <c r="V33" s="626"/>
      <c r="W33" s="626"/>
      <c r="X33" s="626"/>
      <c r="Y33" s="627"/>
      <c r="Z33" s="628">
        <v>13.4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9233971</v>
      </c>
      <c r="CS33" s="645"/>
      <c r="CT33" s="645"/>
      <c r="CU33" s="645"/>
      <c r="CV33" s="645"/>
      <c r="CW33" s="645"/>
      <c r="CX33" s="645"/>
      <c r="CY33" s="646"/>
      <c r="CZ33" s="659">
        <v>33.9</v>
      </c>
      <c r="DA33" s="660"/>
      <c r="DB33" s="660"/>
      <c r="DC33" s="661"/>
      <c r="DD33" s="634">
        <v>7101701</v>
      </c>
      <c r="DE33" s="645"/>
      <c r="DF33" s="645"/>
      <c r="DG33" s="645"/>
      <c r="DH33" s="645"/>
      <c r="DI33" s="645"/>
      <c r="DJ33" s="645"/>
      <c r="DK33" s="646"/>
      <c r="DL33" s="634">
        <v>5993416</v>
      </c>
      <c r="DM33" s="645"/>
      <c r="DN33" s="645"/>
      <c r="DO33" s="645"/>
      <c r="DP33" s="645"/>
      <c r="DQ33" s="645"/>
      <c r="DR33" s="645"/>
      <c r="DS33" s="645"/>
      <c r="DT33" s="645"/>
      <c r="DU33" s="645"/>
      <c r="DV33" s="646"/>
      <c r="DW33" s="630">
        <v>39.700000000000003</v>
      </c>
      <c r="DX33" s="657"/>
      <c r="DY33" s="657"/>
      <c r="DZ33" s="657"/>
      <c r="EA33" s="657"/>
      <c r="EB33" s="657"/>
      <c r="EC33" s="658"/>
    </row>
    <row r="34" spans="2:133" ht="11.25" customHeight="1" x14ac:dyDescent="0.15">
      <c r="B34" s="622" t="s">
        <v>301</v>
      </c>
      <c r="C34" s="623"/>
      <c r="D34" s="623"/>
      <c r="E34" s="623"/>
      <c r="F34" s="623"/>
      <c r="G34" s="623"/>
      <c r="H34" s="623"/>
      <c r="I34" s="623"/>
      <c r="J34" s="623"/>
      <c r="K34" s="623"/>
      <c r="L34" s="623"/>
      <c r="M34" s="623"/>
      <c r="N34" s="623"/>
      <c r="O34" s="623"/>
      <c r="P34" s="623"/>
      <c r="Q34" s="624"/>
      <c r="R34" s="625">
        <v>74300</v>
      </c>
      <c r="S34" s="626"/>
      <c r="T34" s="626"/>
      <c r="U34" s="626"/>
      <c r="V34" s="626"/>
      <c r="W34" s="626"/>
      <c r="X34" s="626"/>
      <c r="Y34" s="627"/>
      <c r="Z34" s="628">
        <v>0.3</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3301269</v>
      </c>
      <c r="CS34" s="626"/>
      <c r="CT34" s="626"/>
      <c r="CU34" s="626"/>
      <c r="CV34" s="626"/>
      <c r="CW34" s="626"/>
      <c r="CX34" s="626"/>
      <c r="CY34" s="627"/>
      <c r="CZ34" s="659">
        <v>12.1</v>
      </c>
      <c r="DA34" s="660"/>
      <c r="DB34" s="660"/>
      <c r="DC34" s="661"/>
      <c r="DD34" s="634">
        <v>2388317</v>
      </c>
      <c r="DE34" s="626"/>
      <c r="DF34" s="626"/>
      <c r="DG34" s="626"/>
      <c r="DH34" s="626"/>
      <c r="DI34" s="626"/>
      <c r="DJ34" s="626"/>
      <c r="DK34" s="627"/>
      <c r="DL34" s="634">
        <v>2173228</v>
      </c>
      <c r="DM34" s="626"/>
      <c r="DN34" s="626"/>
      <c r="DO34" s="626"/>
      <c r="DP34" s="626"/>
      <c r="DQ34" s="626"/>
      <c r="DR34" s="626"/>
      <c r="DS34" s="626"/>
      <c r="DT34" s="626"/>
      <c r="DU34" s="626"/>
      <c r="DV34" s="627"/>
      <c r="DW34" s="630">
        <v>14.4</v>
      </c>
      <c r="DX34" s="657"/>
      <c r="DY34" s="657"/>
      <c r="DZ34" s="657"/>
      <c r="EA34" s="657"/>
      <c r="EB34" s="657"/>
      <c r="EC34" s="658"/>
    </row>
    <row r="35" spans="2:133" ht="11.25" customHeight="1" x14ac:dyDescent="0.15">
      <c r="B35" s="622" t="s">
        <v>305</v>
      </c>
      <c r="C35" s="623"/>
      <c r="D35" s="623"/>
      <c r="E35" s="623"/>
      <c r="F35" s="623"/>
      <c r="G35" s="623"/>
      <c r="H35" s="623"/>
      <c r="I35" s="623"/>
      <c r="J35" s="623"/>
      <c r="K35" s="623"/>
      <c r="L35" s="623"/>
      <c r="M35" s="623"/>
      <c r="N35" s="623"/>
      <c r="O35" s="623"/>
      <c r="P35" s="623"/>
      <c r="Q35" s="624"/>
      <c r="R35" s="625">
        <v>932047</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2990328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187220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113056</v>
      </c>
      <c r="CS35" s="645"/>
      <c r="CT35" s="645"/>
      <c r="CU35" s="645"/>
      <c r="CV35" s="645"/>
      <c r="CW35" s="645"/>
      <c r="CX35" s="645"/>
      <c r="CY35" s="646"/>
      <c r="CZ35" s="659">
        <v>0.4</v>
      </c>
      <c r="DA35" s="660"/>
      <c r="DB35" s="660"/>
      <c r="DC35" s="661"/>
      <c r="DD35" s="634">
        <v>87214</v>
      </c>
      <c r="DE35" s="645"/>
      <c r="DF35" s="645"/>
      <c r="DG35" s="645"/>
      <c r="DH35" s="645"/>
      <c r="DI35" s="645"/>
      <c r="DJ35" s="645"/>
      <c r="DK35" s="646"/>
      <c r="DL35" s="634">
        <v>87214</v>
      </c>
      <c r="DM35" s="645"/>
      <c r="DN35" s="645"/>
      <c r="DO35" s="645"/>
      <c r="DP35" s="645"/>
      <c r="DQ35" s="645"/>
      <c r="DR35" s="645"/>
      <c r="DS35" s="645"/>
      <c r="DT35" s="645"/>
      <c r="DU35" s="645"/>
      <c r="DV35" s="646"/>
      <c r="DW35" s="630">
        <v>0.6</v>
      </c>
      <c r="DX35" s="657"/>
      <c r="DY35" s="657"/>
      <c r="DZ35" s="657"/>
      <c r="EA35" s="657"/>
      <c r="EB35" s="657"/>
      <c r="EC35" s="658"/>
    </row>
    <row r="36" spans="2:133" ht="11.25" customHeight="1" x14ac:dyDescent="0.15">
      <c r="B36" s="668" t="s">
        <v>309</v>
      </c>
      <c r="C36" s="669"/>
      <c r="D36" s="669"/>
      <c r="E36" s="669"/>
      <c r="F36" s="669"/>
      <c r="G36" s="669"/>
      <c r="H36" s="669"/>
      <c r="I36" s="669"/>
      <c r="J36" s="669"/>
      <c r="K36" s="669"/>
      <c r="L36" s="669"/>
      <c r="M36" s="669"/>
      <c r="N36" s="669"/>
      <c r="O36" s="669"/>
      <c r="P36" s="669"/>
      <c r="Q36" s="670"/>
      <c r="R36" s="697">
        <v>27265424</v>
      </c>
      <c r="S36" s="698"/>
      <c r="T36" s="698"/>
      <c r="U36" s="698"/>
      <c r="V36" s="698"/>
      <c r="W36" s="698"/>
      <c r="X36" s="698"/>
      <c r="Y36" s="699"/>
      <c r="Z36" s="700">
        <v>100</v>
      </c>
      <c r="AA36" s="700"/>
      <c r="AB36" s="700"/>
      <c r="AC36" s="700"/>
      <c r="AD36" s="701">
        <v>14072545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600000</v>
      </c>
      <c r="BA36" s="626"/>
      <c r="BB36" s="626"/>
      <c r="BC36" s="626"/>
      <c r="BD36" s="645"/>
      <c r="BE36" s="645"/>
      <c r="BF36" s="682"/>
      <c r="BG36" s="639" t="s">
        <v>311</v>
      </c>
      <c r="BH36" s="640"/>
      <c r="BI36" s="640"/>
      <c r="BJ36" s="640"/>
      <c r="BK36" s="640"/>
      <c r="BL36" s="640"/>
      <c r="BM36" s="640"/>
      <c r="BN36" s="640"/>
      <c r="BO36" s="640"/>
      <c r="BP36" s="640"/>
      <c r="BQ36" s="640"/>
      <c r="BR36" s="640"/>
      <c r="BS36" s="640"/>
      <c r="BT36" s="640"/>
      <c r="BU36" s="641"/>
      <c r="BV36" s="625">
        <v>87588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2728207</v>
      </c>
      <c r="CS36" s="626"/>
      <c r="CT36" s="626"/>
      <c r="CU36" s="626"/>
      <c r="CV36" s="626"/>
      <c r="CW36" s="626"/>
      <c r="CX36" s="626"/>
      <c r="CY36" s="627"/>
      <c r="CZ36" s="659">
        <v>10</v>
      </c>
      <c r="DA36" s="660"/>
      <c r="DB36" s="660"/>
      <c r="DC36" s="661"/>
      <c r="DD36" s="634">
        <v>2546715</v>
      </c>
      <c r="DE36" s="626"/>
      <c r="DF36" s="626"/>
      <c r="DG36" s="626"/>
      <c r="DH36" s="626"/>
      <c r="DI36" s="626"/>
      <c r="DJ36" s="626"/>
      <c r="DK36" s="627"/>
      <c r="DL36" s="634">
        <v>2014997</v>
      </c>
      <c r="DM36" s="626"/>
      <c r="DN36" s="626"/>
      <c r="DO36" s="626"/>
      <c r="DP36" s="626"/>
      <c r="DQ36" s="626"/>
      <c r="DR36" s="626"/>
      <c r="DS36" s="626"/>
      <c r="DT36" s="626"/>
      <c r="DU36" s="626"/>
      <c r="DV36" s="627"/>
      <c r="DW36" s="630">
        <v>13.4</v>
      </c>
      <c r="DX36" s="657"/>
      <c r="DY36" s="657"/>
      <c r="DZ36" s="657"/>
      <c r="EA36" s="657"/>
      <c r="EB36" s="657"/>
      <c r="EC36" s="658"/>
    </row>
    <row r="37" spans="2:133" ht="11.25" customHeight="1" x14ac:dyDescent="0.15">
      <c r="AQ37" s="704" t="s">
        <v>313</v>
      </c>
      <c r="AR37" s="705"/>
      <c r="AS37" s="705"/>
      <c r="AT37" s="705"/>
      <c r="AU37" s="705"/>
      <c r="AV37" s="705"/>
      <c r="AW37" s="705"/>
      <c r="AX37" s="705"/>
      <c r="AY37" s="706"/>
      <c r="AZ37" s="625">
        <v>8303</v>
      </c>
      <c r="BA37" s="626"/>
      <c r="BB37" s="626"/>
      <c r="BC37" s="626"/>
      <c r="BD37" s="645"/>
      <c r="BE37" s="645"/>
      <c r="BF37" s="682"/>
      <c r="BG37" s="639" t="s">
        <v>314</v>
      </c>
      <c r="BH37" s="640"/>
      <c r="BI37" s="640"/>
      <c r="BJ37" s="640"/>
      <c r="BK37" s="640"/>
      <c r="BL37" s="640"/>
      <c r="BM37" s="640"/>
      <c r="BN37" s="640"/>
      <c r="BO37" s="640"/>
      <c r="BP37" s="640"/>
      <c r="BQ37" s="640"/>
      <c r="BR37" s="640"/>
      <c r="BS37" s="640"/>
      <c r="BT37" s="640"/>
      <c r="BU37" s="641"/>
      <c r="BV37" s="625">
        <v>12256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854468</v>
      </c>
      <c r="CS37" s="645"/>
      <c r="CT37" s="645"/>
      <c r="CU37" s="645"/>
      <c r="CV37" s="645"/>
      <c r="CW37" s="645"/>
      <c r="CX37" s="645"/>
      <c r="CY37" s="646"/>
      <c r="CZ37" s="659">
        <v>3.1</v>
      </c>
      <c r="DA37" s="660"/>
      <c r="DB37" s="660"/>
      <c r="DC37" s="661"/>
      <c r="DD37" s="634">
        <v>854468</v>
      </c>
      <c r="DE37" s="645"/>
      <c r="DF37" s="645"/>
      <c r="DG37" s="645"/>
      <c r="DH37" s="645"/>
      <c r="DI37" s="645"/>
      <c r="DJ37" s="645"/>
      <c r="DK37" s="646"/>
      <c r="DL37" s="634">
        <v>566541</v>
      </c>
      <c r="DM37" s="645"/>
      <c r="DN37" s="645"/>
      <c r="DO37" s="645"/>
      <c r="DP37" s="645"/>
      <c r="DQ37" s="645"/>
      <c r="DR37" s="645"/>
      <c r="DS37" s="645"/>
      <c r="DT37" s="645"/>
      <c r="DU37" s="645"/>
      <c r="DV37" s="646"/>
      <c r="DW37" s="630">
        <v>3.8</v>
      </c>
      <c r="DX37" s="657"/>
      <c r="DY37" s="657"/>
      <c r="DZ37" s="657"/>
      <c r="EA37" s="657"/>
      <c r="EB37" s="657"/>
      <c r="EC37" s="658"/>
    </row>
    <row r="38" spans="2:133" ht="11.25" customHeight="1" x14ac:dyDescent="0.15">
      <c r="AQ38" s="704" t="s">
        <v>316</v>
      </c>
      <c r="AR38" s="705"/>
      <c r="AS38" s="705"/>
      <c r="AT38" s="705"/>
      <c r="AU38" s="705"/>
      <c r="AV38" s="705"/>
      <c r="AW38" s="705"/>
      <c r="AX38" s="705"/>
      <c r="AY38" s="706"/>
      <c r="AZ38" s="625">
        <v>1399</v>
      </c>
      <c r="BA38" s="626"/>
      <c r="BB38" s="626"/>
      <c r="BC38" s="626"/>
      <c r="BD38" s="645"/>
      <c r="BE38" s="645"/>
      <c r="BF38" s="682"/>
      <c r="BG38" s="639" t="s">
        <v>317</v>
      </c>
      <c r="BH38" s="640"/>
      <c r="BI38" s="640"/>
      <c r="BJ38" s="640"/>
      <c r="BK38" s="640"/>
      <c r="BL38" s="640"/>
      <c r="BM38" s="640"/>
      <c r="BN38" s="640"/>
      <c r="BO38" s="640"/>
      <c r="BP38" s="640"/>
      <c r="BQ38" s="640"/>
      <c r="BR38" s="640"/>
      <c r="BS38" s="640"/>
      <c r="BT38" s="640"/>
      <c r="BU38" s="641"/>
      <c r="BV38" s="625">
        <v>19953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2382025</v>
      </c>
      <c r="CS38" s="626"/>
      <c r="CT38" s="626"/>
      <c r="CU38" s="626"/>
      <c r="CV38" s="626"/>
      <c r="CW38" s="626"/>
      <c r="CX38" s="626"/>
      <c r="CY38" s="627"/>
      <c r="CZ38" s="659">
        <v>8.8000000000000007</v>
      </c>
      <c r="DA38" s="660"/>
      <c r="DB38" s="660"/>
      <c r="DC38" s="661"/>
      <c r="DD38" s="634">
        <v>1857892</v>
      </c>
      <c r="DE38" s="626"/>
      <c r="DF38" s="626"/>
      <c r="DG38" s="626"/>
      <c r="DH38" s="626"/>
      <c r="DI38" s="626"/>
      <c r="DJ38" s="626"/>
      <c r="DK38" s="627"/>
      <c r="DL38" s="634">
        <v>1717977</v>
      </c>
      <c r="DM38" s="626"/>
      <c r="DN38" s="626"/>
      <c r="DO38" s="626"/>
      <c r="DP38" s="626"/>
      <c r="DQ38" s="626"/>
      <c r="DR38" s="626"/>
      <c r="DS38" s="626"/>
      <c r="DT38" s="626"/>
      <c r="DU38" s="626"/>
      <c r="DV38" s="627"/>
      <c r="DW38" s="630">
        <v>11.4</v>
      </c>
      <c r="DX38" s="657"/>
      <c r="DY38" s="657"/>
      <c r="DZ38" s="657"/>
      <c r="EA38" s="657"/>
      <c r="EB38" s="657"/>
      <c r="EC38" s="658"/>
    </row>
    <row r="39" spans="2:133" ht="11.25" customHeight="1" x14ac:dyDescent="0.15">
      <c r="AQ39" s="704" t="s">
        <v>319</v>
      </c>
      <c r="AR39" s="705"/>
      <c r="AS39" s="705"/>
      <c r="AT39" s="705"/>
      <c r="AU39" s="705"/>
      <c r="AV39" s="705"/>
      <c r="AW39" s="705"/>
      <c r="AX39" s="705"/>
      <c r="AY39" s="706"/>
      <c r="AZ39" s="625" t="s">
        <v>320</v>
      </c>
      <c r="BA39" s="626"/>
      <c r="BB39" s="626"/>
      <c r="BC39" s="626"/>
      <c r="BD39" s="645"/>
      <c r="BE39" s="645"/>
      <c r="BF39" s="682"/>
      <c r="BG39" s="710" t="s">
        <v>321</v>
      </c>
      <c r="BH39" s="711"/>
      <c r="BI39" s="711"/>
      <c r="BJ39" s="711"/>
      <c r="BK39" s="711"/>
      <c r="BL39" s="189"/>
      <c r="BM39" s="640" t="s">
        <v>322</v>
      </c>
      <c r="BN39" s="640"/>
      <c r="BO39" s="640"/>
      <c r="BP39" s="640"/>
      <c r="BQ39" s="640"/>
      <c r="BR39" s="640"/>
      <c r="BS39" s="640"/>
      <c r="BT39" s="640"/>
      <c r="BU39" s="641"/>
      <c r="BV39" s="625">
        <v>98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410523</v>
      </c>
      <c r="CS39" s="645"/>
      <c r="CT39" s="645"/>
      <c r="CU39" s="645"/>
      <c r="CV39" s="645"/>
      <c r="CW39" s="645"/>
      <c r="CX39" s="645"/>
      <c r="CY39" s="646"/>
      <c r="CZ39" s="659">
        <v>1.5</v>
      </c>
      <c r="DA39" s="660"/>
      <c r="DB39" s="660"/>
      <c r="DC39" s="661"/>
      <c r="DD39" s="634">
        <v>221563</v>
      </c>
      <c r="DE39" s="645"/>
      <c r="DF39" s="645"/>
      <c r="DG39" s="645"/>
      <c r="DH39" s="645"/>
      <c r="DI39" s="645"/>
      <c r="DJ39" s="645"/>
      <c r="DK39" s="646"/>
      <c r="DL39" s="634" t="s">
        <v>320</v>
      </c>
      <c r="DM39" s="645"/>
      <c r="DN39" s="645"/>
      <c r="DO39" s="645"/>
      <c r="DP39" s="645"/>
      <c r="DQ39" s="645"/>
      <c r="DR39" s="645"/>
      <c r="DS39" s="645"/>
      <c r="DT39" s="645"/>
      <c r="DU39" s="645"/>
      <c r="DV39" s="646"/>
      <c r="DW39" s="630" t="s">
        <v>320</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681444</v>
      </c>
      <c r="BA40" s="626"/>
      <c r="BB40" s="626"/>
      <c r="BC40" s="626"/>
      <c r="BD40" s="645"/>
      <c r="BE40" s="645"/>
      <c r="BF40" s="682"/>
      <c r="BG40" s="710"/>
      <c r="BH40" s="711"/>
      <c r="BI40" s="711"/>
      <c r="BJ40" s="711"/>
      <c r="BK40" s="711"/>
      <c r="BL40" s="189"/>
      <c r="BM40" s="640" t="s">
        <v>325</v>
      </c>
      <c r="BN40" s="640"/>
      <c r="BO40" s="640"/>
      <c r="BP40" s="640"/>
      <c r="BQ40" s="640"/>
      <c r="BR40" s="640"/>
      <c r="BS40" s="640"/>
      <c r="BT40" s="640"/>
      <c r="BU40" s="641"/>
      <c r="BV40" s="625">
        <v>98</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298891</v>
      </c>
      <c r="CS40" s="626"/>
      <c r="CT40" s="626"/>
      <c r="CU40" s="626"/>
      <c r="CV40" s="626"/>
      <c r="CW40" s="626"/>
      <c r="CX40" s="626"/>
      <c r="CY40" s="627"/>
      <c r="CZ40" s="659">
        <v>1.1000000000000001</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327</v>
      </c>
      <c r="AR41" s="648"/>
      <c r="AS41" s="648"/>
      <c r="AT41" s="648"/>
      <c r="AU41" s="648"/>
      <c r="AV41" s="648"/>
      <c r="AW41" s="648"/>
      <c r="AX41" s="648"/>
      <c r="AY41" s="649"/>
      <c r="AZ41" s="697">
        <v>1699182</v>
      </c>
      <c r="BA41" s="698"/>
      <c r="BB41" s="698"/>
      <c r="BC41" s="698"/>
      <c r="BD41" s="693"/>
      <c r="BE41" s="693"/>
      <c r="BF41" s="695"/>
      <c r="BG41" s="712"/>
      <c r="BH41" s="713"/>
      <c r="BI41" s="713"/>
      <c r="BJ41" s="713"/>
      <c r="BK41" s="713"/>
      <c r="BL41" s="191"/>
      <c r="BM41" s="648" t="s">
        <v>328</v>
      </c>
      <c r="BN41" s="648"/>
      <c r="BO41" s="648"/>
      <c r="BP41" s="648"/>
      <c r="BQ41" s="648"/>
      <c r="BR41" s="648"/>
      <c r="BS41" s="648"/>
      <c r="BT41" s="648"/>
      <c r="BU41" s="649"/>
      <c r="BV41" s="697">
        <v>355</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45"/>
      <c r="CT41" s="645"/>
      <c r="CU41" s="645"/>
      <c r="CV41" s="645"/>
      <c r="CW41" s="645"/>
      <c r="CX41" s="645"/>
      <c r="CY41" s="646"/>
      <c r="CZ41" s="659" t="s">
        <v>330</v>
      </c>
      <c r="DA41" s="660"/>
      <c r="DB41" s="660"/>
      <c r="DC41" s="661"/>
      <c r="DD41" s="634" t="s">
        <v>330</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3902953</v>
      </c>
      <c r="CS42" s="626"/>
      <c r="CT42" s="626"/>
      <c r="CU42" s="626"/>
      <c r="CV42" s="626"/>
      <c r="CW42" s="626"/>
      <c r="CX42" s="626"/>
      <c r="CY42" s="627"/>
      <c r="CZ42" s="659">
        <v>14.3</v>
      </c>
      <c r="DA42" s="708"/>
      <c r="DB42" s="708"/>
      <c r="DC42" s="709"/>
      <c r="DD42" s="634">
        <v>543142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107029</v>
      </c>
      <c r="CS43" s="645"/>
      <c r="CT43" s="645"/>
      <c r="CU43" s="645"/>
      <c r="CV43" s="645"/>
      <c r="CW43" s="645"/>
      <c r="CX43" s="645"/>
      <c r="CY43" s="646"/>
      <c r="CZ43" s="659">
        <v>0.4</v>
      </c>
      <c r="DA43" s="660"/>
      <c r="DB43" s="660"/>
      <c r="DC43" s="661"/>
      <c r="DD43" s="634">
        <v>39942</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3902953</v>
      </c>
      <c r="CS44" s="626"/>
      <c r="CT44" s="626"/>
      <c r="CU44" s="626"/>
      <c r="CV44" s="626"/>
      <c r="CW44" s="626"/>
      <c r="CX44" s="626"/>
      <c r="CY44" s="627"/>
      <c r="CZ44" s="659">
        <v>14.3</v>
      </c>
      <c r="DA44" s="708"/>
      <c r="DB44" s="708"/>
      <c r="DC44" s="709"/>
      <c r="DD44" s="634">
        <v>543142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1035094</v>
      </c>
      <c r="CS45" s="645"/>
      <c r="CT45" s="645"/>
      <c r="CU45" s="645"/>
      <c r="CV45" s="645"/>
      <c r="CW45" s="645"/>
      <c r="CX45" s="645"/>
      <c r="CY45" s="646"/>
      <c r="CZ45" s="659">
        <v>3.8</v>
      </c>
      <c r="DA45" s="660"/>
      <c r="DB45" s="660"/>
      <c r="DC45" s="661"/>
      <c r="DD45" s="634">
        <v>16546</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2867859</v>
      </c>
      <c r="CS46" s="626"/>
      <c r="CT46" s="626"/>
      <c r="CU46" s="626"/>
      <c r="CV46" s="626"/>
      <c r="CW46" s="626"/>
      <c r="CX46" s="626"/>
      <c r="CY46" s="627"/>
      <c r="CZ46" s="659">
        <v>10.5</v>
      </c>
      <c r="DA46" s="708"/>
      <c r="DB46" s="708"/>
      <c r="DC46" s="709"/>
      <c r="DD46" s="634">
        <v>526596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45"/>
      <c r="CT47" s="645"/>
      <c r="CU47" s="645"/>
      <c r="CV47" s="645"/>
      <c r="CW47" s="645"/>
      <c r="CX47" s="645"/>
      <c r="CY47" s="646"/>
      <c r="CZ47" s="659" t="s">
        <v>111</v>
      </c>
      <c r="DA47" s="660"/>
      <c r="DB47" s="660"/>
      <c r="DC47" s="661"/>
      <c r="DD47" s="634" t="s">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27201634</v>
      </c>
      <c r="CS49" s="693"/>
      <c r="CT49" s="693"/>
      <c r="CU49" s="693"/>
      <c r="CV49" s="693"/>
      <c r="CW49" s="693"/>
      <c r="CX49" s="693"/>
      <c r="CY49" s="720"/>
      <c r="CZ49" s="721">
        <v>100</v>
      </c>
      <c r="DA49" s="722"/>
      <c r="DB49" s="722"/>
      <c r="DC49" s="723"/>
      <c r="DD49" s="724">
        <v>16772058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2"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27819</v>
      </c>
      <c r="R7" s="755"/>
      <c r="S7" s="755"/>
      <c r="T7" s="755"/>
      <c r="U7" s="755"/>
      <c r="V7" s="755">
        <v>27755</v>
      </c>
      <c r="W7" s="755"/>
      <c r="X7" s="755"/>
      <c r="Y7" s="755"/>
      <c r="Z7" s="755"/>
      <c r="AA7" s="755">
        <v>64</v>
      </c>
      <c r="AB7" s="755"/>
      <c r="AC7" s="755"/>
      <c r="AD7" s="755"/>
      <c r="AE7" s="756"/>
      <c r="AF7" s="757">
        <v>20</v>
      </c>
      <c r="AG7" s="758"/>
      <c r="AH7" s="758"/>
      <c r="AI7" s="758"/>
      <c r="AJ7" s="759"/>
      <c r="AK7" s="794">
        <v>0</v>
      </c>
      <c r="AL7" s="795"/>
      <c r="AM7" s="795"/>
      <c r="AN7" s="795"/>
      <c r="AO7" s="795"/>
      <c r="AP7" s="795">
        <v>36131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551</v>
      </c>
      <c r="BT7" s="799"/>
      <c r="BU7" s="799"/>
      <c r="BV7" s="799"/>
      <c r="BW7" s="799"/>
      <c r="BX7" s="799"/>
      <c r="BY7" s="799"/>
      <c r="BZ7" s="799"/>
      <c r="CA7" s="799"/>
      <c r="CB7" s="799"/>
      <c r="CC7" s="799"/>
      <c r="CD7" s="799"/>
      <c r="CE7" s="799"/>
      <c r="CF7" s="799"/>
      <c r="CG7" s="800"/>
      <c r="CH7" s="791">
        <v>4</v>
      </c>
      <c r="CI7" s="792"/>
      <c r="CJ7" s="792"/>
      <c r="CK7" s="792"/>
      <c r="CL7" s="793"/>
      <c r="CM7" s="791">
        <v>178</v>
      </c>
      <c r="CN7" s="792"/>
      <c r="CO7" s="792"/>
      <c r="CP7" s="792"/>
      <c r="CQ7" s="793"/>
      <c r="CR7" s="791">
        <v>30</v>
      </c>
      <c r="CS7" s="792"/>
      <c r="CT7" s="792"/>
      <c r="CU7" s="792"/>
      <c r="CV7" s="793"/>
      <c r="CW7" s="791">
        <v>27</v>
      </c>
      <c r="CX7" s="792"/>
      <c r="CY7" s="792"/>
      <c r="CZ7" s="792"/>
      <c r="DA7" s="793"/>
      <c r="DB7" s="791" t="s">
        <v>543</v>
      </c>
      <c r="DC7" s="792"/>
      <c r="DD7" s="792"/>
      <c r="DE7" s="792"/>
      <c r="DF7" s="793"/>
      <c r="DG7" s="791" t="s">
        <v>543</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552</v>
      </c>
      <c r="BT8" s="789"/>
      <c r="BU8" s="789"/>
      <c r="BV8" s="789"/>
      <c r="BW8" s="789"/>
      <c r="BX8" s="789"/>
      <c r="BY8" s="789"/>
      <c r="BZ8" s="789"/>
      <c r="CA8" s="789"/>
      <c r="CB8" s="789"/>
      <c r="CC8" s="789"/>
      <c r="CD8" s="789"/>
      <c r="CE8" s="789"/>
      <c r="CF8" s="789"/>
      <c r="CG8" s="790"/>
      <c r="CH8" s="801">
        <v>1</v>
      </c>
      <c r="CI8" s="802"/>
      <c r="CJ8" s="802"/>
      <c r="CK8" s="802"/>
      <c r="CL8" s="803"/>
      <c r="CM8" s="801">
        <v>89</v>
      </c>
      <c r="CN8" s="802"/>
      <c r="CO8" s="802"/>
      <c r="CP8" s="802"/>
      <c r="CQ8" s="803"/>
      <c r="CR8" s="801">
        <v>40</v>
      </c>
      <c r="CS8" s="802"/>
      <c r="CT8" s="802"/>
      <c r="CU8" s="802"/>
      <c r="CV8" s="803"/>
      <c r="CW8" s="801">
        <v>1</v>
      </c>
      <c r="CX8" s="802"/>
      <c r="CY8" s="802"/>
      <c r="CZ8" s="802"/>
      <c r="DA8" s="803"/>
      <c r="DB8" s="801">
        <v>5</v>
      </c>
      <c r="DC8" s="802"/>
      <c r="DD8" s="802"/>
      <c r="DE8" s="802"/>
      <c r="DF8" s="803"/>
      <c r="DG8" s="801" t="s">
        <v>543</v>
      </c>
      <c r="DH8" s="802"/>
      <c r="DI8" s="802"/>
      <c r="DJ8" s="802"/>
      <c r="DK8" s="803"/>
      <c r="DL8" s="801" t="s">
        <v>543</v>
      </c>
      <c r="DM8" s="802"/>
      <c r="DN8" s="802"/>
      <c r="DO8" s="802"/>
      <c r="DP8" s="803"/>
      <c r="DQ8" s="801" t="s">
        <v>543</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553</v>
      </c>
      <c r="BT9" s="789"/>
      <c r="BU9" s="789"/>
      <c r="BV9" s="789"/>
      <c r="BW9" s="789"/>
      <c r="BX9" s="789"/>
      <c r="BY9" s="789"/>
      <c r="BZ9" s="789"/>
      <c r="CA9" s="789"/>
      <c r="CB9" s="789"/>
      <c r="CC9" s="789"/>
      <c r="CD9" s="789"/>
      <c r="CE9" s="789"/>
      <c r="CF9" s="789"/>
      <c r="CG9" s="790"/>
      <c r="CH9" s="801">
        <v>161</v>
      </c>
      <c r="CI9" s="802"/>
      <c r="CJ9" s="802"/>
      <c r="CK9" s="802"/>
      <c r="CL9" s="803"/>
      <c r="CM9" s="801">
        <v>551</v>
      </c>
      <c r="CN9" s="802"/>
      <c r="CO9" s="802"/>
      <c r="CP9" s="802"/>
      <c r="CQ9" s="803"/>
      <c r="CR9" s="801">
        <v>13</v>
      </c>
      <c r="CS9" s="802"/>
      <c r="CT9" s="802"/>
      <c r="CU9" s="802"/>
      <c r="CV9" s="803"/>
      <c r="CW9" s="801" t="s">
        <v>543</v>
      </c>
      <c r="CX9" s="802"/>
      <c r="CY9" s="802"/>
      <c r="CZ9" s="802"/>
      <c r="DA9" s="803"/>
      <c r="DB9" s="801" t="s">
        <v>543</v>
      </c>
      <c r="DC9" s="802"/>
      <c r="DD9" s="802"/>
      <c r="DE9" s="802"/>
      <c r="DF9" s="803"/>
      <c r="DG9" s="801" t="s">
        <v>543</v>
      </c>
      <c r="DH9" s="802"/>
      <c r="DI9" s="802"/>
      <c r="DJ9" s="802"/>
      <c r="DK9" s="803"/>
      <c r="DL9" s="801" t="s">
        <v>556</v>
      </c>
      <c r="DM9" s="802"/>
      <c r="DN9" s="802"/>
      <c r="DO9" s="802"/>
      <c r="DP9" s="803"/>
      <c r="DQ9" s="801" t="s">
        <v>556</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555</v>
      </c>
      <c r="BS10" s="788" t="s">
        <v>554</v>
      </c>
      <c r="BT10" s="789"/>
      <c r="BU10" s="789"/>
      <c r="BV10" s="789"/>
      <c r="BW10" s="789"/>
      <c r="BX10" s="789"/>
      <c r="BY10" s="789"/>
      <c r="BZ10" s="789"/>
      <c r="CA10" s="789"/>
      <c r="CB10" s="789"/>
      <c r="CC10" s="789"/>
      <c r="CD10" s="789"/>
      <c r="CE10" s="789"/>
      <c r="CF10" s="789"/>
      <c r="CG10" s="790"/>
      <c r="CH10" s="801">
        <v>1</v>
      </c>
      <c r="CI10" s="802"/>
      <c r="CJ10" s="802"/>
      <c r="CK10" s="802"/>
      <c r="CL10" s="803"/>
      <c r="CM10" s="801">
        <v>86</v>
      </c>
      <c r="CN10" s="802"/>
      <c r="CO10" s="802"/>
      <c r="CP10" s="802"/>
      <c r="CQ10" s="803"/>
      <c r="CR10" s="801">
        <v>1</v>
      </c>
      <c r="CS10" s="802"/>
      <c r="CT10" s="802"/>
      <c r="CU10" s="802"/>
      <c r="CV10" s="803"/>
      <c r="CW10" s="801" t="s">
        <v>543</v>
      </c>
      <c r="CX10" s="802"/>
      <c r="CY10" s="802"/>
      <c r="CZ10" s="802"/>
      <c r="DA10" s="803"/>
      <c r="DB10" s="801" t="s">
        <v>543</v>
      </c>
      <c r="DC10" s="802"/>
      <c r="DD10" s="802"/>
      <c r="DE10" s="802"/>
      <c r="DF10" s="803"/>
      <c r="DG10" s="801">
        <v>2368</v>
      </c>
      <c r="DH10" s="802"/>
      <c r="DI10" s="802"/>
      <c r="DJ10" s="802"/>
      <c r="DK10" s="803"/>
      <c r="DL10" s="801" t="s">
        <v>556</v>
      </c>
      <c r="DM10" s="802"/>
      <c r="DN10" s="802"/>
      <c r="DO10" s="802"/>
      <c r="DP10" s="803"/>
      <c r="DQ10" s="801" t="s">
        <v>543</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27265</v>
      </c>
      <c r="R23" s="814"/>
      <c r="S23" s="814"/>
      <c r="T23" s="814"/>
      <c r="U23" s="814"/>
      <c r="V23" s="814">
        <v>27202</v>
      </c>
      <c r="W23" s="814"/>
      <c r="X23" s="814"/>
      <c r="Y23" s="814"/>
      <c r="Z23" s="814"/>
      <c r="AA23" s="814">
        <v>64</v>
      </c>
      <c r="AB23" s="814"/>
      <c r="AC23" s="814"/>
      <c r="AD23" s="814"/>
      <c r="AE23" s="815"/>
      <c r="AF23" s="816">
        <v>20</v>
      </c>
      <c r="AG23" s="814"/>
      <c r="AH23" s="814"/>
      <c r="AI23" s="814"/>
      <c r="AJ23" s="817"/>
      <c r="AK23" s="818"/>
      <c r="AL23" s="819"/>
      <c r="AM23" s="819"/>
      <c r="AN23" s="819"/>
      <c r="AO23" s="819"/>
      <c r="AP23" s="814">
        <v>36131</v>
      </c>
      <c r="AQ23" s="814"/>
      <c r="AR23" s="814"/>
      <c r="AS23" s="814"/>
      <c r="AT23" s="814"/>
      <c r="AU23" s="820"/>
      <c r="AV23" s="820"/>
      <c r="AW23" s="820"/>
      <c r="AX23" s="820"/>
      <c r="AY23" s="821"/>
      <c r="AZ23" s="829" t="s">
        <v>368</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11035</v>
      </c>
      <c r="R28" s="843"/>
      <c r="S28" s="843"/>
      <c r="T28" s="843"/>
      <c r="U28" s="843"/>
      <c r="V28" s="843">
        <v>10848</v>
      </c>
      <c r="W28" s="843"/>
      <c r="X28" s="843"/>
      <c r="Y28" s="843"/>
      <c r="Z28" s="843"/>
      <c r="AA28" s="843">
        <v>187</v>
      </c>
      <c r="AB28" s="843"/>
      <c r="AC28" s="843"/>
      <c r="AD28" s="843"/>
      <c r="AE28" s="844"/>
      <c r="AF28" s="845">
        <v>187</v>
      </c>
      <c r="AG28" s="843"/>
      <c r="AH28" s="843"/>
      <c r="AI28" s="843"/>
      <c r="AJ28" s="846"/>
      <c r="AK28" s="847">
        <v>630</v>
      </c>
      <c r="AL28" s="838"/>
      <c r="AM28" s="838"/>
      <c r="AN28" s="838"/>
      <c r="AO28" s="838"/>
      <c r="AP28" s="838" t="s">
        <v>543</v>
      </c>
      <c r="AQ28" s="838"/>
      <c r="AR28" s="838"/>
      <c r="AS28" s="838"/>
      <c r="AT28" s="838"/>
      <c r="AU28" s="838" t="s">
        <v>544</v>
      </c>
      <c r="AV28" s="838"/>
      <c r="AW28" s="838"/>
      <c r="AX28" s="838"/>
      <c r="AY28" s="838"/>
      <c r="AZ28" s="839" t="s">
        <v>543</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5596</v>
      </c>
      <c r="R29" s="779"/>
      <c r="S29" s="779"/>
      <c r="T29" s="779"/>
      <c r="U29" s="779"/>
      <c r="V29" s="779">
        <v>5259</v>
      </c>
      <c r="W29" s="779"/>
      <c r="X29" s="779"/>
      <c r="Y29" s="779"/>
      <c r="Z29" s="779"/>
      <c r="AA29" s="779">
        <v>337</v>
      </c>
      <c r="AB29" s="779"/>
      <c r="AC29" s="779"/>
      <c r="AD29" s="779"/>
      <c r="AE29" s="780"/>
      <c r="AF29" s="781">
        <v>337</v>
      </c>
      <c r="AG29" s="782"/>
      <c r="AH29" s="782"/>
      <c r="AI29" s="782"/>
      <c r="AJ29" s="783"/>
      <c r="AK29" s="850">
        <v>712</v>
      </c>
      <c r="AL29" s="851"/>
      <c r="AM29" s="851"/>
      <c r="AN29" s="851"/>
      <c r="AO29" s="851"/>
      <c r="AP29" s="851" t="s">
        <v>544</v>
      </c>
      <c r="AQ29" s="851"/>
      <c r="AR29" s="851"/>
      <c r="AS29" s="851"/>
      <c r="AT29" s="851"/>
      <c r="AU29" s="851" t="s">
        <v>543</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1051</v>
      </c>
      <c r="R30" s="779"/>
      <c r="S30" s="779"/>
      <c r="T30" s="779"/>
      <c r="U30" s="779"/>
      <c r="V30" s="779">
        <v>1025</v>
      </c>
      <c r="W30" s="779"/>
      <c r="X30" s="779"/>
      <c r="Y30" s="779"/>
      <c r="Z30" s="779"/>
      <c r="AA30" s="779">
        <v>26</v>
      </c>
      <c r="AB30" s="779"/>
      <c r="AC30" s="779"/>
      <c r="AD30" s="779"/>
      <c r="AE30" s="780"/>
      <c r="AF30" s="781">
        <v>26</v>
      </c>
      <c r="AG30" s="782"/>
      <c r="AH30" s="782"/>
      <c r="AI30" s="782"/>
      <c r="AJ30" s="783"/>
      <c r="AK30" s="850">
        <v>161</v>
      </c>
      <c r="AL30" s="851"/>
      <c r="AM30" s="851"/>
      <c r="AN30" s="851"/>
      <c r="AO30" s="851"/>
      <c r="AP30" s="851" t="s">
        <v>543</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1376</v>
      </c>
      <c r="R31" s="779"/>
      <c r="S31" s="779"/>
      <c r="T31" s="779"/>
      <c r="U31" s="779"/>
      <c r="V31" s="779">
        <v>1267</v>
      </c>
      <c r="W31" s="779"/>
      <c r="X31" s="779"/>
      <c r="Y31" s="779"/>
      <c r="Z31" s="779"/>
      <c r="AA31" s="779">
        <v>108</v>
      </c>
      <c r="AB31" s="779"/>
      <c r="AC31" s="779"/>
      <c r="AD31" s="779"/>
      <c r="AE31" s="780"/>
      <c r="AF31" s="781">
        <v>969</v>
      </c>
      <c r="AG31" s="782"/>
      <c r="AH31" s="782"/>
      <c r="AI31" s="782"/>
      <c r="AJ31" s="783"/>
      <c r="AK31" s="850">
        <v>8</v>
      </c>
      <c r="AL31" s="851"/>
      <c r="AM31" s="851"/>
      <c r="AN31" s="851"/>
      <c r="AO31" s="851"/>
      <c r="AP31" s="851">
        <v>4843</v>
      </c>
      <c r="AQ31" s="851"/>
      <c r="AR31" s="851"/>
      <c r="AS31" s="851"/>
      <c r="AT31" s="851"/>
      <c r="AU31" s="851" t="s">
        <v>543</v>
      </c>
      <c r="AV31" s="851"/>
      <c r="AW31" s="851"/>
      <c r="AX31" s="851"/>
      <c r="AY31" s="851"/>
      <c r="AZ31" s="852" t="s">
        <v>543</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1982</v>
      </c>
      <c r="R32" s="779"/>
      <c r="S32" s="779"/>
      <c r="T32" s="779"/>
      <c r="U32" s="779"/>
      <c r="V32" s="779">
        <v>1836</v>
      </c>
      <c r="W32" s="779"/>
      <c r="X32" s="779"/>
      <c r="Y32" s="779"/>
      <c r="Z32" s="779"/>
      <c r="AA32" s="779">
        <v>145</v>
      </c>
      <c r="AB32" s="779"/>
      <c r="AC32" s="779"/>
      <c r="AD32" s="779"/>
      <c r="AE32" s="780"/>
      <c r="AF32" s="781" t="s">
        <v>111</v>
      </c>
      <c r="AG32" s="782"/>
      <c r="AH32" s="782"/>
      <c r="AI32" s="782"/>
      <c r="AJ32" s="783"/>
      <c r="AK32" s="850">
        <v>600</v>
      </c>
      <c r="AL32" s="851"/>
      <c r="AM32" s="851"/>
      <c r="AN32" s="851"/>
      <c r="AO32" s="851"/>
      <c r="AP32" s="851">
        <v>23448</v>
      </c>
      <c r="AQ32" s="851"/>
      <c r="AR32" s="851"/>
      <c r="AS32" s="851"/>
      <c r="AT32" s="851"/>
      <c r="AU32" s="851">
        <v>6331</v>
      </c>
      <c r="AV32" s="851"/>
      <c r="AW32" s="851"/>
      <c r="AX32" s="851"/>
      <c r="AY32" s="851"/>
      <c r="AZ32" s="852" t="s">
        <v>543</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1866</v>
      </c>
      <c r="R33" s="779"/>
      <c r="S33" s="779"/>
      <c r="T33" s="779"/>
      <c r="U33" s="779"/>
      <c r="V33" s="779">
        <v>1800</v>
      </c>
      <c r="W33" s="779"/>
      <c r="X33" s="779"/>
      <c r="Y33" s="779"/>
      <c r="Z33" s="779"/>
      <c r="AA33" s="779">
        <v>66</v>
      </c>
      <c r="AB33" s="779"/>
      <c r="AC33" s="779"/>
      <c r="AD33" s="779"/>
      <c r="AE33" s="780"/>
      <c r="AF33" s="781" t="s">
        <v>111</v>
      </c>
      <c r="AG33" s="782"/>
      <c r="AH33" s="782"/>
      <c r="AI33" s="782"/>
      <c r="AJ33" s="783"/>
      <c r="AK33" s="850">
        <v>1</v>
      </c>
      <c r="AL33" s="851"/>
      <c r="AM33" s="851"/>
      <c r="AN33" s="851"/>
      <c r="AO33" s="851"/>
      <c r="AP33" s="851">
        <v>1975</v>
      </c>
      <c r="AQ33" s="851"/>
      <c r="AR33" s="851"/>
      <c r="AS33" s="851"/>
      <c r="AT33" s="851"/>
      <c r="AU33" s="851" t="s">
        <v>543</v>
      </c>
      <c r="AV33" s="851"/>
      <c r="AW33" s="851"/>
      <c r="AX33" s="851"/>
      <c r="AY33" s="851"/>
      <c r="AZ33" s="852" t="s">
        <v>543</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1519</v>
      </c>
      <c r="AG63" s="862"/>
      <c r="AH63" s="862"/>
      <c r="AI63" s="862"/>
      <c r="AJ63" s="863"/>
      <c r="AK63" s="864"/>
      <c r="AL63" s="859"/>
      <c r="AM63" s="859"/>
      <c r="AN63" s="859"/>
      <c r="AO63" s="859"/>
      <c r="AP63" s="862">
        <v>30266</v>
      </c>
      <c r="AQ63" s="862"/>
      <c r="AR63" s="862"/>
      <c r="AS63" s="862"/>
      <c r="AT63" s="862"/>
      <c r="AU63" s="862">
        <v>6331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9214</v>
      </c>
      <c r="R68" s="886"/>
      <c r="S68" s="886"/>
      <c r="T68" s="886"/>
      <c r="U68" s="886"/>
      <c r="V68" s="886">
        <v>9133</v>
      </c>
      <c r="W68" s="886"/>
      <c r="X68" s="886"/>
      <c r="Y68" s="886"/>
      <c r="Z68" s="886"/>
      <c r="AA68" s="886">
        <v>80</v>
      </c>
      <c r="AB68" s="886"/>
      <c r="AC68" s="886"/>
      <c r="AD68" s="886"/>
      <c r="AE68" s="886"/>
      <c r="AF68" s="886">
        <v>80</v>
      </c>
      <c r="AG68" s="886"/>
      <c r="AH68" s="886"/>
      <c r="AI68" s="886"/>
      <c r="AJ68" s="886"/>
      <c r="AK68" s="886">
        <v>37</v>
      </c>
      <c r="AL68" s="886"/>
      <c r="AM68" s="886"/>
      <c r="AN68" s="886"/>
      <c r="AO68" s="886"/>
      <c r="AP68" s="886">
        <v>5851</v>
      </c>
      <c r="AQ68" s="886"/>
      <c r="AR68" s="886"/>
      <c r="AS68" s="886"/>
      <c r="AT68" s="886"/>
      <c r="AU68" s="886">
        <v>1272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545</v>
      </c>
      <c r="C69" s="894"/>
      <c r="D69" s="894"/>
      <c r="E69" s="894"/>
      <c r="F69" s="894"/>
      <c r="G69" s="894"/>
      <c r="H69" s="894"/>
      <c r="I69" s="894"/>
      <c r="J69" s="894"/>
      <c r="K69" s="894"/>
      <c r="L69" s="894"/>
      <c r="M69" s="894"/>
      <c r="N69" s="894"/>
      <c r="O69" s="894"/>
      <c r="P69" s="895"/>
      <c r="Q69" s="896">
        <v>928</v>
      </c>
      <c r="R69" s="851"/>
      <c r="S69" s="851"/>
      <c r="T69" s="851"/>
      <c r="U69" s="851"/>
      <c r="V69" s="851">
        <v>865</v>
      </c>
      <c r="W69" s="851"/>
      <c r="X69" s="851"/>
      <c r="Y69" s="851"/>
      <c r="Z69" s="851"/>
      <c r="AA69" s="851">
        <v>63</v>
      </c>
      <c r="AB69" s="851"/>
      <c r="AC69" s="851"/>
      <c r="AD69" s="851"/>
      <c r="AE69" s="851"/>
      <c r="AF69" s="851">
        <v>63</v>
      </c>
      <c r="AG69" s="851"/>
      <c r="AH69" s="851"/>
      <c r="AI69" s="851"/>
      <c r="AJ69" s="851"/>
      <c r="AK69" s="851" t="s">
        <v>543</v>
      </c>
      <c r="AL69" s="851"/>
      <c r="AM69" s="851"/>
      <c r="AN69" s="851"/>
      <c r="AO69" s="851"/>
      <c r="AP69" s="851" t="s">
        <v>543</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546</v>
      </c>
      <c r="C70" s="894"/>
      <c r="D70" s="894"/>
      <c r="E70" s="894"/>
      <c r="F70" s="894"/>
      <c r="G70" s="894"/>
      <c r="H70" s="894"/>
      <c r="I70" s="894"/>
      <c r="J70" s="894"/>
      <c r="K70" s="894"/>
      <c r="L70" s="894"/>
      <c r="M70" s="894"/>
      <c r="N70" s="894"/>
      <c r="O70" s="894"/>
      <c r="P70" s="895"/>
      <c r="Q70" s="896">
        <v>338866</v>
      </c>
      <c r="R70" s="851"/>
      <c r="S70" s="851"/>
      <c r="T70" s="851"/>
      <c r="U70" s="851"/>
      <c r="V70" s="851">
        <v>326466</v>
      </c>
      <c r="W70" s="851"/>
      <c r="X70" s="851"/>
      <c r="Y70" s="851"/>
      <c r="Z70" s="851"/>
      <c r="AA70" s="851">
        <v>12400</v>
      </c>
      <c r="AB70" s="851"/>
      <c r="AC70" s="851"/>
      <c r="AD70" s="851"/>
      <c r="AE70" s="851"/>
      <c r="AF70" s="851">
        <v>12400</v>
      </c>
      <c r="AG70" s="851"/>
      <c r="AH70" s="851"/>
      <c r="AI70" s="851"/>
      <c r="AJ70" s="851"/>
      <c r="AK70" s="851">
        <v>0</v>
      </c>
      <c r="AL70" s="851"/>
      <c r="AM70" s="851"/>
      <c r="AN70" s="851"/>
      <c r="AO70" s="851"/>
      <c r="AP70" s="851" t="s">
        <v>543</v>
      </c>
      <c r="AQ70" s="851"/>
      <c r="AR70" s="851"/>
      <c r="AS70" s="851"/>
      <c r="AT70" s="851"/>
      <c r="AU70" s="851" t="s">
        <v>544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13</v>
      </c>
      <c r="R71" s="851"/>
      <c r="S71" s="851"/>
      <c r="T71" s="851"/>
      <c r="U71" s="851"/>
      <c r="V71" s="851">
        <v>10</v>
      </c>
      <c r="W71" s="851"/>
      <c r="X71" s="851"/>
      <c r="Y71" s="851"/>
      <c r="Z71" s="851"/>
      <c r="AA71" s="851">
        <v>3</v>
      </c>
      <c r="AB71" s="851"/>
      <c r="AC71" s="851"/>
      <c r="AD71" s="851"/>
      <c r="AE71" s="851"/>
      <c r="AF71" s="851">
        <v>3</v>
      </c>
      <c r="AG71" s="851"/>
      <c r="AH71" s="851"/>
      <c r="AI71" s="851"/>
      <c r="AJ71" s="851"/>
      <c r="AK71" s="851" t="s">
        <v>543</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159</v>
      </c>
      <c r="R72" s="851"/>
      <c r="S72" s="851"/>
      <c r="T72" s="851"/>
      <c r="U72" s="851"/>
      <c r="V72" s="851">
        <v>146</v>
      </c>
      <c r="W72" s="851"/>
      <c r="X72" s="851"/>
      <c r="Y72" s="851"/>
      <c r="Z72" s="851"/>
      <c r="AA72" s="851">
        <v>12</v>
      </c>
      <c r="AB72" s="851"/>
      <c r="AC72" s="851"/>
      <c r="AD72" s="851"/>
      <c r="AE72" s="851"/>
      <c r="AF72" s="851">
        <v>12</v>
      </c>
      <c r="AG72" s="851"/>
      <c r="AH72" s="851"/>
      <c r="AI72" s="851"/>
      <c r="AJ72" s="851"/>
      <c r="AK72" s="851">
        <v>49</v>
      </c>
      <c r="AL72" s="851"/>
      <c r="AM72" s="851"/>
      <c r="AN72" s="851"/>
      <c r="AO72" s="851"/>
      <c r="AP72" s="851" t="s">
        <v>543</v>
      </c>
      <c r="AQ72" s="851"/>
      <c r="AR72" s="851"/>
      <c r="AS72" s="851"/>
      <c r="AT72" s="851"/>
      <c r="AU72" s="851" t="s">
        <v>543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896">
        <v>2405</v>
      </c>
      <c r="R73" s="851"/>
      <c r="S73" s="851"/>
      <c r="T73" s="851"/>
      <c r="U73" s="851"/>
      <c r="V73" s="851">
        <v>2405</v>
      </c>
      <c r="W73" s="851"/>
      <c r="X73" s="851"/>
      <c r="Y73" s="851"/>
      <c r="Z73" s="851"/>
      <c r="AA73" s="851">
        <v>1</v>
      </c>
      <c r="AB73" s="851"/>
      <c r="AC73" s="851"/>
      <c r="AD73" s="851"/>
      <c r="AE73" s="851"/>
      <c r="AF73" s="851">
        <v>1</v>
      </c>
      <c r="AG73" s="851"/>
      <c r="AH73" s="851"/>
      <c r="AI73" s="851"/>
      <c r="AJ73" s="851"/>
      <c r="AK73" s="851" t="s">
        <v>543</v>
      </c>
      <c r="AL73" s="851"/>
      <c r="AM73" s="851"/>
      <c r="AN73" s="851"/>
      <c r="AO73" s="851"/>
      <c r="AP73" s="851" t="s">
        <v>543</v>
      </c>
      <c r="AQ73" s="851"/>
      <c r="AR73" s="851"/>
      <c r="AS73" s="851"/>
      <c r="AT73" s="851"/>
      <c r="AU73" s="851" t="s">
        <v>543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12559</v>
      </c>
      <c r="AG88" s="862"/>
      <c r="AH88" s="862"/>
      <c r="AI88" s="862"/>
      <c r="AJ88" s="862"/>
      <c r="AK88" s="859"/>
      <c r="AL88" s="859"/>
      <c r="AM88" s="859"/>
      <c r="AN88" s="859"/>
      <c r="AO88" s="859"/>
      <c r="AP88" s="862">
        <v>5851</v>
      </c>
      <c r="AQ88" s="862"/>
      <c r="AR88" s="862"/>
      <c r="AS88" s="862"/>
      <c r="AT88" s="862"/>
      <c r="AU88" s="862">
        <v>1272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84</v>
      </c>
      <c r="CS102" s="870"/>
      <c r="CT102" s="870"/>
      <c r="CU102" s="870"/>
      <c r="CV102" s="913"/>
      <c r="CW102" s="912">
        <v>28</v>
      </c>
      <c r="CX102" s="870"/>
      <c r="CY102" s="870"/>
      <c r="CZ102" s="870"/>
      <c r="DA102" s="913"/>
      <c r="DB102" s="912">
        <v>5</v>
      </c>
      <c r="DC102" s="870"/>
      <c r="DD102" s="870"/>
      <c r="DE102" s="870"/>
      <c r="DF102" s="913"/>
      <c r="DG102" s="912">
        <v>2368</v>
      </c>
      <c r="DH102" s="870"/>
      <c r="DI102" s="870"/>
      <c r="DJ102" s="870"/>
      <c r="DK102" s="913"/>
      <c r="DL102" s="912" t="s">
        <v>543</v>
      </c>
      <c r="DM102" s="870"/>
      <c r="DN102" s="870"/>
      <c r="DO102" s="870"/>
      <c r="DP102" s="913"/>
      <c r="DQ102" s="912" t="s">
        <v>543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286</v>
      </c>
      <c r="AG109" s="915"/>
      <c r="AH109" s="915"/>
      <c r="AI109" s="915"/>
      <c r="AJ109" s="916"/>
      <c r="AK109" s="914" t="s">
        <v>285</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286</v>
      </c>
      <c r="BW109" s="915"/>
      <c r="BX109" s="915"/>
      <c r="BY109" s="915"/>
      <c r="BZ109" s="916"/>
      <c r="CA109" s="914" t="s">
        <v>285</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286</v>
      </c>
      <c r="DM109" s="915"/>
      <c r="DN109" s="915"/>
      <c r="DO109" s="915"/>
      <c r="DP109" s="916"/>
      <c r="DQ109" s="914" t="s">
        <v>285</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3163852</v>
      </c>
      <c r="AB110" s="922"/>
      <c r="AC110" s="922"/>
      <c r="AD110" s="922"/>
      <c r="AE110" s="923"/>
      <c r="AF110" s="924">
        <v>2884967</v>
      </c>
      <c r="AG110" s="922"/>
      <c r="AH110" s="922"/>
      <c r="AI110" s="922"/>
      <c r="AJ110" s="923"/>
      <c r="AK110" s="924">
        <v>2968305</v>
      </c>
      <c r="AL110" s="922"/>
      <c r="AM110" s="922"/>
      <c r="AN110" s="922"/>
      <c r="AO110" s="923"/>
      <c r="AP110" s="925">
        <v>22.8</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34424819</v>
      </c>
      <c r="BR110" s="957"/>
      <c r="BS110" s="957"/>
      <c r="BT110" s="957"/>
      <c r="BU110" s="957"/>
      <c r="BV110" s="957">
        <v>35076213</v>
      </c>
      <c r="BW110" s="957"/>
      <c r="BX110" s="957"/>
      <c r="BY110" s="957"/>
      <c r="BZ110" s="957"/>
      <c r="CA110" s="957">
        <v>36131025</v>
      </c>
      <c r="CB110" s="957"/>
      <c r="CC110" s="957"/>
      <c r="CD110" s="957"/>
      <c r="CE110" s="957"/>
      <c r="CF110" s="971">
        <v>277.3</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3474207</v>
      </c>
      <c r="BR111" s="950"/>
      <c r="BS111" s="950"/>
      <c r="BT111" s="950"/>
      <c r="BU111" s="950"/>
      <c r="BV111" s="950">
        <v>3132365</v>
      </c>
      <c r="BW111" s="950"/>
      <c r="BX111" s="950"/>
      <c r="BY111" s="950"/>
      <c r="BZ111" s="950"/>
      <c r="CA111" s="950">
        <v>3045215</v>
      </c>
      <c r="CB111" s="950"/>
      <c r="CC111" s="950"/>
      <c r="CD111" s="950"/>
      <c r="CE111" s="950"/>
      <c r="CF111" s="944">
        <v>23.4</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10523091</v>
      </c>
      <c r="BR112" s="950"/>
      <c r="BS112" s="950"/>
      <c r="BT112" s="950"/>
      <c r="BU112" s="950"/>
      <c r="BV112" s="950">
        <v>6013340</v>
      </c>
      <c r="BW112" s="950"/>
      <c r="BX112" s="950"/>
      <c r="BY112" s="950"/>
      <c r="BZ112" s="950"/>
      <c r="CA112" s="950">
        <v>6331082</v>
      </c>
      <c r="CB112" s="950"/>
      <c r="CC112" s="950"/>
      <c r="CD112" s="950"/>
      <c r="CE112" s="950"/>
      <c r="CF112" s="944">
        <v>48.6</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591626</v>
      </c>
      <c r="AB113" s="964"/>
      <c r="AC113" s="964"/>
      <c r="AD113" s="964"/>
      <c r="AE113" s="965"/>
      <c r="AF113" s="966">
        <v>592431</v>
      </c>
      <c r="AG113" s="964"/>
      <c r="AH113" s="964"/>
      <c r="AI113" s="964"/>
      <c r="AJ113" s="965"/>
      <c r="AK113" s="966">
        <v>592546</v>
      </c>
      <c r="AL113" s="964"/>
      <c r="AM113" s="964"/>
      <c r="AN113" s="964"/>
      <c r="AO113" s="965"/>
      <c r="AP113" s="967">
        <v>4.5</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819475</v>
      </c>
      <c r="BR113" s="950"/>
      <c r="BS113" s="950"/>
      <c r="BT113" s="950"/>
      <c r="BU113" s="950"/>
      <c r="BV113" s="950">
        <v>762326</v>
      </c>
      <c r="BW113" s="950"/>
      <c r="BX113" s="950"/>
      <c r="BY113" s="950"/>
      <c r="BZ113" s="950"/>
      <c r="CA113" s="950">
        <v>1271989</v>
      </c>
      <c r="CB113" s="950"/>
      <c r="CC113" s="950"/>
      <c r="CD113" s="950"/>
      <c r="CE113" s="950"/>
      <c r="CF113" s="944">
        <v>9.8000000000000007</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137481</v>
      </c>
      <c r="AB114" s="989"/>
      <c r="AC114" s="989"/>
      <c r="AD114" s="989"/>
      <c r="AE114" s="990"/>
      <c r="AF114" s="991">
        <v>119490</v>
      </c>
      <c r="AG114" s="989"/>
      <c r="AH114" s="989"/>
      <c r="AI114" s="989"/>
      <c r="AJ114" s="990"/>
      <c r="AK114" s="991">
        <v>92060</v>
      </c>
      <c r="AL114" s="989"/>
      <c r="AM114" s="989"/>
      <c r="AN114" s="989"/>
      <c r="AO114" s="990"/>
      <c r="AP114" s="992">
        <v>0.7</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2501782</v>
      </c>
      <c r="BR114" s="950"/>
      <c r="BS114" s="950"/>
      <c r="BT114" s="950"/>
      <c r="BU114" s="950"/>
      <c r="BV114" s="950">
        <v>2215326</v>
      </c>
      <c r="BW114" s="950"/>
      <c r="BX114" s="950"/>
      <c r="BY114" s="950"/>
      <c r="BZ114" s="950"/>
      <c r="CA114" s="950">
        <v>2169125</v>
      </c>
      <c r="CB114" s="950"/>
      <c r="CC114" s="950"/>
      <c r="CD114" s="950"/>
      <c r="CE114" s="950"/>
      <c r="CF114" s="944">
        <v>16.600000000000001</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78352</v>
      </c>
      <c r="AB115" s="964"/>
      <c r="AC115" s="964"/>
      <c r="AD115" s="964"/>
      <c r="AE115" s="965"/>
      <c r="AF115" s="966">
        <v>94316</v>
      </c>
      <c r="AG115" s="964"/>
      <c r="AH115" s="964"/>
      <c r="AI115" s="964"/>
      <c r="AJ115" s="965"/>
      <c r="AK115" s="966">
        <v>93665</v>
      </c>
      <c r="AL115" s="964"/>
      <c r="AM115" s="964"/>
      <c r="AN115" s="964"/>
      <c r="AO115" s="965"/>
      <c r="AP115" s="967">
        <v>0.7</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2622728</v>
      </c>
      <c r="DH115" s="989"/>
      <c r="DI115" s="989"/>
      <c r="DJ115" s="989"/>
      <c r="DK115" s="990"/>
      <c r="DL115" s="991">
        <v>2368116</v>
      </c>
      <c r="DM115" s="989"/>
      <c r="DN115" s="989"/>
      <c r="DO115" s="989"/>
      <c r="DP115" s="990"/>
      <c r="DQ115" s="991">
        <v>2368115</v>
      </c>
      <c r="DR115" s="989"/>
      <c r="DS115" s="989"/>
      <c r="DT115" s="989"/>
      <c r="DU115" s="990"/>
      <c r="DV115" s="992">
        <v>18.2</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v>91</v>
      </c>
      <c r="AG116" s="989"/>
      <c r="AH116" s="989"/>
      <c r="AI116" s="989"/>
      <c r="AJ116" s="990"/>
      <c r="AK116" s="991">
        <v>1669</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847159</v>
      </c>
      <c r="DH116" s="989"/>
      <c r="DI116" s="989"/>
      <c r="DJ116" s="989"/>
      <c r="DK116" s="990"/>
      <c r="DL116" s="991">
        <v>760997</v>
      </c>
      <c r="DM116" s="989"/>
      <c r="DN116" s="989"/>
      <c r="DO116" s="989"/>
      <c r="DP116" s="990"/>
      <c r="DQ116" s="991">
        <v>674916</v>
      </c>
      <c r="DR116" s="989"/>
      <c r="DS116" s="989"/>
      <c r="DT116" s="989"/>
      <c r="DU116" s="990"/>
      <c r="DV116" s="992">
        <v>5.2</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3971311</v>
      </c>
      <c r="AB117" s="1007"/>
      <c r="AC117" s="1007"/>
      <c r="AD117" s="1007"/>
      <c r="AE117" s="1008"/>
      <c r="AF117" s="1009">
        <v>3691295</v>
      </c>
      <c r="AG117" s="1007"/>
      <c r="AH117" s="1007"/>
      <c r="AI117" s="1007"/>
      <c r="AJ117" s="1008"/>
      <c r="AK117" s="1009">
        <v>3748245</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286</v>
      </c>
      <c r="AG118" s="915"/>
      <c r="AH118" s="915"/>
      <c r="AI118" s="915"/>
      <c r="AJ118" s="916"/>
      <c r="AK118" s="914" t="s">
        <v>285</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368</v>
      </c>
      <c r="BR118" s="1028"/>
      <c r="BS118" s="1028"/>
      <c r="BT118" s="1028"/>
      <c r="BU118" s="1028"/>
      <c r="BV118" s="1028" t="s">
        <v>368</v>
      </c>
      <c r="BW118" s="1028"/>
      <c r="BX118" s="1028"/>
      <c r="BY118" s="1028"/>
      <c r="BZ118" s="1028"/>
      <c r="CA118" s="1028" t="s">
        <v>368</v>
      </c>
      <c r="CB118" s="1028"/>
      <c r="CC118" s="1028"/>
      <c r="CD118" s="1028"/>
      <c r="CE118" s="1028"/>
      <c r="CF118" s="944" t="s">
        <v>368</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368</v>
      </c>
      <c r="DH118" s="989"/>
      <c r="DI118" s="989"/>
      <c r="DJ118" s="989"/>
      <c r="DK118" s="990"/>
      <c r="DL118" s="991" t="s">
        <v>368</v>
      </c>
      <c r="DM118" s="989"/>
      <c r="DN118" s="989"/>
      <c r="DO118" s="989"/>
      <c r="DP118" s="990"/>
      <c r="DQ118" s="991" t="s">
        <v>368</v>
      </c>
      <c r="DR118" s="989"/>
      <c r="DS118" s="989"/>
      <c r="DT118" s="989"/>
      <c r="DU118" s="990"/>
      <c r="DV118" s="992" t="s">
        <v>368</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368</v>
      </c>
      <c r="AB119" s="922"/>
      <c r="AC119" s="922"/>
      <c r="AD119" s="922"/>
      <c r="AE119" s="923"/>
      <c r="AF119" s="924" t="s">
        <v>368</v>
      </c>
      <c r="AG119" s="922"/>
      <c r="AH119" s="922"/>
      <c r="AI119" s="922"/>
      <c r="AJ119" s="923"/>
      <c r="AK119" s="924" t="s">
        <v>368</v>
      </c>
      <c r="AL119" s="922"/>
      <c r="AM119" s="922"/>
      <c r="AN119" s="922"/>
      <c r="AO119" s="923"/>
      <c r="AP119" s="925" t="s">
        <v>368</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438</v>
      </c>
      <c r="BP119" s="1036"/>
      <c r="BQ119" s="1027">
        <v>51743374</v>
      </c>
      <c r="BR119" s="1028"/>
      <c r="BS119" s="1028"/>
      <c r="BT119" s="1028"/>
      <c r="BU119" s="1028"/>
      <c r="BV119" s="1028">
        <v>47199570</v>
      </c>
      <c r="BW119" s="1028"/>
      <c r="BX119" s="1028"/>
      <c r="BY119" s="1028"/>
      <c r="BZ119" s="1028"/>
      <c r="CA119" s="1028">
        <v>48948436</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4320</v>
      </c>
      <c r="DH119" s="1014"/>
      <c r="DI119" s="1014"/>
      <c r="DJ119" s="1014"/>
      <c r="DK119" s="1015"/>
      <c r="DL119" s="1013">
        <v>3252</v>
      </c>
      <c r="DM119" s="1014"/>
      <c r="DN119" s="1014"/>
      <c r="DO119" s="1014"/>
      <c r="DP119" s="1015"/>
      <c r="DQ119" s="1013">
        <v>2184</v>
      </c>
      <c r="DR119" s="1014"/>
      <c r="DS119" s="1014"/>
      <c r="DT119" s="1014"/>
      <c r="DU119" s="1015"/>
      <c r="DV119" s="1016">
        <v>0</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368</v>
      </c>
      <c r="AB120" s="989"/>
      <c r="AC120" s="989"/>
      <c r="AD120" s="989"/>
      <c r="AE120" s="990"/>
      <c r="AF120" s="991" t="s">
        <v>368</v>
      </c>
      <c r="AG120" s="989"/>
      <c r="AH120" s="989"/>
      <c r="AI120" s="989"/>
      <c r="AJ120" s="990"/>
      <c r="AK120" s="991" t="s">
        <v>368</v>
      </c>
      <c r="AL120" s="989"/>
      <c r="AM120" s="989"/>
      <c r="AN120" s="989"/>
      <c r="AO120" s="990"/>
      <c r="AP120" s="992" t="s">
        <v>368</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2608256</v>
      </c>
      <c r="BR120" s="957"/>
      <c r="BS120" s="957"/>
      <c r="BT120" s="957"/>
      <c r="BU120" s="957"/>
      <c r="BV120" s="957">
        <v>3107300</v>
      </c>
      <c r="BW120" s="957"/>
      <c r="BX120" s="957"/>
      <c r="BY120" s="957"/>
      <c r="BZ120" s="957"/>
      <c r="CA120" s="957">
        <v>3021681</v>
      </c>
      <c r="CB120" s="957"/>
      <c r="CC120" s="957"/>
      <c r="CD120" s="957"/>
      <c r="CE120" s="957"/>
      <c r="CF120" s="971">
        <v>23.2</v>
      </c>
      <c r="CG120" s="972"/>
      <c r="CH120" s="972"/>
      <c r="CI120" s="972"/>
      <c r="CJ120" s="972"/>
      <c r="CK120" s="1037" t="s">
        <v>442</v>
      </c>
      <c r="CL120" s="1038"/>
      <c r="CM120" s="1038"/>
      <c r="CN120" s="1038"/>
      <c r="CO120" s="1039"/>
      <c r="CP120" s="1045" t="s">
        <v>443</v>
      </c>
      <c r="CQ120" s="1046"/>
      <c r="CR120" s="1046"/>
      <c r="CS120" s="1046"/>
      <c r="CT120" s="1046"/>
      <c r="CU120" s="1046"/>
      <c r="CV120" s="1046"/>
      <c r="CW120" s="1046"/>
      <c r="CX120" s="1046"/>
      <c r="CY120" s="1046"/>
      <c r="CZ120" s="1046"/>
      <c r="DA120" s="1046"/>
      <c r="DB120" s="1046"/>
      <c r="DC120" s="1046"/>
      <c r="DD120" s="1046"/>
      <c r="DE120" s="1046"/>
      <c r="DF120" s="1047"/>
      <c r="DG120" s="956">
        <v>10523091</v>
      </c>
      <c r="DH120" s="957"/>
      <c r="DI120" s="957"/>
      <c r="DJ120" s="957"/>
      <c r="DK120" s="957"/>
      <c r="DL120" s="957">
        <v>6013340</v>
      </c>
      <c r="DM120" s="957"/>
      <c r="DN120" s="957"/>
      <c r="DO120" s="957"/>
      <c r="DP120" s="957"/>
      <c r="DQ120" s="957">
        <v>6331082</v>
      </c>
      <c r="DR120" s="957"/>
      <c r="DS120" s="957"/>
      <c r="DT120" s="957"/>
      <c r="DU120" s="957"/>
      <c r="DV120" s="958">
        <v>48.6</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368</v>
      </c>
      <c r="AB121" s="989"/>
      <c r="AC121" s="989"/>
      <c r="AD121" s="989"/>
      <c r="AE121" s="990"/>
      <c r="AF121" s="991" t="s">
        <v>368</v>
      </c>
      <c r="AG121" s="989"/>
      <c r="AH121" s="989"/>
      <c r="AI121" s="989"/>
      <c r="AJ121" s="990"/>
      <c r="AK121" s="991" t="s">
        <v>368</v>
      </c>
      <c r="AL121" s="989"/>
      <c r="AM121" s="989"/>
      <c r="AN121" s="989"/>
      <c r="AO121" s="990"/>
      <c r="AP121" s="992" t="s">
        <v>368</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5635009</v>
      </c>
      <c r="BR121" s="950"/>
      <c r="BS121" s="950"/>
      <c r="BT121" s="950"/>
      <c r="BU121" s="950"/>
      <c r="BV121" s="950">
        <v>4669292</v>
      </c>
      <c r="BW121" s="950"/>
      <c r="BX121" s="950"/>
      <c r="BY121" s="950"/>
      <c r="BZ121" s="950"/>
      <c r="CA121" s="950">
        <v>5405802</v>
      </c>
      <c r="CB121" s="950"/>
      <c r="CC121" s="950"/>
      <c r="CD121" s="950"/>
      <c r="CE121" s="950"/>
      <c r="CF121" s="944">
        <v>41.5</v>
      </c>
      <c r="CG121" s="945"/>
      <c r="CH121" s="945"/>
      <c r="CI121" s="945"/>
      <c r="CJ121" s="945"/>
      <c r="CK121" s="1040"/>
      <c r="CL121" s="1041"/>
      <c r="CM121" s="1041"/>
      <c r="CN121" s="1041"/>
      <c r="CO121" s="1042"/>
      <c r="CP121" s="1050" t="s">
        <v>446</v>
      </c>
      <c r="CQ121" s="1051"/>
      <c r="CR121" s="1051"/>
      <c r="CS121" s="1051"/>
      <c r="CT121" s="1051"/>
      <c r="CU121" s="1051"/>
      <c r="CV121" s="1051"/>
      <c r="CW121" s="1051"/>
      <c r="CX121" s="1051"/>
      <c r="CY121" s="1051"/>
      <c r="CZ121" s="1051"/>
      <c r="DA121" s="1051"/>
      <c r="DB121" s="1051"/>
      <c r="DC121" s="1051"/>
      <c r="DD121" s="1051"/>
      <c r="DE121" s="1051"/>
      <c r="DF121" s="1052"/>
      <c r="DG121" s="949" t="s">
        <v>368</v>
      </c>
      <c r="DH121" s="950"/>
      <c r="DI121" s="950"/>
      <c r="DJ121" s="950"/>
      <c r="DK121" s="950"/>
      <c r="DL121" s="950" t="s">
        <v>368</v>
      </c>
      <c r="DM121" s="950"/>
      <c r="DN121" s="950"/>
      <c r="DO121" s="950"/>
      <c r="DP121" s="950"/>
      <c r="DQ121" s="950" t="s">
        <v>368</v>
      </c>
      <c r="DR121" s="950"/>
      <c r="DS121" s="950"/>
      <c r="DT121" s="950"/>
      <c r="DU121" s="950"/>
      <c r="DV121" s="951" t="s">
        <v>368</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368</v>
      </c>
      <c r="AB122" s="989"/>
      <c r="AC122" s="989"/>
      <c r="AD122" s="989"/>
      <c r="AE122" s="990"/>
      <c r="AF122" s="991" t="s">
        <v>368</v>
      </c>
      <c r="AG122" s="989"/>
      <c r="AH122" s="989"/>
      <c r="AI122" s="989"/>
      <c r="AJ122" s="990"/>
      <c r="AK122" s="991" t="s">
        <v>368</v>
      </c>
      <c r="AL122" s="989"/>
      <c r="AM122" s="989"/>
      <c r="AN122" s="989"/>
      <c r="AO122" s="990"/>
      <c r="AP122" s="992" t="s">
        <v>368</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29565532</v>
      </c>
      <c r="BR122" s="1028"/>
      <c r="BS122" s="1028"/>
      <c r="BT122" s="1028"/>
      <c r="BU122" s="1028"/>
      <c r="BV122" s="1028">
        <v>29682735</v>
      </c>
      <c r="BW122" s="1028"/>
      <c r="BX122" s="1028"/>
      <c r="BY122" s="1028"/>
      <c r="BZ122" s="1028"/>
      <c r="CA122" s="1028">
        <v>29460005</v>
      </c>
      <c r="CB122" s="1028"/>
      <c r="CC122" s="1028"/>
      <c r="CD122" s="1028"/>
      <c r="CE122" s="1028"/>
      <c r="CF122" s="1048">
        <v>226.1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77147</v>
      </c>
      <c r="AB123" s="989"/>
      <c r="AC123" s="989"/>
      <c r="AD123" s="989"/>
      <c r="AE123" s="990"/>
      <c r="AF123" s="991">
        <v>93140</v>
      </c>
      <c r="AG123" s="989"/>
      <c r="AH123" s="989"/>
      <c r="AI123" s="989"/>
      <c r="AJ123" s="990"/>
      <c r="AK123" s="991">
        <v>92519</v>
      </c>
      <c r="AL123" s="989"/>
      <c r="AM123" s="989"/>
      <c r="AN123" s="989"/>
      <c r="AO123" s="990"/>
      <c r="AP123" s="992">
        <v>0.7</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448</v>
      </c>
      <c r="BP123" s="1036"/>
      <c r="BQ123" s="1095">
        <v>37808797</v>
      </c>
      <c r="BR123" s="1096"/>
      <c r="BS123" s="1096"/>
      <c r="BT123" s="1096"/>
      <c r="BU123" s="1096"/>
      <c r="BV123" s="1096">
        <v>37459327</v>
      </c>
      <c r="BW123" s="1096"/>
      <c r="BX123" s="1096"/>
      <c r="BY123" s="1096"/>
      <c r="BZ123" s="1096"/>
      <c r="CA123" s="1096">
        <v>37887488</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108.7</v>
      </c>
      <c r="BR124" s="1058"/>
      <c r="BS124" s="1058"/>
      <c r="BT124" s="1058"/>
      <c r="BU124" s="1058"/>
      <c r="BV124" s="1058">
        <v>74.900000000000006</v>
      </c>
      <c r="BW124" s="1058"/>
      <c r="BX124" s="1058"/>
      <c r="BY124" s="1058"/>
      <c r="BZ124" s="1058"/>
      <c r="CA124" s="1058">
        <v>84.8</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t="s">
        <v>451</v>
      </c>
      <c r="DH124" s="1014"/>
      <c r="DI124" s="1014"/>
      <c r="DJ124" s="1014"/>
      <c r="DK124" s="1015"/>
      <c r="DL124" s="1013" t="s">
        <v>451</v>
      </c>
      <c r="DM124" s="1014"/>
      <c r="DN124" s="1014"/>
      <c r="DO124" s="1014"/>
      <c r="DP124" s="1015"/>
      <c r="DQ124" s="1013" t="s">
        <v>451</v>
      </c>
      <c r="DR124" s="1014"/>
      <c r="DS124" s="1014"/>
      <c r="DT124" s="1014"/>
      <c r="DU124" s="1015"/>
      <c r="DV124" s="1016" t="s">
        <v>451</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1205</v>
      </c>
      <c r="AB127" s="989"/>
      <c r="AC127" s="989"/>
      <c r="AD127" s="989"/>
      <c r="AE127" s="990"/>
      <c r="AF127" s="991">
        <v>1176</v>
      </c>
      <c r="AG127" s="989"/>
      <c r="AH127" s="989"/>
      <c r="AI127" s="989"/>
      <c r="AJ127" s="990"/>
      <c r="AK127" s="991">
        <v>1146</v>
      </c>
      <c r="AL127" s="989"/>
      <c r="AM127" s="989"/>
      <c r="AN127" s="989"/>
      <c r="AO127" s="990"/>
      <c r="AP127" s="992">
        <v>0</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451</v>
      </c>
      <c r="DH127" s="950"/>
      <c r="DI127" s="950"/>
      <c r="DJ127" s="950"/>
      <c r="DK127" s="950"/>
      <c r="DL127" s="950" t="s">
        <v>451</v>
      </c>
      <c r="DM127" s="950"/>
      <c r="DN127" s="950"/>
      <c r="DO127" s="950"/>
      <c r="DP127" s="950"/>
      <c r="DQ127" s="950" t="s">
        <v>451</v>
      </c>
      <c r="DR127" s="950"/>
      <c r="DS127" s="950"/>
      <c r="DT127" s="950"/>
      <c r="DU127" s="950"/>
      <c r="DV127" s="951" t="s">
        <v>451</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529414</v>
      </c>
      <c r="AB128" s="1078"/>
      <c r="AC128" s="1078"/>
      <c r="AD128" s="1078"/>
      <c r="AE128" s="1079"/>
      <c r="AF128" s="1080">
        <v>405111</v>
      </c>
      <c r="AG128" s="1078"/>
      <c r="AH128" s="1078"/>
      <c r="AI128" s="1078"/>
      <c r="AJ128" s="1079"/>
      <c r="AK128" s="1080">
        <v>556860</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111</v>
      </c>
      <c r="BG128" s="1085"/>
      <c r="BH128" s="1085"/>
      <c r="BI128" s="1085"/>
      <c r="BJ128" s="1085"/>
      <c r="BK128" s="1085"/>
      <c r="BL128" s="1086"/>
      <c r="BM128" s="1084">
        <v>12.79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15041645</v>
      </c>
      <c r="AB129" s="989"/>
      <c r="AC129" s="989"/>
      <c r="AD129" s="989"/>
      <c r="AE129" s="990"/>
      <c r="AF129" s="991">
        <v>14994229</v>
      </c>
      <c r="AG129" s="989"/>
      <c r="AH129" s="989"/>
      <c r="AI129" s="989"/>
      <c r="AJ129" s="990"/>
      <c r="AK129" s="991">
        <v>14901095</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111</v>
      </c>
      <c r="BG129" s="1099"/>
      <c r="BH129" s="1099"/>
      <c r="BI129" s="1099"/>
      <c r="BJ129" s="1099"/>
      <c r="BK129" s="1099"/>
      <c r="BL129" s="1100"/>
      <c r="BM129" s="1098">
        <v>17.79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2231448</v>
      </c>
      <c r="AB130" s="989"/>
      <c r="AC130" s="989"/>
      <c r="AD130" s="989"/>
      <c r="AE130" s="990"/>
      <c r="AF130" s="991">
        <v>2002041</v>
      </c>
      <c r="AG130" s="989"/>
      <c r="AH130" s="989"/>
      <c r="AI130" s="989"/>
      <c r="AJ130" s="990"/>
      <c r="AK130" s="991">
        <v>1870170</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9.8000000000000007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12810197</v>
      </c>
      <c r="AB131" s="1014"/>
      <c r="AC131" s="1014"/>
      <c r="AD131" s="1014"/>
      <c r="AE131" s="1015"/>
      <c r="AF131" s="1013">
        <v>12992188</v>
      </c>
      <c r="AG131" s="1014"/>
      <c r="AH131" s="1014"/>
      <c r="AI131" s="1014"/>
      <c r="AJ131" s="1015"/>
      <c r="AK131" s="1013">
        <v>13030925</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84.8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9.4491052710000005</v>
      </c>
      <c r="AB132" s="1130"/>
      <c r="AC132" s="1130"/>
      <c r="AD132" s="1130"/>
      <c r="AE132" s="1131"/>
      <c r="AF132" s="1132">
        <v>9.8839625780000002</v>
      </c>
      <c r="AG132" s="1130"/>
      <c r="AH132" s="1130"/>
      <c r="AI132" s="1130"/>
      <c r="AJ132" s="1131"/>
      <c r="AK132" s="1132">
        <v>10.139073010000001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9.1999999999999993</v>
      </c>
      <c r="AB133" s="1113"/>
      <c r="AC133" s="1113"/>
      <c r="AD133" s="1113"/>
      <c r="AE133" s="1114"/>
      <c r="AF133" s="1112">
        <v>9.5</v>
      </c>
      <c r="AG133" s="1113"/>
      <c r="AH133" s="1113"/>
      <c r="AI133" s="1113"/>
      <c r="AJ133" s="1114"/>
      <c r="AK133" s="1112">
        <v>9.8000000000000007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136"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4337018</v>
      </c>
      <c r="L9" s="266">
        <v>55888</v>
      </c>
      <c r="M9" s="267">
        <v>57713</v>
      </c>
      <c r="N9" s="268">
        <v>-3.2</v>
      </c>
    </row>
    <row r="10" spans="1:16" x14ac:dyDescent="0.15">
      <c r="A10" s="250"/>
      <c r="B10" s="246"/>
      <c r="C10" s="246"/>
      <c r="D10" s="246"/>
      <c r="E10" s="246"/>
      <c r="F10" s="246"/>
      <c r="G10" s="1152" t="s">
        <v>483</v>
      </c>
      <c r="H10" s="1153"/>
      <c r="I10" s="1153"/>
      <c r="J10" s="1154"/>
      <c r="K10" s="269">
        <v>137317</v>
      </c>
      <c r="L10" s="270">
        <v>1770</v>
      </c>
      <c r="M10" s="271">
        <v>3737</v>
      </c>
      <c r="N10" s="272">
        <v>-52.6</v>
      </c>
    </row>
    <row r="11" spans="1:16" ht="13.5" customHeight="1" x14ac:dyDescent="0.15">
      <c r="A11" s="250"/>
      <c r="B11" s="246"/>
      <c r="C11" s="246"/>
      <c r="D11" s="246"/>
      <c r="E11" s="246"/>
      <c r="F11" s="246"/>
      <c r="G11" s="1152" t="s">
        <v>484</v>
      </c>
      <c r="H11" s="1153"/>
      <c r="I11" s="1153"/>
      <c r="J11" s="1154"/>
      <c r="K11" s="269">
        <v>136741</v>
      </c>
      <c r="L11" s="270">
        <v>1762</v>
      </c>
      <c r="M11" s="271">
        <v>6346</v>
      </c>
      <c r="N11" s="272">
        <v>-72.2</v>
      </c>
    </row>
    <row r="12" spans="1:16" ht="13.5" customHeight="1" x14ac:dyDescent="0.15">
      <c r="A12" s="250"/>
      <c r="B12" s="246"/>
      <c r="C12" s="246"/>
      <c r="D12" s="246"/>
      <c r="E12" s="246"/>
      <c r="F12" s="246"/>
      <c r="G12" s="1152" t="s">
        <v>485</v>
      </c>
      <c r="H12" s="1153"/>
      <c r="I12" s="1153"/>
      <c r="J12" s="1154"/>
      <c r="K12" s="269">
        <v>1221</v>
      </c>
      <c r="L12" s="270">
        <v>16</v>
      </c>
      <c r="M12" s="271">
        <v>800</v>
      </c>
      <c r="N12" s="272">
        <v>-98</v>
      </c>
    </row>
    <row r="13" spans="1:16" ht="13.5" customHeight="1" x14ac:dyDescent="0.15">
      <c r="A13" s="250"/>
      <c r="B13" s="246"/>
      <c r="C13" s="246"/>
      <c r="D13" s="246"/>
      <c r="E13" s="246"/>
      <c r="F13" s="246"/>
      <c r="G13" s="1152" t="s">
        <v>486</v>
      </c>
      <c r="H13" s="1153"/>
      <c r="I13" s="1153"/>
      <c r="J13" s="1154"/>
      <c r="K13" s="269" t="s">
        <v>487</v>
      </c>
      <c r="L13" s="270" t="s">
        <v>487</v>
      </c>
      <c r="M13" s="271">
        <v>1</v>
      </c>
      <c r="N13" s="272" t="s">
        <v>487</v>
      </c>
    </row>
    <row r="14" spans="1:16" ht="13.5" customHeight="1" x14ac:dyDescent="0.15">
      <c r="A14" s="250"/>
      <c r="B14" s="246"/>
      <c r="C14" s="246"/>
      <c r="D14" s="246"/>
      <c r="E14" s="246"/>
      <c r="F14" s="246"/>
      <c r="G14" s="1152" t="s">
        <v>488</v>
      </c>
      <c r="H14" s="1153"/>
      <c r="I14" s="1153"/>
      <c r="J14" s="1154"/>
      <c r="K14" s="269">
        <v>117416</v>
      </c>
      <c r="L14" s="270">
        <v>1513</v>
      </c>
      <c r="M14" s="271">
        <v>2571</v>
      </c>
      <c r="N14" s="272">
        <v>-41.2</v>
      </c>
    </row>
    <row r="15" spans="1:16" ht="13.5" customHeight="1" x14ac:dyDescent="0.15">
      <c r="A15" s="250"/>
      <c r="B15" s="246"/>
      <c r="C15" s="246"/>
      <c r="D15" s="246"/>
      <c r="E15" s="246"/>
      <c r="F15" s="246"/>
      <c r="G15" s="1152" t="s">
        <v>489</v>
      </c>
      <c r="H15" s="1153"/>
      <c r="I15" s="1153"/>
      <c r="J15" s="1154"/>
      <c r="K15" s="269">
        <v>107029</v>
      </c>
      <c r="L15" s="270">
        <v>1379</v>
      </c>
      <c r="M15" s="271">
        <v>1342</v>
      </c>
      <c r="N15" s="272">
        <v>2.8</v>
      </c>
    </row>
    <row r="16" spans="1:16" x14ac:dyDescent="0.15">
      <c r="A16" s="250"/>
      <c r="B16" s="246"/>
      <c r="C16" s="246"/>
      <c r="D16" s="246"/>
      <c r="E16" s="246"/>
      <c r="F16" s="246"/>
      <c r="G16" s="1155" t="s">
        <v>490</v>
      </c>
      <c r="H16" s="1156"/>
      <c r="I16" s="1156"/>
      <c r="J16" s="1157"/>
      <c r="K16" s="270">
        <v>-301819</v>
      </c>
      <c r="L16" s="270">
        <v>-3889</v>
      </c>
      <c r="M16" s="271">
        <v>-4975</v>
      </c>
      <c r="N16" s="272">
        <v>-21.8</v>
      </c>
    </row>
    <row r="17" spans="1:16" x14ac:dyDescent="0.15">
      <c r="A17" s="250"/>
      <c r="B17" s="246"/>
      <c r="C17" s="246"/>
      <c r="D17" s="246"/>
      <c r="E17" s="246"/>
      <c r="F17" s="246"/>
      <c r="G17" s="1155" t="s">
        <v>169</v>
      </c>
      <c r="H17" s="1156"/>
      <c r="I17" s="1156"/>
      <c r="J17" s="1157"/>
      <c r="K17" s="270">
        <v>4534923</v>
      </c>
      <c r="L17" s="270">
        <v>58438</v>
      </c>
      <c r="M17" s="271">
        <v>67535</v>
      </c>
      <c r="N17" s="272">
        <v>-13.5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5.41</v>
      </c>
      <c r="L21" s="283">
        <v>6.24</v>
      </c>
      <c r="M21" s="284">
        <v>-0.83</v>
      </c>
      <c r="N21" s="251"/>
      <c r="O21" s="285"/>
      <c r="P21" s="281"/>
    </row>
    <row r="22" spans="1:16" s="286" customFormat="1" x14ac:dyDescent="0.15">
      <c r="A22" s="281"/>
      <c r="B22" s="251"/>
      <c r="C22" s="251"/>
      <c r="D22" s="251"/>
      <c r="E22" s="251"/>
      <c r="F22" s="251"/>
      <c r="G22" s="1147" t="s">
        <v>496</v>
      </c>
      <c r="H22" s="1148"/>
      <c r="I22" s="1148"/>
      <c r="J22" s="1149"/>
      <c r="K22" s="287">
        <v>102.3</v>
      </c>
      <c r="L22" s="288">
        <v>98.7</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2968305</v>
      </c>
      <c r="L32" s="296">
        <v>38250</v>
      </c>
      <c r="M32" s="297">
        <v>35267</v>
      </c>
      <c r="N32" s="298">
        <v>8.5</v>
      </c>
    </row>
    <row r="33" spans="1:16" ht="13.5" customHeight="1" x14ac:dyDescent="0.15">
      <c r="A33" s="250"/>
      <c r="B33" s="246"/>
      <c r="C33" s="246"/>
      <c r="D33" s="246"/>
      <c r="E33" s="246"/>
      <c r="F33" s="246"/>
      <c r="G33" s="1163" t="s">
        <v>501</v>
      </c>
      <c r="H33" s="1164"/>
      <c r="I33" s="1164"/>
      <c r="J33" s="1165"/>
      <c r="K33" s="296" t="s">
        <v>487</v>
      </c>
      <c r="L33" s="296" t="s">
        <v>487</v>
      </c>
      <c r="M33" s="297">
        <v>1</v>
      </c>
      <c r="N33" s="298" t="s">
        <v>487</v>
      </c>
    </row>
    <row r="34" spans="1:16" ht="27" customHeight="1" x14ac:dyDescent="0.15">
      <c r="A34" s="250"/>
      <c r="B34" s="246"/>
      <c r="C34" s="246"/>
      <c r="D34" s="246"/>
      <c r="E34" s="246"/>
      <c r="F34" s="246"/>
      <c r="G34" s="1163" t="s">
        <v>502</v>
      </c>
      <c r="H34" s="1164"/>
      <c r="I34" s="1164"/>
      <c r="J34" s="1165"/>
      <c r="K34" s="296" t="s">
        <v>487</v>
      </c>
      <c r="L34" s="296" t="s">
        <v>487</v>
      </c>
      <c r="M34" s="297">
        <v>49</v>
      </c>
      <c r="N34" s="298" t="s">
        <v>487</v>
      </c>
    </row>
    <row r="35" spans="1:16" ht="27" customHeight="1" x14ac:dyDescent="0.15">
      <c r="A35" s="250"/>
      <c r="B35" s="246"/>
      <c r="C35" s="246"/>
      <c r="D35" s="246"/>
      <c r="E35" s="246"/>
      <c r="F35" s="246"/>
      <c r="G35" s="1163" t="s">
        <v>503</v>
      </c>
      <c r="H35" s="1164"/>
      <c r="I35" s="1164"/>
      <c r="J35" s="1165"/>
      <c r="K35" s="296">
        <v>592546</v>
      </c>
      <c r="L35" s="296">
        <v>7636</v>
      </c>
      <c r="M35" s="297">
        <v>9709</v>
      </c>
      <c r="N35" s="298">
        <v>-21.4</v>
      </c>
    </row>
    <row r="36" spans="1:16" ht="27" customHeight="1" x14ac:dyDescent="0.15">
      <c r="A36" s="250"/>
      <c r="B36" s="246"/>
      <c r="C36" s="246"/>
      <c r="D36" s="246"/>
      <c r="E36" s="246"/>
      <c r="F36" s="246"/>
      <c r="G36" s="1163" t="s">
        <v>504</v>
      </c>
      <c r="H36" s="1164"/>
      <c r="I36" s="1164"/>
      <c r="J36" s="1165"/>
      <c r="K36" s="296">
        <v>92060</v>
      </c>
      <c r="L36" s="296">
        <v>1186</v>
      </c>
      <c r="M36" s="297">
        <v>2367</v>
      </c>
      <c r="N36" s="298">
        <v>-49.9</v>
      </c>
    </row>
    <row r="37" spans="1:16" ht="13.5" customHeight="1" x14ac:dyDescent="0.15">
      <c r="A37" s="250"/>
      <c r="B37" s="246"/>
      <c r="C37" s="246"/>
      <c r="D37" s="246"/>
      <c r="E37" s="246"/>
      <c r="F37" s="246"/>
      <c r="G37" s="1163" t="s">
        <v>505</v>
      </c>
      <c r="H37" s="1164"/>
      <c r="I37" s="1164"/>
      <c r="J37" s="1165"/>
      <c r="K37" s="296">
        <v>93665</v>
      </c>
      <c r="L37" s="296">
        <v>1207</v>
      </c>
      <c r="M37" s="297">
        <v>1205</v>
      </c>
      <c r="N37" s="298">
        <v>0.2</v>
      </c>
    </row>
    <row r="38" spans="1:16" ht="27" customHeight="1" x14ac:dyDescent="0.15">
      <c r="A38" s="250"/>
      <c r="B38" s="246"/>
      <c r="C38" s="246"/>
      <c r="D38" s="246"/>
      <c r="E38" s="246"/>
      <c r="F38" s="246"/>
      <c r="G38" s="1166" t="s">
        <v>506</v>
      </c>
      <c r="H38" s="1167"/>
      <c r="I38" s="1167"/>
      <c r="J38" s="1168"/>
      <c r="K38" s="299">
        <v>1669</v>
      </c>
      <c r="L38" s="299">
        <v>22</v>
      </c>
      <c r="M38" s="300">
        <v>3</v>
      </c>
      <c r="N38" s="301">
        <v>633.29999999999995</v>
      </c>
      <c r="O38" s="295"/>
    </row>
    <row r="39" spans="1:16" x14ac:dyDescent="0.15">
      <c r="A39" s="250"/>
      <c r="B39" s="246"/>
      <c r="C39" s="246"/>
      <c r="D39" s="246"/>
      <c r="E39" s="246"/>
      <c r="F39" s="246"/>
      <c r="G39" s="1166" t="s">
        <v>507</v>
      </c>
      <c r="H39" s="1167"/>
      <c r="I39" s="1167"/>
      <c r="J39" s="1168"/>
      <c r="K39" s="302">
        <v>-556860</v>
      </c>
      <c r="L39" s="302">
        <v>-7176</v>
      </c>
      <c r="M39" s="303">
        <v>-6690</v>
      </c>
      <c r="N39" s="304">
        <v>7.3</v>
      </c>
      <c r="O39" s="295"/>
    </row>
    <row r="40" spans="1:16" ht="27" customHeight="1" x14ac:dyDescent="0.15">
      <c r="A40" s="250"/>
      <c r="B40" s="246"/>
      <c r="C40" s="246"/>
      <c r="D40" s="246"/>
      <c r="E40" s="246"/>
      <c r="F40" s="246"/>
      <c r="G40" s="1163" t="s">
        <v>508</v>
      </c>
      <c r="H40" s="1164"/>
      <c r="I40" s="1164"/>
      <c r="J40" s="1165"/>
      <c r="K40" s="302">
        <v>-1870170</v>
      </c>
      <c r="L40" s="302">
        <v>-24100</v>
      </c>
      <c r="M40" s="303">
        <v>-29386</v>
      </c>
      <c r="N40" s="304">
        <v>-18</v>
      </c>
      <c r="O40" s="295"/>
    </row>
    <row r="41" spans="1:16" x14ac:dyDescent="0.15">
      <c r="A41" s="250"/>
      <c r="B41" s="246"/>
      <c r="C41" s="246"/>
      <c r="D41" s="246"/>
      <c r="E41" s="246"/>
      <c r="F41" s="246"/>
      <c r="G41" s="1169" t="s">
        <v>280</v>
      </c>
      <c r="H41" s="1170"/>
      <c r="I41" s="1170"/>
      <c r="J41" s="1171"/>
      <c r="K41" s="296">
        <v>1321215</v>
      </c>
      <c r="L41" s="302">
        <v>17026</v>
      </c>
      <c r="M41" s="303">
        <v>12524</v>
      </c>
      <c r="N41" s="304">
        <v>35.9</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3117396</v>
      </c>
      <c r="J51" s="322">
        <v>39277</v>
      </c>
      <c r="K51" s="323">
        <v>4.5</v>
      </c>
      <c r="L51" s="324">
        <v>50880</v>
      </c>
      <c r="M51" s="325">
        <v>7</v>
      </c>
      <c r="N51" s="326">
        <v>-2.5</v>
      </c>
    </row>
    <row r="52" spans="1:14" x14ac:dyDescent="0.15">
      <c r="A52" s="250"/>
      <c r="B52" s="246"/>
      <c r="C52" s="246"/>
      <c r="D52" s="246"/>
      <c r="E52" s="246"/>
      <c r="F52" s="246"/>
      <c r="G52" s="327"/>
      <c r="H52" s="328" t="s">
        <v>519</v>
      </c>
      <c r="I52" s="329">
        <v>1945395</v>
      </c>
      <c r="J52" s="330">
        <v>24510</v>
      </c>
      <c r="K52" s="331">
        <v>1.5</v>
      </c>
      <c r="L52" s="332">
        <v>26879</v>
      </c>
      <c r="M52" s="333">
        <v>2.4</v>
      </c>
      <c r="N52" s="334">
        <v>-0.9</v>
      </c>
    </row>
    <row r="53" spans="1:14" x14ac:dyDescent="0.15">
      <c r="A53" s="250"/>
      <c r="B53" s="246"/>
      <c r="C53" s="246"/>
      <c r="D53" s="246"/>
      <c r="E53" s="246"/>
      <c r="F53" s="246"/>
      <c r="G53" s="312" t="s">
        <v>520</v>
      </c>
      <c r="H53" s="313"/>
      <c r="I53" s="321">
        <v>1818057</v>
      </c>
      <c r="J53" s="322">
        <v>22964</v>
      </c>
      <c r="K53" s="323">
        <v>-41.5</v>
      </c>
      <c r="L53" s="324">
        <v>63956</v>
      </c>
      <c r="M53" s="325">
        <v>25.7</v>
      </c>
      <c r="N53" s="326">
        <v>-67.2</v>
      </c>
    </row>
    <row r="54" spans="1:14" x14ac:dyDescent="0.15">
      <c r="A54" s="250"/>
      <c r="B54" s="246"/>
      <c r="C54" s="246"/>
      <c r="D54" s="246"/>
      <c r="E54" s="246"/>
      <c r="F54" s="246"/>
      <c r="G54" s="327"/>
      <c r="H54" s="328" t="s">
        <v>519</v>
      </c>
      <c r="I54" s="329">
        <v>1212633</v>
      </c>
      <c r="J54" s="330">
        <v>15317</v>
      </c>
      <c r="K54" s="331">
        <v>-37.5</v>
      </c>
      <c r="L54" s="332">
        <v>29239</v>
      </c>
      <c r="M54" s="333">
        <v>8.8000000000000007</v>
      </c>
      <c r="N54" s="334">
        <v>-46.3</v>
      </c>
    </row>
    <row r="55" spans="1:14" x14ac:dyDescent="0.15">
      <c r="A55" s="250"/>
      <c r="B55" s="246"/>
      <c r="C55" s="246"/>
      <c r="D55" s="246"/>
      <c r="E55" s="246"/>
      <c r="F55" s="246"/>
      <c r="G55" s="312" t="s">
        <v>521</v>
      </c>
      <c r="H55" s="313"/>
      <c r="I55" s="321">
        <v>1774111</v>
      </c>
      <c r="J55" s="322">
        <v>22583</v>
      </c>
      <c r="K55" s="323">
        <v>-1.7</v>
      </c>
      <c r="L55" s="324">
        <v>66255</v>
      </c>
      <c r="M55" s="325">
        <v>3.6</v>
      </c>
      <c r="N55" s="326">
        <v>-5.3</v>
      </c>
    </row>
    <row r="56" spans="1:14" x14ac:dyDescent="0.15">
      <c r="A56" s="250"/>
      <c r="B56" s="246"/>
      <c r="C56" s="246"/>
      <c r="D56" s="246"/>
      <c r="E56" s="246"/>
      <c r="F56" s="246"/>
      <c r="G56" s="327"/>
      <c r="H56" s="328" t="s">
        <v>519</v>
      </c>
      <c r="I56" s="329">
        <v>1299897</v>
      </c>
      <c r="J56" s="330">
        <v>16547</v>
      </c>
      <c r="K56" s="331">
        <v>8</v>
      </c>
      <c r="L56" s="332">
        <v>31822</v>
      </c>
      <c r="M56" s="333">
        <v>8.8000000000000007</v>
      </c>
      <c r="N56" s="334">
        <v>-0.8</v>
      </c>
    </row>
    <row r="57" spans="1:14" x14ac:dyDescent="0.15">
      <c r="A57" s="250"/>
      <c r="B57" s="246"/>
      <c r="C57" s="246"/>
      <c r="D57" s="246"/>
      <c r="E57" s="246"/>
      <c r="F57" s="246"/>
      <c r="G57" s="312" t="s">
        <v>522</v>
      </c>
      <c r="H57" s="313"/>
      <c r="I57" s="321">
        <v>2938830</v>
      </c>
      <c r="J57" s="322">
        <v>37573</v>
      </c>
      <c r="K57" s="323">
        <v>66.400000000000006</v>
      </c>
      <c r="L57" s="324">
        <v>47278</v>
      </c>
      <c r="M57" s="325">
        <v>-28.6</v>
      </c>
      <c r="N57" s="326">
        <v>95</v>
      </c>
    </row>
    <row r="58" spans="1:14" x14ac:dyDescent="0.15">
      <c r="A58" s="250"/>
      <c r="B58" s="246"/>
      <c r="C58" s="246"/>
      <c r="D58" s="246"/>
      <c r="E58" s="246"/>
      <c r="F58" s="246"/>
      <c r="G58" s="327"/>
      <c r="H58" s="328" t="s">
        <v>519</v>
      </c>
      <c r="I58" s="329">
        <v>2448847</v>
      </c>
      <c r="J58" s="330">
        <v>31308</v>
      </c>
      <c r="K58" s="331">
        <v>89.2</v>
      </c>
      <c r="L58" s="332">
        <v>24096</v>
      </c>
      <c r="M58" s="333">
        <v>-24.3</v>
      </c>
      <c r="N58" s="334">
        <v>113.5</v>
      </c>
    </row>
    <row r="59" spans="1:14" x14ac:dyDescent="0.15">
      <c r="A59" s="250"/>
      <c r="B59" s="246"/>
      <c r="C59" s="246"/>
      <c r="D59" s="246"/>
      <c r="E59" s="246"/>
      <c r="F59" s="246"/>
      <c r="G59" s="312" t="s">
        <v>523</v>
      </c>
      <c r="H59" s="313"/>
      <c r="I59" s="321">
        <v>3902953</v>
      </c>
      <c r="J59" s="322">
        <v>50294</v>
      </c>
      <c r="K59" s="323">
        <v>33.9</v>
      </c>
      <c r="L59" s="324">
        <v>44504</v>
      </c>
      <c r="M59" s="325">
        <v>-5.9</v>
      </c>
      <c r="N59" s="326">
        <v>39.799999999999997</v>
      </c>
    </row>
    <row r="60" spans="1:14" x14ac:dyDescent="0.15">
      <c r="A60" s="250"/>
      <c r="B60" s="246"/>
      <c r="C60" s="246"/>
      <c r="D60" s="246"/>
      <c r="E60" s="246"/>
      <c r="F60" s="246"/>
      <c r="G60" s="327"/>
      <c r="H60" s="328" t="s">
        <v>519</v>
      </c>
      <c r="I60" s="335">
        <v>2867859</v>
      </c>
      <c r="J60" s="330">
        <v>36956</v>
      </c>
      <c r="K60" s="331">
        <v>18</v>
      </c>
      <c r="L60" s="332">
        <v>25876</v>
      </c>
      <c r="M60" s="333">
        <v>7.4</v>
      </c>
      <c r="N60" s="334">
        <v>10.6</v>
      </c>
    </row>
    <row r="61" spans="1:14" x14ac:dyDescent="0.15">
      <c r="A61" s="250"/>
      <c r="B61" s="246"/>
      <c r="C61" s="246"/>
      <c r="D61" s="246"/>
      <c r="E61" s="246"/>
      <c r="F61" s="246"/>
      <c r="G61" s="312" t="s">
        <v>524</v>
      </c>
      <c r="H61" s="336"/>
      <c r="I61" s="337">
        <v>2710269</v>
      </c>
      <c r="J61" s="338">
        <v>34538</v>
      </c>
      <c r="K61" s="339">
        <v>12.3</v>
      </c>
      <c r="L61" s="340">
        <v>54575</v>
      </c>
      <c r="M61" s="341">
        <v>0.4</v>
      </c>
      <c r="N61" s="326">
        <v>11.9</v>
      </c>
    </row>
    <row r="62" spans="1:14" x14ac:dyDescent="0.15">
      <c r="A62" s="250"/>
      <c r="B62" s="246"/>
      <c r="C62" s="246"/>
      <c r="D62" s="246"/>
      <c r="E62" s="246"/>
      <c r="F62" s="246"/>
      <c r="G62" s="327"/>
      <c r="H62" s="328" t="s">
        <v>519</v>
      </c>
      <c r="I62" s="329">
        <v>1954926</v>
      </c>
      <c r="J62" s="330">
        <v>24928</v>
      </c>
      <c r="K62" s="331">
        <v>15.8</v>
      </c>
      <c r="L62" s="332">
        <v>27582</v>
      </c>
      <c r="M62" s="333">
        <v>0.6</v>
      </c>
      <c r="N62" s="334">
        <v>15.2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1.1399999999999999</v>
      </c>
      <c r="G47" s="12">
        <v>1.25</v>
      </c>
      <c r="H47" s="12">
        <v>1.79</v>
      </c>
      <c r="I47" s="12">
        <v>3.21</v>
      </c>
      <c r="J47" s="13">
        <v>1.43</v>
      </c>
    </row>
    <row r="48" spans="2:10" ht="57.75" customHeight="1" x14ac:dyDescent="0.15">
      <c r="B48" s="14"/>
      <c r="C48" s="1174" t="s">
        <v>4</v>
      </c>
      <c r="D48" s="1174"/>
      <c r="E48" s="1175"/>
      <c r="F48" s="15">
        <v>0.15</v>
      </c>
      <c r="G48" s="16">
        <v>0.23</v>
      </c>
      <c r="H48" s="16">
        <v>0.15</v>
      </c>
      <c r="I48" s="16">
        <v>0.16</v>
      </c>
      <c r="J48" s="17">
        <v>0.13</v>
      </c>
    </row>
    <row r="49" spans="2:10" ht="57.75" customHeight="1" thickBot="1" x14ac:dyDescent="0.2">
      <c r="B49" s="18"/>
      <c r="C49" s="1176" t="s">
        <v>5</v>
      </c>
      <c r="D49" s="1176"/>
      <c r="E49" s="1177"/>
      <c r="F49" s="19">
        <v>0.81</v>
      </c>
      <c r="G49" s="20">
        <v>0.33</v>
      </c>
      <c r="H49" s="20">
        <v>0.46</v>
      </c>
      <c r="I49" s="20">
        <v>1.42</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2018-02-15T07:45:34Z</cp:lastPrinted>
  <dcterms:modified xsi:type="dcterms:W3CDTF">2018-11-16T07:02:14Z</dcterms:modified>
</cp:coreProperties>
</file>