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１年度決算\04 ②10月公表分（追加分）\05 最終版【ＨＰアップ】\"/>
    </mc:Choice>
  </mc:AlternateContent>
  <xr:revisionPtr revIDLastSave="0" documentId="13_ncr:1_{3E955695-220E-4E4C-B790-FE9066C11C0C}" xr6:coauthVersionLast="36" xr6:coauthVersionMax="36" xr10:uidLastSave="{00000000-0000-0000-0000-000000000000}"/>
  <bookViews>
    <workbookView xWindow="0" yWindow="0" windowWidth="21570" windowHeight="7770"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BE34"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<sst xmlns="http://schemas.openxmlformats.org/spreadsheetml/2006/main" count="1153" uniqueCount="621">
  <si>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</si>
  <si>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</si>
  <si>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</si>
  <si>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</si>
  <si>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</si>
  <si>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</si>
  <si>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</si>
  <si>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</si>
  <si>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</si>
  <si>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</si>
  <si>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</si>
  <si>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</si>
  <si>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</si>
  <si>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</si>
  <si>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</si>
  <si>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</si>
  <si>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</si>
  <si>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</si>
  <si>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</si>
  <si>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</si>
  <si>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</si>
  <si>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</si>
  <si>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</si>
  <si>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</si>
  <si>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</si>
  <si>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</si>
  <si>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</si>
  <si>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</si>
  <si>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</si>
  <si>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</si>
  <si>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</si>
  <si>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</si>
  <si>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</si>
  <si>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</si>
  <si>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</si>
  <si>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</si>
  <si>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</si>
  <si>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</si>
  <si>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</si>
  <si>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</si>
  <si>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</si>
  <si>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</si>
  <si>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</si>
  <si>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</si>
  <si>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</si>
  <si>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</si>
  <si>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</si>
  <si>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</si>
  <si>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</si>
  <si>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</si>
  <si>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</si>
  <si>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</si>
  <si>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</si>
  <si>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</si>
  <si>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</si>
  <si>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</si>
  <si>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</si>
  <si>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</si>
  <si>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</si>
  <si>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</si>
  <si>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</si>
  <si>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</si>
  <si>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</si>
  <si>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</si>
  <si>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</si>
  <si>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</si>
  <si>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</si>
  <si>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</si>
  <si>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</si>
  <si>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</si>
  <si>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</si>
  <si>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</si>
  <si>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</si>
  <si>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</si>
  <si>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</si>
  <si>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</si>
  <si>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</si>
  <si>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</si>
  <si>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</si>
  <si>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</si>
  <si>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</si>
  <si>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</si>
  <si>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</si>
  <si>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</si>
  <si>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</si>
  <si>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</si>
  <si>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</si>
  <si>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</si>
  <si>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</si>
  <si>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</si>
  <si>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</si>
  <si>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</si>
  <si>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</si>
  <si>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</si>
  <si>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</si>
  <si>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</si>
  <si>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</si>
  <si>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</si>
  <si>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</si>
  <si>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</si>
  <si>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</si>
  <si>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</si>
  <si>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</si>
  <si>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</si>
  <si>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</si>
  <si>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</si>
  <si>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</si>
  <si>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</si>
  <si>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</si>
  <si>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</si>
  <si>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</si>
  <si>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</si>
  <si>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</si>
  <si>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</si>
  <si>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</si>
  <si>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</si>
  <si>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</si>
  <si>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</si>
  <si>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</si>
  <si>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</si>
  <si>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</si>
  <si>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</si>
  <si>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</si>
  <si>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</si>
  <si>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</si>
  <si>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</si>
  <si>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</si>
  <si>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</si>
  <si>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</si>
  <si>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</si>
  <si>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</si>
  <si>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</si>
  <si>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</si>
  <si>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</si>
  <si>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</si>
  <si>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</si>
  <si>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</si>
  <si>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</si>
  <si>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</si>
  <si>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</si>
  <si>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</si>
  <si>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</si>
  <si>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</si>
  <si>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</si>
  <si>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</si>
  <si>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</si>
  <si>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</si>
  <si>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</si>
  <si>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</si>
  <si>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</si>
  <si>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</si>
  <si>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</si>
  <si>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</si>
  <si>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</si>
  <si>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</si>
  <si>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</si>
  <si>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</si>
  <si>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</si>
  <si>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</si>
  <si>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</si>
  <si>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</si>
  <si>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</si>
  <si>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</si>
  <si>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</si>
  <si>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</si>
  <si>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</si>
  <si>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</si>
  <si>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</si>
  <si>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</si>
  <si>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</si>
  <si>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</si>
  <si>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</si>
  <si>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</si>
  <si>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</si>
  <si>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</si>
  <si>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</si>
  <si>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</si>
  <si>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</si>
  <si>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</si>
  <si>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</si>
  <si>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</si>
  <si>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</si>
  <si>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</si>
  <si>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</si>
  <si>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</si>
  <si>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</si>
  <si>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</si>
  <si>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</si>
  <si>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</si>
  <si>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</si>
  <si>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</si>
  <si>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</si>
  <si>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</si>
  <si>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</si>
  <si>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</si>
  <si>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</si>
  <si>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</si>
  <si>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</si>
  <si>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</si>
  <si>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</si>
  <si>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</si>
  <si>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</si>
  <si>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</si>
  <si>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</si>
  <si>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</si>
  <si>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</si>
  <si>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</si>
  <si>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</si>
  <si>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</si>
  <si>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</si>
  <si>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</si>
  <si>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</si>
  <si>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</si>
  <si>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</si>
  <si>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</si>
  <si>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</si>
  <si>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京都府八幡市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</si>
  <si>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</si>
  <si>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</si>
  <si>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</si>
  <si>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</si>
  <si>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</si>
  <si>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</si>
  <si>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</si>
  <si>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</si>
  <si>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</si>
  <si>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</si>
  <si>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</si>
  <si>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</si>
  <si>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</si>
  <si>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</si>
  <si>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</si>
  <si>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</si>
  <si>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</si>
  <si>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</si>
  <si>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</si>
  <si>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</si>
  <si>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</si>
  <si>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</si>
  <si>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</si>
  <si>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</si>
  <si>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</si>
  <si>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</si>
  <si>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</si>
  <si>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</si>
  <si>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</si>
  <si>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</si>
  <si>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</si>
  <si>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</si>
  <si>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</si>
  <si>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</si>
  <si>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</si>
  <si>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</si>
  <si>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</si>
  <si>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</si>
  <si>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</si>
  <si>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</si>
  <si>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</si>
  <si>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</si>
  <si>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</si>
  <si>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</si>
  <si>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</si>
  <si>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</si>
  <si>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</si>
  <si>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</si>
  <si>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</si>
  <si>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</si>
  <si>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</si>
  <si>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</si>
  <si>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</si>
  <si>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</si>
  <si>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</si>
  <si>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</si>
  <si>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</si>
  <si>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</si>
  <si>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</si>
  <si>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</si>
  <si>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</si>
  <si>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</si>
  <si>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</si>
  <si>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</si>
  <si>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</si>
  <si>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</si>
  <si>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</si>
  <si>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</si>
  <si>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</si>
  <si>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</si>
  <si>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</si>
  <si>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</si>
  <si>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</si>
  <si>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</si>
  <si>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</si>
  <si>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</si>
  <si>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</si>
  <si>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</si>
  <si>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</si>
  <si>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</si>
  <si>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</si>
  <si>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</si>
  <si>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</si>
  <si>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</si>
  <si>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</si>
  <si>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</si>
  <si>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</si>
  <si>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</si>
  <si>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</si>
  <si>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</si>
  <si>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</si>
  <si>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</si>
  <si>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</si>
  <si>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</si>
  <si>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</si>
  <si>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</si>
  <si>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</si>
  <si>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</si>
  <si>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</si>
  <si>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</si>
  <si>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</si>
  <si>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</si>
  <si>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</si>
  <si>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</si>
  <si>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</si>
  <si>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</si>
  <si>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</si>
  <si>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</si>
  <si>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</si>
  <si>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</si>
  <si>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</si>
  <si>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</si>
  <si>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</si>
  <si>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</si>
  <si>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</si>
  <si>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</si>
  <si>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</si>
  <si>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</si>
  <si>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</si>
  <si>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</si>
  <si>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</si>
  <si>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</si>
  <si>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</si>
  <si>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</si>
  <si>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</si>
  <si>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</si>
  <si>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</si>
  <si>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</si>
  <si>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</si>
  <si>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</si>
  <si>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</si>
  <si>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</si>
  <si>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</si>
  <si>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</si>
  <si>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</si>
  <si>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</si>
  <si>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</si>
  <si>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</si>
  <si>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</si>
  <si>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</si>
  <si>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</si>
  <si>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</si>
  <si>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</si>
  <si>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</si>
  <si>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</si>
  <si>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</si>
  <si>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</si>
  <si>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</si>
  <si>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</si>
  <si>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</si>
  <si>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</si>
  <si>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</si>
  <si>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</si>
  <si>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</si>
  <si>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京都府八幡市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</si>
  <si>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</si>
  <si>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</si>
  <si>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</si>
  <si>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</si>
  <si>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</si>
  <si>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</si>
  <si>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</si>
  <si>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</si>
  <si>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</si>
  <si>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</si>
  <si>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</si>
  <si>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</si>
  <si>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</si>
  <si>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</si>
  <si>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</si>
  <si>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</si>
  <si>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</si>
  <si>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</si>
  <si>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</si>
  <si>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</si>
  <si>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</si>
  <si>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</si>
  <si>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</si>
  <si>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</si>
  <si>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</si>
  <si>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</si>
  <si>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</si>
  <si>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</si>
  <si>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</si>
  <si>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</si>
  <si>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</si>
  <si>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</si>
  <si>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</si>
  <si>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</si>
  <si>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</si>
  <si>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</si>
  <si>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</si>
  <si>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駐車場特別会計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</si>
  <si>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</si>
  <si>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</si>
  <si>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</si>
  <si>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</si>
  <si>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</si>
  <si>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</si>
  <si>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</si>
  <si>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</si>
  <si>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</si>
  <si>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</si>
  <si>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</si>
  <si>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</si>
  <si>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</si>
  <si>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</si>
  <si>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</si>
  <si>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</si>
  <si>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</si>
  <si>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</si>
  <si>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</si>
  <si>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</si>
  <si>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</si>
  <si>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</si>
  <si>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</si>
  <si>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</si>
  <si>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</si>
  <si>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</si>
  <si>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</si>
  <si>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</si>
  <si>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</si>
  <si>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</si>
  <si>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</si>
  <si>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</si>
  <si>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</si>
  <si>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</si>
  <si>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</si>
  <si>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</si>
  <si>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</si>
  <si>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</si>
  <si>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</si>
  <si>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</si>
  <si>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</si>
  <si>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</si>
  <si>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</si>
  <si>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</si>
  <si>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</si>
  <si>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</si>
  <si>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</si>
  <si>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</si>
  <si>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</si>
  <si>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</si>
  <si>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</si>
  <si>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</si>
  <si>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</si>
  <si>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</si>
  <si>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</si>
  <si>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</si>
  <si>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</si>
  <si>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</si>
  <si>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</si>
  <si>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</si>
  <si>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</si>
  <si>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</si>
  <si>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</si>
  <si>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</si>
  <si>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介護保険特別会計（保険事業勘定）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</si>
  <si>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</si>
  <si>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</si>
  <si>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</si>
  <si>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</si>
  <si>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</si>
  <si>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</si>
  <si>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</si>
  <si>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</si>
  <si>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</si>
  <si>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</si>
  <si>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</si>
  <si>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</si>
  <si>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</si>
  <si>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</si>
  <si>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</si>
  <si>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</si>
  <si>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</si>
  <si>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</si>
  <si>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</si>
  <si>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</si>
  <si>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</si>
  <si>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</si>
  <si>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</si>
  <si>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</si>
  <si>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</si>
  <si>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</si>
  <si>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</si>
  <si>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</si>
  <si>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</si>
  <si>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</si>
  <si>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</si>
  <si>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</si>
  <si>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</si>
  <si>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</si>
  <si>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</si>
  <si>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</si>
  <si>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</si>
  <si>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</si>
  <si>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</si>
  <si>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</si>
  <si>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</si>
  <si>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</si>
  <si>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</si>
  <si>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</si>
  <si>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</si>
  <si>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</si>
  <si>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</si>
  <si>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</si>
  <si>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</si>
  <si>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</si>
  <si>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</si>
  <si>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</si>
  <si>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</si>
  <si>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</si>
  <si>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</si>
  <si>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</si>
  <si>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</si>
  <si>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</si>
  <si>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</si>
  <si>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</si>
  <si>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</si>
  <si>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</si>
  <si>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</si>
  <si>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</si>
  <si>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</si>
  <si>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</si>
  <si>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</si>
  <si>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</si>
  <si>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</si>
  <si>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</si>
  <si>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</si>
  <si>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</si>
  <si>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</si>
  <si>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</si>
  <si>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</si>
  <si>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</si>
  <si>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</si>
  <si>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</si>
  <si>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</si>
  <si>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</si>
  <si>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</si>
  <si>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</si>
  <si>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</si>
  <si>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</si>
  <si>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</si>
  <si>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</si>
  <si>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</si>
  <si>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</si>
  <si>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</si>
  <si>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</si>
  <si>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</si>
  <si>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</si>
  <si>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</si>
  <si>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</si>
  <si>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</si>
  <si>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3.93</t>
  </si>
  <si>
    <t>▲ 0.41</t>
  </si>
  <si>
    <t>下水道事業会計</t>
  </si>
  <si>
    <t>水道事業会計</t>
  </si>
  <si>
    <t>一般会計</t>
  </si>
  <si>
    <t>介護保険特別会計（保険事業勘定）</t>
  </si>
  <si>
    <t>後期高齢者医療特別会計</t>
  </si>
  <si>
    <t>国民健康保険特別会計</t>
  </si>
  <si>
    <t>▲ 1.41</t>
  </si>
  <si>
    <t>駐車場特別会計</t>
  </si>
  <si>
    <t>休日応急診療所特別会計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</si>
  <si>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</si>
  <si>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</si>
  <si>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</si>
  <si>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</si>
  <si>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</si>
  <si>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</si>
  <si>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</si>
  <si>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</si>
  <si>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やわた市民文化事業団</t>
    <rPh sb="3" eb="5">
      <t>シミン</t>
    </rPh>
    <rPh sb="5" eb="7">
      <t>ブンカ</t>
    </rPh>
    <rPh sb="7" eb="9">
      <t>ジギョウ</t>
    </rPh>
    <rPh sb="9" eb="10">
      <t>ダン</t>
    </rPh>
    <phoneticPr fontId="2"/>
  </si>
  <si>
    <t>八幡市公園施設事業団</t>
    <rPh sb="0" eb="3">
      <t>ヤワタシ</t>
    </rPh>
    <rPh sb="3" eb="5">
      <t>コウエン</t>
    </rPh>
    <rPh sb="5" eb="7">
      <t>シセツ</t>
    </rPh>
    <rPh sb="7" eb="9">
      <t>ジギョウ</t>
    </rPh>
    <rPh sb="9" eb="10">
      <t>ダン</t>
    </rPh>
    <phoneticPr fontId="2"/>
  </si>
  <si>
    <t>-</t>
    <phoneticPr fontId="2"/>
  </si>
  <si>
    <t>城南衛生管理組合</t>
    <rPh sb="0" eb="2">
      <t>ジョウナン</t>
    </rPh>
    <rPh sb="2" eb="4">
      <t>エイセイ</t>
    </rPh>
    <rPh sb="4" eb="6">
      <t>カンリ</t>
    </rPh>
    <rPh sb="6" eb="8">
      <t>クミアイ</t>
    </rPh>
    <phoneticPr fontId="2"/>
  </si>
  <si>
    <t>澱川右岸水防事務組合</t>
    <rPh sb="0" eb="2">
      <t>ヨドガワ</t>
    </rPh>
    <rPh sb="2" eb="4">
      <t>ウガン</t>
    </rPh>
    <rPh sb="4" eb="6">
      <t>スイボウ</t>
    </rPh>
    <rPh sb="6" eb="8">
      <t>ジム</t>
    </rPh>
    <rPh sb="8" eb="10">
      <t>クミアイ</t>
    </rPh>
    <phoneticPr fontId="2"/>
  </si>
  <si>
    <t>淀川・木津川水防事務組合</t>
    <rPh sb="0" eb="2">
      <t>ヨドガワ</t>
    </rPh>
    <rPh sb="3" eb="6">
      <t>キヅガワ</t>
    </rPh>
    <rPh sb="6" eb="8">
      <t>スイボウ</t>
    </rPh>
    <rPh sb="8" eb="10">
      <t>ジム</t>
    </rPh>
    <rPh sb="10" eb="12">
      <t>クミアイ</t>
    </rPh>
    <phoneticPr fontId="2"/>
  </si>
  <si>
    <t>京都府自治会館管理組合</t>
    <rPh sb="0" eb="3">
      <t>キョウトフ</t>
    </rPh>
    <rPh sb="3" eb="5">
      <t>ジチ</t>
    </rPh>
    <rPh sb="5" eb="7">
      <t>カイカン</t>
    </rPh>
    <rPh sb="7" eb="9">
      <t>カンリ</t>
    </rPh>
    <rPh sb="9" eb="11">
      <t>クミアイ</t>
    </rPh>
    <phoneticPr fontId="2"/>
  </si>
  <si>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</si>
  <si>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</si>
  <si>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</si>
  <si>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2"/>
  </si>
  <si>
    <t>京都地方税機構</t>
    <rPh sb="0" eb="2">
      <t>キョウト</t>
    </rPh>
    <rPh sb="2" eb="4">
      <t>チホウ</t>
    </rPh>
    <rPh sb="4" eb="5">
      <t>ゼイ</t>
    </rPh>
    <rPh sb="5" eb="7">
      <t>キコウ</t>
    </rPh>
    <phoneticPr fontId="2"/>
  </si>
  <si>
    <t>-</t>
    <phoneticPr fontId="2"/>
  </si>
  <si>
    <t>公共施設等整備基金</t>
    <rPh sb="0" eb="2">
      <t>コウキョウ</t>
    </rPh>
    <rPh sb="2" eb="4">
      <t>シセツ</t>
    </rPh>
    <rPh sb="4" eb="5">
      <t>ナド</t>
    </rPh>
    <rPh sb="5" eb="7">
      <t>セイビ</t>
    </rPh>
    <rPh sb="7" eb="9">
      <t>キキン</t>
    </rPh>
    <phoneticPr fontId="2"/>
  </si>
  <si>
    <t>職員退職手当基金</t>
    <rPh sb="0" eb="2">
      <t>ショクイン</t>
    </rPh>
    <rPh sb="2" eb="4">
      <t>タイショク</t>
    </rPh>
    <rPh sb="4" eb="6">
      <t>テアテ</t>
    </rPh>
    <rPh sb="6" eb="8">
      <t>キキン</t>
    </rPh>
    <phoneticPr fontId="2"/>
  </si>
  <si>
    <t>ふれあい基金</t>
    <rPh sb="4" eb="6">
      <t>キキン</t>
    </rPh>
    <phoneticPr fontId="2"/>
  </si>
  <si>
    <t>市民協働防災対策基金</t>
    <phoneticPr fontId="2"/>
  </si>
  <si>
    <t>住宅新築資金等貸付事業基金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</si>
  <si>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</si>
  <si>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</si>
  <si>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</si>
  <si>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</si>
  <si>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</si>
  <si>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大型公共事業の完了等に伴う地方債発行額の減少及び退職手当債の繰上償還(地方債現在高の減少)により、将来負担比率は昨年度より低くなり、マイナスを計上している。類似団体よりも低い水準となっている主な要因としては、近年の大量退職に伴う職員の若返りによる退職手当負担見込み額の減少が挙げられる。
その一方で、庁舎や就学前施設をはじめ老朽化している施設が多く、有形固定資産減価償却率は類似団体よりも高い水準にあるため、今後、公共施設等総合管理計画や個別施設計画に基づき、施設の統廃合・長寿命化・更新等、施設の老朽化対策を適切に進めていく予定である。また庁舎建替をはじめとした老朽化対策の財源として多額の地方債発行や基金の取崩しが必要となってくるため、今後、庁舎整備事業等の本格化に伴い、将来負担比率は上昇傾向が予想される。</t>
    <rPh sb="0" eb="2">
      <t>オオガタ</t>
    </rPh>
    <rPh sb="2" eb="4">
      <t>コウキョウ</t>
    </rPh>
    <rPh sb="4" eb="6">
      <t>ジギョウ</t>
    </rPh>
    <rPh sb="7" eb="9">
      <t>カンリョウ</t>
    </rPh>
    <rPh sb="9" eb="10">
      <t>トウ</t>
    </rPh>
    <rPh sb="11" eb="12">
      <t>トモナ</t>
    </rPh>
    <rPh sb="13" eb="16">
      <t>チホウサイ</t>
    </rPh>
    <rPh sb="16" eb="19">
      <t>ハッコウガク</t>
    </rPh>
    <rPh sb="20" eb="22">
      <t>ゲンショウ</t>
    </rPh>
    <rPh sb="22" eb="23">
      <t>オヨ</t>
    </rPh>
    <rPh sb="24" eb="26">
      <t>タイショク</t>
    </rPh>
    <rPh sb="26" eb="28">
      <t>テアテ</t>
    </rPh>
    <rPh sb="28" eb="29">
      <t>サイ</t>
    </rPh>
    <rPh sb="30" eb="31">
      <t>ク</t>
    </rPh>
    <rPh sb="31" eb="32">
      <t>ア</t>
    </rPh>
    <rPh sb="32" eb="34">
      <t>ショウカン</t>
    </rPh>
    <rPh sb="35" eb="38">
      <t>チホウサイ</t>
    </rPh>
    <rPh sb="38" eb="40">
      <t>ゲンザイ</t>
    </rPh>
    <rPh sb="40" eb="41">
      <t>ダカ</t>
    </rPh>
    <rPh sb="42" eb="44">
      <t>ゲンショウ</t>
    </rPh>
    <rPh sb="49" eb="51">
      <t>ショウライ</t>
    </rPh>
    <rPh sb="51" eb="53">
      <t>フタン</t>
    </rPh>
    <rPh sb="53" eb="55">
      <t>ヒリツ</t>
    </rPh>
    <rPh sb="56" eb="59">
      <t>サクネンド</t>
    </rPh>
    <rPh sb="61" eb="62">
      <t>ヒク</t>
    </rPh>
    <rPh sb="71" eb="73">
      <t>ケイジョウ</t>
    </rPh>
    <rPh sb="78" eb="80">
      <t>ルイジ</t>
    </rPh>
    <rPh sb="80" eb="82">
      <t>ダンタイ</t>
    </rPh>
    <rPh sb="85" eb="86">
      <t>ヒク</t>
    </rPh>
    <rPh sb="87" eb="89">
      <t>スイジュン</t>
    </rPh>
    <rPh sb="95" eb="96">
      <t>オモ</t>
    </rPh>
    <rPh sb="97" eb="99">
      <t>ヨウイン</t>
    </rPh>
    <rPh sb="104" eb="106">
      <t>キンネン</t>
    </rPh>
    <rPh sb="107" eb="109">
      <t>タイリョウ</t>
    </rPh>
    <rPh sb="109" eb="111">
      <t>タイショク</t>
    </rPh>
    <rPh sb="112" eb="113">
      <t>トモナ</t>
    </rPh>
    <rPh sb="114" eb="116">
      <t>ショクイン</t>
    </rPh>
    <rPh sb="117" eb="119">
      <t>ワカガエ</t>
    </rPh>
    <rPh sb="123" eb="125">
      <t>タイショク</t>
    </rPh>
    <rPh sb="125" eb="127">
      <t>テアテ</t>
    </rPh>
    <rPh sb="127" eb="129">
      <t>フタン</t>
    </rPh>
    <rPh sb="129" eb="131">
      <t>ミコ</t>
    </rPh>
    <rPh sb="132" eb="133">
      <t>ガク</t>
    </rPh>
    <rPh sb="134" eb="136">
      <t>ゲンショウ</t>
    </rPh>
    <rPh sb="137" eb="138">
      <t>ア</t>
    </rPh>
    <rPh sb="146" eb="148">
      <t>イッポウ</t>
    </rPh>
    <rPh sb="150" eb="152">
      <t>チョウシャ</t>
    </rPh>
    <rPh sb="153" eb="156">
      <t>シュウガクマエ</t>
    </rPh>
    <rPh sb="156" eb="158">
      <t>シセツ</t>
    </rPh>
    <rPh sb="162" eb="165">
      <t>ロウキュウカ</t>
    </rPh>
    <rPh sb="169" eb="171">
      <t>シセツ</t>
    </rPh>
    <rPh sb="172" eb="173">
      <t>オオ</t>
    </rPh>
    <rPh sb="175" eb="177">
      <t>ユウケイ</t>
    </rPh>
    <rPh sb="177" eb="179">
      <t>コテイ</t>
    </rPh>
    <rPh sb="179" eb="181">
      <t>シサン</t>
    </rPh>
    <rPh sb="181" eb="183">
      <t>ゲンカ</t>
    </rPh>
    <rPh sb="183" eb="185">
      <t>ショウキャク</t>
    </rPh>
    <rPh sb="185" eb="186">
      <t>リツ</t>
    </rPh>
    <rPh sb="187" eb="189">
      <t>ルイジ</t>
    </rPh>
    <rPh sb="189" eb="191">
      <t>ダンタイ</t>
    </rPh>
    <rPh sb="194" eb="195">
      <t>タカ</t>
    </rPh>
    <rPh sb="196" eb="198">
      <t>スイジュン</t>
    </rPh>
    <rPh sb="204" eb="206">
      <t>コンゴ</t>
    </rPh>
    <rPh sb="207" eb="209">
      <t>コウキョウ</t>
    </rPh>
    <rPh sb="209" eb="211">
      <t>シセツ</t>
    </rPh>
    <rPh sb="211" eb="212">
      <t>トウ</t>
    </rPh>
    <rPh sb="212" eb="214">
      <t>ソウゴウ</t>
    </rPh>
    <rPh sb="214" eb="216">
      <t>カンリ</t>
    </rPh>
    <rPh sb="216" eb="218">
      <t>ケイカク</t>
    </rPh>
    <rPh sb="219" eb="221">
      <t>コベツ</t>
    </rPh>
    <rPh sb="221" eb="223">
      <t>シセツ</t>
    </rPh>
    <rPh sb="223" eb="225">
      <t>ケイカク</t>
    </rPh>
    <rPh sb="226" eb="227">
      <t>モト</t>
    </rPh>
    <rPh sb="230" eb="232">
      <t>シセツ</t>
    </rPh>
    <rPh sb="233" eb="236">
      <t>トウハイゴウ</t>
    </rPh>
    <rPh sb="237" eb="241">
      <t>チョウジュミョウカ</t>
    </rPh>
    <rPh sb="242" eb="244">
      <t>コウシン</t>
    </rPh>
    <rPh sb="244" eb="245">
      <t>トウ</t>
    </rPh>
    <rPh sb="246" eb="248">
      <t>シセツ</t>
    </rPh>
    <rPh sb="249" eb="252">
      <t>ロウキュウカ</t>
    </rPh>
    <rPh sb="252" eb="254">
      <t>タイサク</t>
    </rPh>
    <rPh sb="255" eb="257">
      <t>テキセツ</t>
    </rPh>
    <rPh sb="258" eb="259">
      <t>スス</t>
    </rPh>
    <rPh sb="263" eb="265">
      <t>ヨテイ</t>
    </rPh>
    <rPh sb="271" eb="273">
      <t>チョウシャ</t>
    </rPh>
    <rPh sb="273" eb="275">
      <t>タテカ</t>
    </rPh>
    <rPh sb="282" eb="285">
      <t>ロウキュウカ</t>
    </rPh>
    <rPh sb="285" eb="287">
      <t>タイサク</t>
    </rPh>
    <rPh sb="288" eb="290">
      <t>ザイゲン</t>
    </rPh>
    <rPh sb="293" eb="295">
      <t>タガク</t>
    </rPh>
    <rPh sb="296" eb="299">
      <t>チホウサイ</t>
    </rPh>
    <rPh sb="299" eb="301">
      <t>ハッコウ</t>
    </rPh>
    <rPh sb="302" eb="304">
      <t>キキン</t>
    </rPh>
    <rPh sb="305" eb="307">
      <t>トリクズ</t>
    </rPh>
    <rPh sb="309" eb="311">
      <t>ヒツヨウ</t>
    </rPh>
    <rPh sb="320" eb="322">
      <t>コンゴ</t>
    </rPh>
    <rPh sb="323" eb="325">
      <t>チョウシャ</t>
    </rPh>
    <rPh sb="325" eb="327">
      <t>セイビ</t>
    </rPh>
    <rPh sb="327" eb="329">
      <t>ジギョウ</t>
    </rPh>
    <rPh sb="329" eb="330">
      <t>トウ</t>
    </rPh>
    <rPh sb="331" eb="333">
      <t>ホンカク</t>
    </rPh>
    <rPh sb="333" eb="334">
      <t>カ</t>
    </rPh>
    <rPh sb="335" eb="336">
      <t>トモナ</t>
    </rPh>
    <rPh sb="338" eb="340">
      <t>ショウライ</t>
    </rPh>
    <rPh sb="340" eb="342">
      <t>フタン</t>
    </rPh>
    <rPh sb="342" eb="344">
      <t>ヒリツ</t>
    </rPh>
    <rPh sb="345" eb="347">
      <t>ジョウショウ</t>
    </rPh>
    <rPh sb="347" eb="349">
      <t>ケイコウ</t>
    </rPh>
    <rPh sb="350" eb="352">
      <t>ヨソウ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</si>
  <si>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</si>
  <si>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</si>
  <si>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</si>
  <si>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</si>
  <si>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</si>
  <si>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</si>
  <si>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大型公共事業の完了等に伴う地方債発行額の減少及び退職手当債の繰上償還(地方債現在高の減少)により、将来負担比率は昨年度より低くなり、マイナスを計上している。類似団体よりも低い水準となっている主な要因としては、近年の大量退職に伴う職員の若返りによる退職手当負担見込み額の減少が挙げられる。
実質公債費比率については、大量退職時に発行した退職手当債や近年の各種投資の償還が本格化してきていることにより、実質公債費比率は上昇傾向となっている。さらに今後、庁舎建替や公共施設の老朽化対策経費の増加に伴う地方債の発行により、将来負担比率、実質公債費比率はともに上昇傾向が予想される。</t>
    <rPh sb="13" eb="16">
      <t>チホウサイ</t>
    </rPh>
    <rPh sb="144" eb="146">
      <t>ジッシツ</t>
    </rPh>
    <rPh sb="146" eb="149">
      <t>コウサイヒ</t>
    </rPh>
    <rPh sb="149" eb="151">
      <t>ヒリツ</t>
    </rPh>
    <rPh sb="157" eb="159">
      <t>タイリョウ</t>
    </rPh>
    <rPh sb="159" eb="161">
      <t>タイショク</t>
    </rPh>
    <rPh sb="161" eb="162">
      <t>ジ</t>
    </rPh>
    <rPh sb="163" eb="165">
      <t>ハッコウ</t>
    </rPh>
    <rPh sb="167" eb="169">
      <t>タイショク</t>
    </rPh>
    <rPh sb="169" eb="171">
      <t>テアテ</t>
    </rPh>
    <rPh sb="171" eb="172">
      <t>サイ</t>
    </rPh>
    <rPh sb="173" eb="175">
      <t>キンネン</t>
    </rPh>
    <rPh sb="176" eb="178">
      <t>カクシュ</t>
    </rPh>
    <rPh sb="178" eb="180">
      <t>トウシ</t>
    </rPh>
    <rPh sb="181" eb="183">
      <t>ショウカン</t>
    </rPh>
    <rPh sb="184" eb="187">
      <t>ホンカクカ</t>
    </rPh>
    <rPh sb="199" eb="201">
      <t>ジッシツ</t>
    </rPh>
    <rPh sb="201" eb="204">
      <t>コウサイヒ</t>
    </rPh>
    <rPh sb="204" eb="206">
      <t>ヒリツ</t>
    </rPh>
    <rPh sb="207" eb="209">
      <t>ジョウショウ</t>
    </rPh>
    <rPh sb="209" eb="211">
      <t>ケイコウ</t>
    </rPh>
    <rPh sb="221" eb="223">
      <t>コンゴ</t>
    </rPh>
    <rPh sb="224" eb="226">
      <t>チョウシャ</t>
    </rPh>
    <rPh sb="226" eb="228">
      <t>タテカ</t>
    </rPh>
    <rPh sb="229" eb="231">
      <t>コウキョウ</t>
    </rPh>
    <rPh sb="231" eb="233">
      <t>シセツ</t>
    </rPh>
    <rPh sb="234" eb="237">
      <t>ロウキュウカ</t>
    </rPh>
    <rPh sb="237" eb="239">
      <t>タイサク</t>
    </rPh>
    <rPh sb="239" eb="241">
      <t>ケイヒ</t>
    </rPh>
    <rPh sb="242" eb="244">
      <t>ゾウカ</t>
    </rPh>
    <rPh sb="245" eb="246">
      <t>トモナ</t>
    </rPh>
    <rPh sb="247" eb="250">
      <t>チホウサイ</t>
    </rPh>
    <rPh sb="251" eb="253">
      <t>ハッコウ</t>
    </rPh>
    <rPh sb="257" eb="259">
      <t>ショウライ</t>
    </rPh>
    <rPh sb="259" eb="261">
      <t>フタン</t>
    </rPh>
    <rPh sb="261" eb="263">
      <t>ヒリツ</t>
    </rPh>
    <rPh sb="264" eb="266">
      <t>ジッシツ</t>
    </rPh>
    <rPh sb="266" eb="269">
      <t>コウサイヒ</t>
    </rPh>
    <rPh sb="269" eb="271">
      <t>ヒリツ</t>
    </rPh>
    <rPh sb="275" eb="277">
      <t>ジョウショウ</t>
    </rPh>
    <rPh sb="277" eb="279">
      <t>ケイコウ</t>
    </rPh>
    <rPh sb="280" eb="282">
      <t>ヨソウ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</si>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</sst>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8C5C34D-9B42-4FCA-96AD-F4C8D076AB6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1B2E-4338-A87E-6702564143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40730</c:v>
                </c:pt>
                <c:pt idx="1">
                  <c:v>47630</c:v>
                </c:pt>
                <c:pt idx="2">
                  <c:v>15608</c:v>
                </c:pt>
                <c:pt idx="3">
                  <c:v>10994</c:v>
                </c:pt>
                <c:pt idx="4">
                  <c:v>17745</c:v>
                </c:pt>
              </c:numCache>
            </c:numRef>
          </c:val>
          <c:smooth val="0"/>
          <c:extLst>
            <c:ext xmlns:c16="http://schemas.microsoft.com/office/drawing/2014/chart" uri="{C3380CC4-5D6E-409C-BE32-E72D297353CC}">
              <c16:uniqueId val="{00000001-1B2E-4338-A87E-67025641433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3.72</c:v>
                </c:pt>
                <c:pt idx="1">
                  <c:v>3.89</c:v>
                </c:pt>
                <c:pt idx="2">
                  <c:v>3.75</c:v>
                </c:pt>
                <c:pt idx="3">
                  <c:v>3.21</c:v>
                </c:pt>
                <c:pt idx="4">
                  <c:v>2.8</c:v>
                </c:pt>
              </c:numCache>
            </c:numRef>
          </c:val>
          <c:extLst>
            <c:ext xmlns:c16="http://schemas.microsoft.com/office/drawing/2014/chart" uri="{C3380CC4-5D6E-409C-BE32-E72D297353CC}">
              <c16:uniqueId val="{00000000-471A-4F12-BECD-5428258BB4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12.64</c:v>
                </c:pt>
                <c:pt idx="1">
                  <c:v>9.0500000000000007</c:v>
                </c:pt>
                <c:pt idx="2">
                  <c:v>8.7899999999999991</c:v>
                </c:pt>
                <c:pt idx="3">
                  <c:v>12</c:v>
                </c:pt>
                <c:pt idx="4">
                  <c:v>11.7</c:v>
                </c:pt>
              </c:numCache>
            </c:numRef>
          </c:val>
          <c:extLst>
            <c:ext xmlns:c16="http://schemas.microsoft.com/office/drawing/2014/chart" uri="{C3380CC4-5D6E-409C-BE32-E72D297353CC}">
              <c16:uniqueId val="{00000001-471A-4F12-BECD-5428258BB4E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-3.93</c:v>
                </c:pt>
                <c:pt idx="1">
                  <c:v>-0.41</c:v>
                </c:pt>
                <c:pt idx="2">
                  <c:v>2.29</c:v>
                </c:pt>
                <c:pt idx="3">
                  <c:v>0.87</c:v>
                </c:pt>
                <c:pt idx="4">
                  <c:v>0.68</c:v>
                </c:pt>
              </c:numCache>
            </c:numRef>
          </c:val>
          <c:smooth val="0"/>
          <c:extLst>
            <c:ext xmlns:c16="http://schemas.microsoft.com/office/drawing/2014/chart" uri="{C3380CC4-5D6E-409C-BE32-E72D297353CC}">
              <c16:uniqueId val="{00000002-471A-4F12-BECD-5428258BB4E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0BE-432E-BA8D-C7897CACD6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BE-432E-BA8D-C7897CACD654}"/>
            </c:ext>
          </c:extLst>
        </c:ser>
        <c:ser>
          <c:idx val="2"/>
          <c:order val="2"/>
          <c:tx>
            <c:strRef>
              <c:f>データシート!$A$29</c:f>
              <c:strCache>
                <c:ptCount val="1"/>
                <c:pt idx="0">
                  <c:v>休日応急診療所特別会計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0BE-432E-BA8D-C7897CACD654}"/>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0BE-432E-BA8D-C7897CACD65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1.41</c:v>
                </c:pt>
                <c:pt idx="1">
                  <c:v>#N/A</c:v>
                </c:pt>
                <c:pt idx="2">
                  <c:v>#N/A</c:v>
                </c:pt>
                <c:pt idx="3">
                  <c:v>0.01</c:v>
                </c:pt>
                <c:pt idx="4">
                  <c:v>#N/A</c:v>
                </c:pt>
                <c:pt idx="5">
                  <c:v>1.38</c:v>
                </c:pt>
                <c:pt idx="6">
                  <c:v>#N/A</c:v>
                </c:pt>
                <c:pt idx="7">
                  <c:v>0.81</c:v>
                </c:pt>
                <c:pt idx="8">
                  <c:v>#N/A</c:v>
                </c:pt>
                <c:pt idx="9">
                  <c:v>0.03</c:v>
                </c:pt>
              </c:numCache>
            </c:numRef>
          </c:val>
          <c:extLst>
            <c:ext xmlns:c16="http://schemas.microsoft.com/office/drawing/2014/chart" uri="{C3380CC4-5D6E-409C-BE32-E72D297353CC}">
              <c16:uniqueId val="{00000004-20BE-432E-BA8D-C7897CACD65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0.23</c:v>
                </c:pt>
                <c:pt idx="4">
                  <c:v>#N/A</c:v>
                </c:pt>
                <c:pt idx="5">
                  <c:v>0.17</c:v>
                </c:pt>
                <c:pt idx="6">
                  <c:v>#N/A</c:v>
                </c:pt>
                <c:pt idx="7">
                  <c:v>0.16</c:v>
                </c:pt>
                <c:pt idx="8">
                  <c:v>#N/A</c:v>
                </c:pt>
                <c:pt idx="9">
                  <c:v>0.16</c:v>
                </c:pt>
              </c:numCache>
            </c:numRef>
          </c:val>
          <c:extLst>
            <c:ext xmlns:c16="http://schemas.microsoft.com/office/drawing/2014/chart" uri="{C3380CC4-5D6E-409C-BE32-E72D297353CC}">
              <c16:uniqueId val="{00000005-20BE-432E-BA8D-C7897CACD654}"/>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0.22</c:v>
                </c:pt>
                <c:pt idx="2">
                  <c:v>#N/A</c:v>
                </c:pt>
                <c:pt idx="3">
                  <c:v>0.93</c:v>
                </c:pt>
                <c:pt idx="4">
                  <c:v>#N/A</c:v>
                </c:pt>
                <c:pt idx="5">
                  <c:v>0.86</c:v>
                </c:pt>
                <c:pt idx="6">
                  <c:v>#N/A</c:v>
                </c:pt>
                <c:pt idx="7">
                  <c:v>0.69</c:v>
                </c:pt>
                <c:pt idx="8">
                  <c:v>#N/A</c:v>
                </c:pt>
                <c:pt idx="9">
                  <c:v>0.83</c:v>
                </c:pt>
              </c:numCache>
            </c:numRef>
          </c:val>
          <c:extLst>
            <c:ext xmlns:c16="http://schemas.microsoft.com/office/drawing/2014/chart" uri="{C3380CC4-5D6E-409C-BE32-E72D297353CC}">
              <c16:uniqueId val="{00000006-20BE-432E-BA8D-C7897CACD65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3.71</c:v>
                </c:pt>
                <c:pt idx="2">
                  <c:v>#N/A</c:v>
                </c:pt>
                <c:pt idx="3">
                  <c:v>3.88</c:v>
                </c:pt>
                <c:pt idx="4">
                  <c:v>#N/A</c:v>
                </c:pt>
                <c:pt idx="5">
                  <c:v>3.74</c:v>
                </c:pt>
                <c:pt idx="6">
                  <c:v>#N/A</c:v>
                </c:pt>
                <c:pt idx="7">
                  <c:v>3.21</c:v>
                </c:pt>
                <c:pt idx="8">
                  <c:v>#N/A</c:v>
                </c:pt>
                <c:pt idx="9">
                  <c:v>2.8</c:v>
                </c:pt>
              </c:numCache>
            </c:numRef>
          </c:val>
          <c:extLst>
            <c:ext xmlns:c16="http://schemas.microsoft.com/office/drawing/2014/chart" uri="{C3380CC4-5D6E-409C-BE32-E72D297353CC}">
              <c16:uniqueId val="{00000007-20BE-432E-BA8D-C7897CACD65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7.62</c:v>
                </c:pt>
                <c:pt idx="2">
                  <c:v>#N/A</c:v>
                </c:pt>
                <c:pt idx="3">
                  <c:v>7.03</c:v>
                </c:pt>
                <c:pt idx="4">
                  <c:v>#N/A</c:v>
                </c:pt>
                <c:pt idx="5">
                  <c:v>4.3099999999999996</c:v>
                </c:pt>
                <c:pt idx="6">
                  <c:v>#N/A</c:v>
                </c:pt>
                <c:pt idx="7">
                  <c:v>4.68</c:v>
                </c:pt>
                <c:pt idx="8">
                  <c:v>#N/A</c:v>
                </c:pt>
                <c:pt idx="9">
                  <c:v>5.14</c:v>
                </c:pt>
              </c:numCache>
            </c:numRef>
          </c:val>
          <c:extLst>
            <c:ext xmlns:c16="http://schemas.microsoft.com/office/drawing/2014/chart" uri="{C3380CC4-5D6E-409C-BE32-E72D297353CC}">
              <c16:uniqueId val="{00000008-20BE-432E-BA8D-C7897CACD654}"/>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4.9400000000000004</c:v>
                </c:pt>
                <c:pt idx="2">
                  <c:v>#N/A</c:v>
                </c:pt>
                <c:pt idx="3">
                  <c:v>5.58</c:v>
                </c:pt>
                <c:pt idx="4">
                  <c:v>#N/A</c:v>
                </c:pt>
                <c:pt idx="5">
                  <c:v>5.95</c:v>
                </c:pt>
                <c:pt idx="6">
                  <c:v>#N/A</c:v>
                </c:pt>
                <c:pt idx="7">
                  <c:v>5.47</c:v>
                </c:pt>
                <c:pt idx="8">
                  <c:v>#N/A</c:v>
                </c:pt>
                <c:pt idx="9">
                  <c:v>5.16</c:v>
                </c:pt>
              </c:numCache>
            </c:numRef>
          </c:val>
          <c:extLst>
            <c:ext xmlns:c16="http://schemas.microsoft.com/office/drawing/2014/chart" uri="{C3380CC4-5D6E-409C-BE32-E72D297353CC}">
              <c16:uniqueId val="{00000009-20BE-432E-BA8D-C7897CACD6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2191</c:v>
                </c:pt>
                <c:pt idx="5">
                  <c:v>2181</c:v>
                </c:pt>
                <c:pt idx="8">
                  <c:v>2209</c:v>
                </c:pt>
                <c:pt idx="11">
                  <c:v>2122</c:v>
                </c:pt>
                <c:pt idx="14">
                  <c:v>2108</c:v>
                </c:pt>
              </c:numCache>
            </c:numRef>
          </c:val>
          <c:extLst>
            <c:ext xmlns:c16="http://schemas.microsoft.com/office/drawing/2014/chart" uri="{C3380CC4-5D6E-409C-BE32-E72D297353CC}">
              <c16:uniqueId val="{00000000-14DE-4B14-8121-10890D6321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DE-4B14-8121-10890D6321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2-14DE-4B14-8121-10890D6321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92</c:v>
                </c:pt>
                <c:pt idx="3">
                  <c:v>78</c:v>
                </c:pt>
                <c:pt idx="6">
                  <c:v>82</c:v>
                </c:pt>
                <c:pt idx="9">
                  <c:v>103</c:v>
                </c:pt>
                <c:pt idx="12">
                  <c:v>99</c:v>
                </c:pt>
              </c:numCache>
            </c:numRef>
          </c:val>
          <c:extLst>
            <c:ext xmlns:c16="http://schemas.microsoft.com/office/drawing/2014/chart" uri="{C3380CC4-5D6E-409C-BE32-E72D297353CC}">
              <c16:uniqueId val="{00000003-14DE-4B14-8121-10890D6321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272</c:v>
                </c:pt>
                <c:pt idx="3">
                  <c:v>275</c:v>
                </c:pt>
                <c:pt idx="6">
                  <c:v>219</c:v>
                </c:pt>
                <c:pt idx="9">
                  <c:v>104</c:v>
                </c:pt>
                <c:pt idx="12">
                  <c:v>102</c:v>
                </c:pt>
              </c:numCache>
            </c:numRef>
          </c:val>
          <c:extLst>
            <c:ext xmlns:c16="http://schemas.microsoft.com/office/drawing/2014/chart" uri="{C3380CC4-5D6E-409C-BE32-E72D297353CC}">
              <c16:uniqueId val="{00000004-14DE-4B14-8121-10890D6321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DE-4B14-8121-10890D6321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DE-4B14-8121-10890D6321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1898</c:v>
                </c:pt>
                <c:pt idx="3">
                  <c:v>1973</c:v>
                </c:pt>
                <c:pt idx="6">
                  <c:v>2037</c:v>
                </c:pt>
                <c:pt idx="9">
                  <c:v>2167</c:v>
                </c:pt>
                <c:pt idx="12">
                  <c:v>2319</c:v>
                </c:pt>
              </c:numCache>
            </c:numRef>
          </c:val>
          <c:extLst>
            <c:ext xmlns:c16="http://schemas.microsoft.com/office/drawing/2014/chart" uri="{C3380CC4-5D6E-409C-BE32-E72D297353CC}">
              <c16:uniqueId val="{00000007-14DE-4B14-8121-10890D6321A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77</c:v>
                </c:pt>
                <c:pt idx="2">
                  <c:v>#N/A</c:v>
                </c:pt>
                <c:pt idx="3">
                  <c:v>#N/A</c:v>
                </c:pt>
                <c:pt idx="4">
                  <c:v>145</c:v>
                </c:pt>
                <c:pt idx="5">
                  <c:v>#N/A</c:v>
                </c:pt>
                <c:pt idx="6">
                  <c:v>#N/A</c:v>
                </c:pt>
                <c:pt idx="7">
                  <c:v>129</c:v>
                </c:pt>
                <c:pt idx="8">
                  <c:v>#N/A</c:v>
                </c:pt>
                <c:pt idx="9">
                  <c:v>#N/A</c:v>
                </c:pt>
                <c:pt idx="10">
                  <c:v>252</c:v>
                </c:pt>
                <c:pt idx="11">
                  <c:v>#N/A</c:v>
                </c:pt>
                <c:pt idx="12">
                  <c:v>#N/A</c:v>
                </c:pt>
                <c:pt idx="13">
                  <c:v>412</c:v>
                </c:pt>
                <c:pt idx="14">
                  <c:v>#N/A</c:v>
                </c:pt>
              </c:numCache>
            </c:numRef>
          </c:val>
          <c:smooth val="0"/>
          <c:extLst>
            <c:ext xmlns:c16="http://schemas.microsoft.com/office/drawing/2014/chart" uri="{C3380CC4-5D6E-409C-BE32-E72D297353CC}">
              <c16:uniqueId val="{00000008-14DE-4B14-8121-10890D6321A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18671</c:v>
                </c:pt>
                <c:pt idx="5">
                  <c:v>19792</c:v>
                </c:pt>
                <c:pt idx="8">
                  <c:v>19882</c:v>
                </c:pt>
                <c:pt idx="11">
                  <c:v>19537</c:v>
                </c:pt>
                <c:pt idx="14">
                  <c:v>19443</c:v>
                </c:pt>
              </c:numCache>
            </c:numRef>
          </c:val>
          <c:extLst>
            <c:ext xmlns:c16="http://schemas.microsoft.com/office/drawing/2014/chart" uri="{C3380CC4-5D6E-409C-BE32-E72D297353CC}">
              <c16:uniqueId val="{00000000-FF0D-4313-86E9-1C2A9A1383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4453</c:v>
                </c:pt>
                <c:pt idx="5">
                  <c:v>4909</c:v>
                </c:pt>
                <c:pt idx="8">
                  <c:v>5647</c:v>
                </c:pt>
                <c:pt idx="11">
                  <c:v>5034</c:v>
                </c:pt>
                <c:pt idx="14">
                  <c:v>4462</c:v>
                </c:pt>
              </c:numCache>
            </c:numRef>
          </c:val>
          <c:extLst>
            <c:ext xmlns:c16="http://schemas.microsoft.com/office/drawing/2014/chart" uri="{C3380CC4-5D6E-409C-BE32-E72D297353CC}">
              <c16:uniqueId val="{00000001-FF0D-4313-86E9-1C2A9A1383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7092</c:v>
                </c:pt>
                <c:pt idx="5">
                  <c:v>6147</c:v>
                </c:pt>
                <c:pt idx="8">
                  <c:v>6178</c:v>
                </c:pt>
                <c:pt idx="11">
                  <c:v>7292</c:v>
                </c:pt>
                <c:pt idx="14">
                  <c:v>7050</c:v>
                </c:pt>
              </c:numCache>
            </c:numRef>
          </c:val>
          <c:extLst>
            <c:ext xmlns:c16="http://schemas.microsoft.com/office/drawing/2014/chart" uri="{C3380CC4-5D6E-409C-BE32-E72D297353CC}">
              <c16:uniqueId val="{00000002-FF0D-4313-86E9-1C2A9A1383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0D-4313-86E9-1C2A9A1383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0D-4313-86E9-1C2A9A1383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4</c:v>
                </c:pt>
                <c:pt idx="9">
                  <c:v>0</c:v>
                </c:pt>
                <c:pt idx="12">
                  <c:v>0</c:v>
                </c:pt>
              </c:numCache>
            </c:numRef>
          </c:val>
          <c:extLst>
            <c:ext xmlns:c16="http://schemas.microsoft.com/office/drawing/2014/chart" uri="{C3380CC4-5D6E-409C-BE32-E72D297353CC}">
              <c16:uniqueId val="{00000005-FF0D-4313-86E9-1C2A9A1383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3977</c:v>
                </c:pt>
                <c:pt idx="3">
                  <c:v>3415</c:v>
                </c:pt>
                <c:pt idx="6">
                  <c:v>3140</c:v>
                </c:pt>
                <c:pt idx="9">
                  <c:v>2776</c:v>
                </c:pt>
                <c:pt idx="12">
                  <c:v>2767</c:v>
                </c:pt>
              </c:numCache>
            </c:numRef>
          </c:val>
          <c:extLst>
            <c:ext xmlns:c16="http://schemas.microsoft.com/office/drawing/2014/chart" uri="{C3380CC4-5D6E-409C-BE32-E72D297353CC}">
              <c16:uniqueId val="{00000006-FF0D-4313-86E9-1C2A9A1383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697</c:v>
                </c:pt>
                <c:pt idx="3">
                  <c:v>1186</c:v>
                </c:pt>
                <c:pt idx="6">
                  <c:v>1531</c:v>
                </c:pt>
                <c:pt idx="9">
                  <c:v>1476</c:v>
                </c:pt>
                <c:pt idx="12">
                  <c:v>1484</c:v>
                </c:pt>
              </c:numCache>
            </c:numRef>
          </c:val>
          <c:extLst>
            <c:ext xmlns:c16="http://schemas.microsoft.com/office/drawing/2014/chart" uri="{C3380CC4-5D6E-409C-BE32-E72D297353CC}">
              <c16:uniqueId val="{00000007-FF0D-4313-86E9-1C2A9A1383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1537</c:v>
                </c:pt>
                <c:pt idx="3">
                  <c:v>1634</c:v>
                </c:pt>
                <c:pt idx="6">
                  <c:v>2206</c:v>
                </c:pt>
                <c:pt idx="9">
                  <c:v>1569</c:v>
                </c:pt>
                <c:pt idx="12">
                  <c:v>992</c:v>
                </c:pt>
              </c:numCache>
            </c:numRef>
          </c:val>
          <c:extLst>
            <c:ext xmlns:c16="http://schemas.microsoft.com/office/drawing/2014/chart" uri="{C3380CC4-5D6E-409C-BE32-E72D297353CC}">
              <c16:uniqueId val="{00000008-FF0D-4313-86E9-1C2A9A1383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F0D-4313-86E9-1C2A9A1383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26827</c:v>
                </c:pt>
                <c:pt idx="3">
                  <c:v>27634</c:v>
                </c:pt>
                <c:pt idx="6">
                  <c:v>26704</c:v>
                </c:pt>
                <c:pt idx="9">
                  <c:v>26076</c:v>
                </c:pt>
                <c:pt idx="12">
                  <c:v>24837</c:v>
                </c:pt>
              </c:numCache>
            </c:numRef>
          </c:val>
          <c:extLst>
            <c:ext xmlns:c16="http://schemas.microsoft.com/office/drawing/2014/chart" uri="{C3380CC4-5D6E-409C-BE32-E72D297353CC}">
              <c16:uniqueId val="{0000000A-FF0D-4313-86E9-1C2A9A1383B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2821</c:v>
                </c:pt>
                <c:pt idx="2">
                  <c:v>#N/A</c:v>
                </c:pt>
                <c:pt idx="3">
                  <c:v>#N/A</c:v>
                </c:pt>
                <c:pt idx="4">
                  <c:v>3021</c:v>
                </c:pt>
                <c:pt idx="5">
                  <c:v>#N/A</c:v>
                </c:pt>
                <c:pt idx="6">
                  <c:v>#N/A</c:v>
                </c:pt>
                <c:pt idx="7">
                  <c:v>1879</c:v>
                </c:pt>
                <c:pt idx="8">
                  <c:v>#N/A</c:v>
                </c:pt>
                <c:pt idx="9">
                  <c:v>#N/A</c:v>
                </c:pt>
                <c:pt idx="10">
                  <c:v>34</c:v>
                </c:pt>
                <c:pt idx="11">
                  <c:v>#N/A</c:v>
                </c:pt>
                <c:pt idx="12">
                  <c:v>#N/A</c:v>
                </c:pt>
                <c:pt idx="13">
                  <c:v>0</c:v>
                </c:pt>
                <c:pt idx="14">
                  <c:v>#N/A</c:v>
                </c:pt>
              </c:numCache>
            </c:numRef>
          </c:val>
          <c:smooth val="0"/>
          <c:extLst>
            <c:ext xmlns:c16="http://schemas.microsoft.com/office/drawing/2014/chart" uri="{C3380CC4-5D6E-409C-BE32-E72D297353CC}">
              <c16:uniqueId val="{0000000B-FF0D-4313-86E9-1C2A9A1383B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1282</c:v>
                </c:pt>
                <c:pt idx="1">
                  <c:v>1764</c:v>
                </c:pt>
                <c:pt idx="2">
                  <c:v>1767</c:v>
                </c:pt>
              </c:numCache>
            </c:numRef>
          </c:val>
          <c:extLst>
            <c:ext xmlns:c16="http://schemas.microsoft.com/office/drawing/2014/chart" uri="{C3380CC4-5D6E-409C-BE32-E72D297353CC}">
              <c16:uniqueId val="{00000000-F0A6-499B-ACA9-37B8BE4700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282</c:v>
                </c:pt>
                <c:pt idx="1">
                  <c:v>283</c:v>
                </c:pt>
                <c:pt idx="2">
                  <c:v>133</c:v>
                </c:pt>
              </c:numCache>
            </c:numRef>
          </c:val>
          <c:extLst>
            <c:ext xmlns:c16="http://schemas.microsoft.com/office/drawing/2014/chart" uri="{C3380CC4-5D6E-409C-BE32-E72D297353CC}">
              <c16:uniqueId val="{00000001-F0A6-499B-ACA9-37B8BE4700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4519</c:v>
                </c:pt>
                <c:pt idx="1">
                  <c:v>5245</c:v>
                </c:pt>
                <c:pt idx="2">
                  <c:v>5149</c:v>
                </c:pt>
              </c:numCache>
            </c:numRef>
          </c:val>
          <c:extLst>
            <c:ext xmlns:c16="http://schemas.microsoft.com/office/drawing/2014/chart" uri="{C3380CC4-5D6E-409C-BE32-E72D297353CC}">
              <c16:uniqueId val="{00000002-F0A6-499B-ACA9-37B8BE4700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{5C9A9932-E4C0-453B-B871-D29019B405FE}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55B-4877-AA9B-4F01EC5A88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{C5558285-A484-4155-818E-C4BEDBFD6595}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5B-4877-AA9B-4F01EC5A88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{F57DD44D-9FC0-433F-8EF7-1BBE68626564}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5B-4877-AA9B-4F01EC5A88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{6C0EBC99-6A58-4A06-BF99-A7FDAF35DB90}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5B-4877-AA9B-4F01EC5A88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{122B9DBF-C464-4A12-9EB2-7784E27F07B8}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5B-4877-AA9B-4F01EC5A88E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{5447B841-DB75-407D-B74F-1120BB0F6EF7}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55B-4877-AA9B-4F01EC5A88E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{3BC0B4B6-8ADB-4003-9266-06A2FE2FC091}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55B-4877-AA9B-4F01EC5A88E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{0F8851BD-A500-47BF-923F-9B42A99F3C9F}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55B-4877-AA9B-4F01EC5A88E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{4A242A39-ACCF-4634-A558-ADCCB90C7F07}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55B-4877-AA9B-4F01EC5A88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74.5</c:v>
                </c:pt>
                <c:pt idx="8">
                  <c:v>66.099999999999994</c:v>
                </c:pt>
                <c:pt idx="16">
                  <c:v>65.5</c:v>
                </c:pt>
                <c:pt idx="24">
                  <c:v>67.5</c:v>
                </c:pt>
                <c:pt idx="32">
                  <c:v>69.3</c:v>
                </c:pt>
              </c:numCache>
            </c:numRef>
          </c:xVal>
          <c:yVal>
            <c:numRef>
              <c:f>公会計指標分析・財政指標組合せ分析表!$BP$51:$DC$51</c:f>
              <c:numCache>
                <c:formatCode>#,##0.0;"▲ "#,##0.0</c:formatCode>
                <c:ptCount val="40"/>
                <c:pt idx="0">
                  <c:v>21.7</c:v>
                </c:pt>
                <c:pt idx="8">
                  <c:v>23.4</c:v>
                </c:pt>
                <c:pt idx="16">
                  <c:v>14.4</c:v>
                </c:pt>
                <c:pt idx="24">
                  <c:v>0.2</c:v>
                </c:pt>
              </c:numCache>
            </c:numRef>
          </c:yVal>
          <c:smooth val="0"/>
          <c:extLst>
            <c:ext xmlns:c16="http://schemas.microsoft.com/office/drawing/2014/chart" uri="{C3380CC4-5D6E-409C-BE32-E72D297353CC}">
              <c16:uniqueId val="{00000009-655B-4877-AA9B-4F01EC5A88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{85B9227C-39AB-45A8-AEAF-F35CE31F5FB8}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55B-4877-AA9B-4F01EC5A88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{E7748CD6-5A5D-4635-9359-0AE1C6A3AD44}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5B-4877-AA9B-4F01EC5A88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{C0827344-8D96-4052-A99D-062E92987C03}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5B-4877-AA9B-4F01EC5A88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{980A7393-00DE-408C-9AC0-903F0B9470E0}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5B-4877-AA9B-4F01EC5A88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{51A289F0-D835-4881-9823-10A30DFD1B0E}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5B-4877-AA9B-4F01EC5A88E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{3AD6F217-22B0-4588-8003-5E1194A8DB66}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55B-4877-AA9B-4F01EC5A88E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{C9356039-2622-45EF-A34B-F247FD6C8DB8}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55B-4877-AA9B-4F01EC5A88E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{3159C505-EA91-4FC0-BB09-1CCF67D4964C}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55B-4877-AA9B-4F01EC5A88E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{52902A35-A861-4536-BB14-9B4E6B57B119}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55B-4877-AA9B-4F01EC5A88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655B-4877-AA9B-4F01EC5A88E3}"/>
            </c:ext>
          </c:extLst>
        </c:ser>
        <c:dLbls>
          <c:showLegendKey val="0"/>
          <c:showVal val="1"/>
          <c:showCatName val="0"/>
          <c:showSerName val="0"/>
          <c:showPercent val="0"/>
          <c:showBubbleSize val="0"/>
        </c:dLbls>
        <c:axId val="46179840"/>
        <c:axId val="46181760"/>
      </c:scatterChart>
      <c:valAx>
        <c:axId val="46179840"/>
        <c:scaling>
          <c:orientation val="minMax"/>
          <c:max val="7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5.9351383341541622E-3"/>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{AD33F9D6-3C1C-40EE-B896-E4F8BB9D7344}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C81-45E2-A68B-90ACD09285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{1D041DA9-8089-47BA-98C2-032386253B13}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81-45E2-A68B-90ACD09285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{CB768EE3-442C-45EC-966A-17DFD9E95BFE}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81-45E2-A68B-90ACD09285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{267E9BF8-45EA-45C9-A792-B58CC2110967}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81-45E2-A68B-90ACD09285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{6B94DF1C-43B5-4C62-B745-7308E1185248}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81-45E2-A68B-90ACD092854C}"/>
                </c:ext>
              </c:extLst>
            </c:dLbl>
            <c:dLbl>
              <c:idx val="8"/>
              <c:layout>
                <c:manualLayout>
                  <c:x val="0"/>
                  <c:y val="-5.9351383341541223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{7C528E33-45FD-49E2-92B8-FDA400E8A129}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C81-45E2-A68B-90ACD092854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{5828110F-5C3F-4977-9CCE-76B97CD8821D}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C81-45E2-A68B-90ACD092854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{80E157B3-8F08-4BCE-84A6-B25F601FA767}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C81-45E2-A68B-90ACD092854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{1506AB64-DE40-40C0-A065-D97A0602FB99}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C81-45E2-A68B-90ACD09285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0.3</c:v>
                </c:pt>
                <c:pt idx="16">
                  <c:v>0.9</c:v>
                </c:pt>
                <c:pt idx="24">
                  <c:v>1.3</c:v>
                </c:pt>
                <c:pt idx="32">
                  <c:v>1.9</c:v>
                </c:pt>
              </c:numCache>
            </c:numRef>
          </c:xVal>
          <c:yVal>
            <c:numRef>
              <c:f>公会計指標分析・財政指標組合せ分析表!$BP$73:$DC$73</c:f>
              <c:numCache>
                <c:formatCode>#,##0.0;"▲ "#,##0.0</c:formatCode>
                <c:ptCount val="40"/>
                <c:pt idx="0">
                  <c:v>21.7</c:v>
                </c:pt>
                <c:pt idx="8">
                  <c:v>23.4</c:v>
                </c:pt>
                <c:pt idx="16">
                  <c:v>14.4</c:v>
                </c:pt>
                <c:pt idx="24">
                  <c:v>0.2</c:v>
                </c:pt>
              </c:numCache>
            </c:numRef>
          </c:yVal>
          <c:smooth val="0"/>
          <c:extLst>
            <c:ext xmlns:c16="http://schemas.microsoft.com/office/drawing/2014/chart" uri="{C3380CC4-5D6E-409C-BE32-E72D297353CC}">
              <c16:uniqueId val="{00000009-6C81-45E2-A68B-90ACD09285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{ADEDE862-4BCE-4E29-B6E6-7FE46CEA5553}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C81-45E2-A68B-90ACD09285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{F617A522-AC7D-46A4-B1B8-2B5BF260A93B}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81-45E2-A68B-90ACD09285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{6435DDDE-6FCD-4AB4-A777-1F4BC5F4EFB9}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81-45E2-A68B-90ACD09285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{AE10B05E-9B2B-47FB-948F-680FE9EBA6FA}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81-45E2-A68B-90ACD09285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{ECB06EEF-E370-4EE0-BED0-BCADD8B7EBCB}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81-45E2-A68B-90ACD092854C}"/>
                </c:ext>
              </c:extLst>
            </c:dLbl>
            <c:dLbl>
              <c:idx val="8"/>
              <c:layout>
                <c:manualLayout>
                  <c:x val="0"/>
                  <c:y val="-1.3519696802604549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{1AF5ECE2-6E21-4D75-8537-B589EA43C9AD}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C81-45E2-A68B-90ACD092854C}"/>
                </c:ext>
              </c:extLst>
            </c:dLbl>
            <c:dLbl>
              <c:idx val="16"/>
              <c:layout>
                <c:manualLayout>
                  <c:x val="0"/>
                  <c:y val="1.3519696802604549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{F7ED00A3-7276-454A-A994-3DF082799643}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C81-45E2-A68B-90ACD092854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{4462EBA8-CD65-4EEA-9FAA-08C22D7EFCFA}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C81-45E2-A68B-90ACD092854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{945044AE-F442-4786-A5E3-3A128C94B4E9}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C81-45E2-A68B-90ACD09285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6C81-45E2-A68B-90ACD092854C}"/>
            </c:ext>
          </c:extLst>
        </c:ser>
        <c:dLbls>
          <c:showLegendKey val="0"/>
          <c:showVal val="1"/>
          <c:showCatName val="0"/>
          <c:showSerName val="0"/>
          <c:showPercent val="0"/>
          <c:showBubbleSize val="0"/>
        </c:dLbls>
        <c:axId val="84219776"/>
        <c:axId val="84234240"/>
      </c:scatterChart>
      <c:valAx>
        <c:axId val="84219776"/>
        <c:scaling>
          <c:orientation val="minMax"/>
          <c:max val="9.7999999999999989"/>
          <c:min val="-0.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本市は、下水道事業の経営が健全であり、交付税算入を加味した場合の公営企業繰出金が少ないため、数値悪化を見ても実質公債費比率は他市と比較して低くなっている。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今後、庁舎建替による実質公債費比率の悪化が見込まれる。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健全な数値を維持していくためには、退職手当債の繰上償還や資金手当地方債の抑制による残高抑制を図り、将来の実質公債費比率の悪化を抑えていく必要がある。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退職手当の一部繰上償還等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による地方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残高の減、下水道事業会計繰出金の減等により将来負担額が減少したことににより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庁舎整備事業を予定していることからも、持続可能な財政運営の実現のために、引き続き退職手当債の繰上償還や資金手当地方債の抑制による残高抑制を図り、将来負担比率の悪化を最小限にとど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京都府八幡市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令和元年度は繰上償還に伴う</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財政調整基金及び減債基金の取崩及び、</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庁舎建替本格化に</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伴う</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取崩</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、基金残高は対前年度比で</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今後も財政調整基金取崩を最小限に抑え、庁舎建替の財源及び建替後の地方債償還額の大幅増に備え公共施設等整備基金や減債基金への積立を行う。</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また、今後職員の大量退職が落ち着き、退職手当基金の残高が増える局面に突入するため、現在</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代中盤職員の退職が始まる時期の大量退職の局面に備える。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・公共施設等整備基金：公共施設等の計画的な改修、整備等を図る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・職員退職手当基金：職員の退職手当の資金を積み立てる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・公共施設等整備基金：庁舎建替に向け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百万円の積立を実施し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たが、庁舎建替本格化により、取崩が増加した。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年度以降、退職手当債不発行及び職員の大量退職局面が続いて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いたが、令和元年度は定年延長等により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公共施設等整備基金については、庁舎建替えに伴う多額の地方債発行により地方債償還額が大幅増となることを見据え計画的な積立を実施する。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年度は取崩しを行わず、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百万円を積立てたことにより、基金残高は大幅増となっている。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年度は財政調整基金取崩を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繰上償還に伴う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百万円と最小限に抑え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たため、基金残高は微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％を下回らないように努める。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また、庁舎建替には多額の財源が必要となるため、今後も財政調整基金取崩を決算積立額程度と最小限に抑え、基金の適切運用に努める。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年度は取崩しを行っていないため、利子分の増のみとなっている。令和元年度は繰上償還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取崩を行い、積立は利子分のみとなっているため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今後、庁舎建替に伴う多額の地方債発行により地方債償還額が大幅増となることを見据え計画的な積立を検討する。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483764F-E016-4E44-97C3-F5EBC47E56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F511D64-F932-4D14-9543-A11A13C66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EC26F234-98CF-4F76-A6CE-6BB4914B42B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5E82F462-C7F5-4A12-A69E-ED11B45BD8B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52F8306E-7024-41EB-B16C-0FB0B2E1767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BA99570D-15B0-424A-ADB4-633F464F165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133288F3-5852-413E-BF7A-6E75D63DE8C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75621E52-98E4-40C8-B66F-D3E44420FF5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14CCE982-C58B-4F9A-B19C-8E4F8F57995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BC0E085B-A1A8-4D5A-9231-E14A7322388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58E348FF-9617-4428-BC4E-925B9709DF3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508DE60F-96B7-42DE-9345-E30A265F92B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F304B72C-8870-4E1A-99A0-C4783FA58DD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9CF73BF5-888F-4B73-A23D-3AB18321343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70,969
69,295
24.35
26,171,465
25,621,750
423,715
15,105,906
24,836,921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5C1FBB64-0468-4006-A0D3-E8B0C833E45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79F20571-1874-4974-9E47-28FA1DC6DAA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4161C285-3D82-4281-973F-E5509BD487F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C13DAE06-B2F5-4201-B7D1-7862A844C06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7CA3AEA-1F08-42C4-9C0C-0504689F9D8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1F516965-9D36-4CAF-89D3-ADA41CDA625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7B1C0492-3943-4F4C-ACC5-DF9AE809009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BFCBFD1C-AE67-47EB-9474-9B653700E56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1E573A3F-16DE-4DF3-BBC5-E82281D4195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917742BD-0A55-423F-8C90-5032389E9C9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7F49D05E-6F58-475C-97B8-A3B77498A0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C8968189-BA5D-4169-A860-2D3B7CB61EF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D53F1545-5A55-4C3F-8A91-49C2DF3E864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779A18AE-70C2-419D-B570-88E25496E78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9E3CF5BB-5D87-419A-A97E-FBEC5F6D979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11BC2219-36A8-4D73-B1F7-C01A50691A1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17DE72E2-6BEF-4280-BD12-B37D47BDF58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E17133B8-FB71-4695-B48A-9A17857EDD9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D63503B5-AFC7-4C5D-A017-D9A28B70A93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a:extLst>
            <a:ext uri="{FF2B5EF4-FFF2-40B4-BE49-F238E27FC236}">
              <a16:creationId xmlns:a16="http://schemas.microsoft.com/office/drawing/2014/main" id="{A1B2820E-A262-4B39-BF3D-1305BA8F444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274F6844-2BA3-46D1-8F02-87E1EA0DF25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EB3E5C7A-2F9F-4159-B428-753152782D4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E24C6AD7-EC26-449C-A7B6-7972999A0DC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69AD975F-D4E2-42BB-99BD-AED044573FF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614A3D6F-9E8C-4B72-955B-71C4B94C394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D955148F-3858-4D49-B124-94B84D3EE32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2CEA2B54-3E5E-45EB-94BF-9CE5371FF8D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23B26B3B-1207-4952-BF29-39E41FD5DB2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B79032A3-7903-41E6-BD94-A20917D4795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F47FD178-D31A-446A-AA4D-75ADB3940B2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E84C6A43-E7CF-4FE4-8006-782DA7E61FA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98DED2E8-6DEF-4936-867D-2AF920E6F00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1D5D4D6A-F52D-4F0D-86A5-59DAC56591E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8BD7948D-663A-4970-AE21-9FA455E83C7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6A650E04-D1BC-417F-96C0-B85398A67C4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有形固定資産減価償却率は類似団体より高い水準にあるが、主な要因としては、学校施設や保育所・幼稚園等に昭和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年代の施設が多く、老朽化が進んでいることが挙げられる。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いて、施設の維持管理、特に就学前施設の老朽化に伴う更新コストや運営コスト、保育環境等を踏まえながら、個別施設計画を策定し、統廃合を含めた検討を行っていく予定としてい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597B0173-A3B5-445D-A7B8-20D724AA43F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8D1DA94A-2DD7-4DF5-A64A-FF65EA2E321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2593E1D3-B909-4B10-A815-4CEB012C3F1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A055D1D7-566D-488E-AE22-5DCD9AFE053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906C521D-49AF-400D-9AC7-FA1971E0D12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948B39EE-9A99-4392-9E19-530A91115EC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838BD142-9F41-4E45-8FB1-B316CA7E7F0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BA2B6EE1-CABA-4B65-B101-1FEB19565E4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BD162D94-222E-4689-A4E2-DB7554505A7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EEFAAE13-B726-4F8F-AA08-D164FC93A23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E2CD4EF6-5109-4A2E-A91A-56812C87C53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DC69A284-51EE-4D68-9BAD-A01EC89D2F3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AA55EA89-12C6-4EF0-A609-627E4CD5649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174E552F-89E3-4D22-AD52-A8B864E32EE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FFCA8B74-7E47-4727-8EF3-F22E70FC376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A46823AC-2DD0-4533-BF83-92EB8146C60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E015B5C0-BEC0-457D-8C78-76F650ACA6C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42AA76B5-FB99-4F2D-8A61-4A85A28ADAA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9" name="直線コネクタ 68">
          <a:extLst>
            <a:ext uri="{FF2B5EF4-FFF2-40B4-BE49-F238E27FC236}">
              <a16:creationId xmlns:a16="http://schemas.microsoft.com/office/drawing/2014/main" id="{0038F56E-DCF1-4FCD-A813-C99BED26E46A}"/>
            </a:ext>
          </a:extLst>
        </xdr:cNvPr>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0" name="有形固定資産減価償却率最小値テキスト">
          <a:extLst>
            <a:ext uri="{FF2B5EF4-FFF2-40B4-BE49-F238E27FC236}">
              <a16:creationId xmlns:a16="http://schemas.microsoft.com/office/drawing/2014/main" id="{862B198F-75D9-4745-A8E0-E8F02F8084BD}"/>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1" name="直線コネクタ 70">
          <a:extLst>
            <a:ext uri="{FF2B5EF4-FFF2-40B4-BE49-F238E27FC236}">
              <a16:creationId xmlns:a16="http://schemas.microsoft.com/office/drawing/2014/main" id="{03793864-773F-4773-B3FC-7D5B46F50E3E}"/>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2" name="有形固定資産減価償却率最大値テキスト">
          <a:extLst>
            <a:ext uri="{FF2B5EF4-FFF2-40B4-BE49-F238E27FC236}">
              <a16:creationId xmlns:a16="http://schemas.microsoft.com/office/drawing/2014/main" id="{0B117A32-FC66-4FD0-A5B7-6EF8F04A7589}"/>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3" name="直線コネクタ 72">
          <a:extLst>
            <a:ext uri="{FF2B5EF4-FFF2-40B4-BE49-F238E27FC236}">
              <a16:creationId xmlns:a16="http://schemas.microsoft.com/office/drawing/2014/main" id="{1C9242A9-6399-453F-AAE0-C706098584E8}"/>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4" name="有形固定資産減価償却率平均値テキスト">
          <a:extLst>
            <a:ext uri="{FF2B5EF4-FFF2-40B4-BE49-F238E27FC236}">
              <a16:creationId xmlns:a16="http://schemas.microsoft.com/office/drawing/2014/main" id="{B879CD7B-63A0-4C58-9A99-18133FEB3492}"/>
            </a:ext>
          </a:extLst>
        </xdr:cNvPr>
        <xdr:cNvSpPr txBox="1"/>
      </xdr:nvSpPr>
      <xdr:spPr>
        <a:xfrm>
          <a:off x="48133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5" name="フローチャート: 判断 74">
          <a:extLst>
            <a:ext uri="{FF2B5EF4-FFF2-40B4-BE49-F238E27FC236}">
              <a16:creationId xmlns:a16="http://schemas.microsoft.com/office/drawing/2014/main" id="{4BB57B8B-218A-46D0-92A2-24695DFF01B4}"/>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6" name="フローチャート: 判断 75">
          <a:extLst>
            <a:ext uri="{FF2B5EF4-FFF2-40B4-BE49-F238E27FC236}">
              <a16:creationId xmlns:a16="http://schemas.microsoft.com/office/drawing/2014/main" id="{C0858ECA-B3B8-4CD6-8049-8D195D12FA2C}"/>
            </a:ext>
          </a:extLst>
        </xdr:cNvPr>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7" name="フローチャート: 判断 76">
          <a:extLst>
            <a:ext uri="{FF2B5EF4-FFF2-40B4-BE49-F238E27FC236}">
              <a16:creationId xmlns:a16="http://schemas.microsoft.com/office/drawing/2014/main" id="{DB5AD11E-E2FA-4B7B-A306-2F548DE18AD0}"/>
            </a:ext>
          </a:extLst>
        </xdr:cNvPr>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8" name="フローチャート: 判断 77">
          <a:extLst>
            <a:ext uri="{FF2B5EF4-FFF2-40B4-BE49-F238E27FC236}">
              <a16:creationId xmlns:a16="http://schemas.microsoft.com/office/drawing/2014/main" id="{ED27E6E8-82EC-420F-92FC-9C3C22BDFC61}"/>
            </a:ext>
          </a:extLst>
        </xdr:cNvPr>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9" name="フローチャート: 判断 78">
          <a:extLst>
            <a:ext uri="{FF2B5EF4-FFF2-40B4-BE49-F238E27FC236}">
              <a16:creationId xmlns:a16="http://schemas.microsoft.com/office/drawing/2014/main" id="{F8FCFF15-17F7-416A-9D26-0627D06858FB}"/>
            </a:ext>
          </a:extLst>
        </xdr:cNvPr>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5A4F9A8-EA71-4676-83B9-89070CD22B0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FFFAA6E-12B4-407D-89CE-70DA309B168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016B2F8-69C2-4A1B-8823-D0D4093B7C5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438300-60E9-4E18-83CC-937515C7942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72209B9-4B1D-4D53-AC9A-25A12842BAD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5" name="楕円 84">
          <a:extLst>
            <a:ext uri="{FF2B5EF4-FFF2-40B4-BE49-F238E27FC236}">
              <a16:creationId xmlns:a16="http://schemas.microsoft.com/office/drawing/2014/main" id="{230C58DE-66AE-4EA9-B1A6-5608B58050EF}"/>
            </a:ext>
          </a:extLst>
        </xdr:cNvPr>
        <xdr:cNvSpPr/>
      </xdr:nvSpPr>
      <xdr:spPr>
        <a:xfrm>
          <a:off x="47117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6276</xdr:rowOff>
    </xdr:from>
    <xdr:ext cx="405111" cy="259045"/>
    <xdr:sp macro="" textlink="">
      <xdr:nvSpPr>
        <xdr:cNvPr id="86" name="有形固定資産減価償却率該当値テキスト">
          <a:extLst>
            <a:ext uri="{FF2B5EF4-FFF2-40B4-BE49-F238E27FC236}">
              <a16:creationId xmlns:a16="http://schemas.microsoft.com/office/drawing/2014/main" id="{474CFC27-5710-49DF-944B-B46E3E9122EB}"/>
            </a:ext>
          </a:extLst>
        </xdr:cNvPr>
        <xdr:cNvSpPr txBox="1"/>
      </xdr:nvSpPr>
      <xdr:spPr>
        <a:xfrm>
          <a:off x="4813300" y="6092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143782</xdr:rowOff>
    </xdr:from>
    <xdr:to>
      <xdr:col>19</xdr:col>
      <xdr:colOff>187325</xdr:colOff>
      <xdr:row>31</xdr:row>
      <xdr:rowOff>73932</xdr:rowOff>
    </xdr:to>
    <xdr:sp macro="" textlink="">
      <xdr:nvSpPr>
        <xdr:cNvPr id="87" name="楕円 86">
          <a:extLst>
            <a:ext uri="{FF2B5EF4-FFF2-40B4-BE49-F238E27FC236}">
              <a16:creationId xmlns:a16="http://schemas.microsoft.com/office/drawing/2014/main" id="{186B3FC4-DA11-490F-BA27-61D0966AA3A1}"/>
            </a:ext>
          </a:extLst>
        </xdr:cNvPr>
        <xdr:cNvSpPr/>
      </xdr:nvSpPr>
      <xdr:spPr>
        <a:xfrm>
          <a:off x="4000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23132</xdr:rowOff>
    </xdr:from>
    <xdr:to>
      <xdr:col>23</xdr:col>
      <xdr:colOff>85725</xdr:colOff>
      <xdr:row>31</xdr:row>
      <xdr:rowOff>78649</xdr:rowOff>
    </xdr:to>
    <xdr:cxnSp macro="">
      <xdr:nvCxnSpPr>
        <xdr:cNvPr id="88" name="直線コネクタ 87">
          <a:extLst>
            <a:ext uri="{FF2B5EF4-FFF2-40B4-BE49-F238E27FC236}">
              <a16:creationId xmlns:a16="http://schemas.microsoft.com/office/drawing/2014/main" id="{BED262EF-0C74-4A05-8934-071273C397DB}"/>
            </a:ext>
          </a:extLst>
        </xdr:cNvPr>
        <xdr:cNvCxnSpPr/>
      </xdr:nvCxnSpPr>
      <xdr:spPr>
        <a:xfrm>
          <a:off x="4051300" y="6109607"/>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82097</xdr:rowOff>
    </xdr:from>
    <xdr:to>
      <xdr:col>15</xdr:col>
      <xdr:colOff>187325</xdr:colOff>
      <xdr:row>31</xdr:row>
      <xdr:rowOff>12247</xdr:rowOff>
    </xdr:to>
    <xdr:sp macro="" textlink="">
      <xdr:nvSpPr>
        <xdr:cNvPr id="89" name="楕円 88">
          <a:extLst>
            <a:ext uri="{FF2B5EF4-FFF2-40B4-BE49-F238E27FC236}">
              <a16:creationId xmlns:a16="http://schemas.microsoft.com/office/drawing/2014/main" id="{282D78B8-1937-49C6-AF85-3131EC042297}"/>
            </a:ext>
          </a:extLst>
        </xdr:cNvPr>
        <xdr:cNvSpPr/>
      </xdr:nvSpPr>
      <xdr:spPr>
        <a:xfrm>
          <a:off x="3238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132897</xdr:rowOff>
    </xdr:from>
    <xdr:to>
      <xdr:col>19</xdr:col>
      <xdr:colOff>136525</xdr:colOff>
      <xdr:row>31</xdr:row>
      <xdr:rowOff>23132</xdr:rowOff>
    </xdr:to>
    <xdr:cxnSp macro="">
      <xdr:nvCxnSpPr>
        <xdr:cNvPr id="90" name="直線コネクタ 89">
          <a:extLst>
            <a:ext uri="{FF2B5EF4-FFF2-40B4-BE49-F238E27FC236}">
              <a16:creationId xmlns:a16="http://schemas.microsoft.com/office/drawing/2014/main" id="{8688373F-CA84-436C-A4E1-4C9DE86C4C3C}"/>
            </a:ext>
          </a:extLst>
        </xdr:cNvPr>
        <xdr:cNvCxnSpPr/>
      </xdr:nvCxnSpPr>
      <xdr:spPr>
        <a:xfrm>
          <a:off x="3289300" y="6047922"/>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100602</xdr:rowOff>
    </xdr:from>
    <xdr:to>
      <xdr:col>11</xdr:col>
      <xdr:colOff>187325</xdr:colOff>
      <xdr:row>31</xdr:row>
      <xdr:rowOff>30752</xdr:rowOff>
    </xdr:to>
    <xdr:sp macro="" textlink="">
      <xdr:nvSpPr>
        <xdr:cNvPr id="91" name="楕円 90">
          <a:extLst>
            <a:ext uri="{FF2B5EF4-FFF2-40B4-BE49-F238E27FC236}">
              <a16:creationId xmlns:a16="http://schemas.microsoft.com/office/drawing/2014/main" id="{F40B508B-980B-4A8C-BE8A-4DB70712C47B}"/>
            </a:ext>
          </a:extLst>
        </xdr:cNvPr>
        <xdr:cNvSpPr/>
      </xdr:nvSpPr>
      <xdr:spPr>
        <a:xfrm>
          <a:off x="2476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132897</xdr:rowOff>
    </xdr:from>
    <xdr:to>
      <xdr:col>15</xdr:col>
      <xdr:colOff>136525</xdr:colOff>
      <xdr:row>30</xdr:row>
      <xdr:rowOff>151402</xdr:rowOff>
    </xdr:to>
    <xdr:cxnSp macro="">
      <xdr:nvCxnSpPr>
        <xdr:cNvPr id="92" name="直線コネクタ 91">
          <a:extLst>
            <a:ext uri="{FF2B5EF4-FFF2-40B4-BE49-F238E27FC236}">
              <a16:creationId xmlns:a16="http://schemas.microsoft.com/office/drawing/2014/main" id="{98F7F943-F850-4278-886B-EA10B9AE37A0}"/>
            </a:ext>
          </a:extLst>
        </xdr:cNvPr>
        <xdr:cNvCxnSpPr/>
      </xdr:nvCxnSpPr>
      <xdr:spPr>
        <a:xfrm flipV="1">
          <a:off x="2527300" y="6047922"/>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16782</xdr:rowOff>
    </xdr:from>
    <xdr:to>
      <xdr:col>7</xdr:col>
      <xdr:colOff>187325</xdr:colOff>
      <xdr:row>32</xdr:row>
      <xdr:rowOff>118382</xdr:rowOff>
    </xdr:to>
    <xdr:sp macro="" textlink="">
      <xdr:nvSpPr>
        <xdr:cNvPr id="93" name="楕円 92">
          <a:extLst>
            <a:ext uri="{FF2B5EF4-FFF2-40B4-BE49-F238E27FC236}">
              <a16:creationId xmlns:a16="http://schemas.microsoft.com/office/drawing/2014/main" id="{B6FC9F31-12D8-4C30-A9B8-D8B4B2A443B2}"/>
            </a:ext>
          </a:extLst>
        </xdr:cNvPr>
        <xdr:cNvSpPr/>
      </xdr:nvSpPr>
      <xdr:spPr>
        <a:xfrm>
          <a:off x="1714500" y="62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151402</xdr:rowOff>
    </xdr:from>
    <xdr:to>
      <xdr:col>11</xdr:col>
      <xdr:colOff>136525</xdr:colOff>
      <xdr:row>32</xdr:row>
      <xdr:rowOff>67582</xdr:rowOff>
    </xdr:to>
    <xdr:cxnSp macro="">
      <xdr:nvCxnSpPr>
        <xdr:cNvPr id="94" name="直線コネクタ 93">
          <a:extLst>
            <a:ext uri="{FF2B5EF4-FFF2-40B4-BE49-F238E27FC236}">
              <a16:creationId xmlns:a16="http://schemas.microsoft.com/office/drawing/2014/main" id="{8A4D3342-55C4-4133-9588-D41BF3904EA2}"/>
            </a:ext>
          </a:extLst>
        </xdr:cNvPr>
        <xdr:cNvCxnSpPr/>
      </xdr:nvCxnSpPr>
      <xdr:spPr>
        <a:xfrm flipV="1">
          <a:off x="1765300" y="6066427"/>
          <a:ext cx="762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95" name="n_1aveValue有形固定資産減価償却率">
          <a:extLst>
            <a:ext uri="{FF2B5EF4-FFF2-40B4-BE49-F238E27FC236}">
              <a16:creationId xmlns:a16="http://schemas.microsoft.com/office/drawing/2014/main" id="{1F9F418A-FF6C-42BD-B55D-0DF765A0EADF}"/>
            </a:ext>
          </a:extLst>
        </xdr:cNvPr>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6" name="n_2aveValue有形固定資産減価償却率">
          <a:extLst>
            <a:ext uri="{FF2B5EF4-FFF2-40B4-BE49-F238E27FC236}">
              <a16:creationId xmlns:a16="http://schemas.microsoft.com/office/drawing/2014/main" id="{5FE9AFB0-D4C5-4D55-898D-B3F6B22F963F}"/>
            </a:ext>
          </a:extLst>
        </xdr:cNvPr>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97" name="n_3aveValue有形固定資産減価償却率">
          <a:extLst>
            <a:ext uri="{FF2B5EF4-FFF2-40B4-BE49-F238E27FC236}">
              <a16:creationId xmlns:a16="http://schemas.microsoft.com/office/drawing/2014/main" id="{90112D7B-29CD-4FA4-827F-A9AFF9B52E61}"/>
            </a:ext>
          </a:extLst>
        </xdr:cNvPr>
        <xdr:cNvSpPr txBox="1"/>
      </xdr:nvSpPr>
      <xdr:spPr>
        <a:xfrm>
          <a:off x="2324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98" name="n_4aveValue有形固定資産減価償却率">
          <a:extLst>
            <a:ext uri="{FF2B5EF4-FFF2-40B4-BE49-F238E27FC236}">
              <a16:creationId xmlns:a16="http://schemas.microsoft.com/office/drawing/2014/main" id="{41BA7E06-364D-44D0-BC30-B80EE368445E}"/>
            </a:ext>
          </a:extLst>
        </xdr:cNvPr>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65059</xdr:rowOff>
    </xdr:from>
    <xdr:ext cx="405111" cy="259045"/>
    <xdr:sp macro="" textlink="">
      <xdr:nvSpPr>
        <xdr:cNvPr id="99" name="n_1mainValue有形固定資産減価償却率">
          <a:extLst>
            <a:ext uri="{FF2B5EF4-FFF2-40B4-BE49-F238E27FC236}">
              <a16:creationId xmlns:a16="http://schemas.microsoft.com/office/drawing/2014/main" id="{61FF9CE2-0521-475C-B82A-0FAEFDB205DF}"/>
            </a:ext>
          </a:extLst>
        </xdr:cNvPr>
        <xdr:cNvSpPr txBox="1"/>
      </xdr:nvSpPr>
      <xdr:spPr>
        <a:xfrm>
          <a:off x="38360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100" name="n_2mainValue有形固定資産減価償却率">
          <a:extLst>
            <a:ext uri="{FF2B5EF4-FFF2-40B4-BE49-F238E27FC236}">
              <a16:creationId xmlns:a16="http://schemas.microsoft.com/office/drawing/2014/main" id="{F470CBCD-C071-4665-9CAA-E70C0C821FEF}"/>
            </a:ext>
          </a:extLst>
        </xdr:cNvPr>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21879</xdr:rowOff>
    </xdr:from>
    <xdr:ext cx="405111" cy="259045"/>
    <xdr:sp macro="" textlink="">
      <xdr:nvSpPr>
        <xdr:cNvPr id="101" name="n_3mainValue有形固定資産減価償却率">
          <a:extLst>
            <a:ext uri="{FF2B5EF4-FFF2-40B4-BE49-F238E27FC236}">
              <a16:creationId xmlns:a16="http://schemas.microsoft.com/office/drawing/2014/main" id="{4334FA5C-A98D-42AB-A1A2-CE6748C206F4}"/>
            </a:ext>
          </a:extLst>
        </xdr:cNvPr>
        <xdr:cNvSpPr txBox="1"/>
      </xdr:nvSpPr>
      <xdr:spPr>
        <a:xfrm>
          <a:off x="2324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109509</xdr:rowOff>
    </xdr:from>
    <xdr:ext cx="405111" cy="259045"/>
    <xdr:sp macro="" textlink="">
      <xdr:nvSpPr>
        <xdr:cNvPr id="102" name="n_4mainValue有形固定資産減価償却率">
          <a:extLst>
            <a:ext uri="{FF2B5EF4-FFF2-40B4-BE49-F238E27FC236}">
              <a16:creationId xmlns:a16="http://schemas.microsoft.com/office/drawing/2014/main" id="{803424A3-6D46-4FA4-A866-27C079BF0983}"/>
            </a:ext>
          </a:extLst>
        </xdr:cNvPr>
        <xdr:cNvSpPr txBox="1"/>
      </xdr:nvSpPr>
      <xdr:spPr>
        <a:xfrm>
          <a:off x="1562744" y="636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E51FD48B-9BC0-4897-A5B1-AFAECC85F86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3D06110D-3D67-43E4-A746-F28D6561FC9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77C9D81A-A9CD-4342-8EAB-CECDF8571CC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BDFA4836-059C-4EB8-8481-77C21A07280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C1942443-28EB-474C-AAD5-280BB9DF397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96A442A7-D4F9-42B1-9AEE-5073E26AB95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F7886BBD-A3A7-40BA-A9D5-FB3966F6029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327D018E-8F68-498D-939B-7463B3E68BC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B8A8C558-05D1-485D-8320-8D4AF93A4C5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FAB22654-0C54-4271-876B-AB5B505B225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32BABD5-E8A6-4529-AB07-97507B0A890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FFA3C670-FDCE-4895-B262-ECD935BCFF9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E9D4EE14-8EAF-4924-BBC9-8DD346D76F3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債務償還比率は、普通交付税の減少等に伴う歳入経常一般財源の減少等により昨年度より悪化しており、類似団体平均を上回っている。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庁舎建替や公共施設の老朽化対策等により債務残高の増加と基金残高の減少が予想されるため、継続した歳出改善を行いつつ、税源涵養策の展開等による歳入増加策を図り、債務の償還財源を経常的な業務活動からいかに確保するかが課題とな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834F91DD-DC73-4D09-9AB0-63BA530840E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16B2B6FA-1EF1-4305-891E-AF068EB1803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DAC2E355-410C-4E3C-A0CA-2CCE49296C6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2F37C8BA-DFFF-4C03-AEC8-25E1D46F430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2F018461-A0D7-4D5A-91DC-50C999474EDC}"/>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3E3566CA-E418-41D9-BDF4-66870872C90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7FF65DE9-844D-403C-BB80-F640E89560A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322C61DB-1779-40A5-98AC-CC181064AED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FC767C2E-E9C2-4CE3-9940-5639A524C3D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F984CCB7-BE34-4D50-8960-25F051C3158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11F4537F-EF0C-481F-9F84-E1F617A1E4C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69492B9E-8E18-4B5B-A108-4135BF1C741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32407DB8-7D09-4768-B8F7-726B24F817C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1C5CDF09-457C-452E-9BC9-092DA07AC17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A84D96A2-2B94-454D-A566-E233332ACCF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1" name="直線コネクタ 130">
          <a:extLst>
            <a:ext uri="{FF2B5EF4-FFF2-40B4-BE49-F238E27FC236}">
              <a16:creationId xmlns:a16="http://schemas.microsoft.com/office/drawing/2014/main" id="{10CBE8C4-68B8-4ED2-80D8-7500FDEB2112}"/>
            </a:ext>
          </a:extLst>
        </xdr:cNvPr>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2" name="債務償還比率最小値テキスト">
          <a:extLst>
            <a:ext uri="{FF2B5EF4-FFF2-40B4-BE49-F238E27FC236}">
              <a16:creationId xmlns:a16="http://schemas.microsoft.com/office/drawing/2014/main" id="{EB907E7E-5972-4B91-A2F5-C586F59A622F}"/>
            </a:ext>
          </a:extLst>
        </xdr:cNvPr>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3" name="直線コネクタ 132">
          <a:extLst>
            <a:ext uri="{FF2B5EF4-FFF2-40B4-BE49-F238E27FC236}">
              <a16:creationId xmlns:a16="http://schemas.microsoft.com/office/drawing/2014/main" id="{24C7A87C-B293-4090-8D1C-8C9E33C5C062}"/>
            </a:ext>
          </a:extLst>
        </xdr:cNvPr>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1FF34052-3C8E-4340-B42D-9D7F59CBE25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16734B2A-A799-463B-B52D-BB5194850DF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6" name="債務償還比率平均値テキスト">
          <a:extLst>
            <a:ext uri="{FF2B5EF4-FFF2-40B4-BE49-F238E27FC236}">
              <a16:creationId xmlns:a16="http://schemas.microsoft.com/office/drawing/2014/main" id="{5EA6E301-760E-4A95-9FAC-F85D4B19D3B7}"/>
            </a:ext>
          </a:extLst>
        </xdr:cNvPr>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7" name="フローチャート: 判断 136">
          <a:extLst>
            <a:ext uri="{FF2B5EF4-FFF2-40B4-BE49-F238E27FC236}">
              <a16:creationId xmlns:a16="http://schemas.microsoft.com/office/drawing/2014/main" id="{44A91630-7F73-430B-B8EB-E23643C74DDE}"/>
            </a:ext>
          </a:extLst>
        </xdr:cNvPr>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8" name="フローチャート: 判断 137">
          <a:extLst>
            <a:ext uri="{FF2B5EF4-FFF2-40B4-BE49-F238E27FC236}">
              <a16:creationId xmlns:a16="http://schemas.microsoft.com/office/drawing/2014/main" id="{210E37CA-EDCB-477B-892E-A7A6F807918D}"/>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9" name="フローチャート: 判断 138">
          <a:extLst>
            <a:ext uri="{FF2B5EF4-FFF2-40B4-BE49-F238E27FC236}">
              <a16:creationId xmlns:a16="http://schemas.microsoft.com/office/drawing/2014/main" id="{99D2B1EA-ADC5-4977-9BD5-787B0B2D950C}"/>
            </a:ext>
          </a:extLst>
        </xdr:cNvPr>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0" name="フローチャート: 判断 139">
          <a:extLst>
            <a:ext uri="{FF2B5EF4-FFF2-40B4-BE49-F238E27FC236}">
              <a16:creationId xmlns:a16="http://schemas.microsoft.com/office/drawing/2014/main" id="{E71C3D91-108D-4796-8E68-1D70A4275B0C}"/>
            </a:ext>
          </a:extLst>
        </xdr:cNvPr>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1" name="フローチャート: 判断 140">
          <a:extLst>
            <a:ext uri="{FF2B5EF4-FFF2-40B4-BE49-F238E27FC236}">
              <a16:creationId xmlns:a16="http://schemas.microsoft.com/office/drawing/2014/main" id="{5BCEFC6E-C1BC-4049-A433-70F0BB293932}"/>
            </a:ext>
          </a:extLst>
        </xdr:cNvPr>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F526C6E-3FA0-4633-B7A7-358E13218F6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7F88FD3-B331-4242-8BC8-750ED935739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3264BFEC-067B-4D0F-88BA-2944E591DEE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5622A511-4FEF-472A-9867-305EAA2203D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011467A-4523-4D9E-9415-A93FB5B0A18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99610</xdr:rowOff>
    </xdr:from>
    <xdr:to>
      <xdr:col>76</xdr:col>
      <xdr:colOff>73025</xdr:colOff>
      <xdr:row>32</xdr:row>
      <xdr:rowOff>29760</xdr:rowOff>
    </xdr:to>
    <xdr:sp macro="" textlink="">
      <xdr:nvSpPr>
        <xdr:cNvPr id="147" name="楕円 146">
          <a:extLst>
            <a:ext uri="{FF2B5EF4-FFF2-40B4-BE49-F238E27FC236}">
              <a16:creationId xmlns:a16="http://schemas.microsoft.com/office/drawing/2014/main" id="{6F628E3D-87C0-4903-8C88-31FC64B293D5}"/>
            </a:ext>
          </a:extLst>
        </xdr:cNvPr>
        <xdr:cNvSpPr/>
      </xdr:nvSpPr>
      <xdr:spPr>
        <a:xfrm>
          <a:off x="14744700" y="61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78037</xdr:rowOff>
    </xdr:from>
    <xdr:ext cx="469744" cy="259045"/>
    <xdr:sp macro="" textlink="">
      <xdr:nvSpPr>
        <xdr:cNvPr id="148" name="債務償還比率該当値テキスト">
          <a:extLst>
            <a:ext uri="{FF2B5EF4-FFF2-40B4-BE49-F238E27FC236}">
              <a16:creationId xmlns:a16="http://schemas.microsoft.com/office/drawing/2014/main" id="{90E44309-0A20-48B5-9212-F77412C66CCF}"/>
            </a:ext>
          </a:extLst>
        </xdr:cNvPr>
        <xdr:cNvSpPr txBox="1"/>
      </xdr:nvSpPr>
      <xdr:spPr>
        <a:xfrm>
          <a:off x="14846300" y="616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132764</xdr:rowOff>
    </xdr:from>
    <xdr:to>
      <xdr:col>72</xdr:col>
      <xdr:colOff>123825</xdr:colOff>
      <xdr:row>31</xdr:row>
      <xdr:rowOff>62914</xdr:rowOff>
    </xdr:to>
    <xdr:sp macro="" textlink="">
      <xdr:nvSpPr>
        <xdr:cNvPr id="149" name="楕円 148">
          <a:extLst>
            <a:ext uri="{FF2B5EF4-FFF2-40B4-BE49-F238E27FC236}">
              <a16:creationId xmlns:a16="http://schemas.microsoft.com/office/drawing/2014/main" id="{23D61389-E8A3-4BCE-A23A-9C0AE3AD66B5}"/>
            </a:ext>
          </a:extLst>
        </xdr:cNvPr>
        <xdr:cNvSpPr/>
      </xdr:nvSpPr>
      <xdr:spPr>
        <a:xfrm>
          <a:off x="14033500" y="604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12114</xdr:rowOff>
    </xdr:from>
    <xdr:to>
      <xdr:col>76</xdr:col>
      <xdr:colOff>22225</xdr:colOff>
      <xdr:row>31</xdr:row>
      <xdr:rowOff>150410</xdr:rowOff>
    </xdr:to>
    <xdr:cxnSp macro="">
      <xdr:nvCxnSpPr>
        <xdr:cNvPr id="150" name="直線コネクタ 149">
          <a:extLst>
            <a:ext uri="{FF2B5EF4-FFF2-40B4-BE49-F238E27FC236}">
              <a16:creationId xmlns:a16="http://schemas.microsoft.com/office/drawing/2014/main" id="{6D5A628C-F127-4F3B-89B2-0DC96217F70D}"/>
            </a:ext>
          </a:extLst>
        </xdr:cNvPr>
        <xdr:cNvCxnSpPr/>
      </xdr:nvCxnSpPr>
      <xdr:spPr>
        <a:xfrm>
          <a:off x="14084300" y="6098589"/>
          <a:ext cx="711200" cy="13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49424</xdr:rowOff>
    </xdr:from>
    <xdr:to>
      <xdr:col>68</xdr:col>
      <xdr:colOff>123825</xdr:colOff>
      <xdr:row>32</xdr:row>
      <xdr:rowOff>151024</xdr:rowOff>
    </xdr:to>
    <xdr:sp macro="" textlink="">
      <xdr:nvSpPr>
        <xdr:cNvPr id="151" name="楕円 150">
          <a:extLst>
            <a:ext uri="{FF2B5EF4-FFF2-40B4-BE49-F238E27FC236}">
              <a16:creationId xmlns:a16="http://schemas.microsoft.com/office/drawing/2014/main" id="{36DDCCF2-C3DE-42E9-BF7D-A58502701748}"/>
            </a:ext>
          </a:extLst>
        </xdr:cNvPr>
        <xdr:cNvSpPr/>
      </xdr:nvSpPr>
      <xdr:spPr>
        <a:xfrm>
          <a:off x="13271500" y="63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12114</xdr:rowOff>
    </xdr:from>
    <xdr:to>
      <xdr:col>72</xdr:col>
      <xdr:colOff>73025</xdr:colOff>
      <xdr:row>32</xdr:row>
      <xdr:rowOff>100224</xdr:rowOff>
    </xdr:to>
    <xdr:cxnSp macro="">
      <xdr:nvCxnSpPr>
        <xdr:cNvPr id="152" name="直線コネクタ 151">
          <a:extLst>
            <a:ext uri="{FF2B5EF4-FFF2-40B4-BE49-F238E27FC236}">
              <a16:creationId xmlns:a16="http://schemas.microsoft.com/office/drawing/2014/main" id="{376D0E81-DEDF-47E3-9269-913D2A3E59ED}"/>
            </a:ext>
          </a:extLst>
        </xdr:cNvPr>
        <xdr:cNvCxnSpPr/>
      </xdr:nvCxnSpPr>
      <xdr:spPr>
        <a:xfrm flipV="1">
          <a:off x="13322300" y="6098589"/>
          <a:ext cx="762000" cy="25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110306</xdr:rowOff>
    </xdr:from>
    <xdr:to>
      <xdr:col>64</xdr:col>
      <xdr:colOff>123825</xdr:colOff>
      <xdr:row>34</xdr:row>
      <xdr:rowOff>40456</xdr:rowOff>
    </xdr:to>
    <xdr:sp macro="" textlink="">
      <xdr:nvSpPr>
        <xdr:cNvPr id="153" name="楕円 152">
          <a:extLst>
            <a:ext uri="{FF2B5EF4-FFF2-40B4-BE49-F238E27FC236}">
              <a16:creationId xmlns:a16="http://schemas.microsoft.com/office/drawing/2014/main" id="{465F0C1C-75E3-41F2-B3FF-36F90EAE76E5}"/>
            </a:ext>
          </a:extLst>
        </xdr:cNvPr>
        <xdr:cNvSpPr/>
      </xdr:nvSpPr>
      <xdr:spPr>
        <a:xfrm>
          <a:off x="12509500" y="65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100224</xdr:rowOff>
    </xdr:from>
    <xdr:to>
      <xdr:col>68</xdr:col>
      <xdr:colOff>73025</xdr:colOff>
      <xdr:row>33</xdr:row>
      <xdr:rowOff>161106</xdr:rowOff>
    </xdr:to>
    <xdr:cxnSp macro="">
      <xdr:nvCxnSpPr>
        <xdr:cNvPr id="154" name="直線コネクタ 153">
          <a:extLst>
            <a:ext uri="{FF2B5EF4-FFF2-40B4-BE49-F238E27FC236}">
              <a16:creationId xmlns:a16="http://schemas.microsoft.com/office/drawing/2014/main" id="{3EB0307D-CEDD-4F3C-89B3-82A05442A756}"/>
            </a:ext>
          </a:extLst>
        </xdr:cNvPr>
        <xdr:cNvCxnSpPr/>
      </xdr:nvCxnSpPr>
      <xdr:spPr>
        <a:xfrm flipV="1">
          <a:off x="12560300" y="6358149"/>
          <a:ext cx="762000" cy="23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93133</xdr:rowOff>
    </xdr:from>
    <xdr:to>
      <xdr:col>60</xdr:col>
      <xdr:colOff>123825</xdr:colOff>
      <xdr:row>32</xdr:row>
      <xdr:rowOff>23283</xdr:rowOff>
    </xdr:to>
    <xdr:sp macro="" textlink="">
      <xdr:nvSpPr>
        <xdr:cNvPr id="155" name="楕円 154">
          <a:extLst>
            <a:ext uri="{FF2B5EF4-FFF2-40B4-BE49-F238E27FC236}">
              <a16:creationId xmlns:a16="http://schemas.microsoft.com/office/drawing/2014/main" id="{68B7EC8E-52FC-4C40-A888-8F6EB6F6A712}"/>
            </a:ext>
          </a:extLst>
        </xdr:cNvPr>
        <xdr:cNvSpPr/>
      </xdr:nvSpPr>
      <xdr:spPr>
        <a:xfrm>
          <a:off x="11747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143933</xdr:rowOff>
    </xdr:from>
    <xdr:to>
      <xdr:col>64</xdr:col>
      <xdr:colOff>73025</xdr:colOff>
      <xdr:row>33</xdr:row>
      <xdr:rowOff>161106</xdr:rowOff>
    </xdr:to>
    <xdr:cxnSp macro="">
      <xdr:nvCxnSpPr>
        <xdr:cNvPr id="156" name="直線コネクタ 155">
          <a:extLst>
            <a:ext uri="{FF2B5EF4-FFF2-40B4-BE49-F238E27FC236}">
              <a16:creationId xmlns:a16="http://schemas.microsoft.com/office/drawing/2014/main" id="{1A2139A0-660B-4CDC-B8B9-3224CC514B60}"/>
            </a:ext>
          </a:extLst>
        </xdr:cNvPr>
        <xdr:cNvCxnSpPr/>
      </xdr:nvCxnSpPr>
      <xdr:spPr>
        <a:xfrm>
          <a:off x="11798300" y="6230408"/>
          <a:ext cx="762000" cy="36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7" name="n_1aveValue債務償還比率">
          <a:extLst>
            <a:ext uri="{FF2B5EF4-FFF2-40B4-BE49-F238E27FC236}">
              <a16:creationId xmlns:a16="http://schemas.microsoft.com/office/drawing/2014/main" id="{E33A5C1F-B7E3-4888-ABDF-F0D264C8A636}"/>
            </a:ext>
          </a:extLst>
        </xdr:cNvPr>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8" name="n_2aveValue債務償還比率">
          <a:extLst>
            <a:ext uri="{FF2B5EF4-FFF2-40B4-BE49-F238E27FC236}">
              <a16:creationId xmlns:a16="http://schemas.microsoft.com/office/drawing/2014/main" id="{90EFE27B-321E-4CBF-98D1-8AA2D34628E1}"/>
            </a:ext>
          </a:extLst>
        </xdr:cNvPr>
        <xdr:cNvSpPr txBox="1"/>
      </xdr:nvSpPr>
      <xdr:spPr>
        <a:xfrm>
          <a:off x="13087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9" name="n_3aveValue債務償還比率">
          <a:extLst>
            <a:ext uri="{FF2B5EF4-FFF2-40B4-BE49-F238E27FC236}">
              <a16:creationId xmlns:a16="http://schemas.microsoft.com/office/drawing/2014/main" id="{9A7B28EE-839D-4246-B7FA-8E929FB7C7CE}"/>
            </a:ext>
          </a:extLst>
        </xdr:cNvPr>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60" name="n_4aveValue債務償還比率">
          <a:extLst>
            <a:ext uri="{FF2B5EF4-FFF2-40B4-BE49-F238E27FC236}">
              <a16:creationId xmlns:a16="http://schemas.microsoft.com/office/drawing/2014/main" id="{DC82C6D5-585A-49A7-9FB7-601F688C7A63}"/>
            </a:ext>
          </a:extLst>
        </xdr:cNvPr>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54041</xdr:rowOff>
    </xdr:from>
    <xdr:ext cx="469744" cy="259045"/>
    <xdr:sp macro="" textlink="">
      <xdr:nvSpPr>
        <xdr:cNvPr id="161" name="n_1mainValue債務償還比率">
          <a:extLst>
            <a:ext uri="{FF2B5EF4-FFF2-40B4-BE49-F238E27FC236}">
              <a16:creationId xmlns:a16="http://schemas.microsoft.com/office/drawing/2014/main" id="{63025187-8378-4FD6-A6BA-8258159676A8}"/>
            </a:ext>
          </a:extLst>
        </xdr:cNvPr>
        <xdr:cNvSpPr txBox="1"/>
      </xdr:nvSpPr>
      <xdr:spPr>
        <a:xfrm>
          <a:off x="13836727" y="614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142151</xdr:rowOff>
    </xdr:from>
    <xdr:ext cx="469744" cy="259045"/>
    <xdr:sp macro="" textlink="">
      <xdr:nvSpPr>
        <xdr:cNvPr id="162" name="n_2mainValue債務償還比率">
          <a:extLst>
            <a:ext uri="{FF2B5EF4-FFF2-40B4-BE49-F238E27FC236}">
              <a16:creationId xmlns:a16="http://schemas.microsoft.com/office/drawing/2014/main" id="{3CFF2E54-8031-4D62-B350-202708B31057}"/>
            </a:ext>
          </a:extLst>
        </xdr:cNvPr>
        <xdr:cNvSpPr txBox="1"/>
      </xdr:nvSpPr>
      <xdr:spPr>
        <a:xfrm>
          <a:off x="13087427" y="640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31583</xdr:rowOff>
    </xdr:from>
    <xdr:ext cx="560923" cy="259045"/>
    <xdr:sp macro="" textlink="">
      <xdr:nvSpPr>
        <xdr:cNvPr id="163" name="n_3mainValue債務償還比率">
          <a:extLst>
            <a:ext uri="{FF2B5EF4-FFF2-40B4-BE49-F238E27FC236}">
              <a16:creationId xmlns:a16="http://schemas.microsoft.com/office/drawing/2014/main" id="{F857BEC1-91C6-49DF-91BE-D1641BCF424B}"/>
            </a:ext>
          </a:extLst>
        </xdr:cNvPr>
        <xdr:cNvSpPr txBox="1"/>
      </xdr:nvSpPr>
      <xdr:spPr>
        <a:xfrm>
          <a:off x="12279838" y="66324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14410</xdr:rowOff>
    </xdr:from>
    <xdr:ext cx="469744" cy="259045"/>
    <xdr:sp macro="" textlink="">
      <xdr:nvSpPr>
        <xdr:cNvPr id="164" name="n_4mainValue債務償還比率">
          <a:extLst>
            <a:ext uri="{FF2B5EF4-FFF2-40B4-BE49-F238E27FC236}">
              <a16:creationId xmlns:a16="http://schemas.microsoft.com/office/drawing/2014/main" id="{D334F582-64A0-4F3C-AD8C-25090D9A63AA}"/>
            </a:ext>
          </a:extLst>
        </xdr:cNvPr>
        <xdr:cNvSpPr txBox="1"/>
      </xdr:nvSpPr>
      <xdr:spPr>
        <a:xfrm>
          <a:off x="11563427" y="62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75469F62-2FA9-4180-B8B9-B36C3F5D0C4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7E306CB5-8C69-41D7-8CF6-5B1FCEEF6AC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3D9DE685-39C0-47A4-BAD5-947F07F5F98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8E3F08E6-61D4-45FD-97B0-7EAB43868D1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8C245D53-74B5-4F39-B7DD-52DFD3E485A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6CFAFD8C-0A9A-46B7-8761-D9C25D2DB9A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562E269-AEB6-40CC-9B02-AB1709DB937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20AB8A6-6D97-4D09-B5E0-F6656FA8DE2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5E04F2-12A8-451F-A310-B432C4A30CC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B84A44F-EB06-4911-905B-67AE10FDB30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1B4DA2F-335B-4789-B10E-72C2903DE42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D2DED3B-870F-48B8-B130-9D405AB48C8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663EEB-78B4-43AD-9D64-4AEC8EF05E9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FDC689-A77A-4F4C-B762-D8E4A1AECF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3B639EE-06CF-488C-878B-46C82C6E86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972BFA5-47EA-466D-94DE-F2CBBA09CC4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70,969
69,295
24.35
26,171,465
25,621,750
423,715
15,105,906
24,836,921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1DD7BD-1C59-493E-B3F5-FB137D5804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B8732D-B49E-4D5E-BF52-0203F5BB957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B1FC925-98B5-4976-9184-F3583C83BE0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C07B9DF-7441-4342-AFA8-A852C5A79E6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A64AD32-685A-46E7-989D-B79F9B57427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424D3D4-C8EE-4AB5-9938-2493BE2B0FD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602323-B653-40EF-B829-8820EB9AEA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0D81F8A-35AE-4358-93C5-C11CF8A6C34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7626AE4-BAAA-40CF-BCFF-6245B2ACE4F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4886C4-DB8D-4FCC-9581-39885CD5CE6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83AE75-8F9C-4B68-A74F-99364EA6C91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0E8AA58-20DB-47CB-BA9E-81BC6293EAC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2D51600-0891-4A7C-9B44-61567507273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CF76BB4-F3C8-480B-B64B-85C04CA8E05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212B03-C30A-4DBC-9BA0-2C2E4854884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796FAF8-6BCA-4643-A3A8-D3E690BAD7A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B6A84C8-9063-4CB5-BFCD-17E9CEB1533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B23FBFA-C170-4EB9-B6C1-93FD3887703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6CBA4B-82BC-4BF7-BC2F-123C49D02C1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9B3DE5A-2559-43A9-B782-6A2A0E4D427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E747CE7-D13B-48CC-ADD1-0971A91CFBB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E4A213D-E295-4E21-9642-9A00A26C287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42CF291-25AC-4AEE-AC3D-6B2ED3C09F0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D6BD728-A0DF-4C42-8C4E-BE8D91A7043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E6EFEAE-E3B4-4A94-87B7-ACA1BAF66AC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78C893D-6264-4D51-A75A-95A93079BF3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D1D10F7-973F-447A-95AA-E5B2C883486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3D349BE-3B23-4B6F-9525-9248DA70B22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E1E7484-3ECB-49A9-BB80-766CE8DD14C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22EC630-CA2B-41E2-981A-8827D82F13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087B4B0-2E9E-40C5-BE48-E68EB8C9D4B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D66E685-E3F2-47D1-86E5-33DC2C199C8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34E7AFD9-40C4-4112-9A76-801FA929A73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7D0B7B29-8D8E-4C7E-BD77-516202229042}"/>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1F8C412A-3533-45FB-B793-FD258B43102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B1CBB18-6879-4936-8E03-89A061088FC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E839FA0B-EA02-4F71-AE78-04660B2CB25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2AA5E9C-C1DD-4DFF-B6E4-C02DC1A9C508}"/>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F8CEB0C-5939-4121-AE69-263F4A79D0E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B8AF58A-9507-44FE-B86E-6AC06931EFF7}"/>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EA28DB6-685D-419C-BCB5-A4E1AD63B1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DA83B3F5-4D0C-4656-A9D9-C31B4A876D8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CAE55280-B432-46F8-A68F-8DC98CAC754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490672EE-F549-4868-A525-7B7D3A1F3F36}"/>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33060A1E-0B38-4AFF-8368-8B05808FAC33}"/>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043AE181-CB20-4D1A-ACCF-E48A6631F623}"/>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4322B200-5923-41BD-8440-7B850A45F63A}"/>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368A1C0F-487C-4F56-AC97-7099C57ADFD6}"/>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a:extLst>
            <a:ext uri="{FF2B5EF4-FFF2-40B4-BE49-F238E27FC236}">
              <a16:creationId xmlns:a16="http://schemas.microsoft.com/office/drawing/2014/main" id="{4929F6B6-3EF7-4BBD-8F70-1B480283FE1E}"/>
            </a:ext>
          </a:extLst>
        </xdr:cNvPr>
        <xdr:cNvSpPr txBox="1"/>
      </xdr:nvSpPr>
      <xdr:spPr>
        <a:xfrm>
          <a:off x="46736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1E182787-342C-4FEB-AC52-396A13A1BF6F}"/>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0289AB33-74E2-4182-8AFD-8C2B69C8D0C0}"/>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404B5F5B-EA9F-4D86-95CF-B45B14CD0249}"/>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F84892A7-FA0A-434B-A9D1-DD2639C1BE67}"/>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id="{FC4C0A6D-93BF-4ADA-BD39-048A9706D8C2}"/>
            </a:ext>
          </a:extLst>
        </xdr:cNvPr>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5265AAC-EF7F-439D-9235-A275EB1C0C7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C7A1ABF-D6C5-492B-8A1F-D334AC0774E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7EF121D-B59C-4CF2-8BC9-9401522A734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19169C0-93FD-4FCA-BD8E-2B555C86F90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2362187-5173-419E-86E4-191DD105CA8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41402</xdr:rowOff>
    </xdr:from>
    <xdr:to>
      <xdr:col>24</xdr:col>
      <xdr:colOff>114300</xdr:colOff>
      <xdr:row>39</xdr:row>
      <xdr:rowOff>143002</xdr:rowOff>
    </xdr:to>
    <xdr:sp macro="" textlink="">
      <xdr:nvSpPr>
        <xdr:cNvPr id="71" name="楕円 70">
          <a:extLst>
            <a:ext uri="{FF2B5EF4-FFF2-40B4-BE49-F238E27FC236}">
              <a16:creationId xmlns:a16="http://schemas.microsoft.com/office/drawing/2014/main" id="{CC5F5F62-2E4B-4E46-9C9C-0428D55AFA14}"/>
            </a:ext>
          </a:extLst>
        </xdr:cNvPr>
        <xdr:cNvSpPr/>
      </xdr:nvSpPr>
      <xdr:spPr>
        <a:xfrm>
          <a:off x="45847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19829</xdr:rowOff>
    </xdr:from>
    <xdr:ext cx="405111" cy="259045"/>
    <xdr:sp macro="" textlink="">
      <xdr:nvSpPr>
        <xdr:cNvPr id="72" name="【道路】&#10;有形固定資産減価償却率該当値テキスト">
          <a:extLst>
            <a:ext uri="{FF2B5EF4-FFF2-40B4-BE49-F238E27FC236}">
              <a16:creationId xmlns:a16="http://schemas.microsoft.com/office/drawing/2014/main" id="{B2F09664-F978-4D17-BDCA-BD9573AB6491}"/>
            </a:ext>
          </a:extLst>
        </xdr:cNvPr>
        <xdr:cNvSpPr txBox="1"/>
      </xdr:nvSpPr>
      <xdr:spPr>
        <a:xfrm>
          <a:off x="4673600"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167132</xdr:rowOff>
    </xdr:from>
    <xdr:to>
      <xdr:col>20</xdr:col>
      <xdr:colOff>38100</xdr:colOff>
      <xdr:row>39</xdr:row>
      <xdr:rowOff>97282</xdr:rowOff>
    </xdr:to>
    <xdr:sp macro="" textlink="">
      <xdr:nvSpPr>
        <xdr:cNvPr id="73" name="楕円 72">
          <a:extLst>
            <a:ext uri="{FF2B5EF4-FFF2-40B4-BE49-F238E27FC236}">
              <a16:creationId xmlns:a16="http://schemas.microsoft.com/office/drawing/2014/main" id="{576FA234-3C5A-48C3-8C42-657D406B724A}"/>
            </a:ext>
          </a:extLst>
        </xdr:cNvPr>
        <xdr:cNvSpPr/>
      </xdr:nvSpPr>
      <xdr:spPr>
        <a:xfrm>
          <a:off x="3746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46482</xdr:rowOff>
    </xdr:from>
    <xdr:to>
      <xdr:col>24</xdr:col>
      <xdr:colOff>63500</xdr:colOff>
      <xdr:row>39</xdr:row>
      <xdr:rowOff>92202</xdr:rowOff>
    </xdr:to>
    <xdr:cxnSp macro="">
      <xdr:nvCxnSpPr>
        <xdr:cNvPr id="74" name="直線コネクタ 73">
          <a:extLst>
            <a:ext uri="{FF2B5EF4-FFF2-40B4-BE49-F238E27FC236}">
              <a16:creationId xmlns:a16="http://schemas.microsoft.com/office/drawing/2014/main" id="{6C2C6704-2572-4438-8609-D63CEA676156}"/>
            </a:ext>
          </a:extLst>
        </xdr:cNvPr>
        <xdr:cNvCxnSpPr/>
      </xdr:nvCxnSpPr>
      <xdr:spPr>
        <a:xfrm>
          <a:off x="3797300" y="67330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121412</xdr:rowOff>
    </xdr:from>
    <xdr:to>
      <xdr:col>15</xdr:col>
      <xdr:colOff>101600</xdr:colOff>
      <xdr:row>39</xdr:row>
      <xdr:rowOff>51562</xdr:rowOff>
    </xdr:to>
    <xdr:sp macro="" textlink="">
      <xdr:nvSpPr>
        <xdr:cNvPr id="75" name="楕円 74">
          <a:extLst>
            <a:ext uri="{FF2B5EF4-FFF2-40B4-BE49-F238E27FC236}">
              <a16:creationId xmlns:a16="http://schemas.microsoft.com/office/drawing/2014/main" id="{7EF1DEE2-FF73-4849-9A77-2F8FAFCEE17F}"/>
            </a:ext>
          </a:extLst>
        </xdr:cNvPr>
        <xdr:cNvSpPr/>
      </xdr:nvSpPr>
      <xdr:spPr>
        <a:xfrm>
          <a:off x="2857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xdr:rowOff>
    </xdr:from>
    <xdr:to>
      <xdr:col>19</xdr:col>
      <xdr:colOff>177800</xdr:colOff>
      <xdr:row>39</xdr:row>
      <xdr:rowOff>46482</xdr:rowOff>
    </xdr:to>
    <xdr:cxnSp macro="">
      <xdr:nvCxnSpPr>
        <xdr:cNvPr id="76" name="直線コネクタ 75">
          <a:extLst>
            <a:ext uri="{FF2B5EF4-FFF2-40B4-BE49-F238E27FC236}">
              <a16:creationId xmlns:a16="http://schemas.microsoft.com/office/drawing/2014/main" id="{A27CFA20-F407-49B5-B424-725B11BEF6CA}"/>
            </a:ext>
          </a:extLst>
        </xdr:cNvPr>
        <xdr:cNvCxnSpPr/>
      </xdr:nvCxnSpPr>
      <xdr:spPr>
        <a:xfrm>
          <a:off x="2908300" y="66873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141986</xdr:rowOff>
    </xdr:from>
    <xdr:to>
      <xdr:col>10</xdr:col>
      <xdr:colOff>165100</xdr:colOff>
      <xdr:row>39</xdr:row>
      <xdr:rowOff>72136</xdr:rowOff>
    </xdr:to>
    <xdr:sp macro="" textlink="">
      <xdr:nvSpPr>
        <xdr:cNvPr id="77" name="楕円 76">
          <a:extLst>
            <a:ext uri="{FF2B5EF4-FFF2-40B4-BE49-F238E27FC236}">
              <a16:creationId xmlns:a16="http://schemas.microsoft.com/office/drawing/2014/main" id="{66059CFD-7FB7-4D2C-8E7D-F96B26C54910}"/>
            </a:ext>
          </a:extLst>
        </xdr:cNvPr>
        <xdr:cNvSpPr/>
      </xdr:nvSpPr>
      <xdr:spPr>
        <a:xfrm>
          <a:off x="1968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xdr:rowOff>
    </xdr:from>
    <xdr:to>
      <xdr:col>15</xdr:col>
      <xdr:colOff>50800</xdr:colOff>
      <xdr:row>39</xdr:row>
      <xdr:rowOff>21336</xdr:rowOff>
    </xdr:to>
    <xdr:cxnSp macro="">
      <xdr:nvCxnSpPr>
        <xdr:cNvPr id="78" name="直線コネクタ 77">
          <a:extLst>
            <a:ext uri="{FF2B5EF4-FFF2-40B4-BE49-F238E27FC236}">
              <a16:creationId xmlns:a16="http://schemas.microsoft.com/office/drawing/2014/main" id="{3445E64E-642B-440A-B6C4-A78257A4F3C8}"/>
            </a:ext>
          </a:extLst>
        </xdr:cNvPr>
        <xdr:cNvCxnSpPr/>
      </xdr:nvCxnSpPr>
      <xdr:spPr>
        <a:xfrm flipV="1">
          <a:off x="2019300" y="668731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9" name="n_1aveValue【道路】&#10;有形固定資産減価償却率">
          <a:extLst>
            <a:ext uri="{FF2B5EF4-FFF2-40B4-BE49-F238E27FC236}">
              <a16:creationId xmlns:a16="http://schemas.microsoft.com/office/drawing/2014/main" id="{82D217EA-0578-4B9C-84E7-1DDFA68A8B9E}"/>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0" name="n_2aveValue【道路】&#10;有形固定資産減価償却率">
          <a:extLst>
            <a:ext uri="{FF2B5EF4-FFF2-40B4-BE49-F238E27FC236}">
              <a16:creationId xmlns:a16="http://schemas.microsoft.com/office/drawing/2014/main" id="{3415B2F2-D90F-45AD-9368-E243B6FE6A21}"/>
            </a:ext>
          </a:extLst>
        </xdr:cNvPr>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1" name="n_3aveValue【道路】&#10;有形固定資産減価償却率">
          <a:extLst>
            <a:ext uri="{FF2B5EF4-FFF2-40B4-BE49-F238E27FC236}">
              <a16:creationId xmlns:a16="http://schemas.microsoft.com/office/drawing/2014/main" id="{D12A8143-530C-4A35-9BED-52A096EB141F}"/>
            </a:ext>
          </a:extLst>
        </xdr:cNvPr>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2" name="n_4aveValue【道路】&#10;有形固定資産減価償却率">
          <a:extLst>
            <a:ext uri="{FF2B5EF4-FFF2-40B4-BE49-F238E27FC236}">
              <a16:creationId xmlns:a16="http://schemas.microsoft.com/office/drawing/2014/main" id="{467E9AC6-5D71-4BC8-B165-1B58A6C5CE57}"/>
            </a:ext>
          </a:extLst>
        </xdr:cNvPr>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88409</xdr:rowOff>
    </xdr:from>
    <xdr:ext cx="405111" cy="259045"/>
    <xdr:sp macro="" textlink="">
      <xdr:nvSpPr>
        <xdr:cNvPr id="83" name="n_1mainValue【道路】&#10;有形固定資産減価償却率">
          <a:extLst>
            <a:ext uri="{FF2B5EF4-FFF2-40B4-BE49-F238E27FC236}">
              <a16:creationId xmlns:a16="http://schemas.microsoft.com/office/drawing/2014/main" id="{4BE3E140-BF93-497A-8CF4-6FE42562889A}"/>
            </a:ext>
          </a:extLst>
        </xdr:cNvPr>
        <xdr:cNvSpPr txBox="1"/>
      </xdr:nvSpPr>
      <xdr:spPr>
        <a:xfrm>
          <a:off x="3582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68089</xdr:rowOff>
    </xdr:from>
    <xdr:ext cx="405111" cy="259045"/>
    <xdr:sp macro="" textlink="">
      <xdr:nvSpPr>
        <xdr:cNvPr id="84" name="n_2mainValue【道路】&#10;有形固定資産減価償却率">
          <a:extLst>
            <a:ext uri="{FF2B5EF4-FFF2-40B4-BE49-F238E27FC236}">
              <a16:creationId xmlns:a16="http://schemas.microsoft.com/office/drawing/2014/main" id="{371B3EBF-3DEF-4DFE-BAA5-080A232BA87F}"/>
            </a:ext>
          </a:extLst>
        </xdr:cNvPr>
        <xdr:cNvSpPr txBox="1"/>
      </xdr:nvSpPr>
      <xdr:spPr>
        <a:xfrm>
          <a:off x="2705744" y="641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63263</xdr:rowOff>
    </xdr:from>
    <xdr:ext cx="405111" cy="259045"/>
    <xdr:sp macro="" textlink="">
      <xdr:nvSpPr>
        <xdr:cNvPr id="85" name="n_3mainValue【道路】&#10;有形固定資産減価償却率">
          <a:extLst>
            <a:ext uri="{FF2B5EF4-FFF2-40B4-BE49-F238E27FC236}">
              <a16:creationId xmlns:a16="http://schemas.microsoft.com/office/drawing/2014/main" id="{F32DC2CF-5531-4FBC-B46D-9917298B0A2C}"/>
            </a:ext>
          </a:extLst>
        </xdr:cNvPr>
        <xdr:cNvSpPr txBox="1"/>
      </xdr:nvSpPr>
      <xdr:spPr>
        <a:xfrm>
          <a:off x="1816744"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9E610D85-EA34-4338-9E8A-83E5D0A76F7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E6C3E483-0856-47C0-AD5A-4D63C9324AE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E8438B21-315E-46E3-B36F-06220C707C6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C40BFF1C-A95B-49ED-8992-904B8813BDE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270D02C6-9419-45A1-9090-AD644936873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A706045D-00CC-4987-A008-9882C42E995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2C11032B-5CD0-445B-92FA-307D7E12A47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A5A36038-0400-4254-A471-3963C0BF566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BC135921-F0C8-4D86-ACCE-E71017FCA32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32E5FDA5-3AE2-4DDF-8496-51A28CBF5B7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6CA82E07-CCCA-46E3-9075-16A6AD89263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2FF6472A-754A-424C-B723-B1523171E9E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8FAF897D-FE10-46D1-902C-B457E5F5854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a:extLst>
            <a:ext uri="{FF2B5EF4-FFF2-40B4-BE49-F238E27FC236}">
              <a16:creationId xmlns:a16="http://schemas.microsoft.com/office/drawing/2014/main" id="{B86988FC-96FC-47B9-9679-9D8B5E792E43}"/>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F95C98C3-D602-43D4-A8C1-F3420956ABBD}"/>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a:extLst>
            <a:ext uri="{FF2B5EF4-FFF2-40B4-BE49-F238E27FC236}">
              <a16:creationId xmlns:a16="http://schemas.microsoft.com/office/drawing/2014/main" id="{AB8E4EF2-21B3-41E3-8689-3D7167D16DB4}"/>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E6709227-D9F3-48B7-831A-61D3BCBC4AA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a:extLst>
            <a:ext uri="{FF2B5EF4-FFF2-40B4-BE49-F238E27FC236}">
              <a16:creationId xmlns:a16="http://schemas.microsoft.com/office/drawing/2014/main" id="{29C692E5-2349-4AFF-BF67-9A6353DA2816}"/>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0E1442EA-7454-40F3-B522-B9B89168ED3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a:extLst>
            <a:ext uri="{FF2B5EF4-FFF2-40B4-BE49-F238E27FC236}">
              <a16:creationId xmlns:a16="http://schemas.microsoft.com/office/drawing/2014/main" id="{2894DD2C-D2F1-401B-B002-70406847936F}"/>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08F236CF-99C2-4709-BE8E-3C461A52E97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a:extLst>
            <a:ext uri="{FF2B5EF4-FFF2-40B4-BE49-F238E27FC236}">
              <a16:creationId xmlns:a16="http://schemas.microsoft.com/office/drawing/2014/main" id="{89B5A7A0-987B-4FAE-AE19-2B085B9AB34C}"/>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476A80B-BAF5-4504-92CF-8645A06A719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3805A780-1C12-4F5E-8104-9008A7BD80D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704C92C1-9F8D-4373-AECF-2662933F0BF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a:extLst>
            <a:ext uri="{FF2B5EF4-FFF2-40B4-BE49-F238E27FC236}">
              <a16:creationId xmlns:a16="http://schemas.microsoft.com/office/drawing/2014/main" id="{CCE44AC3-6B5D-4990-B1C2-81BC4F5FD1C9}"/>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a:extLst>
            <a:ext uri="{FF2B5EF4-FFF2-40B4-BE49-F238E27FC236}">
              <a16:creationId xmlns:a16="http://schemas.microsoft.com/office/drawing/2014/main" id="{8AA92C9D-7F0E-437D-B201-0C8BE6E35C90}"/>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a:extLst>
            <a:ext uri="{FF2B5EF4-FFF2-40B4-BE49-F238E27FC236}">
              <a16:creationId xmlns:a16="http://schemas.microsoft.com/office/drawing/2014/main" id="{C90C9699-1D6A-4580-8075-B9A55F3BF47F}"/>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a:extLst>
            <a:ext uri="{FF2B5EF4-FFF2-40B4-BE49-F238E27FC236}">
              <a16:creationId xmlns:a16="http://schemas.microsoft.com/office/drawing/2014/main" id="{324A4729-70AA-4875-98C1-261B85136D42}"/>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a:extLst>
            <a:ext uri="{FF2B5EF4-FFF2-40B4-BE49-F238E27FC236}">
              <a16:creationId xmlns:a16="http://schemas.microsoft.com/office/drawing/2014/main" id="{74FE0A23-5226-40BC-BB42-281153959F08}"/>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6" name="【道路】&#10;一人当たり延長平均値テキスト">
          <a:extLst>
            <a:ext uri="{FF2B5EF4-FFF2-40B4-BE49-F238E27FC236}">
              <a16:creationId xmlns:a16="http://schemas.microsoft.com/office/drawing/2014/main" id="{FB9D555D-2257-4045-B93E-891852DB3BD8}"/>
            </a:ext>
          </a:extLst>
        </xdr:cNvPr>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a:extLst>
            <a:ext uri="{FF2B5EF4-FFF2-40B4-BE49-F238E27FC236}">
              <a16:creationId xmlns:a16="http://schemas.microsoft.com/office/drawing/2014/main" id="{2C484DF5-9950-4FEF-9934-84110DE9042B}"/>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a:extLst>
            <a:ext uri="{FF2B5EF4-FFF2-40B4-BE49-F238E27FC236}">
              <a16:creationId xmlns:a16="http://schemas.microsoft.com/office/drawing/2014/main" id="{71B1D96D-AC3F-441D-BF14-37BFB1C18710}"/>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a:extLst>
            <a:ext uri="{FF2B5EF4-FFF2-40B4-BE49-F238E27FC236}">
              <a16:creationId xmlns:a16="http://schemas.microsoft.com/office/drawing/2014/main" id="{6F604264-F216-4F84-A099-7F77113DEE09}"/>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a:extLst>
            <a:ext uri="{FF2B5EF4-FFF2-40B4-BE49-F238E27FC236}">
              <a16:creationId xmlns:a16="http://schemas.microsoft.com/office/drawing/2014/main" id="{1F236A96-22D0-4E00-B845-1F0A817A34F1}"/>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1" name="フローチャート: 判断 120">
          <a:extLst>
            <a:ext uri="{FF2B5EF4-FFF2-40B4-BE49-F238E27FC236}">
              <a16:creationId xmlns:a16="http://schemas.microsoft.com/office/drawing/2014/main" id="{BD755E94-C610-4953-B84E-69C0F2F11C2B}"/>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58501B0-4879-45DB-9A53-2B241357683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FB664B4-8461-4A5D-A115-F5C4F878F89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EEABB2A-DA69-406F-91FA-1EE88605DBC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4E8FA8C-FF91-4704-9A0E-8B5EC81E93F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18BCBA4-1B72-422E-A7D2-25BCFB71EDA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87383</xdr:rowOff>
    </xdr:from>
    <xdr:to>
      <xdr:col>55</xdr:col>
      <xdr:colOff>50800</xdr:colOff>
      <xdr:row>42</xdr:row>
      <xdr:rowOff>17533</xdr:rowOff>
    </xdr:to>
    <xdr:sp macro="" textlink="">
      <xdr:nvSpPr>
        <xdr:cNvPr id="127" name="楕円 126">
          <a:extLst>
            <a:ext uri="{FF2B5EF4-FFF2-40B4-BE49-F238E27FC236}">
              <a16:creationId xmlns:a16="http://schemas.microsoft.com/office/drawing/2014/main" id="{04AF70D9-BE82-4B71-A06C-3EFF93FF0DA8}"/>
            </a:ext>
          </a:extLst>
        </xdr:cNvPr>
        <xdr:cNvSpPr/>
      </xdr:nvSpPr>
      <xdr:spPr>
        <a:xfrm>
          <a:off x="10426700" y="71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2310</xdr:rowOff>
    </xdr:from>
    <xdr:ext cx="469744" cy="259045"/>
    <xdr:sp macro="" textlink="">
      <xdr:nvSpPr>
        <xdr:cNvPr id="128" name="【道路】&#10;一人当たり延長該当値テキスト">
          <a:extLst>
            <a:ext uri="{FF2B5EF4-FFF2-40B4-BE49-F238E27FC236}">
              <a16:creationId xmlns:a16="http://schemas.microsoft.com/office/drawing/2014/main" id="{8BE2F87C-143D-4134-8EF4-408B1EAE5F3F}"/>
            </a:ext>
          </a:extLst>
        </xdr:cNvPr>
        <xdr:cNvSpPr txBox="1"/>
      </xdr:nvSpPr>
      <xdr:spPr>
        <a:xfrm>
          <a:off x="10515600" y="703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88102</xdr:rowOff>
    </xdr:from>
    <xdr:to>
      <xdr:col>50</xdr:col>
      <xdr:colOff>165100</xdr:colOff>
      <xdr:row>42</xdr:row>
      <xdr:rowOff>18252</xdr:rowOff>
    </xdr:to>
    <xdr:sp macro="" textlink="">
      <xdr:nvSpPr>
        <xdr:cNvPr id="129" name="楕円 128">
          <a:extLst>
            <a:ext uri="{FF2B5EF4-FFF2-40B4-BE49-F238E27FC236}">
              <a16:creationId xmlns:a16="http://schemas.microsoft.com/office/drawing/2014/main" id="{754385A5-FCB4-4412-AB50-EE38137DA6E8}"/>
            </a:ext>
          </a:extLst>
        </xdr:cNvPr>
        <xdr:cNvSpPr/>
      </xdr:nvSpPr>
      <xdr:spPr>
        <a:xfrm>
          <a:off x="9588500" y="711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138183</xdr:rowOff>
    </xdr:from>
    <xdr:to>
      <xdr:col>55</xdr:col>
      <xdr:colOff>0</xdr:colOff>
      <xdr:row>41</xdr:row>
      <xdr:rowOff>138902</xdr:rowOff>
    </xdr:to>
    <xdr:cxnSp macro="">
      <xdr:nvCxnSpPr>
        <xdr:cNvPr id="130" name="直線コネクタ 129">
          <a:extLst>
            <a:ext uri="{FF2B5EF4-FFF2-40B4-BE49-F238E27FC236}">
              <a16:creationId xmlns:a16="http://schemas.microsoft.com/office/drawing/2014/main" id="{F5DAB982-723A-4FBD-B983-9C76D7AACABF}"/>
            </a:ext>
          </a:extLst>
        </xdr:cNvPr>
        <xdr:cNvCxnSpPr/>
      </xdr:nvCxnSpPr>
      <xdr:spPr>
        <a:xfrm flipV="1">
          <a:off x="9639300" y="7167633"/>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88755</xdr:rowOff>
    </xdr:from>
    <xdr:to>
      <xdr:col>46</xdr:col>
      <xdr:colOff>38100</xdr:colOff>
      <xdr:row>42</xdr:row>
      <xdr:rowOff>18905</xdr:rowOff>
    </xdr:to>
    <xdr:sp macro="" textlink="">
      <xdr:nvSpPr>
        <xdr:cNvPr id="131" name="楕円 130">
          <a:extLst>
            <a:ext uri="{FF2B5EF4-FFF2-40B4-BE49-F238E27FC236}">
              <a16:creationId xmlns:a16="http://schemas.microsoft.com/office/drawing/2014/main" id="{0893EB01-1C70-40C9-BBAB-5605BAAB523D}"/>
            </a:ext>
          </a:extLst>
        </xdr:cNvPr>
        <xdr:cNvSpPr/>
      </xdr:nvSpPr>
      <xdr:spPr>
        <a:xfrm>
          <a:off x="8699500" y="71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138902</xdr:rowOff>
    </xdr:from>
    <xdr:to>
      <xdr:col>50</xdr:col>
      <xdr:colOff>114300</xdr:colOff>
      <xdr:row>41</xdr:row>
      <xdr:rowOff>139555</xdr:rowOff>
    </xdr:to>
    <xdr:cxnSp macro="">
      <xdr:nvCxnSpPr>
        <xdr:cNvPr id="132" name="直線コネクタ 131">
          <a:extLst>
            <a:ext uri="{FF2B5EF4-FFF2-40B4-BE49-F238E27FC236}">
              <a16:creationId xmlns:a16="http://schemas.microsoft.com/office/drawing/2014/main" id="{57AFE486-A7F6-41BE-8C19-07CF6F7E741B}"/>
            </a:ext>
          </a:extLst>
        </xdr:cNvPr>
        <xdr:cNvCxnSpPr/>
      </xdr:nvCxnSpPr>
      <xdr:spPr>
        <a:xfrm flipV="1">
          <a:off x="8750300" y="716835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88885</xdr:rowOff>
    </xdr:from>
    <xdr:to>
      <xdr:col>41</xdr:col>
      <xdr:colOff>101600</xdr:colOff>
      <xdr:row>42</xdr:row>
      <xdr:rowOff>19035</xdr:rowOff>
    </xdr:to>
    <xdr:sp macro="" textlink="">
      <xdr:nvSpPr>
        <xdr:cNvPr id="133" name="楕円 132">
          <a:extLst>
            <a:ext uri="{FF2B5EF4-FFF2-40B4-BE49-F238E27FC236}">
              <a16:creationId xmlns:a16="http://schemas.microsoft.com/office/drawing/2014/main" id="{58118BC3-F0AE-4D87-B013-E717BCE3DFC0}"/>
            </a:ext>
          </a:extLst>
        </xdr:cNvPr>
        <xdr:cNvSpPr/>
      </xdr:nvSpPr>
      <xdr:spPr>
        <a:xfrm>
          <a:off x="7810500" y="711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139555</xdr:rowOff>
    </xdr:from>
    <xdr:to>
      <xdr:col>45</xdr:col>
      <xdr:colOff>177800</xdr:colOff>
      <xdr:row>41</xdr:row>
      <xdr:rowOff>139685</xdr:rowOff>
    </xdr:to>
    <xdr:cxnSp macro="">
      <xdr:nvCxnSpPr>
        <xdr:cNvPr id="134" name="直線コネクタ 133">
          <a:extLst>
            <a:ext uri="{FF2B5EF4-FFF2-40B4-BE49-F238E27FC236}">
              <a16:creationId xmlns:a16="http://schemas.microsoft.com/office/drawing/2014/main" id="{45B2BC90-E932-4148-94DB-2BF96CBA9EF3}"/>
            </a:ext>
          </a:extLst>
        </xdr:cNvPr>
        <xdr:cNvCxnSpPr/>
      </xdr:nvCxnSpPr>
      <xdr:spPr>
        <a:xfrm flipV="1">
          <a:off x="7861300" y="7169005"/>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35" name="n_1aveValue【道路】&#10;一人当たり延長">
          <a:extLst>
            <a:ext uri="{FF2B5EF4-FFF2-40B4-BE49-F238E27FC236}">
              <a16:creationId xmlns:a16="http://schemas.microsoft.com/office/drawing/2014/main" id="{A0FE9DBB-C33B-4697-A36B-007B7DE8DCF9}"/>
            </a:ext>
          </a:extLst>
        </xdr:cNvPr>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36" name="n_2aveValue【道路】&#10;一人当たり延長">
          <a:extLst>
            <a:ext uri="{FF2B5EF4-FFF2-40B4-BE49-F238E27FC236}">
              <a16:creationId xmlns:a16="http://schemas.microsoft.com/office/drawing/2014/main" id="{04B4945D-2976-494F-A09A-C6B3B3B9FCCA}"/>
            </a:ext>
          </a:extLst>
        </xdr:cNvPr>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37" name="n_3aveValue【道路】&#10;一人当たり延長">
          <a:extLst>
            <a:ext uri="{FF2B5EF4-FFF2-40B4-BE49-F238E27FC236}">
              <a16:creationId xmlns:a16="http://schemas.microsoft.com/office/drawing/2014/main" id="{3DA34738-6F17-49C7-ADFC-82C2AED27EB3}"/>
            </a:ext>
          </a:extLst>
        </xdr:cNvPr>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8" name="n_4aveValue【道路】&#10;一人当たり延長">
          <a:extLst>
            <a:ext uri="{FF2B5EF4-FFF2-40B4-BE49-F238E27FC236}">
              <a16:creationId xmlns:a16="http://schemas.microsoft.com/office/drawing/2014/main" id="{3259665F-446C-452D-ABF3-26EE58C4BBBE}"/>
            </a:ext>
          </a:extLst>
        </xdr:cNvPr>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9379</xdr:rowOff>
    </xdr:from>
    <xdr:ext cx="469744" cy="259045"/>
    <xdr:sp macro="" textlink="">
      <xdr:nvSpPr>
        <xdr:cNvPr id="139" name="n_1mainValue【道路】&#10;一人当たり延長">
          <a:extLst>
            <a:ext uri="{FF2B5EF4-FFF2-40B4-BE49-F238E27FC236}">
              <a16:creationId xmlns:a16="http://schemas.microsoft.com/office/drawing/2014/main" id="{A8F9823D-FB51-4D24-9BB8-C6EC5437CF7D}"/>
            </a:ext>
          </a:extLst>
        </xdr:cNvPr>
        <xdr:cNvSpPr txBox="1"/>
      </xdr:nvSpPr>
      <xdr:spPr>
        <a:xfrm>
          <a:off x="9391727" y="72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10032</xdr:rowOff>
    </xdr:from>
    <xdr:ext cx="469744" cy="259045"/>
    <xdr:sp macro="" textlink="">
      <xdr:nvSpPr>
        <xdr:cNvPr id="140" name="n_2mainValue【道路】&#10;一人当たり延長">
          <a:extLst>
            <a:ext uri="{FF2B5EF4-FFF2-40B4-BE49-F238E27FC236}">
              <a16:creationId xmlns:a16="http://schemas.microsoft.com/office/drawing/2014/main" id="{CF2DB9BE-9CF9-4C62-A576-6A0E507FEA17}"/>
            </a:ext>
          </a:extLst>
        </xdr:cNvPr>
        <xdr:cNvSpPr txBox="1"/>
      </xdr:nvSpPr>
      <xdr:spPr>
        <a:xfrm>
          <a:off x="8515427" y="721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10162</xdr:rowOff>
    </xdr:from>
    <xdr:ext cx="469744" cy="259045"/>
    <xdr:sp macro="" textlink="">
      <xdr:nvSpPr>
        <xdr:cNvPr id="141" name="n_3mainValue【道路】&#10;一人当たり延長">
          <a:extLst>
            <a:ext uri="{FF2B5EF4-FFF2-40B4-BE49-F238E27FC236}">
              <a16:creationId xmlns:a16="http://schemas.microsoft.com/office/drawing/2014/main" id="{1C1F4633-BB35-4F69-8065-61A39DBA7E4C}"/>
            </a:ext>
          </a:extLst>
        </xdr:cNvPr>
        <xdr:cNvSpPr txBox="1"/>
      </xdr:nvSpPr>
      <xdr:spPr>
        <a:xfrm>
          <a:off x="7626427" y="721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430932E7-87E3-4D9A-8E5C-E52CD4AA10E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F1C89910-AB05-4FB4-81B3-FEA4CB37E22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5AEDD645-DDDE-4BA8-95DB-67415CA0185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F91D677A-D267-4268-A8D4-DB8346B7CA6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D68DF667-FC22-467B-B1AC-752C6E9B34D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9F7F9721-A053-4891-BF26-F547D81E559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98217973-120B-46B1-B89B-9854DD0C917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2D23358D-F65D-4801-B3B8-57AEE7D44C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4F531585-33C7-4936-B39B-B7ABFCB5314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B57ED98E-CBE2-477A-BFCE-988DDCE47D3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813191ED-94C4-42F1-9FA7-65C28D4E740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8F3E5048-C3FF-4A6B-94DC-C01537475C9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7117ED04-FFDF-44D6-A4B2-AFDBB33F3DD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154DCF3B-BB81-4064-BB27-6861F43ECAF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315056B0-2B5C-4146-89F1-43BD3561B64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0AB2F1CE-A92C-4AE9-A8D7-4161AD2D7C6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E4AE7425-DF3D-479D-84CE-55144C57E01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695C1D90-2FEA-49BD-80ED-4F87416D56F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2B7A84B8-1EDE-4B24-8C22-5D6DA35F3A4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1B2A25AC-2D24-4529-BD9F-754504FAA27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B427C28A-4DB1-4B47-BE98-4142B873BE7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81666161-D4DB-4543-A8FD-BF0D2246C66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D4E3456A-9E47-45A8-A5D2-3699C84FBCE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F77B1B9F-4945-4DF6-9C22-647310C0F2D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97434FCB-8234-4B04-932D-E9912DE96B1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a:extLst>
            <a:ext uri="{FF2B5EF4-FFF2-40B4-BE49-F238E27FC236}">
              <a16:creationId xmlns:a16="http://schemas.microsoft.com/office/drawing/2014/main" id="{66031264-AAE1-45DB-A01C-B183E7D443BA}"/>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E9663C29-B821-46CE-9D3A-E93F7A96DCA3}"/>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a:extLst>
            <a:ext uri="{FF2B5EF4-FFF2-40B4-BE49-F238E27FC236}">
              <a16:creationId xmlns:a16="http://schemas.microsoft.com/office/drawing/2014/main" id="{8B90DA02-2001-48C6-902F-D8E9DD263BA0}"/>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B5912997-5E1A-460B-A4B7-31D9E980B241}"/>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a:extLst>
            <a:ext uri="{FF2B5EF4-FFF2-40B4-BE49-F238E27FC236}">
              <a16:creationId xmlns:a16="http://schemas.microsoft.com/office/drawing/2014/main" id="{BF7DFC6C-2454-46C3-8584-9C5D31B3E6E4}"/>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8061BFFB-7901-464C-8D36-A3E648664C50}"/>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a:extLst>
            <a:ext uri="{FF2B5EF4-FFF2-40B4-BE49-F238E27FC236}">
              <a16:creationId xmlns:a16="http://schemas.microsoft.com/office/drawing/2014/main" id="{14A87374-93BB-40DD-A308-ECD0B7D1181F}"/>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a:extLst>
            <a:ext uri="{FF2B5EF4-FFF2-40B4-BE49-F238E27FC236}">
              <a16:creationId xmlns:a16="http://schemas.microsoft.com/office/drawing/2014/main" id="{D1530C22-D588-43DD-A10F-29B3FF3777CC}"/>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a:extLst>
            <a:ext uri="{FF2B5EF4-FFF2-40B4-BE49-F238E27FC236}">
              <a16:creationId xmlns:a16="http://schemas.microsoft.com/office/drawing/2014/main" id="{6A28C3FB-7795-4032-91A6-DBCD7F3E5146}"/>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a:extLst>
            <a:ext uri="{FF2B5EF4-FFF2-40B4-BE49-F238E27FC236}">
              <a16:creationId xmlns:a16="http://schemas.microsoft.com/office/drawing/2014/main" id="{DAAFCA1B-AE1B-4A93-92FC-63A7EC1EAA21}"/>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7" name="フローチャート: 判断 176">
          <a:extLst>
            <a:ext uri="{FF2B5EF4-FFF2-40B4-BE49-F238E27FC236}">
              <a16:creationId xmlns:a16="http://schemas.microsoft.com/office/drawing/2014/main" id="{DB852BE0-91F5-42F9-87E0-391D5A4B6BCC}"/>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1154C253-959F-4F42-9CE7-CD20B593C3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E0283EC-8C2B-4786-A811-B1156BA8466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66FCE73-6FFD-4F50-AF7D-09E5840B437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9A96E77-2DD5-41FB-B417-410A022B2B1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8AA7C69-7320-4DB7-A477-59A2DC170D9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112485</xdr:rowOff>
    </xdr:from>
    <xdr:to>
      <xdr:col>24</xdr:col>
      <xdr:colOff>114300</xdr:colOff>
      <xdr:row>61</xdr:row>
      <xdr:rowOff>42635</xdr:rowOff>
    </xdr:to>
    <xdr:sp macro="" textlink="">
      <xdr:nvSpPr>
        <xdr:cNvPr id="183" name="楕円 182">
          <a:extLst>
            <a:ext uri="{FF2B5EF4-FFF2-40B4-BE49-F238E27FC236}">
              <a16:creationId xmlns:a16="http://schemas.microsoft.com/office/drawing/2014/main" id="{E3412A2E-7B73-46BB-A6D9-14006A369240}"/>
            </a:ext>
          </a:extLst>
        </xdr:cNvPr>
        <xdr:cNvSpPr/>
      </xdr:nvSpPr>
      <xdr:spPr>
        <a:xfrm>
          <a:off x="4584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135362</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72E67278-6E6F-4B35-819C-053A8359C32D}"/>
            </a:ext>
          </a:extLst>
        </xdr:cNvPr>
        <xdr:cNvSpPr txBox="1"/>
      </xdr:nvSpPr>
      <xdr:spPr>
        <a:xfrm>
          <a:off x="4673600" y="1025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89626</xdr:rowOff>
    </xdr:from>
    <xdr:to>
      <xdr:col>20</xdr:col>
      <xdr:colOff>38100</xdr:colOff>
      <xdr:row>61</xdr:row>
      <xdr:rowOff>19776</xdr:rowOff>
    </xdr:to>
    <xdr:sp macro="" textlink="">
      <xdr:nvSpPr>
        <xdr:cNvPr id="185" name="楕円 184">
          <a:extLst>
            <a:ext uri="{FF2B5EF4-FFF2-40B4-BE49-F238E27FC236}">
              <a16:creationId xmlns:a16="http://schemas.microsoft.com/office/drawing/2014/main" id="{6D97F873-168C-4341-9BF0-33EC830E1162}"/>
            </a:ext>
          </a:extLst>
        </xdr:cNvPr>
        <xdr:cNvSpPr/>
      </xdr:nvSpPr>
      <xdr:spPr>
        <a:xfrm>
          <a:off x="3746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140426</xdr:rowOff>
    </xdr:from>
    <xdr:to>
      <xdr:col>24</xdr:col>
      <xdr:colOff>63500</xdr:colOff>
      <xdr:row>60</xdr:row>
      <xdr:rowOff>163285</xdr:rowOff>
    </xdr:to>
    <xdr:cxnSp macro="">
      <xdr:nvCxnSpPr>
        <xdr:cNvPr id="186" name="直線コネクタ 185">
          <a:extLst>
            <a:ext uri="{FF2B5EF4-FFF2-40B4-BE49-F238E27FC236}">
              <a16:creationId xmlns:a16="http://schemas.microsoft.com/office/drawing/2014/main" id="{E88C7A0F-4CD7-4D43-A44C-B522C93287C8}"/>
            </a:ext>
          </a:extLst>
        </xdr:cNvPr>
        <xdr:cNvCxnSpPr/>
      </xdr:nvCxnSpPr>
      <xdr:spPr>
        <a:xfrm>
          <a:off x="3797300" y="1042742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37374</xdr:rowOff>
    </xdr:from>
    <xdr:to>
      <xdr:col>15</xdr:col>
      <xdr:colOff>101600</xdr:colOff>
      <xdr:row>60</xdr:row>
      <xdr:rowOff>138974</xdr:rowOff>
    </xdr:to>
    <xdr:sp macro="" textlink="">
      <xdr:nvSpPr>
        <xdr:cNvPr id="187" name="楕円 186">
          <a:extLst>
            <a:ext uri="{FF2B5EF4-FFF2-40B4-BE49-F238E27FC236}">
              <a16:creationId xmlns:a16="http://schemas.microsoft.com/office/drawing/2014/main" id="{38EB0DD3-44D5-4C47-84C0-020F17E6123E}"/>
            </a:ext>
          </a:extLst>
        </xdr:cNvPr>
        <xdr:cNvSpPr/>
      </xdr:nvSpPr>
      <xdr:spPr>
        <a:xfrm>
          <a:off x="2857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88174</xdr:rowOff>
    </xdr:from>
    <xdr:to>
      <xdr:col>19</xdr:col>
      <xdr:colOff>177800</xdr:colOff>
      <xdr:row>60</xdr:row>
      <xdr:rowOff>140426</xdr:rowOff>
    </xdr:to>
    <xdr:cxnSp macro="">
      <xdr:nvCxnSpPr>
        <xdr:cNvPr id="188" name="直線コネクタ 187">
          <a:extLst>
            <a:ext uri="{FF2B5EF4-FFF2-40B4-BE49-F238E27FC236}">
              <a16:creationId xmlns:a16="http://schemas.microsoft.com/office/drawing/2014/main" id="{6B6A2695-07BC-4FB4-A899-7F334A76D30F}"/>
            </a:ext>
          </a:extLst>
        </xdr:cNvPr>
        <xdr:cNvCxnSpPr/>
      </xdr:nvCxnSpPr>
      <xdr:spPr>
        <a:xfrm>
          <a:off x="2908300" y="103751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86360</xdr:rowOff>
    </xdr:from>
    <xdr:to>
      <xdr:col>10</xdr:col>
      <xdr:colOff>165100</xdr:colOff>
      <xdr:row>61</xdr:row>
      <xdr:rowOff>16510</xdr:rowOff>
    </xdr:to>
    <xdr:sp macro="" textlink="">
      <xdr:nvSpPr>
        <xdr:cNvPr id="189" name="楕円 188">
          <a:extLst>
            <a:ext uri="{FF2B5EF4-FFF2-40B4-BE49-F238E27FC236}">
              <a16:creationId xmlns:a16="http://schemas.microsoft.com/office/drawing/2014/main" id="{608E07BE-99CB-44F1-B8FF-F2EC4C19EEB8}"/>
            </a:ext>
          </a:extLst>
        </xdr:cNvPr>
        <xdr:cNvSpPr/>
      </xdr:nvSpPr>
      <xdr:spPr>
        <a:xfrm>
          <a:off x="196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88174</xdr:rowOff>
    </xdr:from>
    <xdr:to>
      <xdr:col>15</xdr:col>
      <xdr:colOff>50800</xdr:colOff>
      <xdr:row>60</xdr:row>
      <xdr:rowOff>137160</xdr:rowOff>
    </xdr:to>
    <xdr:cxnSp macro="">
      <xdr:nvCxnSpPr>
        <xdr:cNvPr id="190" name="直線コネクタ 189">
          <a:extLst>
            <a:ext uri="{FF2B5EF4-FFF2-40B4-BE49-F238E27FC236}">
              <a16:creationId xmlns:a16="http://schemas.microsoft.com/office/drawing/2014/main" id="{93E9ADF7-AD62-42B1-906D-821005C45CBD}"/>
            </a:ext>
          </a:extLst>
        </xdr:cNvPr>
        <xdr:cNvCxnSpPr/>
      </xdr:nvCxnSpPr>
      <xdr:spPr>
        <a:xfrm flipV="1">
          <a:off x="2019300" y="1037517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133713</xdr:rowOff>
    </xdr:from>
    <xdr:to>
      <xdr:col>6</xdr:col>
      <xdr:colOff>38100</xdr:colOff>
      <xdr:row>62</xdr:row>
      <xdr:rowOff>63863</xdr:rowOff>
    </xdr:to>
    <xdr:sp macro="" textlink="">
      <xdr:nvSpPr>
        <xdr:cNvPr id="191" name="楕円 190">
          <a:extLst>
            <a:ext uri="{FF2B5EF4-FFF2-40B4-BE49-F238E27FC236}">
              <a16:creationId xmlns:a16="http://schemas.microsoft.com/office/drawing/2014/main" id="{4288ADF7-70CF-47DB-A48B-2318CFDBB916}"/>
            </a:ext>
          </a:extLst>
        </xdr:cNvPr>
        <xdr:cNvSpPr/>
      </xdr:nvSpPr>
      <xdr:spPr>
        <a:xfrm>
          <a:off x="1079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137160</xdr:rowOff>
    </xdr:from>
    <xdr:to>
      <xdr:col>10</xdr:col>
      <xdr:colOff>114300</xdr:colOff>
      <xdr:row>62</xdr:row>
      <xdr:rowOff>13063</xdr:rowOff>
    </xdr:to>
    <xdr:cxnSp macro="">
      <xdr:nvCxnSpPr>
        <xdr:cNvPr id="192" name="直線コネクタ 191">
          <a:extLst>
            <a:ext uri="{FF2B5EF4-FFF2-40B4-BE49-F238E27FC236}">
              <a16:creationId xmlns:a16="http://schemas.microsoft.com/office/drawing/2014/main" id="{64338BC5-1EFC-43E2-A886-D02136E717EE}"/>
            </a:ext>
          </a:extLst>
        </xdr:cNvPr>
        <xdr:cNvCxnSpPr/>
      </xdr:nvCxnSpPr>
      <xdr:spPr>
        <a:xfrm flipV="1">
          <a:off x="1130300" y="10424160"/>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3" name="n_1aveValue【橋りょう・トンネル】&#10;有形固定資産減価償却率">
          <a:extLst>
            <a:ext uri="{FF2B5EF4-FFF2-40B4-BE49-F238E27FC236}">
              <a16:creationId xmlns:a16="http://schemas.microsoft.com/office/drawing/2014/main" id="{B995E0DB-D578-4481-8572-CB5E9952CAE3}"/>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4" name="n_2aveValue【橋りょう・トンネル】&#10;有形固定資産減価償却率">
          <a:extLst>
            <a:ext uri="{FF2B5EF4-FFF2-40B4-BE49-F238E27FC236}">
              <a16:creationId xmlns:a16="http://schemas.microsoft.com/office/drawing/2014/main" id="{7B299661-9526-424F-A445-5AC11B806088}"/>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5" name="n_3aveValue【橋りょう・トンネル】&#10;有形固定資産減価償却率">
          <a:extLst>
            <a:ext uri="{FF2B5EF4-FFF2-40B4-BE49-F238E27FC236}">
              <a16:creationId xmlns:a16="http://schemas.microsoft.com/office/drawing/2014/main" id="{6D9C0FED-93FC-4A48-8C34-5BAD6059CA4A}"/>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6" name="n_4aveValue【橋りょう・トンネル】&#10;有形固定資産減価償却率">
          <a:extLst>
            <a:ext uri="{FF2B5EF4-FFF2-40B4-BE49-F238E27FC236}">
              <a16:creationId xmlns:a16="http://schemas.microsoft.com/office/drawing/2014/main" id="{301A5E07-B733-4B5F-A5B2-8E127299F40E}"/>
            </a:ext>
          </a:extLst>
        </xdr:cNvPr>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36303</xdr:rowOff>
    </xdr:from>
    <xdr:ext cx="405111" cy="259045"/>
    <xdr:sp macro="" textlink="">
      <xdr:nvSpPr>
        <xdr:cNvPr id="197" name="n_1mainValue【橋りょう・トンネル】&#10;有形固定資産減価償却率">
          <a:extLst>
            <a:ext uri="{FF2B5EF4-FFF2-40B4-BE49-F238E27FC236}">
              <a16:creationId xmlns:a16="http://schemas.microsoft.com/office/drawing/2014/main" id="{F918EB94-DB95-41E5-8A7F-31CAD33CE8D2}"/>
            </a:ext>
          </a:extLst>
        </xdr:cNvPr>
        <xdr:cNvSpPr txBox="1"/>
      </xdr:nvSpPr>
      <xdr:spPr>
        <a:xfrm>
          <a:off x="35820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198" name="n_2mainValue【橋りょう・トンネル】&#10;有形固定資産減価償却率">
          <a:extLst>
            <a:ext uri="{FF2B5EF4-FFF2-40B4-BE49-F238E27FC236}">
              <a16:creationId xmlns:a16="http://schemas.microsoft.com/office/drawing/2014/main" id="{8CDD94AC-A4E0-432E-B466-6813A57EB227}"/>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7637</xdr:rowOff>
    </xdr:from>
    <xdr:ext cx="405111" cy="259045"/>
    <xdr:sp macro="" textlink="">
      <xdr:nvSpPr>
        <xdr:cNvPr id="199" name="n_3mainValue【橋りょう・トンネル】&#10;有形固定資産減価償却率">
          <a:extLst>
            <a:ext uri="{FF2B5EF4-FFF2-40B4-BE49-F238E27FC236}">
              <a16:creationId xmlns:a16="http://schemas.microsoft.com/office/drawing/2014/main" id="{73DC6877-1908-4DE6-8B6E-F3AF329D56A2}"/>
            </a:ext>
          </a:extLst>
        </xdr:cNvPr>
        <xdr:cNvSpPr txBox="1"/>
      </xdr:nvSpPr>
      <xdr:spPr>
        <a:xfrm>
          <a:off x="1816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54990</xdr:rowOff>
    </xdr:from>
    <xdr:ext cx="405111" cy="259045"/>
    <xdr:sp macro="" textlink="">
      <xdr:nvSpPr>
        <xdr:cNvPr id="200" name="n_4mainValue【橋りょう・トンネル】&#10;有形固定資産減価償却率">
          <a:extLst>
            <a:ext uri="{FF2B5EF4-FFF2-40B4-BE49-F238E27FC236}">
              <a16:creationId xmlns:a16="http://schemas.microsoft.com/office/drawing/2014/main" id="{83A7D491-4EE4-4273-8C1A-ECB32F0DB825}"/>
            </a:ext>
          </a:extLst>
        </xdr:cNvPr>
        <xdr:cNvSpPr txBox="1"/>
      </xdr:nvSpPr>
      <xdr:spPr>
        <a:xfrm>
          <a:off x="927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a:extLst>
            <a:ext uri="{FF2B5EF4-FFF2-40B4-BE49-F238E27FC236}">
              <a16:creationId xmlns:a16="http://schemas.microsoft.com/office/drawing/2014/main" id="{1A0C1C13-1309-48B5-AD9D-BFFE87471E8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a:extLst>
            <a:ext uri="{FF2B5EF4-FFF2-40B4-BE49-F238E27FC236}">
              <a16:creationId xmlns:a16="http://schemas.microsoft.com/office/drawing/2014/main" id="{366BE595-1AA6-4464-804F-0AADBF87001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a:extLst>
            <a:ext uri="{FF2B5EF4-FFF2-40B4-BE49-F238E27FC236}">
              <a16:creationId xmlns:a16="http://schemas.microsoft.com/office/drawing/2014/main" id="{4639454B-358D-423F-9C6E-AE15AD4C690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a:extLst>
            <a:ext uri="{FF2B5EF4-FFF2-40B4-BE49-F238E27FC236}">
              <a16:creationId xmlns:a16="http://schemas.microsoft.com/office/drawing/2014/main" id="{889AF6AF-A85D-4660-88FD-5CD1B6F89BD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a:extLst>
            <a:ext uri="{FF2B5EF4-FFF2-40B4-BE49-F238E27FC236}">
              <a16:creationId xmlns:a16="http://schemas.microsoft.com/office/drawing/2014/main" id="{259DCAB0-06EC-482B-9D8E-D6EEDDBF65C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a:extLst>
            <a:ext uri="{FF2B5EF4-FFF2-40B4-BE49-F238E27FC236}">
              <a16:creationId xmlns:a16="http://schemas.microsoft.com/office/drawing/2014/main" id="{D3D9078B-D96E-4EE3-9F9B-0AA4C9AAC7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a:extLst>
            <a:ext uri="{FF2B5EF4-FFF2-40B4-BE49-F238E27FC236}">
              <a16:creationId xmlns:a16="http://schemas.microsoft.com/office/drawing/2014/main" id="{CF1D4A7D-44EC-4424-AEE7-F602F3F4D81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a:extLst>
            <a:ext uri="{FF2B5EF4-FFF2-40B4-BE49-F238E27FC236}">
              <a16:creationId xmlns:a16="http://schemas.microsoft.com/office/drawing/2014/main" id="{7B54E2BA-0FB6-4240-B41F-C33AB9FDB0A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a:extLst>
            <a:ext uri="{FF2B5EF4-FFF2-40B4-BE49-F238E27FC236}">
              <a16:creationId xmlns:a16="http://schemas.microsoft.com/office/drawing/2014/main" id="{3CC3574A-2A62-41EB-AB89-4294A923D3E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a:extLst>
            <a:ext uri="{FF2B5EF4-FFF2-40B4-BE49-F238E27FC236}">
              <a16:creationId xmlns:a16="http://schemas.microsoft.com/office/drawing/2014/main" id="{1D011FF3-21D0-4612-A4CD-0DB41B7951B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1" name="直線コネクタ 210">
          <a:extLst>
            <a:ext uri="{FF2B5EF4-FFF2-40B4-BE49-F238E27FC236}">
              <a16:creationId xmlns:a16="http://schemas.microsoft.com/office/drawing/2014/main" id="{8208A513-0236-4175-B763-DB86BD450C9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2" name="テキスト ボックス 211">
          <a:extLst>
            <a:ext uri="{FF2B5EF4-FFF2-40B4-BE49-F238E27FC236}">
              <a16:creationId xmlns:a16="http://schemas.microsoft.com/office/drawing/2014/main" id="{B346500D-2BFA-49AF-8027-3920C66DA02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3" name="直線コネクタ 212">
          <a:extLst>
            <a:ext uri="{FF2B5EF4-FFF2-40B4-BE49-F238E27FC236}">
              <a16:creationId xmlns:a16="http://schemas.microsoft.com/office/drawing/2014/main" id="{6C002432-0BE5-460D-95F0-621D7806876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4" name="テキスト ボックス 213">
          <a:extLst>
            <a:ext uri="{FF2B5EF4-FFF2-40B4-BE49-F238E27FC236}">
              <a16:creationId xmlns:a16="http://schemas.microsoft.com/office/drawing/2014/main" id="{FF8B0AA7-8602-41F9-A88B-7D7BC8EB6553}"/>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a:extLst>
            <a:ext uri="{FF2B5EF4-FFF2-40B4-BE49-F238E27FC236}">
              <a16:creationId xmlns:a16="http://schemas.microsoft.com/office/drawing/2014/main" id="{1FBCC535-5F15-4681-9DD6-CC22C3161B0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6" name="テキスト ボックス 215">
          <a:extLst>
            <a:ext uri="{FF2B5EF4-FFF2-40B4-BE49-F238E27FC236}">
              <a16:creationId xmlns:a16="http://schemas.microsoft.com/office/drawing/2014/main" id="{21736A4A-A18E-43FE-B49D-5D6980501A3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7" name="直線コネクタ 216">
          <a:extLst>
            <a:ext uri="{FF2B5EF4-FFF2-40B4-BE49-F238E27FC236}">
              <a16:creationId xmlns:a16="http://schemas.microsoft.com/office/drawing/2014/main" id="{43B73A90-1821-49CF-BE73-27147353394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8" name="テキスト ボックス 217">
          <a:extLst>
            <a:ext uri="{FF2B5EF4-FFF2-40B4-BE49-F238E27FC236}">
              <a16:creationId xmlns:a16="http://schemas.microsoft.com/office/drawing/2014/main" id="{5B10EFD1-82FB-4400-A367-B22AFA0A153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9" name="直線コネクタ 218">
          <a:extLst>
            <a:ext uri="{FF2B5EF4-FFF2-40B4-BE49-F238E27FC236}">
              <a16:creationId xmlns:a16="http://schemas.microsoft.com/office/drawing/2014/main" id="{27F34335-09D7-4CC3-8017-6F23FCD3040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0" name="テキスト ボックス 219">
          <a:extLst>
            <a:ext uri="{FF2B5EF4-FFF2-40B4-BE49-F238E27FC236}">
              <a16:creationId xmlns:a16="http://schemas.microsoft.com/office/drawing/2014/main" id="{9276D543-7346-4903-B3F4-C71D7FBFFA3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75F006C2-B3A0-4BE7-BC73-D4BA1153BD5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2" name="テキスト ボックス 221">
          <a:extLst>
            <a:ext uri="{FF2B5EF4-FFF2-40B4-BE49-F238E27FC236}">
              <a16:creationId xmlns:a16="http://schemas.microsoft.com/office/drawing/2014/main" id="{325F25CC-7B5E-41FD-B991-950F121969E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a:extLst>
            <a:ext uri="{FF2B5EF4-FFF2-40B4-BE49-F238E27FC236}">
              <a16:creationId xmlns:a16="http://schemas.microsoft.com/office/drawing/2014/main" id="{D34DBBB6-F7FA-42E0-89E5-EA75149AD88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4" name="直線コネクタ 223">
          <a:extLst>
            <a:ext uri="{FF2B5EF4-FFF2-40B4-BE49-F238E27FC236}">
              <a16:creationId xmlns:a16="http://schemas.microsoft.com/office/drawing/2014/main" id="{0B4935D6-6E08-41A9-9745-25378F4DD7E9}"/>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5" name="【橋りょう・トンネル】&#10;一人当たり有形固定資産（償却資産）額最小値テキスト">
          <a:extLst>
            <a:ext uri="{FF2B5EF4-FFF2-40B4-BE49-F238E27FC236}">
              <a16:creationId xmlns:a16="http://schemas.microsoft.com/office/drawing/2014/main" id="{2391EF1E-9EEA-4FE8-BF45-731CBA4C20AD}"/>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6" name="直線コネクタ 225">
          <a:extLst>
            <a:ext uri="{FF2B5EF4-FFF2-40B4-BE49-F238E27FC236}">
              <a16:creationId xmlns:a16="http://schemas.microsoft.com/office/drawing/2014/main" id="{AABF129E-CB11-4657-9339-76EDCC442560}"/>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7" name="【橋りょう・トンネル】&#10;一人当たり有形固定資産（償却資産）額最大値テキスト">
          <a:extLst>
            <a:ext uri="{FF2B5EF4-FFF2-40B4-BE49-F238E27FC236}">
              <a16:creationId xmlns:a16="http://schemas.microsoft.com/office/drawing/2014/main" id="{0423897A-D977-4C6F-9228-A8C7B172CF90}"/>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8" name="直線コネクタ 227">
          <a:extLst>
            <a:ext uri="{FF2B5EF4-FFF2-40B4-BE49-F238E27FC236}">
              <a16:creationId xmlns:a16="http://schemas.microsoft.com/office/drawing/2014/main" id="{62F411E1-8043-426A-AAF2-B35AE42992F9}"/>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29" name="【橋りょう・トンネル】&#10;一人当たり有形固定資産（償却資産）額平均値テキスト">
          <a:extLst>
            <a:ext uri="{FF2B5EF4-FFF2-40B4-BE49-F238E27FC236}">
              <a16:creationId xmlns:a16="http://schemas.microsoft.com/office/drawing/2014/main" id="{22CAF3F1-8A8A-46BC-A1CA-0B17B098DA95}"/>
            </a:ext>
          </a:extLst>
        </xdr:cNvPr>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0" name="フローチャート: 判断 229">
          <a:extLst>
            <a:ext uri="{FF2B5EF4-FFF2-40B4-BE49-F238E27FC236}">
              <a16:creationId xmlns:a16="http://schemas.microsoft.com/office/drawing/2014/main" id="{7C988588-A6C7-46EB-A0A3-2C4959EB3256}"/>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1" name="フローチャート: 判断 230">
          <a:extLst>
            <a:ext uri="{FF2B5EF4-FFF2-40B4-BE49-F238E27FC236}">
              <a16:creationId xmlns:a16="http://schemas.microsoft.com/office/drawing/2014/main" id="{E4CD16FA-7247-45E4-8E57-E70FD4E1ED65}"/>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2" name="フローチャート: 判断 231">
          <a:extLst>
            <a:ext uri="{FF2B5EF4-FFF2-40B4-BE49-F238E27FC236}">
              <a16:creationId xmlns:a16="http://schemas.microsoft.com/office/drawing/2014/main" id="{7A986203-5134-44CE-9859-76E4640DBC68}"/>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3" name="フローチャート: 判断 232">
          <a:extLst>
            <a:ext uri="{FF2B5EF4-FFF2-40B4-BE49-F238E27FC236}">
              <a16:creationId xmlns:a16="http://schemas.microsoft.com/office/drawing/2014/main" id="{02B054F4-92EC-42A4-AB12-950E77174964}"/>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4" name="フローチャート: 判断 233">
          <a:extLst>
            <a:ext uri="{FF2B5EF4-FFF2-40B4-BE49-F238E27FC236}">
              <a16:creationId xmlns:a16="http://schemas.microsoft.com/office/drawing/2014/main" id="{2BFB3EB9-709F-43C9-8D04-E6C031D8DCBD}"/>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2C038A58-0CCE-4A3A-9AAB-FD134C6E095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D242B53C-8795-4BC1-BF12-B89FD35D7EF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112448E-EFAA-49D1-ACAB-BE0B1F0AF32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B8AC6DF-881D-4B2D-A20F-9F2D047540F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3A8BDC9-9AE5-4405-AC10-9FCE9E3391F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22592</xdr:rowOff>
    </xdr:from>
    <xdr:to>
      <xdr:col>55</xdr:col>
      <xdr:colOff>50800</xdr:colOff>
      <xdr:row>64</xdr:row>
      <xdr:rowOff>124192</xdr:rowOff>
    </xdr:to>
    <xdr:sp macro="" textlink="">
      <xdr:nvSpPr>
        <xdr:cNvPr id="240" name="楕円 239">
          <a:extLst>
            <a:ext uri="{FF2B5EF4-FFF2-40B4-BE49-F238E27FC236}">
              <a16:creationId xmlns:a16="http://schemas.microsoft.com/office/drawing/2014/main" id="{05C2D9A7-C40B-4503-B19B-553DAE7C84EF}"/>
            </a:ext>
          </a:extLst>
        </xdr:cNvPr>
        <xdr:cNvSpPr/>
      </xdr:nvSpPr>
      <xdr:spPr>
        <a:xfrm>
          <a:off x="10426700" y="1099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108969</xdr:rowOff>
    </xdr:from>
    <xdr:ext cx="469744" cy="259045"/>
    <xdr:sp macro="" textlink="">
      <xdr:nvSpPr>
        <xdr:cNvPr id="241" name="【橋りょう・トンネル】&#10;一人当たり有形固定資産（償却資産）額該当値テキスト">
          <a:extLst>
            <a:ext uri="{FF2B5EF4-FFF2-40B4-BE49-F238E27FC236}">
              <a16:creationId xmlns:a16="http://schemas.microsoft.com/office/drawing/2014/main" id="{C4B2CF21-5909-49BF-BBEF-A5C6FB921CA8}"/>
            </a:ext>
          </a:extLst>
        </xdr:cNvPr>
        <xdr:cNvSpPr txBox="1"/>
      </xdr:nvSpPr>
      <xdr:spPr>
        <a:xfrm>
          <a:off x="10515600" y="1091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22609</xdr:rowOff>
    </xdr:from>
    <xdr:to>
      <xdr:col>50</xdr:col>
      <xdr:colOff>165100</xdr:colOff>
      <xdr:row>64</xdr:row>
      <xdr:rowOff>124209</xdr:rowOff>
    </xdr:to>
    <xdr:sp macro="" textlink="">
      <xdr:nvSpPr>
        <xdr:cNvPr id="242" name="楕円 241">
          <a:extLst>
            <a:ext uri="{FF2B5EF4-FFF2-40B4-BE49-F238E27FC236}">
              <a16:creationId xmlns:a16="http://schemas.microsoft.com/office/drawing/2014/main" id="{D85F0CE0-C99B-402A-A117-E13FC071FB59}"/>
            </a:ext>
          </a:extLst>
        </xdr:cNvPr>
        <xdr:cNvSpPr/>
      </xdr:nvSpPr>
      <xdr:spPr>
        <a:xfrm>
          <a:off x="9588500" y="109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73392</xdr:rowOff>
    </xdr:from>
    <xdr:to>
      <xdr:col>55</xdr:col>
      <xdr:colOff>0</xdr:colOff>
      <xdr:row>64</xdr:row>
      <xdr:rowOff>73409</xdr:rowOff>
    </xdr:to>
    <xdr:cxnSp macro="">
      <xdr:nvCxnSpPr>
        <xdr:cNvPr id="243" name="直線コネクタ 242">
          <a:extLst>
            <a:ext uri="{FF2B5EF4-FFF2-40B4-BE49-F238E27FC236}">
              <a16:creationId xmlns:a16="http://schemas.microsoft.com/office/drawing/2014/main" id="{E0E60A9F-BA6C-463E-955B-C0F7B92C73FA}"/>
            </a:ext>
          </a:extLst>
        </xdr:cNvPr>
        <xdr:cNvCxnSpPr/>
      </xdr:nvCxnSpPr>
      <xdr:spPr>
        <a:xfrm flipV="1">
          <a:off x="9639300" y="11046192"/>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22483</xdr:rowOff>
    </xdr:from>
    <xdr:to>
      <xdr:col>46</xdr:col>
      <xdr:colOff>38100</xdr:colOff>
      <xdr:row>64</xdr:row>
      <xdr:rowOff>124083</xdr:rowOff>
    </xdr:to>
    <xdr:sp macro="" textlink="">
      <xdr:nvSpPr>
        <xdr:cNvPr id="244" name="楕円 243">
          <a:extLst>
            <a:ext uri="{FF2B5EF4-FFF2-40B4-BE49-F238E27FC236}">
              <a16:creationId xmlns:a16="http://schemas.microsoft.com/office/drawing/2014/main" id="{64858D05-AEB5-47A7-9E16-712B79E3DF96}"/>
            </a:ext>
          </a:extLst>
        </xdr:cNvPr>
        <xdr:cNvSpPr/>
      </xdr:nvSpPr>
      <xdr:spPr>
        <a:xfrm>
          <a:off x="8699500" y="1099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73283</xdr:rowOff>
    </xdr:from>
    <xdr:to>
      <xdr:col>50</xdr:col>
      <xdr:colOff>114300</xdr:colOff>
      <xdr:row>64</xdr:row>
      <xdr:rowOff>73409</xdr:rowOff>
    </xdr:to>
    <xdr:cxnSp macro="">
      <xdr:nvCxnSpPr>
        <xdr:cNvPr id="245" name="直線コネクタ 244">
          <a:extLst>
            <a:ext uri="{FF2B5EF4-FFF2-40B4-BE49-F238E27FC236}">
              <a16:creationId xmlns:a16="http://schemas.microsoft.com/office/drawing/2014/main" id="{FDD796BD-373C-4F9D-8B35-05CD1820FA78}"/>
            </a:ext>
          </a:extLst>
        </xdr:cNvPr>
        <xdr:cNvCxnSpPr/>
      </xdr:nvCxnSpPr>
      <xdr:spPr>
        <a:xfrm>
          <a:off x="8750300" y="11046083"/>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22645</xdr:rowOff>
    </xdr:from>
    <xdr:to>
      <xdr:col>41</xdr:col>
      <xdr:colOff>101600</xdr:colOff>
      <xdr:row>64</xdr:row>
      <xdr:rowOff>124245</xdr:rowOff>
    </xdr:to>
    <xdr:sp macro="" textlink="">
      <xdr:nvSpPr>
        <xdr:cNvPr id="246" name="楕円 245">
          <a:extLst>
            <a:ext uri="{FF2B5EF4-FFF2-40B4-BE49-F238E27FC236}">
              <a16:creationId xmlns:a16="http://schemas.microsoft.com/office/drawing/2014/main" id="{9CDC603A-50EA-466E-9F3A-E20BB007AD2D}"/>
            </a:ext>
          </a:extLst>
        </xdr:cNvPr>
        <xdr:cNvSpPr/>
      </xdr:nvSpPr>
      <xdr:spPr>
        <a:xfrm>
          <a:off x="7810500" y="109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73283</xdr:rowOff>
    </xdr:from>
    <xdr:to>
      <xdr:col>45</xdr:col>
      <xdr:colOff>177800</xdr:colOff>
      <xdr:row>64</xdr:row>
      <xdr:rowOff>73445</xdr:rowOff>
    </xdr:to>
    <xdr:cxnSp macro="">
      <xdr:nvCxnSpPr>
        <xdr:cNvPr id="247" name="直線コネクタ 246">
          <a:extLst>
            <a:ext uri="{FF2B5EF4-FFF2-40B4-BE49-F238E27FC236}">
              <a16:creationId xmlns:a16="http://schemas.microsoft.com/office/drawing/2014/main" id="{462F73FD-CF3F-4E4C-A853-4A1FB829BD75}"/>
            </a:ext>
          </a:extLst>
        </xdr:cNvPr>
        <xdr:cNvCxnSpPr/>
      </xdr:nvCxnSpPr>
      <xdr:spPr>
        <a:xfrm flipV="1">
          <a:off x="7861300" y="11046083"/>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23303</xdr:rowOff>
    </xdr:from>
    <xdr:to>
      <xdr:col>36</xdr:col>
      <xdr:colOff>165100</xdr:colOff>
      <xdr:row>64</xdr:row>
      <xdr:rowOff>124903</xdr:rowOff>
    </xdr:to>
    <xdr:sp macro="" textlink="">
      <xdr:nvSpPr>
        <xdr:cNvPr id="248" name="楕円 247">
          <a:extLst>
            <a:ext uri="{FF2B5EF4-FFF2-40B4-BE49-F238E27FC236}">
              <a16:creationId xmlns:a16="http://schemas.microsoft.com/office/drawing/2014/main" id="{E0BBFD50-68B9-48E8-9EB3-FC8BB6AF9824}"/>
            </a:ext>
          </a:extLst>
        </xdr:cNvPr>
        <xdr:cNvSpPr/>
      </xdr:nvSpPr>
      <xdr:spPr>
        <a:xfrm>
          <a:off x="6921500" y="1099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73445</xdr:rowOff>
    </xdr:from>
    <xdr:to>
      <xdr:col>41</xdr:col>
      <xdr:colOff>50800</xdr:colOff>
      <xdr:row>64</xdr:row>
      <xdr:rowOff>74103</xdr:rowOff>
    </xdr:to>
    <xdr:cxnSp macro="">
      <xdr:nvCxnSpPr>
        <xdr:cNvPr id="249" name="直線コネクタ 248">
          <a:extLst>
            <a:ext uri="{FF2B5EF4-FFF2-40B4-BE49-F238E27FC236}">
              <a16:creationId xmlns:a16="http://schemas.microsoft.com/office/drawing/2014/main" id="{0747FACE-B08A-40A3-8C8A-64CCE7D6F41A}"/>
            </a:ext>
          </a:extLst>
        </xdr:cNvPr>
        <xdr:cNvCxnSpPr/>
      </xdr:nvCxnSpPr>
      <xdr:spPr>
        <a:xfrm flipV="1">
          <a:off x="6972300" y="11046245"/>
          <a:ext cx="8890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0" name="n_1aveValue【橋りょう・トンネル】&#10;一人当たり有形固定資産（償却資産）額">
          <a:extLst>
            <a:ext uri="{FF2B5EF4-FFF2-40B4-BE49-F238E27FC236}">
              <a16:creationId xmlns:a16="http://schemas.microsoft.com/office/drawing/2014/main" id="{6158808E-8BA2-46A7-ABF3-68DD30F3DB69}"/>
            </a:ext>
          </a:extLst>
        </xdr:cNvPr>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1" name="n_2aveValue【橋りょう・トンネル】&#10;一人当たり有形固定資産（償却資産）額">
          <a:extLst>
            <a:ext uri="{FF2B5EF4-FFF2-40B4-BE49-F238E27FC236}">
              <a16:creationId xmlns:a16="http://schemas.microsoft.com/office/drawing/2014/main" id="{334E134F-6528-4484-80A0-2F476156369A}"/>
            </a:ext>
          </a:extLst>
        </xdr:cNvPr>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2" name="n_3aveValue【橋りょう・トンネル】&#10;一人当たり有形固定資産（償却資産）額">
          <a:extLst>
            <a:ext uri="{FF2B5EF4-FFF2-40B4-BE49-F238E27FC236}">
              <a16:creationId xmlns:a16="http://schemas.microsoft.com/office/drawing/2014/main" id="{9603B8A6-155B-4D0E-9805-18C503ED910B}"/>
            </a:ext>
          </a:extLst>
        </xdr:cNvPr>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53" name="n_4aveValue【橋りょう・トンネル】&#10;一人当たり有形固定資産（償却資産）額">
          <a:extLst>
            <a:ext uri="{FF2B5EF4-FFF2-40B4-BE49-F238E27FC236}">
              <a16:creationId xmlns:a16="http://schemas.microsoft.com/office/drawing/2014/main" id="{53A95AF5-1065-413C-B444-BDD3DF85D31C}"/>
            </a:ext>
          </a:extLst>
        </xdr:cNvPr>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115336</xdr:rowOff>
    </xdr:from>
    <xdr:ext cx="469744" cy="259045"/>
    <xdr:sp macro="" textlink="">
      <xdr:nvSpPr>
        <xdr:cNvPr id="254" name="n_1mainValue【橋りょう・トンネル】&#10;一人当たり有形固定資産（償却資産）額">
          <a:extLst>
            <a:ext uri="{FF2B5EF4-FFF2-40B4-BE49-F238E27FC236}">
              <a16:creationId xmlns:a16="http://schemas.microsoft.com/office/drawing/2014/main" id="{B227543D-CEA1-420F-9351-D59A7DE6987F}"/>
            </a:ext>
          </a:extLst>
        </xdr:cNvPr>
        <xdr:cNvSpPr txBox="1"/>
      </xdr:nvSpPr>
      <xdr:spPr>
        <a:xfrm>
          <a:off x="9391728" y="110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115210</xdr:rowOff>
    </xdr:from>
    <xdr:ext cx="469744" cy="259045"/>
    <xdr:sp macro="" textlink="">
      <xdr:nvSpPr>
        <xdr:cNvPr id="255" name="n_2mainValue【橋りょう・トンネル】&#10;一人当たり有形固定資産（償却資産）額">
          <a:extLst>
            <a:ext uri="{FF2B5EF4-FFF2-40B4-BE49-F238E27FC236}">
              <a16:creationId xmlns:a16="http://schemas.microsoft.com/office/drawing/2014/main" id="{C915B084-3289-4AB8-A6B3-6501C01E0EC6}"/>
            </a:ext>
          </a:extLst>
        </xdr:cNvPr>
        <xdr:cNvSpPr txBox="1"/>
      </xdr:nvSpPr>
      <xdr:spPr>
        <a:xfrm>
          <a:off x="8515428" y="1108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115372</xdr:rowOff>
    </xdr:from>
    <xdr:ext cx="469744" cy="259045"/>
    <xdr:sp macro="" textlink="">
      <xdr:nvSpPr>
        <xdr:cNvPr id="256" name="n_3mainValue【橋りょう・トンネル】&#10;一人当たり有形固定資産（償却資産）額">
          <a:extLst>
            <a:ext uri="{FF2B5EF4-FFF2-40B4-BE49-F238E27FC236}">
              <a16:creationId xmlns:a16="http://schemas.microsoft.com/office/drawing/2014/main" id="{B04EA94F-D41A-4246-BD48-76ACA3E36869}"/>
            </a:ext>
          </a:extLst>
        </xdr:cNvPr>
        <xdr:cNvSpPr txBox="1"/>
      </xdr:nvSpPr>
      <xdr:spPr>
        <a:xfrm>
          <a:off x="7626428" y="1108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116030</xdr:rowOff>
    </xdr:from>
    <xdr:ext cx="469744" cy="259045"/>
    <xdr:sp macro="" textlink="">
      <xdr:nvSpPr>
        <xdr:cNvPr id="257" name="n_4mainValue【橋りょう・トンネル】&#10;一人当たり有形固定資産（償却資産）額">
          <a:extLst>
            <a:ext uri="{FF2B5EF4-FFF2-40B4-BE49-F238E27FC236}">
              <a16:creationId xmlns:a16="http://schemas.microsoft.com/office/drawing/2014/main" id="{D9F3B05C-2913-42E7-AB78-1234E2DAF969}"/>
            </a:ext>
          </a:extLst>
        </xdr:cNvPr>
        <xdr:cNvSpPr txBox="1"/>
      </xdr:nvSpPr>
      <xdr:spPr>
        <a:xfrm>
          <a:off x="6737428" y="1108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4B3839D7-D5FE-4A22-8108-0E6DB19621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53325BF3-518B-4717-8D01-81792A8F2AF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B1E84887-4D2B-4D2D-A414-32924461D51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85905BBA-41C5-460A-98D1-3A426204F51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8180A776-B999-484F-8C92-98874B22700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0F37A325-35EC-4EAB-AB8C-FA197C3B9A9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EA54EA0E-7A00-4BFF-81B4-69ED43C89ED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BDA74FE8-EACF-437D-B1B9-AEB459C7555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54E63C52-094B-4CCD-9496-63CB66933A4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C53A5D5B-3057-41FE-BE31-AC7C47A76BB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4333506C-9E00-4F6B-A6BE-606957D3483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a:extLst>
            <a:ext uri="{FF2B5EF4-FFF2-40B4-BE49-F238E27FC236}">
              <a16:creationId xmlns:a16="http://schemas.microsoft.com/office/drawing/2014/main" id="{A3E3285C-8390-4554-83DF-D2D87A1281A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0" name="テキスト ボックス 269">
          <a:extLst>
            <a:ext uri="{FF2B5EF4-FFF2-40B4-BE49-F238E27FC236}">
              <a16:creationId xmlns:a16="http://schemas.microsoft.com/office/drawing/2014/main" id="{A4BB03EB-7FC2-483C-9362-483323933A9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a:extLst>
            <a:ext uri="{FF2B5EF4-FFF2-40B4-BE49-F238E27FC236}">
              <a16:creationId xmlns:a16="http://schemas.microsoft.com/office/drawing/2014/main" id="{C886D6EA-5592-47AA-B758-E2E86549D56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a:extLst>
            <a:ext uri="{FF2B5EF4-FFF2-40B4-BE49-F238E27FC236}">
              <a16:creationId xmlns:a16="http://schemas.microsoft.com/office/drawing/2014/main" id="{6676EFDD-E71B-4A46-8B19-47C04823103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a:extLst>
            <a:ext uri="{FF2B5EF4-FFF2-40B4-BE49-F238E27FC236}">
              <a16:creationId xmlns:a16="http://schemas.microsoft.com/office/drawing/2014/main" id="{447A581F-A280-49BC-A900-D2AD51A72CF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a:extLst>
            <a:ext uri="{FF2B5EF4-FFF2-40B4-BE49-F238E27FC236}">
              <a16:creationId xmlns:a16="http://schemas.microsoft.com/office/drawing/2014/main" id="{DA39DD7F-BA88-4576-916A-84B8237EADA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a:extLst>
            <a:ext uri="{FF2B5EF4-FFF2-40B4-BE49-F238E27FC236}">
              <a16:creationId xmlns:a16="http://schemas.microsoft.com/office/drawing/2014/main" id="{61ED1EC4-E5EE-4A5C-A611-305743E7BC5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a:extLst>
            <a:ext uri="{FF2B5EF4-FFF2-40B4-BE49-F238E27FC236}">
              <a16:creationId xmlns:a16="http://schemas.microsoft.com/office/drawing/2014/main" id="{70346952-7C6D-409D-BE9E-78774F5DD2A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a:extLst>
            <a:ext uri="{FF2B5EF4-FFF2-40B4-BE49-F238E27FC236}">
              <a16:creationId xmlns:a16="http://schemas.microsoft.com/office/drawing/2014/main" id="{D3D2DB76-E057-441F-804F-50BDDE50904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a:extLst>
            <a:ext uri="{FF2B5EF4-FFF2-40B4-BE49-F238E27FC236}">
              <a16:creationId xmlns:a16="http://schemas.microsoft.com/office/drawing/2014/main" id="{82854F7D-09A3-4F5D-B6E2-5003330B5B4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a:extLst>
            <a:ext uri="{FF2B5EF4-FFF2-40B4-BE49-F238E27FC236}">
              <a16:creationId xmlns:a16="http://schemas.microsoft.com/office/drawing/2014/main" id="{C227C456-2D83-4644-A553-B477B9DF527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0" name="テキスト ボックス 279">
          <a:extLst>
            <a:ext uri="{FF2B5EF4-FFF2-40B4-BE49-F238E27FC236}">
              <a16:creationId xmlns:a16="http://schemas.microsoft.com/office/drawing/2014/main" id="{DEBA4FF3-9692-4097-9A1A-E705A4A5D71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F6E181C1-1F9C-4C14-B59A-EE8B50DF7CA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B06D7EB6-28F6-4F5F-A9F4-A206290372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3" name="直線コネクタ 282">
          <a:extLst>
            <a:ext uri="{FF2B5EF4-FFF2-40B4-BE49-F238E27FC236}">
              <a16:creationId xmlns:a16="http://schemas.microsoft.com/office/drawing/2014/main" id="{5E09FFC6-A8DE-41B8-B0EA-75817E741869}"/>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3137CFE6-FB9E-4491-9CD2-4F1EAAF9E98F}"/>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85" name="直線コネクタ 284">
          <a:extLst>
            <a:ext uri="{FF2B5EF4-FFF2-40B4-BE49-F238E27FC236}">
              <a16:creationId xmlns:a16="http://schemas.microsoft.com/office/drawing/2014/main" id="{C13795C1-9FF8-47BE-B13F-89EA2E060EB5}"/>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6" name="【公営住宅】&#10;有形固定資産減価償却率最大値テキスト">
          <a:extLst>
            <a:ext uri="{FF2B5EF4-FFF2-40B4-BE49-F238E27FC236}">
              <a16:creationId xmlns:a16="http://schemas.microsoft.com/office/drawing/2014/main" id="{CB95FAFB-815D-4DB1-A221-CD4C256A935F}"/>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7" name="直線コネクタ 286">
          <a:extLst>
            <a:ext uri="{FF2B5EF4-FFF2-40B4-BE49-F238E27FC236}">
              <a16:creationId xmlns:a16="http://schemas.microsoft.com/office/drawing/2014/main" id="{BED60A7D-F46B-4005-BCBA-947161ADC814}"/>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962C12DD-FE7B-48D3-9532-0CE815DF72B7}"/>
            </a:ext>
          </a:extLst>
        </xdr:cNvPr>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9" name="フローチャート: 判断 288">
          <a:extLst>
            <a:ext uri="{FF2B5EF4-FFF2-40B4-BE49-F238E27FC236}">
              <a16:creationId xmlns:a16="http://schemas.microsoft.com/office/drawing/2014/main" id="{76276EB1-4167-428B-85B1-3F23413D944A}"/>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0" name="フローチャート: 判断 289">
          <a:extLst>
            <a:ext uri="{FF2B5EF4-FFF2-40B4-BE49-F238E27FC236}">
              <a16:creationId xmlns:a16="http://schemas.microsoft.com/office/drawing/2014/main" id="{544FD2F3-9988-4A90-89D7-1144F832299F}"/>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1" name="フローチャート: 判断 290">
          <a:extLst>
            <a:ext uri="{FF2B5EF4-FFF2-40B4-BE49-F238E27FC236}">
              <a16:creationId xmlns:a16="http://schemas.microsoft.com/office/drawing/2014/main" id="{271D7CF9-A062-4F85-BB60-37A407E92F79}"/>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2" name="フローチャート: 判断 291">
          <a:extLst>
            <a:ext uri="{FF2B5EF4-FFF2-40B4-BE49-F238E27FC236}">
              <a16:creationId xmlns:a16="http://schemas.microsoft.com/office/drawing/2014/main" id="{B94F6B81-FAA4-4E3F-A822-07ADB17BE75C}"/>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3" name="フローチャート: 判断 292">
          <a:extLst>
            <a:ext uri="{FF2B5EF4-FFF2-40B4-BE49-F238E27FC236}">
              <a16:creationId xmlns:a16="http://schemas.microsoft.com/office/drawing/2014/main" id="{44BF44B0-D909-459D-9927-9E06A034F34F}"/>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8633CE60-1D56-456D-B28E-940B774B70E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7F4511DC-5C48-498B-BB44-3291C85B3B3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3526DB0-B7B1-4B5C-B45F-7DE218DE5B5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2A37054-0B5B-4150-8DFF-A815918E512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9F915B2-0ED8-4E8A-98BB-B2FA2A2121F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29755</xdr:rowOff>
    </xdr:from>
    <xdr:to>
      <xdr:col>24</xdr:col>
      <xdr:colOff>114300</xdr:colOff>
      <xdr:row>84</xdr:row>
      <xdr:rowOff>131355</xdr:rowOff>
    </xdr:to>
    <xdr:sp macro="" textlink="">
      <xdr:nvSpPr>
        <xdr:cNvPr id="299" name="楕円 298">
          <a:extLst>
            <a:ext uri="{FF2B5EF4-FFF2-40B4-BE49-F238E27FC236}">
              <a16:creationId xmlns:a16="http://schemas.microsoft.com/office/drawing/2014/main" id="{4B5BBAA2-055C-43A0-B27F-79BD79ABBC50}"/>
            </a:ext>
          </a:extLst>
        </xdr:cNvPr>
        <xdr:cNvSpPr/>
      </xdr:nvSpPr>
      <xdr:spPr>
        <a:xfrm>
          <a:off x="45847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8182</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5E5DABEF-E4F7-44DE-BC0A-2BDC8DCCCD3B}"/>
            </a:ext>
          </a:extLst>
        </xdr:cNvPr>
        <xdr:cNvSpPr txBox="1"/>
      </xdr:nvSpPr>
      <xdr:spPr>
        <a:xfrm>
          <a:off x="4673600"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166914</xdr:rowOff>
    </xdr:from>
    <xdr:to>
      <xdr:col>20</xdr:col>
      <xdr:colOff>38100</xdr:colOff>
      <xdr:row>84</xdr:row>
      <xdr:rowOff>97064</xdr:rowOff>
    </xdr:to>
    <xdr:sp macro="" textlink="">
      <xdr:nvSpPr>
        <xdr:cNvPr id="301" name="楕円 300">
          <a:extLst>
            <a:ext uri="{FF2B5EF4-FFF2-40B4-BE49-F238E27FC236}">
              <a16:creationId xmlns:a16="http://schemas.microsoft.com/office/drawing/2014/main" id="{BC54F4D4-DAFB-4BB5-9BBE-DBE1A4449406}"/>
            </a:ext>
          </a:extLst>
        </xdr:cNvPr>
        <xdr:cNvSpPr/>
      </xdr:nvSpPr>
      <xdr:spPr>
        <a:xfrm>
          <a:off x="3746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46264</xdr:rowOff>
    </xdr:from>
    <xdr:to>
      <xdr:col>24</xdr:col>
      <xdr:colOff>63500</xdr:colOff>
      <xdr:row>84</xdr:row>
      <xdr:rowOff>80555</xdr:rowOff>
    </xdr:to>
    <xdr:cxnSp macro="">
      <xdr:nvCxnSpPr>
        <xdr:cNvPr id="302" name="直線コネクタ 301">
          <a:extLst>
            <a:ext uri="{FF2B5EF4-FFF2-40B4-BE49-F238E27FC236}">
              <a16:creationId xmlns:a16="http://schemas.microsoft.com/office/drawing/2014/main" id="{3C7C2740-D276-44B9-B066-CA10B35C7E43}"/>
            </a:ext>
          </a:extLst>
        </xdr:cNvPr>
        <xdr:cNvCxnSpPr/>
      </xdr:nvCxnSpPr>
      <xdr:spPr>
        <a:xfrm>
          <a:off x="3797300" y="144480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132624</xdr:rowOff>
    </xdr:from>
    <xdr:to>
      <xdr:col>15</xdr:col>
      <xdr:colOff>101600</xdr:colOff>
      <xdr:row>84</xdr:row>
      <xdr:rowOff>62774</xdr:rowOff>
    </xdr:to>
    <xdr:sp macro="" textlink="">
      <xdr:nvSpPr>
        <xdr:cNvPr id="303" name="楕円 302">
          <a:extLst>
            <a:ext uri="{FF2B5EF4-FFF2-40B4-BE49-F238E27FC236}">
              <a16:creationId xmlns:a16="http://schemas.microsoft.com/office/drawing/2014/main" id="{B5EB0DF8-3952-4521-8728-0D487222F8CD}"/>
            </a:ext>
          </a:extLst>
        </xdr:cNvPr>
        <xdr:cNvSpPr/>
      </xdr:nvSpPr>
      <xdr:spPr>
        <a:xfrm>
          <a:off x="2857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11974</xdr:rowOff>
    </xdr:from>
    <xdr:to>
      <xdr:col>19</xdr:col>
      <xdr:colOff>177800</xdr:colOff>
      <xdr:row>84</xdr:row>
      <xdr:rowOff>46264</xdr:rowOff>
    </xdr:to>
    <xdr:cxnSp macro="">
      <xdr:nvCxnSpPr>
        <xdr:cNvPr id="304" name="直線コネクタ 303">
          <a:extLst>
            <a:ext uri="{FF2B5EF4-FFF2-40B4-BE49-F238E27FC236}">
              <a16:creationId xmlns:a16="http://schemas.microsoft.com/office/drawing/2014/main" id="{80B9CA54-ADC0-4F2E-A413-45BB49A8667C}"/>
            </a:ext>
          </a:extLst>
        </xdr:cNvPr>
        <xdr:cNvCxnSpPr/>
      </xdr:nvCxnSpPr>
      <xdr:spPr>
        <a:xfrm>
          <a:off x="2908300" y="144137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137523</xdr:rowOff>
    </xdr:from>
    <xdr:to>
      <xdr:col>10</xdr:col>
      <xdr:colOff>165100</xdr:colOff>
      <xdr:row>84</xdr:row>
      <xdr:rowOff>67673</xdr:rowOff>
    </xdr:to>
    <xdr:sp macro="" textlink="">
      <xdr:nvSpPr>
        <xdr:cNvPr id="305" name="楕円 304">
          <a:extLst>
            <a:ext uri="{FF2B5EF4-FFF2-40B4-BE49-F238E27FC236}">
              <a16:creationId xmlns:a16="http://schemas.microsoft.com/office/drawing/2014/main" id="{38096524-9477-4866-90B3-2D4A62783EE6}"/>
            </a:ext>
          </a:extLst>
        </xdr:cNvPr>
        <xdr:cNvSpPr/>
      </xdr:nvSpPr>
      <xdr:spPr>
        <a:xfrm>
          <a:off x="1968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11974</xdr:rowOff>
    </xdr:from>
    <xdr:to>
      <xdr:col>15</xdr:col>
      <xdr:colOff>50800</xdr:colOff>
      <xdr:row>84</xdr:row>
      <xdr:rowOff>16873</xdr:rowOff>
    </xdr:to>
    <xdr:cxnSp macro="">
      <xdr:nvCxnSpPr>
        <xdr:cNvPr id="306" name="直線コネクタ 305">
          <a:extLst>
            <a:ext uri="{FF2B5EF4-FFF2-40B4-BE49-F238E27FC236}">
              <a16:creationId xmlns:a16="http://schemas.microsoft.com/office/drawing/2014/main" id="{1F56F705-5761-4166-9493-5CD3E145E414}"/>
            </a:ext>
          </a:extLst>
        </xdr:cNvPr>
        <xdr:cNvCxnSpPr/>
      </xdr:nvCxnSpPr>
      <xdr:spPr>
        <a:xfrm flipV="1">
          <a:off x="2019300" y="144137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72208</xdr:rowOff>
    </xdr:from>
    <xdr:to>
      <xdr:col>6</xdr:col>
      <xdr:colOff>38100</xdr:colOff>
      <xdr:row>84</xdr:row>
      <xdr:rowOff>2358</xdr:rowOff>
    </xdr:to>
    <xdr:sp macro="" textlink="">
      <xdr:nvSpPr>
        <xdr:cNvPr id="307" name="楕円 306">
          <a:extLst>
            <a:ext uri="{FF2B5EF4-FFF2-40B4-BE49-F238E27FC236}">
              <a16:creationId xmlns:a16="http://schemas.microsoft.com/office/drawing/2014/main" id="{6C160895-29D1-4E21-9D65-E949A107F257}"/>
            </a:ext>
          </a:extLst>
        </xdr:cNvPr>
        <xdr:cNvSpPr/>
      </xdr:nvSpPr>
      <xdr:spPr>
        <a:xfrm>
          <a:off x="1079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123008</xdr:rowOff>
    </xdr:from>
    <xdr:to>
      <xdr:col>10</xdr:col>
      <xdr:colOff>114300</xdr:colOff>
      <xdr:row>84</xdr:row>
      <xdr:rowOff>16873</xdr:rowOff>
    </xdr:to>
    <xdr:cxnSp macro="">
      <xdr:nvCxnSpPr>
        <xdr:cNvPr id="308" name="直線コネクタ 307">
          <a:extLst>
            <a:ext uri="{FF2B5EF4-FFF2-40B4-BE49-F238E27FC236}">
              <a16:creationId xmlns:a16="http://schemas.microsoft.com/office/drawing/2014/main" id="{112B5B6A-D454-49D0-BF02-280481DA0CF1}"/>
            </a:ext>
          </a:extLst>
        </xdr:cNvPr>
        <xdr:cNvCxnSpPr/>
      </xdr:nvCxnSpPr>
      <xdr:spPr>
        <a:xfrm>
          <a:off x="1130300" y="1435335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09" name="n_1aveValue【公営住宅】&#10;有形固定資産減価償却率">
          <a:extLst>
            <a:ext uri="{FF2B5EF4-FFF2-40B4-BE49-F238E27FC236}">
              <a16:creationId xmlns:a16="http://schemas.microsoft.com/office/drawing/2014/main" id="{1679FFDC-D4D9-4EDB-9489-5A1D0FE7A55D}"/>
            </a:ext>
          </a:extLst>
        </xdr:cNvPr>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0" name="n_2aveValue【公営住宅】&#10;有形固定資産減価償却率">
          <a:extLst>
            <a:ext uri="{FF2B5EF4-FFF2-40B4-BE49-F238E27FC236}">
              <a16:creationId xmlns:a16="http://schemas.microsoft.com/office/drawing/2014/main" id="{A80C7EFD-79FD-438F-80F3-7BBEB2C62971}"/>
            </a:ext>
          </a:extLst>
        </xdr:cNvPr>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1" name="n_3aveValue【公営住宅】&#10;有形固定資産減価償却率">
          <a:extLst>
            <a:ext uri="{FF2B5EF4-FFF2-40B4-BE49-F238E27FC236}">
              <a16:creationId xmlns:a16="http://schemas.microsoft.com/office/drawing/2014/main" id="{1F9F27C8-E9C1-4D96-AFAE-CCCD784BDB88}"/>
            </a:ext>
          </a:extLst>
        </xdr:cNvPr>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2" name="n_4aveValue【公営住宅】&#10;有形固定資産減価償却率">
          <a:extLst>
            <a:ext uri="{FF2B5EF4-FFF2-40B4-BE49-F238E27FC236}">
              <a16:creationId xmlns:a16="http://schemas.microsoft.com/office/drawing/2014/main" id="{5E600964-ADE2-4AA1-85B7-6030CCA07841}"/>
            </a:ext>
          </a:extLst>
        </xdr:cNvPr>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88191</xdr:rowOff>
    </xdr:from>
    <xdr:ext cx="405111" cy="259045"/>
    <xdr:sp macro="" textlink="">
      <xdr:nvSpPr>
        <xdr:cNvPr id="313" name="n_1mainValue【公営住宅】&#10;有形固定資産減価償却率">
          <a:extLst>
            <a:ext uri="{FF2B5EF4-FFF2-40B4-BE49-F238E27FC236}">
              <a16:creationId xmlns:a16="http://schemas.microsoft.com/office/drawing/2014/main" id="{FC8AD28E-74EC-4EAF-BC61-90A7F07752AA}"/>
            </a:ext>
          </a:extLst>
        </xdr:cNvPr>
        <xdr:cNvSpPr txBox="1"/>
      </xdr:nvSpPr>
      <xdr:spPr>
        <a:xfrm>
          <a:off x="35820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53901</xdr:rowOff>
    </xdr:from>
    <xdr:ext cx="405111" cy="259045"/>
    <xdr:sp macro="" textlink="">
      <xdr:nvSpPr>
        <xdr:cNvPr id="314" name="n_2mainValue【公営住宅】&#10;有形固定資産減価償却率">
          <a:extLst>
            <a:ext uri="{FF2B5EF4-FFF2-40B4-BE49-F238E27FC236}">
              <a16:creationId xmlns:a16="http://schemas.microsoft.com/office/drawing/2014/main" id="{98146ED5-8DFF-4A10-B07B-BCD5FB394C5F}"/>
            </a:ext>
          </a:extLst>
        </xdr:cNvPr>
        <xdr:cNvSpPr txBox="1"/>
      </xdr:nvSpPr>
      <xdr:spPr>
        <a:xfrm>
          <a:off x="2705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58800</xdr:rowOff>
    </xdr:from>
    <xdr:ext cx="405111" cy="259045"/>
    <xdr:sp macro="" textlink="">
      <xdr:nvSpPr>
        <xdr:cNvPr id="315" name="n_3mainValue【公営住宅】&#10;有形固定資産減価償却率">
          <a:extLst>
            <a:ext uri="{FF2B5EF4-FFF2-40B4-BE49-F238E27FC236}">
              <a16:creationId xmlns:a16="http://schemas.microsoft.com/office/drawing/2014/main" id="{13DDE74E-54FF-40DE-8D2A-9AD2DD5DF6A7}"/>
            </a:ext>
          </a:extLst>
        </xdr:cNvPr>
        <xdr:cNvSpPr txBox="1"/>
      </xdr:nvSpPr>
      <xdr:spPr>
        <a:xfrm>
          <a:off x="1816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16" name="n_4mainValue【公営住宅】&#10;有形固定資産減価償却率">
          <a:extLst>
            <a:ext uri="{FF2B5EF4-FFF2-40B4-BE49-F238E27FC236}">
              <a16:creationId xmlns:a16="http://schemas.microsoft.com/office/drawing/2014/main" id="{8A7957D7-04D9-445A-84F4-18BB20F222E4}"/>
            </a:ext>
          </a:extLst>
        </xdr:cNvPr>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BD77A23-D3C0-4392-A5AA-4760D506ABC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265281F9-5685-40CD-9C1C-6689D3CF08B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E9A433B2-551A-4BC7-BC81-D0E19D78FC7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2D1BE88A-08FE-4477-AAB1-4FA1C14BBB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431A5F53-5E97-40C8-8364-201D310DAA6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C782F8F8-EAD1-4DFF-857D-77CCD353E97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97861E1C-B25F-4106-9456-16CCE68F6E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A1C3DAB6-B41C-4155-8250-19BDF1D39BC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C5585986-9EBF-4664-B023-B4548F31F4D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9131B11A-B267-47F1-B714-61466B7E696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a:extLst>
            <a:ext uri="{FF2B5EF4-FFF2-40B4-BE49-F238E27FC236}">
              <a16:creationId xmlns:a16="http://schemas.microsoft.com/office/drawing/2014/main" id="{726EFD7A-D21F-4C8D-A6FE-D1F4DCE406C4}"/>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a:extLst>
            <a:ext uri="{FF2B5EF4-FFF2-40B4-BE49-F238E27FC236}">
              <a16:creationId xmlns:a16="http://schemas.microsoft.com/office/drawing/2014/main" id="{F09F8F85-C473-4687-89EF-19B4F4CD038D}"/>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a:extLst>
            <a:ext uri="{FF2B5EF4-FFF2-40B4-BE49-F238E27FC236}">
              <a16:creationId xmlns:a16="http://schemas.microsoft.com/office/drawing/2014/main" id="{C001BB8F-B085-48FC-A799-F4D762566AB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a:extLst>
            <a:ext uri="{FF2B5EF4-FFF2-40B4-BE49-F238E27FC236}">
              <a16:creationId xmlns:a16="http://schemas.microsoft.com/office/drawing/2014/main" id="{3BFB9191-B03E-482D-A720-314F99B9914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a:extLst>
            <a:ext uri="{FF2B5EF4-FFF2-40B4-BE49-F238E27FC236}">
              <a16:creationId xmlns:a16="http://schemas.microsoft.com/office/drawing/2014/main" id="{BF5B9302-1AF5-4811-898A-DA49EB48A8E1}"/>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a:extLst>
            <a:ext uri="{FF2B5EF4-FFF2-40B4-BE49-F238E27FC236}">
              <a16:creationId xmlns:a16="http://schemas.microsoft.com/office/drawing/2014/main" id="{ECFE2806-C092-4CED-813D-46D393E4F192}"/>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189C0772-0643-4B9F-8107-8E2377A803F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A7227A96-5429-44FA-9E59-28FA4D2B26C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9D616CB0-EA05-4BCA-8E08-61B4D782D5D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36" name="直線コネクタ 335">
          <a:extLst>
            <a:ext uri="{FF2B5EF4-FFF2-40B4-BE49-F238E27FC236}">
              <a16:creationId xmlns:a16="http://schemas.microsoft.com/office/drawing/2014/main" id="{7770D1A2-B787-4730-83FF-B70F00C41C3A}"/>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37" name="【公営住宅】&#10;一人当たり面積最小値テキスト">
          <a:extLst>
            <a:ext uri="{FF2B5EF4-FFF2-40B4-BE49-F238E27FC236}">
              <a16:creationId xmlns:a16="http://schemas.microsoft.com/office/drawing/2014/main" id="{3DB2DBB6-18C5-4856-83AE-84459FAF0B2D}"/>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38" name="直線コネクタ 337">
          <a:extLst>
            <a:ext uri="{FF2B5EF4-FFF2-40B4-BE49-F238E27FC236}">
              <a16:creationId xmlns:a16="http://schemas.microsoft.com/office/drawing/2014/main" id="{19877EF4-3435-4E1D-8E7B-D2B6630F2D2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9" name="【公営住宅】&#10;一人当たり面積最大値テキスト">
          <a:extLst>
            <a:ext uri="{FF2B5EF4-FFF2-40B4-BE49-F238E27FC236}">
              <a16:creationId xmlns:a16="http://schemas.microsoft.com/office/drawing/2014/main" id="{EC57E1A6-AD06-40FB-A1A8-B7D1A0601A3C}"/>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0" name="直線コネクタ 339">
          <a:extLst>
            <a:ext uri="{FF2B5EF4-FFF2-40B4-BE49-F238E27FC236}">
              <a16:creationId xmlns:a16="http://schemas.microsoft.com/office/drawing/2014/main" id="{F4AC0C75-8C4F-4E05-83B1-55592CDCD9BC}"/>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1" name="【公営住宅】&#10;一人当たり面積平均値テキスト">
          <a:extLst>
            <a:ext uri="{FF2B5EF4-FFF2-40B4-BE49-F238E27FC236}">
              <a16:creationId xmlns:a16="http://schemas.microsoft.com/office/drawing/2014/main" id="{712F23C6-D352-4B86-8998-E62371A6439C}"/>
            </a:ext>
          </a:extLst>
        </xdr:cNvPr>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2" name="フローチャート: 判断 341">
          <a:extLst>
            <a:ext uri="{FF2B5EF4-FFF2-40B4-BE49-F238E27FC236}">
              <a16:creationId xmlns:a16="http://schemas.microsoft.com/office/drawing/2014/main" id="{64DCD332-903C-4ED4-BAEC-3F0A4BB120DD}"/>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3" name="フローチャート: 判断 342">
          <a:extLst>
            <a:ext uri="{FF2B5EF4-FFF2-40B4-BE49-F238E27FC236}">
              <a16:creationId xmlns:a16="http://schemas.microsoft.com/office/drawing/2014/main" id="{230B9D6C-1E5B-4C43-B8DC-741971E5B938}"/>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44" name="フローチャート: 判断 343">
          <a:extLst>
            <a:ext uri="{FF2B5EF4-FFF2-40B4-BE49-F238E27FC236}">
              <a16:creationId xmlns:a16="http://schemas.microsoft.com/office/drawing/2014/main" id="{1AB21AFA-FF4A-4E18-AAF1-9C2B3C82363E}"/>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45" name="フローチャート: 判断 344">
          <a:extLst>
            <a:ext uri="{FF2B5EF4-FFF2-40B4-BE49-F238E27FC236}">
              <a16:creationId xmlns:a16="http://schemas.microsoft.com/office/drawing/2014/main" id="{86CAA721-D086-4138-8119-7FFF14A05352}"/>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46" name="フローチャート: 判断 345">
          <a:extLst>
            <a:ext uri="{FF2B5EF4-FFF2-40B4-BE49-F238E27FC236}">
              <a16:creationId xmlns:a16="http://schemas.microsoft.com/office/drawing/2014/main" id="{7D50CB3F-D703-43A4-90F7-F6DE61996E80}"/>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408583C0-078E-4DE8-98D8-623EFB2EA50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435A1B0-8B0F-472F-8F2F-FD01C6B10AD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BB45DC8A-2729-4CB2-85E5-0253B14DA25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B938883F-25D5-4743-B98C-64F57BD5371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479D2054-7AC6-46E1-A8E5-0856B3A0425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31877</xdr:rowOff>
    </xdr:from>
    <xdr:to>
      <xdr:col>55</xdr:col>
      <xdr:colOff>50800</xdr:colOff>
      <xdr:row>83</xdr:row>
      <xdr:rowOff>133477</xdr:rowOff>
    </xdr:to>
    <xdr:sp macro="" textlink="">
      <xdr:nvSpPr>
        <xdr:cNvPr id="352" name="楕円 351">
          <a:extLst>
            <a:ext uri="{FF2B5EF4-FFF2-40B4-BE49-F238E27FC236}">
              <a16:creationId xmlns:a16="http://schemas.microsoft.com/office/drawing/2014/main" id="{00DFC16A-28BF-4530-A3B3-E00794A078DB}"/>
            </a:ext>
          </a:extLst>
        </xdr:cNvPr>
        <xdr:cNvSpPr/>
      </xdr:nvSpPr>
      <xdr:spPr>
        <a:xfrm>
          <a:off x="10426700" y="1426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10304</xdr:rowOff>
    </xdr:from>
    <xdr:ext cx="469744" cy="259045"/>
    <xdr:sp macro="" textlink="">
      <xdr:nvSpPr>
        <xdr:cNvPr id="353" name="【公営住宅】&#10;一人当たり面積該当値テキスト">
          <a:extLst>
            <a:ext uri="{FF2B5EF4-FFF2-40B4-BE49-F238E27FC236}">
              <a16:creationId xmlns:a16="http://schemas.microsoft.com/office/drawing/2014/main" id="{786BD99E-231D-473B-BADD-C517D7F65056}"/>
            </a:ext>
          </a:extLst>
        </xdr:cNvPr>
        <xdr:cNvSpPr txBox="1"/>
      </xdr:nvSpPr>
      <xdr:spPr>
        <a:xfrm>
          <a:off x="10515600" y="1424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33592</xdr:rowOff>
    </xdr:from>
    <xdr:to>
      <xdr:col>50</xdr:col>
      <xdr:colOff>165100</xdr:colOff>
      <xdr:row>83</xdr:row>
      <xdr:rowOff>135192</xdr:rowOff>
    </xdr:to>
    <xdr:sp macro="" textlink="">
      <xdr:nvSpPr>
        <xdr:cNvPr id="354" name="楕円 353">
          <a:extLst>
            <a:ext uri="{FF2B5EF4-FFF2-40B4-BE49-F238E27FC236}">
              <a16:creationId xmlns:a16="http://schemas.microsoft.com/office/drawing/2014/main" id="{0BB28811-8D54-43E3-A0F5-48CCFD7F913B}"/>
            </a:ext>
          </a:extLst>
        </xdr:cNvPr>
        <xdr:cNvSpPr/>
      </xdr:nvSpPr>
      <xdr:spPr>
        <a:xfrm>
          <a:off x="9588500" y="1426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82677</xdr:rowOff>
    </xdr:from>
    <xdr:to>
      <xdr:col>55</xdr:col>
      <xdr:colOff>0</xdr:colOff>
      <xdr:row>83</xdr:row>
      <xdr:rowOff>84392</xdr:rowOff>
    </xdr:to>
    <xdr:cxnSp macro="">
      <xdr:nvCxnSpPr>
        <xdr:cNvPr id="355" name="直線コネクタ 354">
          <a:extLst>
            <a:ext uri="{FF2B5EF4-FFF2-40B4-BE49-F238E27FC236}">
              <a16:creationId xmlns:a16="http://schemas.microsoft.com/office/drawing/2014/main" id="{58A2DEE7-F869-4DF2-8E6E-2B92D7C2846D}"/>
            </a:ext>
          </a:extLst>
        </xdr:cNvPr>
        <xdr:cNvCxnSpPr/>
      </xdr:nvCxnSpPr>
      <xdr:spPr>
        <a:xfrm flipV="1">
          <a:off x="9639300" y="14313027"/>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35306</xdr:rowOff>
    </xdr:from>
    <xdr:to>
      <xdr:col>46</xdr:col>
      <xdr:colOff>38100</xdr:colOff>
      <xdr:row>83</xdr:row>
      <xdr:rowOff>136906</xdr:rowOff>
    </xdr:to>
    <xdr:sp macro="" textlink="">
      <xdr:nvSpPr>
        <xdr:cNvPr id="356" name="楕円 355">
          <a:extLst>
            <a:ext uri="{FF2B5EF4-FFF2-40B4-BE49-F238E27FC236}">
              <a16:creationId xmlns:a16="http://schemas.microsoft.com/office/drawing/2014/main" id="{B9D71833-E00F-4265-8717-405F0D1F2DC4}"/>
            </a:ext>
          </a:extLst>
        </xdr:cNvPr>
        <xdr:cNvSpPr/>
      </xdr:nvSpPr>
      <xdr:spPr>
        <a:xfrm>
          <a:off x="8699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84392</xdr:rowOff>
    </xdr:from>
    <xdr:to>
      <xdr:col>50</xdr:col>
      <xdr:colOff>114300</xdr:colOff>
      <xdr:row>83</xdr:row>
      <xdr:rowOff>86106</xdr:rowOff>
    </xdr:to>
    <xdr:cxnSp macro="">
      <xdr:nvCxnSpPr>
        <xdr:cNvPr id="357" name="直線コネクタ 356">
          <a:extLst>
            <a:ext uri="{FF2B5EF4-FFF2-40B4-BE49-F238E27FC236}">
              <a16:creationId xmlns:a16="http://schemas.microsoft.com/office/drawing/2014/main" id="{258021A1-89BE-402B-A773-3603F45BE4E5}"/>
            </a:ext>
          </a:extLst>
        </xdr:cNvPr>
        <xdr:cNvCxnSpPr/>
      </xdr:nvCxnSpPr>
      <xdr:spPr>
        <a:xfrm flipV="1">
          <a:off x="8750300" y="1431474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27305</xdr:rowOff>
    </xdr:from>
    <xdr:to>
      <xdr:col>41</xdr:col>
      <xdr:colOff>101600</xdr:colOff>
      <xdr:row>84</xdr:row>
      <xdr:rowOff>128905</xdr:rowOff>
    </xdr:to>
    <xdr:sp macro="" textlink="">
      <xdr:nvSpPr>
        <xdr:cNvPr id="358" name="楕円 357">
          <a:extLst>
            <a:ext uri="{FF2B5EF4-FFF2-40B4-BE49-F238E27FC236}">
              <a16:creationId xmlns:a16="http://schemas.microsoft.com/office/drawing/2014/main" id="{B7B69EF8-8EFF-46B0-87CF-6510936BAE38}"/>
            </a:ext>
          </a:extLst>
        </xdr:cNvPr>
        <xdr:cNvSpPr/>
      </xdr:nvSpPr>
      <xdr:spPr>
        <a:xfrm>
          <a:off x="7810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86106</xdr:rowOff>
    </xdr:from>
    <xdr:to>
      <xdr:col>45</xdr:col>
      <xdr:colOff>177800</xdr:colOff>
      <xdr:row>84</xdr:row>
      <xdr:rowOff>78105</xdr:rowOff>
    </xdr:to>
    <xdr:cxnSp macro="">
      <xdr:nvCxnSpPr>
        <xdr:cNvPr id="359" name="直線コネクタ 358">
          <a:extLst>
            <a:ext uri="{FF2B5EF4-FFF2-40B4-BE49-F238E27FC236}">
              <a16:creationId xmlns:a16="http://schemas.microsoft.com/office/drawing/2014/main" id="{03FCA9D5-11BD-4760-97E0-270496C09194}"/>
            </a:ext>
          </a:extLst>
        </xdr:cNvPr>
        <xdr:cNvCxnSpPr/>
      </xdr:nvCxnSpPr>
      <xdr:spPr>
        <a:xfrm flipV="1">
          <a:off x="7861300" y="14316456"/>
          <a:ext cx="8890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28448</xdr:rowOff>
    </xdr:from>
    <xdr:to>
      <xdr:col>36</xdr:col>
      <xdr:colOff>165100</xdr:colOff>
      <xdr:row>84</xdr:row>
      <xdr:rowOff>130048</xdr:rowOff>
    </xdr:to>
    <xdr:sp macro="" textlink="">
      <xdr:nvSpPr>
        <xdr:cNvPr id="360" name="楕円 359">
          <a:extLst>
            <a:ext uri="{FF2B5EF4-FFF2-40B4-BE49-F238E27FC236}">
              <a16:creationId xmlns:a16="http://schemas.microsoft.com/office/drawing/2014/main" id="{2483CC6C-357C-47B8-A04B-B817FD631764}"/>
            </a:ext>
          </a:extLst>
        </xdr:cNvPr>
        <xdr:cNvSpPr/>
      </xdr:nvSpPr>
      <xdr:spPr>
        <a:xfrm>
          <a:off x="6921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78105</xdr:rowOff>
    </xdr:from>
    <xdr:to>
      <xdr:col>41</xdr:col>
      <xdr:colOff>50800</xdr:colOff>
      <xdr:row>84</xdr:row>
      <xdr:rowOff>79248</xdr:rowOff>
    </xdr:to>
    <xdr:cxnSp macro="">
      <xdr:nvCxnSpPr>
        <xdr:cNvPr id="361" name="直線コネクタ 360">
          <a:extLst>
            <a:ext uri="{FF2B5EF4-FFF2-40B4-BE49-F238E27FC236}">
              <a16:creationId xmlns:a16="http://schemas.microsoft.com/office/drawing/2014/main" id="{AF5B13C0-1C12-4C69-AD3D-A539E8DAF8AB}"/>
            </a:ext>
          </a:extLst>
        </xdr:cNvPr>
        <xdr:cNvCxnSpPr/>
      </xdr:nvCxnSpPr>
      <xdr:spPr>
        <a:xfrm flipV="1">
          <a:off x="6972300" y="1447990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2" name="n_1aveValue【公営住宅】&#10;一人当たり面積">
          <a:extLst>
            <a:ext uri="{FF2B5EF4-FFF2-40B4-BE49-F238E27FC236}">
              <a16:creationId xmlns:a16="http://schemas.microsoft.com/office/drawing/2014/main" id="{546DB88B-06EE-49D9-AB1B-E5974214DEAB}"/>
            </a:ext>
          </a:extLst>
        </xdr:cNvPr>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3" name="n_2aveValue【公営住宅】&#10;一人当たり面積">
          <a:extLst>
            <a:ext uri="{FF2B5EF4-FFF2-40B4-BE49-F238E27FC236}">
              <a16:creationId xmlns:a16="http://schemas.microsoft.com/office/drawing/2014/main" id="{8FB1339E-F34A-488F-B6BC-E05CC3896EFD}"/>
            </a:ext>
          </a:extLst>
        </xdr:cNvPr>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64" name="n_3aveValue【公営住宅】&#10;一人当たり面積">
          <a:extLst>
            <a:ext uri="{FF2B5EF4-FFF2-40B4-BE49-F238E27FC236}">
              <a16:creationId xmlns:a16="http://schemas.microsoft.com/office/drawing/2014/main" id="{5169172C-126B-46ED-8082-050C8E1E95C3}"/>
            </a:ext>
          </a:extLst>
        </xdr:cNvPr>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65" name="n_4aveValue【公営住宅】&#10;一人当たり面積">
          <a:extLst>
            <a:ext uri="{FF2B5EF4-FFF2-40B4-BE49-F238E27FC236}">
              <a16:creationId xmlns:a16="http://schemas.microsoft.com/office/drawing/2014/main" id="{2071EF3B-F812-468E-B285-6BD181BDDD60}"/>
            </a:ext>
          </a:extLst>
        </xdr:cNvPr>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126319</xdr:rowOff>
    </xdr:from>
    <xdr:ext cx="469744" cy="259045"/>
    <xdr:sp macro="" textlink="">
      <xdr:nvSpPr>
        <xdr:cNvPr id="366" name="n_1mainValue【公営住宅】&#10;一人当たり面積">
          <a:extLst>
            <a:ext uri="{FF2B5EF4-FFF2-40B4-BE49-F238E27FC236}">
              <a16:creationId xmlns:a16="http://schemas.microsoft.com/office/drawing/2014/main" id="{F847895E-FC7C-44FE-BC16-EF734744ACD3}"/>
            </a:ext>
          </a:extLst>
        </xdr:cNvPr>
        <xdr:cNvSpPr txBox="1"/>
      </xdr:nvSpPr>
      <xdr:spPr>
        <a:xfrm>
          <a:off x="9391727" y="1435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128033</xdr:rowOff>
    </xdr:from>
    <xdr:ext cx="469744" cy="259045"/>
    <xdr:sp macro="" textlink="">
      <xdr:nvSpPr>
        <xdr:cNvPr id="367" name="n_2mainValue【公営住宅】&#10;一人当たり面積">
          <a:extLst>
            <a:ext uri="{FF2B5EF4-FFF2-40B4-BE49-F238E27FC236}">
              <a16:creationId xmlns:a16="http://schemas.microsoft.com/office/drawing/2014/main" id="{9B089D41-14E9-4516-84AA-D43E619D2D53}"/>
            </a:ext>
          </a:extLst>
        </xdr:cNvPr>
        <xdr:cNvSpPr txBox="1"/>
      </xdr:nvSpPr>
      <xdr:spPr>
        <a:xfrm>
          <a:off x="85154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120032</xdr:rowOff>
    </xdr:from>
    <xdr:ext cx="469744" cy="259045"/>
    <xdr:sp macro="" textlink="">
      <xdr:nvSpPr>
        <xdr:cNvPr id="368" name="n_3mainValue【公営住宅】&#10;一人当たり面積">
          <a:extLst>
            <a:ext uri="{FF2B5EF4-FFF2-40B4-BE49-F238E27FC236}">
              <a16:creationId xmlns:a16="http://schemas.microsoft.com/office/drawing/2014/main" id="{7AA3659F-C042-4308-A155-A06D9D708A73}"/>
            </a:ext>
          </a:extLst>
        </xdr:cNvPr>
        <xdr:cNvSpPr txBox="1"/>
      </xdr:nvSpPr>
      <xdr:spPr>
        <a:xfrm>
          <a:off x="7626427" y="1452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121175</xdr:rowOff>
    </xdr:from>
    <xdr:ext cx="469744" cy="259045"/>
    <xdr:sp macro="" textlink="">
      <xdr:nvSpPr>
        <xdr:cNvPr id="369" name="n_4mainValue【公営住宅】&#10;一人当たり面積">
          <a:extLst>
            <a:ext uri="{FF2B5EF4-FFF2-40B4-BE49-F238E27FC236}">
              <a16:creationId xmlns:a16="http://schemas.microsoft.com/office/drawing/2014/main" id="{107E295D-3A9A-4A96-B16A-8893F5CE503F}"/>
            </a:ext>
          </a:extLst>
        </xdr:cNvPr>
        <xdr:cNvSpPr txBox="1"/>
      </xdr:nvSpPr>
      <xdr:spPr>
        <a:xfrm>
          <a:off x="6737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ACCF1D12-6092-494D-98D6-CEC9FE552D6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824077C4-FB4C-483E-B7C3-A1623767777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3EC5882A-2340-4CAC-BDFF-D3F6C345BF7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8FAD6C24-C6E5-4A5A-8510-A66516BE79E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CC463E7D-CBCE-4DBD-A242-CFB59E4F7B1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0CDB271A-48E2-4011-9F30-58B4AE540EB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E85ED4A7-AF8E-4A08-86C7-5E7BB41EB2E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9E092991-FBFB-483C-82D8-C329745F771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859586B7-F0E6-485D-AA2C-E03B14FCFD8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847A7837-FE52-42FF-BF24-7227F6081DC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ED2139FF-FE44-4866-92A7-90DF45CA1D3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B1C12E17-C2C6-4E9E-9D2F-C842A2CCB0B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2029907B-4985-408A-91C2-57F03037068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9E00A698-8640-46FB-BC3A-7E8CAB69DD8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1AFFB73B-790C-42B2-93DB-2313FFD7D12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C910A7D0-7528-444D-A0AC-B32C823F89F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430E20ED-7886-4667-9BC1-4C0FD5E15F5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795E932A-B7DB-4A13-91DA-E6869D87FC3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C6E12E32-6577-47B1-B49D-545924A6868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1F6C55D6-781A-42D5-B169-25A79E72537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6DF7DB27-C528-410C-B26E-6D264867259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234C6154-29A0-4295-AC63-D10EB0BA259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48B81598-D0B1-4BBA-AFFA-2F7690205BA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48E3932A-721A-4613-8C48-C7713ED90F1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68FCB34A-4BFB-4536-8B7B-3C8C8C8F25A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29550D2E-8AFF-45E6-8DE0-48D659E1419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E4CF6D5F-0C68-44D6-BDC1-1701BDA921E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a:extLst>
            <a:ext uri="{FF2B5EF4-FFF2-40B4-BE49-F238E27FC236}">
              <a16:creationId xmlns:a16="http://schemas.microsoft.com/office/drawing/2014/main" id="{DD24CA7A-B743-4040-B7D5-B6E7B7793E1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a:extLst>
            <a:ext uri="{FF2B5EF4-FFF2-40B4-BE49-F238E27FC236}">
              <a16:creationId xmlns:a16="http://schemas.microsoft.com/office/drawing/2014/main" id="{79AD6EC1-F622-4A96-A285-1958DF739D2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a:extLst>
            <a:ext uri="{FF2B5EF4-FFF2-40B4-BE49-F238E27FC236}">
              <a16:creationId xmlns:a16="http://schemas.microsoft.com/office/drawing/2014/main" id="{9F39D5B9-E666-4095-B810-8CA9E93CA58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a:extLst>
            <a:ext uri="{FF2B5EF4-FFF2-40B4-BE49-F238E27FC236}">
              <a16:creationId xmlns:a16="http://schemas.microsoft.com/office/drawing/2014/main" id="{F1595CFE-27E6-4A27-9881-01C3F6C5179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a:extLst>
            <a:ext uri="{FF2B5EF4-FFF2-40B4-BE49-F238E27FC236}">
              <a16:creationId xmlns:a16="http://schemas.microsoft.com/office/drawing/2014/main" id="{C76FDE4A-F2D3-46E3-A466-8D402BD2835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a:extLst>
            <a:ext uri="{FF2B5EF4-FFF2-40B4-BE49-F238E27FC236}">
              <a16:creationId xmlns:a16="http://schemas.microsoft.com/office/drawing/2014/main" id="{8658A8D0-7E89-4104-80B4-9291EB70056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a:extLst>
            <a:ext uri="{FF2B5EF4-FFF2-40B4-BE49-F238E27FC236}">
              <a16:creationId xmlns:a16="http://schemas.microsoft.com/office/drawing/2014/main" id="{4EB87212-1F43-4FC9-9B04-17FA063EE31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a:extLst>
            <a:ext uri="{FF2B5EF4-FFF2-40B4-BE49-F238E27FC236}">
              <a16:creationId xmlns:a16="http://schemas.microsoft.com/office/drawing/2014/main" id="{58932439-8D2A-49F2-87B0-DBF783D7E0E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a:extLst>
            <a:ext uri="{FF2B5EF4-FFF2-40B4-BE49-F238E27FC236}">
              <a16:creationId xmlns:a16="http://schemas.microsoft.com/office/drawing/2014/main" id="{77EC6EB6-7AB3-4009-A18A-040B29C7803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a:extLst>
            <a:ext uri="{FF2B5EF4-FFF2-40B4-BE49-F238E27FC236}">
              <a16:creationId xmlns:a16="http://schemas.microsoft.com/office/drawing/2014/main" id="{DD2B5C3A-AB28-4BBA-AD38-BE44A152052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D36B9066-2881-45E8-A7F5-8F777733C54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a:extLst>
            <a:ext uri="{FF2B5EF4-FFF2-40B4-BE49-F238E27FC236}">
              <a16:creationId xmlns:a16="http://schemas.microsoft.com/office/drawing/2014/main" id="{BF07188E-1718-42CB-A066-E00C32A346D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a:extLst>
            <a:ext uri="{FF2B5EF4-FFF2-40B4-BE49-F238E27FC236}">
              <a16:creationId xmlns:a16="http://schemas.microsoft.com/office/drawing/2014/main" id="{75086D93-C32A-4DD1-BF6C-0B208EB578D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0" name="直線コネクタ 409">
          <a:extLst>
            <a:ext uri="{FF2B5EF4-FFF2-40B4-BE49-F238E27FC236}">
              <a16:creationId xmlns:a16="http://schemas.microsoft.com/office/drawing/2014/main" id="{6BDFF1DC-B7B7-419B-A759-DB9475B2BF9D}"/>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1" name="【認定こども園・幼稚園・保育所】&#10;有形固定資産減価償却率最小値テキスト">
          <a:extLst>
            <a:ext uri="{FF2B5EF4-FFF2-40B4-BE49-F238E27FC236}">
              <a16:creationId xmlns:a16="http://schemas.microsoft.com/office/drawing/2014/main" id="{F263DAAB-F4DC-4523-A735-2D6E5A131B06}"/>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2" name="直線コネクタ 411">
          <a:extLst>
            <a:ext uri="{FF2B5EF4-FFF2-40B4-BE49-F238E27FC236}">
              <a16:creationId xmlns:a16="http://schemas.microsoft.com/office/drawing/2014/main" id="{EB7C53D3-E621-4377-9DCC-5EC0D0BF6624}"/>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3" name="【認定こども園・幼稚園・保育所】&#10;有形固定資産減価償却率最大値テキスト">
          <a:extLst>
            <a:ext uri="{FF2B5EF4-FFF2-40B4-BE49-F238E27FC236}">
              <a16:creationId xmlns:a16="http://schemas.microsoft.com/office/drawing/2014/main" id="{23642A48-CC07-4936-A524-F11C02CF86EE}"/>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14" name="直線コネクタ 413">
          <a:extLst>
            <a:ext uri="{FF2B5EF4-FFF2-40B4-BE49-F238E27FC236}">
              <a16:creationId xmlns:a16="http://schemas.microsoft.com/office/drawing/2014/main" id="{8C48DE44-65B3-4C18-930B-2728113CBE30}"/>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15" name="【認定こども園・幼稚園・保育所】&#10;有形固定資産減価償却率平均値テキスト">
          <a:extLst>
            <a:ext uri="{FF2B5EF4-FFF2-40B4-BE49-F238E27FC236}">
              <a16:creationId xmlns:a16="http://schemas.microsoft.com/office/drawing/2014/main" id="{1DCFE17F-A3DE-4509-A430-1EB6823E1BBD}"/>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16" name="フローチャート: 判断 415">
          <a:extLst>
            <a:ext uri="{FF2B5EF4-FFF2-40B4-BE49-F238E27FC236}">
              <a16:creationId xmlns:a16="http://schemas.microsoft.com/office/drawing/2014/main" id="{D27536A7-156B-401F-8061-CF16F59E41DF}"/>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17" name="フローチャート: 判断 416">
          <a:extLst>
            <a:ext uri="{FF2B5EF4-FFF2-40B4-BE49-F238E27FC236}">
              <a16:creationId xmlns:a16="http://schemas.microsoft.com/office/drawing/2014/main" id="{32BAC368-9D7B-453A-9E1A-3F2809F1744B}"/>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18" name="フローチャート: 判断 417">
          <a:extLst>
            <a:ext uri="{FF2B5EF4-FFF2-40B4-BE49-F238E27FC236}">
              <a16:creationId xmlns:a16="http://schemas.microsoft.com/office/drawing/2014/main" id="{DD6DBBFE-C489-4DC9-9650-BD0D4043FC79}"/>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19" name="フローチャート: 判断 418">
          <a:extLst>
            <a:ext uri="{FF2B5EF4-FFF2-40B4-BE49-F238E27FC236}">
              <a16:creationId xmlns:a16="http://schemas.microsoft.com/office/drawing/2014/main" id="{F02429F9-6AA1-436E-81A5-C3AC6B531722}"/>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0" name="フローチャート: 判断 419">
          <a:extLst>
            <a:ext uri="{FF2B5EF4-FFF2-40B4-BE49-F238E27FC236}">
              <a16:creationId xmlns:a16="http://schemas.microsoft.com/office/drawing/2014/main" id="{40038409-83EC-4730-A66D-8FEAA96CD3A1}"/>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6146499F-1E5D-4082-AE08-50AA0C3C89E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E04FEBA1-7FA9-4ECE-A94A-31CEA5655FE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A4A3B879-1D8B-48AE-A49C-34F3C467A82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E166A513-8900-45F2-A78C-13D8F426127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7C8BF71E-1FB8-47C7-97F6-AA4C229B9CD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67310</xdr:rowOff>
    </xdr:from>
    <xdr:to>
      <xdr:col>85</xdr:col>
      <xdr:colOff>177800</xdr:colOff>
      <xdr:row>38</xdr:row>
      <xdr:rowOff>168910</xdr:rowOff>
    </xdr:to>
    <xdr:sp macro="" textlink="">
      <xdr:nvSpPr>
        <xdr:cNvPr id="426" name="楕円 425">
          <a:extLst>
            <a:ext uri="{FF2B5EF4-FFF2-40B4-BE49-F238E27FC236}">
              <a16:creationId xmlns:a16="http://schemas.microsoft.com/office/drawing/2014/main" id="{C7BC208E-1D06-45BA-BF26-51653EFC7374}"/>
            </a:ext>
          </a:extLst>
        </xdr:cNvPr>
        <xdr:cNvSpPr/>
      </xdr:nvSpPr>
      <xdr:spPr>
        <a:xfrm>
          <a:off x="16268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45737</xdr:rowOff>
    </xdr:from>
    <xdr:ext cx="405111" cy="259045"/>
    <xdr:sp macro="" textlink="">
      <xdr:nvSpPr>
        <xdr:cNvPr id="427" name="【認定こども園・幼稚園・保育所】&#10;有形固定資産減価償却率該当値テキスト">
          <a:extLst>
            <a:ext uri="{FF2B5EF4-FFF2-40B4-BE49-F238E27FC236}">
              <a16:creationId xmlns:a16="http://schemas.microsoft.com/office/drawing/2014/main" id="{32F4CD42-4181-43F6-B32E-0B565AA86BE4}"/>
            </a:ext>
          </a:extLst>
        </xdr:cNvPr>
        <xdr:cNvSpPr txBox="1"/>
      </xdr:nvSpPr>
      <xdr:spPr>
        <a:xfrm>
          <a:off x="16357600"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50165</xdr:rowOff>
    </xdr:from>
    <xdr:to>
      <xdr:col>81</xdr:col>
      <xdr:colOff>101600</xdr:colOff>
      <xdr:row>38</xdr:row>
      <xdr:rowOff>151765</xdr:rowOff>
    </xdr:to>
    <xdr:sp macro="" textlink="">
      <xdr:nvSpPr>
        <xdr:cNvPr id="428" name="楕円 427">
          <a:extLst>
            <a:ext uri="{FF2B5EF4-FFF2-40B4-BE49-F238E27FC236}">
              <a16:creationId xmlns:a16="http://schemas.microsoft.com/office/drawing/2014/main" id="{14F7FF3F-BA61-4FE2-9644-A675241FB8FF}"/>
            </a:ext>
          </a:extLst>
        </xdr:cNvPr>
        <xdr:cNvSpPr/>
      </xdr:nvSpPr>
      <xdr:spPr>
        <a:xfrm>
          <a:off x="15430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100965</xdr:rowOff>
    </xdr:from>
    <xdr:to>
      <xdr:col>85</xdr:col>
      <xdr:colOff>127000</xdr:colOff>
      <xdr:row>38</xdr:row>
      <xdr:rowOff>118110</xdr:rowOff>
    </xdr:to>
    <xdr:cxnSp macro="">
      <xdr:nvCxnSpPr>
        <xdr:cNvPr id="429" name="直線コネクタ 428">
          <a:extLst>
            <a:ext uri="{FF2B5EF4-FFF2-40B4-BE49-F238E27FC236}">
              <a16:creationId xmlns:a16="http://schemas.microsoft.com/office/drawing/2014/main" id="{2548D9C7-F21A-4782-A781-31007F626D0D}"/>
            </a:ext>
          </a:extLst>
        </xdr:cNvPr>
        <xdr:cNvCxnSpPr/>
      </xdr:nvCxnSpPr>
      <xdr:spPr>
        <a:xfrm>
          <a:off x="15481300" y="66160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xdr:rowOff>
    </xdr:from>
    <xdr:to>
      <xdr:col>76</xdr:col>
      <xdr:colOff>165100</xdr:colOff>
      <xdr:row>38</xdr:row>
      <xdr:rowOff>107950</xdr:rowOff>
    </xdr:to>
    <xdr:sp macro="" textlink="">
      <xdr:nvSpPr>
        <xdr:cNvPr id="430" name="楕円 429">
          <a:extLst>
            <a:ext uri="{FF2B5EF4-FFF2-40B4-BE49-F238E27FC236}">
              <a16:creationId xmlns:a16="http://schemas.microsoft.com/office/drawing/2014/main" id="{AA3F7A13-D0D1-4A84-95D5-CDB98A906F25}"/>
            </a:ext>
          </a:extLst>
        </xdr:cNvPr>
        <xdr:cNvSpPr/>
      </xdr:nvSpPr>
      <xdr:spPr>
        <a:xfrm>
          <a:off x="14541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57150</xdr:rowOff>
    </xdr:from>
    <xdr:to>
      <xdr:col>81</xdr:col>
      <xdr:colOff>50800</xdr:colOff>
      <xdr:row>38</xdr:row>
      <xdr:rowOff>100965</xdr:rowOff>
    </xdr:to>
    <xdr:cxnSp macro="">
      <xdr:nvCxnSpPr>
        <xdr:cNvPr id="431" name="直線コネクタ 430">
          <a:extLst>
            <a:ext uri="{FF2B5EF4-FFF2-40B4-BE49-F238E27FC236}">
              <a16:creationId xmlns:a16="http://schemas.microsoft.com/office/drawing/2014/main" id="{3540AAEF-B1C3-4712-BDAA-BF55DB4D8465}"/>
            </a:ext>
          </a:extLst>
        </xdr:cNvPr>
        <xdr:cNvCxnSpPr/>
      </xdr:nvCxnSpPr>
      <xdr:spPr>
        <a:xfrm>
          <a:off x="14592300" y="65722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153035</xdr:rowOff>
    </xdr:from>
    <xdr:to>
      <xdr:col>72</xdr:col>
      <xdr:colOff>38100</xdr:colOff>
      <xdr:row>38</xdr:row>
      <xdr:rowOff>83185</xdr:rowOff>
    </xdr:to>
    <xdr:sp macro="" textlink="">
      <xdr:nvSpPr>
        <xdr:cNvPr id="432" name="楕円 431">
          <a:extLst>
            <a:ext uri="{FF2B5EF4-FFF2-40B4-BE49-F238E27FC236}">
              <a16:creationId xmlns:a16="http://schemas.microsoft.com/office/drawing/2014/main" id="{875189BE-5026-44C6-975D-468AE28B9289}"/>
            </a:ext>
          </a:extLst>
        </xdr:cNvPr>
        <xdr:cNvSpPr/>
      </xdr:nvSpPr>
      <xdr:spPr>
        <a:xfrm>
          <a:off x="13652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32385</xdr:rowOff>
    </xdr:from>
    <xdr:to>
      <xdr:col>76</xdr:col>
      <xdr:colOff>114300</xdr:colOff>
      <xdr:row>38</xdr:row>
      <xdr:rowOff>57150</xdr:rowOff>
    </xdr:to>
    <xdr:cxnSp macro="">
      <xdr:nvCxnSpPr>
        <xdr:cNvPr id="433" name="直線コネクタ 432">
          <a:extLst>
            <a:ext uri="{FF2B5EF4-FFF2-40B4-BE49-F238E27FC236}">
              <a16:creationId xmlns:a16="http://schemas.microsoft.com/office/drawing/2014/main" id="{E42ADACF-C9E9-46A3-B2B5-1EA87AC007CA}"/>
            </a:ext>
          </a:extLst>
        </xdr:cNvPr>
        <xdr:cNvCxnSpPr/>
      </xdr:nvCxnSpPr>
      <xdr:spPr>
        <a:xfrm>
          <a:off x="13703300" y="65474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153035</xdr:rowOff>
    </xdr:from>
    <xdr:to>
      <xdr:col>67</xdr:col>
      <xdr:colOff>101600</xdr:colOff>
      <xdr:row>40</xdr:row>
      <xdr:rowOff>83185</xdr:rowOff>
    </xdr:to>
    <xdr:sp macro="" textlink="">
      <xdr:nvSpPr>
        <xdr:cNvPr id="434" name="楕円 433">
          <a:extLst>
            <a:ext uri="{FF2B5EF4-FFF2-40B4-BE49-F238E27FC236}">
              <a16:creationId xmlns:a16="http://schemas.microsoft.com/office/drawing/2014/main" id="{E55AA3B9-A4B5-4356-A0DA-C5D3677D6B1D}"/>
            </a:ext>
          </a:extLst>
        </xdr:cNvPr>
        <xdr:cNvSpPr/>
      </xdr:nvSpPr>
      <xdr:spPr>
        <a:xfrm>
          <a:off x="12763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32385</xdr:rowOff>
    </xdr:from>
    <xdr:to>
      <xdr:col>71</xdr:col>
      <xdr:colOff>177800</xdr:colOff>
      <xdr:row>40</xdr:row>
      <xdr:rowOff>32385</xdr:rowOff>
    </xdr:to>
    <xdr:cxnSp macro="">
      <xdr:nvCxnSpPr>
        <xdr:cNvPr id="435" name="直線コネクタ 434">
          <a:extLst>
            <a:ext uri="{FF2B5EF4-FFF2-40B4-BE49-F238E27FC236}">
              <a16:creationId xmlns:a16="http://schemas.microsoft.com/office/drawing/2014/main" id="{FD8DF61C-81C5-4E29-9801-E2CB67B9DCE5}"/>
            </a:ext>
          </a:extLst>
        </xdr:cNvPr>
        <xdr:cNvCxnSpPr/>
      </xdr:nvCxnSpPr>
      <xdr:spPr>
        <a:xfrm flipV="1">
          <a:off x="12814300" y="654748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36" name="n_1aveValue【認定こども園・幼稚園・保育所】&#10;有形固定資産減価償却率">
          <a:extLst>
            <a:ext uri="{FF2B5EF4-FFF2-40B4-BE49-F238E27FC236}">
              <a16:creationId xmlns:a16="http://schemas.microsoft.com/office/drawing/2014/main" id="{9BD23E88-B9B4-47F4-A87D-FB74C73DC1B5}"/>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37" name="n_2aveValue【認定こども園・幼稚園・保育所】&#10;有形固定資産減価償却率">
          <a:extLst>
            <a:ext uri="{FF2B5EF4-FFF2-40B4-BE49-F238E27FC236}">
              <a16:creationId xmlns:a16="http://schemas.microsoft.com/office/drawing/2014/main" id="{6F47C49E-85DB-4911-9978-BE4934198BE8}"/>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38" name="n_3aveValue【認定こども園・幼稚園・保育所】&#10;有形固定資産減価償却率">
          <a:extLst>
            <a:ext uri="{FF2B5EF4-FFF2-40B4-BE49-F238E27FC236}">
              <a16:creationId xmlns:a16="http://schemas.microsoft.com/office/drawing/2014/main" id="{A274B8F8-1AB9-46B0-AA6D-E4052065E14F}"/>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39" name="n_4aveValue【認定こども園・幼稚園・保育所】&#10;有形固定資産減価償却率">
          <a:extLst>
            <a:ext uri="{FF2B5EF4-FFF2-40B4-BE49-F238E27FC236}">
              <a16:creationId xmlns:a16="http://schemas.microsoft.com/office/drawing/2014/main" id="{502F3603-1963-47C3-AA8C-D79D989E9436}"/>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142892</xdr:rowOff>
    </xdr:from>
    <xdr:ext cx="405111" cy="259045"/>
    <xdr:sp macro="" textlink="">
      <xdr:nvSpPr>
        <xdr:cNvPr id="440" name="n_1mainValue【認定こども園・幼稚園・保育所】&#10;有形固定資産減価償却率">
          <a:extLst>
            <a:ext uri="{FF2B5EF4-FFF2-40B4-BE49-F238E27FC236}">
              <a16:creationId xmlns:a16="http://schemas.microsoft.com/office/drawing/2014/main" id="{DC0FFE75-F00B-4BC2-A7C4-D6CF737C330A}"/>
            </a:ext>
          </a:extLst>
        </xdr:cNvPr>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99077</xdr:rowOff>
    </xdr:from>
    <xdr:ext cx="405111" cy="259045"/>
    <xdr:sp macro="" textlink="">
      <xdr:nvSpPr>
        <xdr:cNvPr id="441" name="n_2mainValue【認定こども園・幼稚園・保育所】&#10;有形固定資産減価償却率">
          <a:extLst>
            <a:ext uri="{FF2B5EF4-FFF2-40B4-BE49-F238E27FC236}">
              <a16:creationId xmlns:a16="http://schemas.microsoft.com/office/drawing/2014/main" id="{FAD5F80C-62A9-4A4B-A7B3-558A333CB72A}"/>
            </a:ext>
          </a:extLst>
        </xdr:cNvPr>
        <xdr:cNvSpPr txBox="1"/>
      </xdr:nvSpPr>
      <xdr:spPr>
        <a:xfrm>
          <a:off x="14389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74312</xdr:rowOff>
    </xdr:from>
    <xdr:ext cx="405111" cy="259045"/>
    <xdr:sp macro="" textlink="">
      <xdr:nvSpPr>
        <xdr:cNvPr id="442" name="n_3mainValue【認定こども園・幼稚園・保育所】&#10;有形固定資産減価償却率">
          <a:extLst>
            <a:ext uri="{FF2B5EF4-FFF2-40B4-BE49-F238E27FC236}">
              <a16:creationId xmlns:a16="http://schemas.microsoft.com/office/drawing/2014/main" id="{B76234E1-5046-4396-B8EB-F1E62F853FA8}"/>
            </a:ext>
          </a:extLst>
        </xdr:cNvPr>
        <xdr:cNvSpPr txBox="1"/>
      </xdr:nvSpPr>
      <xdr:spPr>
        <a:xfrm>
          <a:off x="13500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74312</xdr:rowOff>
    </xdr:from>
    <xdr:ext cx="405111" cy="259045"/>
    <xdr:sp macro="" textlink="">
      <xdr:nvSpPr>
        <xdr:cNvPr id="443" name="n_4mainValue【認定こども園・幼稚園・保育所】&#10;有形固定資産減価償却率">
          <a:extLst>
            <a:ext uri="{FF2B5EF4-FFF2-40B4-BE49-F238E27FC236}">
              <a16:creationId xmlns:a16="http://schemas.microsoft.com/office/drawing/2014/main" id="{88A7A0B8-1C33-49CF-A8CA-A0CF71ACCD3A}"/>
            </a:ext>
          </a:extLst>
        </xdr:cNvPr>
        <xdr:cNvSpPr txBox="1"/>
      </xdr:nvSpPr>
      <xdr:spPr>
        <a:xfrm>
          <a:off x="126117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F33FF8A4-AAC1-433E-8BB2-3700A8C6488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751FDBCB-7426-46A4-9CD5-E535CC9ACF0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D656B2D1-80FF-4363-8161-F4E24BBFBE8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1FFAF80F-8DD8-44EF-A258-E97195BAF81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E36B9661-0DF4-429A-BD41-DE6AB5BAA82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C03A5010-1CD5-4F48-BA52-7B7B51405D9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738D847A-55D3-47F1-BBB8-8188D980021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2AA778DE-349F-4519-908B-5F32D3A6338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00EA764F-A9E8-4FC9-8F1A-97AA685890C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7E03196A-E836-410F-8B40-B2573F8797F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a:extLst>
            <a:ext uri="{FF2B5EF4-FFF2-40B4-BE49-F238E27FC236}">
              <a16:creationId xmlns:a16="http://schemas.microsoft.com/office/drawing/2014/main" id="{DFC03E4B-4E18-49F6-9121-308B873612E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5" name="テキスト ボックス 454">
          <a:extLst>
            <a:ext uri="{FF2B5EF4-FFF2-40B4-BE49-F238E27FC236}">
              <a16:creationId xmlns:a16="http://schemas.microsoft.com/office/drawing/2014/main" id="{0C8172BC-4DB9-4C5F-84C5-989405CBB44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a:extLst>
            <a:ext uri="{FF2B5EF4-FFF2-40B4-BE49-F238E27FC236}">
              <a16:creationId xmlns:a16="http://schemas.microsoft.com/office/drawing/2014/main" id="{27D3A53D-E34D-4039-8B56-50B85993A14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7" name="テキスト ボックス 456">
          <a:extLst>
            <a:ext uri="{FF2B5EF4-FFF2-40B4-BE49-F238E27FC236}">
              <a16:creationId xmlns:a16="http://schemas.microsoft.com/office/drawing/2014/main" id="{9E131B75-E0E9-4F75-94C7-A801EA874E9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a:extLst>
            <a:ext uri="{FF2B5EF4-FFF2-40B4-BE49-F238E27FC236}">
              <a16:creationId xmlns:a16="http://schemas.microsoft.com/office/drawing/2014/main" id="{80A6A6CF-9746-4386-96B5-D32F94BE35D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9" name="テキスト ボックス 458">
          <a:extLst>
            <a:ext uri="{FF2B5EF4-FFF2-40B4-BE49-F238E27FC236}">
              <a16:creationId xmlns:a16="http://schemas.microsoft.com/office/drawing/2014/main" id="{79081E76-A91C-4385-87D3-82148EF7F63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a:extLst>
            <a:ext uri="{FF2B5EF4-FFF2-40B4-BE49-F238E27FC236}">
              <a16:creationId xmlns:a16="http://schemas.microsoft.com/office/drawing/2014/main" id="{A8A7B052-0F6C-44E0-8792-4E6D29C8C0F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1" name="テキスト ボックス 460">
          <a:extLst>
            <a:ext uri="{FF2B5EF4-FFF2-40B4-BE49-F238E27FC236}">
              <a16:creationId xmlns:a16="http://schemas.microsoft.com/office/drawing/2014/main" id="{2718FC66-D8A3-42FE-BD1D-74BA3F3B648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a:extLst>
            <a:ext uri="{FF2B5EF4-FFF2-40B4-BE49-F238E27FC236}">
              <a16:creationId xmlns:a16="http://schemas.microsoft.com/office/drawing/2014/main" id="{3501B396-EABC-4C5A-AB29-3224C5AA72A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a:extLst>
            <a:ext uri="{FF2B5EF4-FFF2-40B4-BE49-F238E27FC236}">
              <a16:creationId xmlns:a16="http://schemas.microsoft.com/office/drawing/2014/main" id="{1D7EAA11-82BE-4A5D-BD5F-CF099F431FC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a:extLst>
            <a:ext uri="{FF2B5EF4-FFF2-40B4-BE49-F238E27FC236}">
              <a16:creationId xmlns:a16="http://schemas.microsoft.com/office/drawing/2014/main" id="{2A83E6A5-5321-4A13-A5D3-FBD1C2A5FDB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65" name="直線コネクタ 464">
          <a:extLst>
            <a:ext uri="{FF2B5EF4-FFF2-40B4-BE49-F238E27FC236}">
              <a16:creationId xmlns:a16="http://schemas.microsoft.com/office/drawing/2014/main" id="{A014849A-1DE6-4AC7-959E-EF6F89EF309E}"/>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66" name="【認定こども園・幼稚園・保育所】&#10;一人当たり面積最小値テキスト">
          <a:extLst>
            <a:ext uri="{FF2B5EF4-FFF2-40B4-BE49-F238E27FC236}">
              <a16:creationId xmlns:a16="http://schemas.microsoft.com/office/drawing/2014/main" id="{47727CBE-A735-41AB-A07B-8254477D8865}"/>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67" name="直線コネクタ 466">
          <a:extLst>
            <a:ext uri="{FF2B5EF4-FFF2-40B4-BE49-F238E27FC236}">
              <a16:creationId xmlns:a16="http://schemas.microsoft.com/office/drawing/2014/main" id="{064B3C20-111F-41BA-8F6B-DDF9F4B8074F}"/>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68" name="【認定こども園・幼稚園・保育所】&#10;一人当たり面積最大値テキスト">
          <a:extLst>
            <a:ext uri="{FF2B5EF4-FFF2-40B4-BE49-F238E27FC236}">
              <a16:creationId xmlns:a16="http://schemas.microsoft.com/office/drawing/2014/main" id="{949C1567-0C14-4929-A739-E59266A5AC0C}"/>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69" name="直線コネクタ 468">
          <a:extLst>
            <a:ext uri="{FF2B5EF4-FFF2-40B4-BE49-F238E27FC236}">
              <a16:creationId xmlns:a16="http://schemas.microsoft.com/office/drawing/2014/main" id="{70FF544B-5103-4D41-AF12-0D4E677E1247}"/>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70" name="【認定こども園・幼稚園・保育所】&#10;一人当たり面積平均値テキスト">
          <a:extLst>
            <a:ext uri="{FF2B5EF4-FFF2-40B4-BE49-F238E27FC236}">
              <a16:creationId xmlns:a16="http://schemas.microsoft.com/office/drawing/2014/main" id="{7641038B-F02F-47A6-A533-02B0F1CBB6E8}"/>
            </a:ext>
          </a:extLst>
        </xdr:cNvPr>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1" name="フローチャート: 判断 470">
          <a:extLst>
            <a:ext uri="{FF2B5EF4-FFF2-40B4-BE49-F238E27FC236}">
              <a16:creationId xmlns:a16="http://schemas.microsoft.com/office/drawing/2014/main" id="{7C7BF589-5ABC-4ECE-9AEA-054C5A69B232}"/>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2" name="フローチャート: 判断 471">
          <a:extLst>
            <a:ext uri="{FF2B5EF4-FFF2-40B4-BE49-F238E27FC236}">
              <a16:creationId xmlns:a16="http://schemas.microsoft.com/office/drawing/2014/main" id="{65ABE5A3-A133-4B6C-AD9F-4DB572207389}"/>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3" name="フローチャート: 判断 472">
          <a:extLst>
            <a:ext uri="{FF2B5EF4-FFF2-40B4-BE49-F238E27FC236}">
              <a16:creationId xmlns:a16="http://schemas.microsoft.com/office/drawing/2014/main" id="{3443C171-18B0-4924-AF3D-84BDDD57EFA6}"/>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74" name="フローチャート: 判断 473">
          <a:extLst>
            <a:ext uri="{FF2B5EF4-FFF2-40B4-BE49-F238E27FC236}">
              <a16:creationId xmlns:a16="http://schemas.microsoft.com/office/drawing/2014/main" id="{F279A9BC-548E-4B1A-983E-CAB7FF5052BE}"/>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75" name="フローチャート: 判断 474">
          <a:extLst>
            <a:ext uri="{FF2B5EF4-FFF2-40B4-BE49-F238E27FC236}">
              <a16:creationId xmlns:a16="http://schemas.microsoft.com/office/drawing/2014/main" id="{3230F826-3610-4D47-A3A7-FE05030E0C36}"/>
            </a:ext>
          </a:extLst>
        </xdr:cNvPr>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F8E41F05-777A-489B-8F6A-614B3F3FAE6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FE8A0A45-C7DE-4F0E-9A18-DCED99705D4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DAA1B5C3-C7C4-4E49-A854-EB3B648304B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C1245C6C-3946-47AB-8858-4563E41509A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8A71825A-532F-4255-A12C-39F53EB3D85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128270</xdr:rowOff>
    </xdr:from>
    <xdr:to>
      <xdr:col>116</xdr:col>
      <xdr:colOff>114300</xdr:colOff>
      <xdr:row>39</xdr:row>
      <xdr:rowOff>58420</xdr:rowOff>
    </xdr:to>
    <xdr:sp macro="" textlink="">
      <xdr:nvSpPr>
        <xdr:cNvPr id="481" name="楕円 480">
          <a:extLst>
            <a:ext uri="{FF2B5EF4-FFF2-40B4-BE49-F238E27FC236}">
              <a16:creationId xmlns:a16="http://schemas.microsoft.com/office/drawing/2014/main" id="{6BDE623C-30EE-471D-B7A2-DF00B21B46C0}"/>
            </a:ext>
          </a:extLst>
        </xdr:cNvPr>
        <xdr:cNvSpPr/>
      </xdr:nvSpPr>
      <xdr:spPr>
        <a:xfrm>
          <a:off x="22110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151147</xdr:rowOff>
    </xdr:from>
    <xdr:ext cx="469744" cy="259045"/>
    <xdr:sp macro="" textlink="">
      <xdr:nvSpPr>
        <xdr:cNvPr id="482" name="【認定こども園・幼稚園・保育所】&#10;一人当たり面積該当値テキスト">
          <a:extLst>
            <a:ext uri="{FF2B5EF4-FFF2-40B4-BE49-F238E27FC236}">
              <a16:creationId xmlns:a16="http://schemas.microsoft.com/office/drawing/2014/main" id="{A337A0E6-825F-454B-A50C-FACEC7A1AA06}"/>
            </a:ext>
          </a:extLst>
        </xdr:cNvPr>
        <xdr:cNvSpPr txBox="1"/>
      </xdr:nvSpPr>
      <xdr:spPr>
        <a:xfrm>
          <a:off x="221996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130556</xdr:rowOff>
    </xdr:from>
    <xdr:to>
      <xdr:col>112</xdr:col>
      <xdr:colOff>38100</xdr:colOff>
      <xdr:row>39</xdr:row>
      <xdr:rowOff>60706</xdr:rowOff>
    </xdr:to>
    <xdr:sp macro="" textlink="">
      <xdr:nvSpPr>
        <xdr:cNvPr id="483" name="楕円 482">
          <a:extLst>
            <a:ext uri="{FF2B5EF4-FFF2-40B4-BE49-F238E27FC236}">
              <a16:creationId xmlns:a16="http://schemas.microsoft.com/office/drawing/2014/main" id="{2E6123A8-5DFC-49D8-A68B-50CB5B114D1C}"/>
            </a:ext>
          </a:extLst>
        </xdr:cNvPr>
        <xdr:cNvSpPr/>
      </xdr:nvSpPr>
      <xdr:spPr>
        <a:xfrm>
          <a:off x="21272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xdr:rowOff>
    </xdr:from>
    <xdr:to>
      <xdr:col>116</xdr:col>
      <xdr:colOff>63500</xdr:colOff>
      <xdr:row>39</xdr:row>
      <xdr:rowOff>9906</xdr:rowOff>
    </xdr:to>
    <xdr:cxnSp macro="">
      <xdr:nvCxnSpPr>
        <xdr:cNvPr id="484" name="直線コネクタ 483">
          <a:extLst>
            <a:ext uri="{FF2B5EF4-FFF2-40B4-BE49-F238E27FC236}">
              <a16:creationId xmlns:a16="http://schemas.microsoft.com/office/drawing/2014/main" id="{DCAA1A2E-0078-425B-9175-217DB116A7B2}"/>
            </a:ext>
          </a:extLst>
        </xdr:cNvPr>
        <xdr:cNvCxnSpPr/>
      </xdr:nvCxnSpPr>
      <xdr:spPr>
        <a:xfrm flipV="1">
          <a:off x="21323300" y="66941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146558</xdr:rowOff>
    </xdr:from>
    <xdr:to>
      <xdr:col>107</xdr:col>
      <xdr:colOff>101600</xdr:colOff>
      <xdr:row>39</xdr:row>
      <xdr:rowOff>76708</xdr:rowOff>
    </xdr:to>
    <xdr:sp macro="" textlink="">
      <xdr:nvSpPr>
        <xdr:cNvPr id="485" name="楕円 484">
          <a:extLst>
            <a:ext uri="{FF2B5EF4-FFF2-40B4-BE49-F238E27FC236}">
              <a16:creationId xmlns:a16="http://schemas.microsoft.com/office/drawing/2014/main" id="{F017ACAD-EF04-4283-9829-D904C63D1C6B}"/>
            </a:ext>
          </a:extLst>
        </xdr:cNvPr>
        <xdr:cNvSpPr/>
      </xdr:nvSpPr>
      <xdr:spPr>
        <a:xfrm>
          <a:off x="20383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xdr:rowOff>
    </xdr:from>
    <xdr:to>
      <xdr:col>111</xdr:col>
      <xdr:colOff>177800</xdr:colOff>
      <xdr:row>39</xdr:row>
      <xdr:rowOff>25908</xdr:rowOff>
    </xdr:to>
    <xdr:cxnSp macro="">
      <xdr:nvCxnSpPr>
        <xdr:cNvPr id="486" name="直線コネクタ 485">
          <a:extLst>
            <a:ext uri="{FF2B5EF4-FFF2-40B4-BE49-F238E27FC236}">
              <a16:creationId xmlns:a16="http://schemas.microsoft.com/office/drawing/2014/main" id="{500CC38E-4AB2-46D0-84DA-8AD47E2BA6A2}"/>
            </a:ext>
          </a:extLst>
        </xdr:cNvPr>
        <xdr:cNvCxnSpPr/>
      </xdr:nvCxnSpPr>
      <xdr:spPr>
        <a:xfrm flipV="1">
          <a:off x="20434300" y="669645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148844</xdr:rowOff>
    </xdr:from>
    <xdr:to>
      <xdr:col>102</xdr:col>
      <xdr:colOff>165100</xdr:colOff>
      <xdr:row>39</xdr:row>
      <xdr:rowOff>78994</xdr:rowOff>
    </xdr:to>
    <xdr:sp macro="" textlink="">
      <xdr:nvSpPr>
        <xdr:cNvPr id="487" name="楕円 486">
          <a:extLst>
            <a:ext uri="{FF2B5EF4-FFF2-40B4-BE49-F238E27FC236}">
              <a16:creationId xmlns:a16="http://schemas.microsoft.com/office/drawing/2014/main" id="{88F54EFD-C978-438B-AC08-8E52C0F1BE83}"/>
            </a:ext>
          </a:extLst>
        </xdr:cNvPr>
        <xdr:cNvSpPr/>
      </xdr:nvSpPr>
      <xdr:spPr>
        <a:xfrm>
          <a:off x="19494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25908</xdr:rowOff>
    </xdr:from>
    <xdr:to>
      <xdr:col>107</xdr:col>
      <xdr:colOff>50800</xdr:colOff>
      <xdr:row>39</xdr:row>
      <xdr:rowOff>28194</xdr:rowOff>
    </xdr:to>
    <xdr:cxnSp macro="">
      <xdr:nvCxnSpPr>
        <xdr:cNvPr id="488" name="直線コネクタ 487">
          <a:extLst>
            <a:ext uri="{FF2B5EF4-FFF2-40B4-BE49-F238E27FC236}">
              <a16:creationId xmlns:a16="http://schemas.microsoft.com/office/drawing/2014/main" id="{A08AA714-E745-44C3-9BDF-EDAE614A7CA4}"/>
            </a:ext>
          </a:extLst>
        </xdr:cNvPr>
        <xdr:cNvCxnSpPr/>
      </xdr:nvCxnSpPr>
      <xdr:spPr>
        <a:xfrm flipV="1">
          <a:off x="19545300" y="67124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20828</xdr:rowOff>
    </xdr:from>
    <xdr:to>
      <xdr:col>98</xdr:col>
      <xdr:colOff>38100</xdr:colOff>
      <xdr:row>39</xdr:row>
      <xdr:rowOff>122428</xdr:rowOff>
    </xdr:to>
    <xdr:sp macro="" textlink="">
      <xdr:nvSpPr>
        <xdr:cNvPr id="489" name="楕円 488">
          <a:extLst>
            <a:ext uri="{FF2B5EF4-FFF2-40B4-BE49-F238E27FC236}">
              <a16:creationId xmlns:a16="http://schemas.microsoft.com/office/drawing/2014/main" id="{F4D37CFC-739C-439B-86B6-045180FD087A}"/>
            </a:ext>
          </a:extLst>
        </xdr:cNvPr>
        <xdr:cNvSpPr/>
      </xdr:nvSpPr>
      <xdr:spPr>
        <a:xfrm>
          <a:off x="18605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28194</xdr:rowOff>
    </xdr:from>
    <xdr:to>
      <xdr:col>102</xdr:col>
      <xdr:colOff>114300</xdr:colOff>
      <xdr:row>39</xdr:row>
      <xdr:rowOff>71628</xdr:rowOff>
    </xdr:to>
    <xdr:cxnSp macro="">
      <xdr:nvCxnSpPr>
        <xdr:cNvPr id="490" name="直線コネクタ 489">
          <a:extLst>
            <a:ext uri="{FF2B5EF4-FFF2-40B4-BE49-F238E27FC236}">
              <a16:creationId xmlns:a16="http://schemas.microsoft.com/office/drawing/2014/main" id="{352BF387-2344-412E-B633-9B8C716399DC}"/>
            </a:ext>
          </a:extLst>
        </xdr:cNvPr>
        <xdr:cNvCxnSpPr/>
      </xdr:nvCxnSpPr>
      <xdr:spPr>
        <a:xfrm flipV="1">
          <a:off x="18656300" y="67147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91" name="n_1aveValue【認定こども園・幼稚園・保育所】&#10;一人当たり面積">
          <a:extLst>
            <a:ext uri="{FF2B5EF4-FFF2-40B4-BE49-F238E27FC236}">
              <a16:creationId xmlns:a16="http://schemas.microsoft.com/office/drawing/2014/main" id="{308F2272-5944-4474-AEF9-EFD6C023E88B}"/>
            </a:ext>
          </a:extLst>
        </xdr:cNvPr>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2" name="n_2aveValue【認定こども園・幼稚園・保育所】&#10;一人当たり面積">
          <a:extLst>
            <a:ext uri="{FF2B5EF4-FFF2-40B4-BE49-F238E27FC236}">
              <a16:creationId xmlns:a16="http://schemas.microsoft.com/office/drawing/2014/main" id="{9EB85FE4-4E0A-403C-A135-F85E152E2062}"/>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93" name="n_3aveValue【認定こども園・幼稚園・保育所】&#10;一人当たり面積">
          <a:extLst>
            <a:ext uri="{FF2B5EF4-FFF2-40B4-BE49-F238E27FC236}">
              <a16:creationId xmlns:a16="http://schemas.microsoft.com/office/drawing/2014/main" id="{41F68CF5-2E7A-450D-84F2-47B8E6C94C2E}"/>
            </a:ext>
          </a:extLst>
        </xdr:cNvPr>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494" name="n_4aveValue【認定こども園・幼稚園・保育所】&#10;一人当たり面積">
          <a:extLst>
            <a:ext uri="{FF2B5EF4-FFF2-40B4-BE49-F238E27FC236}">
              <a16:creationId xmlns:a16="http://schemas.microsoft.com/office/drawing/2014/main" id="{36A5ED47-DC75-45BF-A836-DB7162DC4E26}"/>
            </a:ext>
          </a:extLst>
        </xdr:cNvPr>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77233</xdr:rowOff>
    </xdr:from>
    <xdr:ext cx="469744" cy="259045"/>
    <xdr:sp macro="" textlink="">
      <xdr:nvSpPr>
        <xdr:cNvPr id="495" name="n_1mainValue【認定こども園・幼稚園・保育所】&#10;一人当たり面積">
          <a:extLst>
            <a:ext uri="{FF2B5EF4-FFF2-40B4-BE49-F238E27FC236}">
              <a16:creationId xmlns:a16="http://schemas.microsoft.com/office/drawing/2014/main" id="{21D39EBD-D65F-4A12-8FCF-D157E9B763BA}"/>
            </a:ext>
          </a:extLst>
        </xdr:cNvPr>
        <xdr:cNvSpPr txBox="1"/>
      </xdr:nvSpPr>
      <xdr:spPr>
        <a:xfrm>
          <a:off x="21075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93235</xdr:rowOff>
    </xdr:from>
    <xdr:ext cx="469744" cy="259045"/>
    <xdr:sp macro="" textlink="">
      <xdr:nvSpPr>
        <xdr:cNvPr id="496" name="n_2mainValue【認定こども園・幼稚園・保育所】&#10;一人当たり面積">
          <a:extLst>
            <a:ext uri="{FF2B5EF4-FFF2-40B4-BE49-F238E27FC236}">
              <a16:creationId xmlns:a16="http://schemas.microsoft.com/office/drawing/2014/main" id="{ADE14913-6125-4FE0-9145-5772BCA5301A}"/>
            </a:ext>
          </a:extLst>
        </xdr:cNvPr>
        <xdr:cNvSpPr txBox="1"/>
      </xdr:nvSpPr>
      <xdr:spPr>
        <a:xfrm>
          <a:off x="20199427" y="643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95521</xdr:rowOff>
    </xdr:from>
    <xdr:ext cx="469744" cy="259045"/>
    <xdr:sp macro="" textlink="">
      <xdr:nvSpPr>
        <xdr:cNvPr id="497" name="n_3mainValue【認定こども園・幼稚園・保育所】&#10;一人当たり面積">
          <a:extLst>
            <a:ext uri="{FF2B5EF4-FFF2-40B4-BE49-F238E27FC236}">
              <a16:creationId xmlns:a16="http://schemas.microsoft.com/office/drawing/2014/main" id="{8BB54BF6-CC38-4B62-B242-CE207B3A04BB}"/>
            </a:ext>
          </a:extLst>
        </xdr:cNvPr>
        <xdr:cNvSpPr txBox="1"/>
      </xdr:nvSpPr>
      <xdr:spPr>
        <a:xfrm>
          <a:off x="19310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138955</xdr:rowOff>
    </xdr:from>
    <xdr:ext cx="469744" cy="259045"/>
    <xdr:sp macro="" textlink="">
      <xdr:nvSpPr>
        <xdr:cNvPr id="498" name="n_4mainValue【認定こども園・幼稚園・保育所】&#10;一人当たり面積">
          <a:extLst>
            <a:ext uri="{FF2B5EF4-FFF2-40B4-BE49-F238E27FC236}">
              <a16:creationId xmlns:a16="http://schemas.microsoft.com/office/drawing/2014/main" id="{9C6A85DA-7B78-4BB1-9FBE-545AFFA4014C}"/>
            </a:ext>
          </a:extLst>
        </xdr:cNvPr>
        <xdr:cNvSpPr txBox="1"/>
      </xdr:nvSpPr>
      <xdr:spPr>
        <a:xfrm>
          <a:off x="18421427" y="648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9C580EA5-5919-44DA-A1F9-4C1290C475B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E73E42FF-8AA8-4219-ACF6-81BC3D1A581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3059A355-F99A-4781-B25B-897B15E0F5A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CC2D2A46-5E9B-44AE-8465-4807EB3CC9D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FA4EB485-C9BC-45B1-90A4-D7A2529293F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034EB567-D766-454F-8262-4E7C721B5EB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78327EFA-D6D5-4D08-8261-A758FE8AEE3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A6F72485-E976-4E94-BD3A-1E87A8DF68F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0BAE039F-ED31-45E8-9C09-3ABDF177F1F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A77620AF-4BDD-4F0A-95F5-F33395AFCFC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240C77B8-DE4F-4545-BC1E-7FA3BF50ECD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0" name="直線コネクタ 509">
          <a:extLst>
            <a:ext uri="{FF2B5EF4-FFF2-40B4-BE49-F238E27FC236}">
              <a16:creationId xmlns:a16="http://schemas.microsoft.com/office/drawing/2014/main" id="{FC845001-285F-45D7-A71C-DA524C454C3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1" name="テキスト ボックス 510">
          <a:extLst>
            <a:ext uri="{FF2B5EF4-FFF2-40B4-BE49-F238E27FC236}">
              <a16:creationId xmlns:a16="http://schemas.microsoft.com/office/drawing/2014/main" id="{16A1D086-8E43-40BA-8F2B-7A715217B0C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2" name="直線コネクタ 511">
          <a:extLst>
            <a:ext uri="{FF2B5EF4-FFF2-40B4-BE49-F238E27FC236}">
              <a16:creationId xmlns:a16="http://schemas.microsoft.com/office/drawing/2014/main" id="{738A2B1A-9E2A-4BAF-9AEC-B30C8C2E5DB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3" name="テキスト ボックス 512">
          <a:extLst>
            <a:ext uri="{FF2B5EF4-FFF2-40B4-BE49-F238E27FC236}">
              <a16:creationId xmlns:a16="http://schemas.microsoft.com/office/drawing/2014/main" id="{B6013562-854C-4AD2-87A2-1CB3CBAF30C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4" name="直線コネクタ 513">
          <a:extLst>
            <a:ext uri="{FF2B5EF4-FFF2-40B4-BE49-F238E27FC236}">
              <a16:creationId xmlns:a16="http://schemas.microsoft.com/office/drawing/2014/main" id="{1E7CDCB3-DBD4-4A51-9A26-AA9AE225B20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5" name="テキスト ボックス 514">
          <a:extLst>
            <a:ext uri="{FF2B5EF4-FFF2-40B4-BE49-F238E27FC236}">
              <a16:creationId xmlns:a16="http://schemas.microsoft.com/office/drawing/2014/main" id="{3F373B79-2CAE-44A8-B098-F65D58E577B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6" name="直線コネクタ 515">
          <a:extLst>
            <a:ext uri="{FF2B5EF4-FFF2-40B4-BE49-F238E27FC236}">
              <a16:creationId xmlns:a16="http://schemas.microsoft.com/office/drawing/2014/main" id="{01EA9728-A380-4988-BB55-D02CA653D19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7" name="テキスト ボックス 516">
          <a:extLst>
            <a:ext uri="{FF2B5EF4-FFF2-40B4-BE49-F238E27FC236}">
              <a16:creationId xmlns:a16="http://schemas.microsoft.com/office/drawing/2014/main" id="{C1B54D37-BB2B-43F4-A6EA-71FA82BD33A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8" name="直線コネクタ 517">
          <a:extLst>
            <a:ext uri="{FF2B5EF4-FFF2-40B4-BE49-F238E27FC236}">
              <a16:creationId xmlns:a16="http://schemas.microsoft.com/office/drawing/2014/main" id="{B4F4CCB0-8265-4535-8CFA-47EFB749A4A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19" name="テキスト ボックス 518">
          <a:extLst>
            <a:ext uri="{FF2B5EF4-FFF2-40B4-BE49-F238E27FC236}">
              <a16:creationId xmlns:a16="http://schemas.microsoft.com/office/drawing/2014/main" id="{11904819-D5E4-414F-9500-95CF0B3325C3}"/>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a:extLst>
            <a:ext uri="{FF2B5EF4-FFF2-40B4-BE49-F238E27FC236}">
              <a16:creationId xmlns:a16="http://schemas.microsoft.com/office/drawing/2014/main" id="{6F9F1B09-7F9B-4772-BB18-281DDC5E9B6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a:extLst>
            <a:ext uri="{FF2B5EF4-FFF2-40B4-BE49-F238E27FC236}">
              <a16:creationId xmlns:a16="http://schemas.microsoft.com/office/drawing/2014/main" id="{12963019-701F-48D0-AB07-45976ED3E73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2" name="直線コネクタ 521">
          <a:extLst>
            <a:ext uri="{FF2B5EF4-FFF2-40B4-BE49-F238E27FC236}">
              <a16:creationId xmlns:a16="http://schemas.microsoft.com/office/drawing/2014/main" id="{01745677-8657-469A-8E24-E3818BCD7624}"/>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3" name="【学校施設】&#10;有形固定資産減価償却率最小値テキスト">
          <a:extLst>
            <a:ext uri="{FF2B5EF4-FFF2-40B4-BE49-F238E27FC236}">
              <a16:creationId xmlns:a16="http://schemas.microsoft.com/office/drawing/2014/main" id="{D3A56AD0-D58D-460B-BCFD-E92255E777F8}"/>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24" name="直線コネクタ 523">
          <a:extLst>
            <a:ext uri="{FF2B5EF4-FFF2-40B4-BE49-F238E27FC236}">
              <a16:creationId xmlns:a16="http://schemas.microsoft.com/office/drawing/2014/main" id="{BBE64287-3359-4293-8022-7ABD62F09762}"/>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25" name="【学校施設】&#10;有形固定資産減価償却率最大値テキスト">
          <a:extLst>
            <a:ext uri="{FF2B5EF4-FFF2-40B4-BE49-F238E27FC236}">
              <a16:creationId xmlns:a16="http://schemas.microsoft.com/office/drawing/2014/main" id="{0FD33CC6-56E1-42DD-BEF1-51AB7D0D7537}"/>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26" name="直線コネクタ 525">
          <a:extLst>
            <a:ext uri="{FF2B5EF4-FFF2-40B4-BE49-F238E27FC236}">
              <a16:creationId xmlns:a16="http://schemas.microsoft.com/office/drawing/2014/main" id="{2BDD4D66-ECD2-4EB7-B360-2F4156683A28}"/>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27" name="【学校施設】&#10;有形固定資産減価償却率平均値テキスト">
          <a:extLst>
            <a:ext uri="{FF2B5EF4-FFF2-40B4-BE49-F238E27FC236}">
              <a16:creationId xmlns:a16="http://schemas.microsoft.com/office/drawing/2014/main" id="{47667488-D3F7-43B3-9CD6-398CC529271B}"/>
            </a:ext>
          </a:extLst>
        </xdr:cNvPr>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28" name="フローチャート: 判断 527">
          <a:extLst>
            <a:ext uri="{FF2B5EF4-FFF2-40B4-BE49-F238E27FC236}">
              <a16:creationId xmlns:a16="http://schemas.microsoft.com/office/drawing/2014/main" id="{8BE685F2-3A93-4961-AC87-E22A97704CBB}"/>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29" name="フローチャート: 判断 528">
          <a:extLst>
            <a:ext uri="{FF2B5EF4-FFF2-40B4-BE49-F238E27FC236}">
              <a16:creationId xmlns:a16="http://schemas.microsoft.com/office/drawing/2014/main" id="{A7764D3A-20EC-4240-B492-19BA490560D7}"/>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0" name="フローチャート: 判断 529">
          <a:extLst>
            <a:ext uri="{FF2B5EF4-FFF2-40B4-BE49-F238E27FC236}">
              <a16:creationId xmlns:a16="http://schemas.microsoft.com/office/drawing/2014/main" id="{80AAE155-08EB-4682-A7C5-248FD4238DE8}"/>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1" name="フローチャート: 判断 530">
          <a:extLst>
            <a:ext uri="{FF2B5EF4-FFF2-40B4-BE49-F238E27FC236}">
              <a16:creationId xmlns:a16="http://schemas.microsoft.com/office/drawing/2014/main" id="{51A481E4-5749-4E2B-A199-8993671BECEE}"/>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32" name="フローチャート: 判断 531">
          <a:extLst>
            <a:ext uri="{FF2B5EF4-FFF2-40B4-BE49-F238E27FC236}">
              <a16:creationId xmlns:a16="http://schemas.microsoft.com/office/drawing/2014/main" id="{DF28A3B2-8C64-46E6-B0E1-45D59474D180}"/>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704E046B-AEB5-4FFE-B061-158F4852305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724D9705-FCC6-4C81-82AA-066F34BEDD2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B194AEF8-6B93-40A2-929B-AD382B92794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98959B1E-26A5-4DBC-B11C-28DDDC6D209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322290D1-7506-4D5E-86CF-29E687E2962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130175</xdr:rowOff>
    </xdr:from>
    <xdr:to>
      <xdr:col>85</xdr:col>
      <xdr:colOff>177800</xdr:colOff>
      <xdr:row>63</xdr:row>
      <xdr:rowOff>60325</xdr:rowOff>
    </xdr:to>
    <xdr:sp macro="" textlink="">
      <xdr:nvSpPr>
        <xdr:cNvPr id="538" name="楕円 537">
          <a:extLst>
            <a:ext uri="{FF2B5EF4-FFF2-40B4-BE49-F238E27FC236}">
              <a16:creationId xmlns:a16="http://schemas.microsoft.com/office/drawing/2014/main" id="{C15EF352-0442-481F-9E80-4C9A466813D6}"/>
            </a:ext>
          </a:extLst>
        </xdr:cNvPr>
        <xdr:cNvSpPr/>
      </xdr:nvSpPr>
      <xdr:spPr>
        <a:xfrm>
          <a:off x="16268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108602</xdr:rowOff>
    </xdr:from>
    <xdr:ext cx="405111" cy="259045"/>
    <xdr:sp macro="" textlink="">
      <xdr:nvSpPr>
        <xdr:cNvPr id="539" name="【学校施設】&#10;有形固定資産減価償却率該当値テキスト">
          <a:extLst>
            <a:ext uri="{FF2B5EF4-FFF2-40B4-BE49-F238E27FC236}">
              <a16:creationId xmlns:a16="http://schemas.microsoft.com/office/drawing/2014/main" id="{2528D85F-D1AC-416E-8876-4B1707247CBF}"/>
            </a:ext>
          </a:extLst>
        </xdr:cNvPr>
        <xdr:cNvSpPr txBox="1"/>
      </xdr:nvSpPr>
      <xdr:spPr>
        <a:xfrm>
          <a:off x="16357600"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92075</xdr:rowOff>
    </xdr:from>
    <xdr:to>
      <xdr:col>81</xdr:col>
      <xdr:colOff>101600</xdr:colOff>
      <xdr:row>63</xdr:row>
      <xdr:rowOff>22225</xdr:rowOff>
    </xdr:to>
    <xdr:sp macro="" textlink="">
      <xdr:nvSpPr>
        <xdr:cNvPr id="540" name="楕円 539">
          <a:extLst>
            <a:ext uri="{FF2B5EF4-FFF2-40B4-BE49-F238E27FC236}">
              <a16:creationId xmlns:a16="http://schemas.microsoft.com/office/drawing/2014/main" id="{256A10B5-BB4F-4A88-9005-A486CFA9538C}"/>
            </a:ext>
          </a:extLst>
        </xdr:cNvPr>
        <xdr:cNvSpPr/>
      </xdr:nvSpPr>
      <xdr:spPr>
        <a:xfrm>
          <a:off x="15430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142875</xdr:rowOff>
    </xdr:from>
    <xdr:to>
      <xdr:col>85</xdr:col>
      <xdr:colOff>127000</xdr:colOff>
      <xdr:row>63</xdr:row>
      <xdr:rowOff>9525</xdr:rowOff>
    </xdr:to>
    <xdr:cxnSp macro="">
      <xdr:nvCxnSpPr>
        <xdr:cNvPr id="541" name="直線コネクタ 540">
          <a:extLst>
            <a:ext uri="{FF2B5EF4-FFF2-40B4-BE49-F238E27FC236}">
              <a16:creationId xmlns:a16="http://schemas.microsoft.com/office/drawing/2014/main" id="{05EBFB90-3586-40F8-9704-C712EF6DE9CD}"/>
            </a:ext>
          </a:extLst>
        </xdr:cNvPr>
        <xdr:cNvCxnSpPr/>
      </xdr:nvCxnSpPr>
      <xdr:spPr>
        <a:xfrm>
          <a:off x="15481300" y="107727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46355</xdr:rowOff>
    </xdr:from>
    <xdr:to>
      <xdr:col>76</xdr:col>
      <xdr:colOff>165100</xdr:colOff>
      <xdr:row>62</xdr:row>
      <xdr:rowOff>147955</xdr:rowOff>
    </xdr:to>
    <xdr:sp macro="" textlink="">
      <xdr:nvSpPr>
        <xdr:cNvPr id="542" name="楕円 541">
          <a:extLst>
            <a:ext uri="{FF2B5EF4-FFF2-40B4-BE49-F238E27FC236}">
              <a16:creationId xmlns:a16="http://schemas.microsoft.com/office/drawing/2014/main" id="{78702710-2BD3-46AC-9522-97ACFD04EE9C}"/>
            </a:ext>
          </a:extLst>
        </xdr:cNvPr>
        <xdr:cNvSpPr/>
      </xdr:nvSpPr>
      <xdr:spPr>
        <a:xfrm>
          <a:off x="14541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97155</xdr:rowOff>
    </xdr:from>
    <xdr:to>
      <xdr:col>81</xdr:col>
      <xdr:colOff>50800</xdr:colOff>
      <xdr:row>62</xdr:row>
      <xdr:rowOff>142875</xdr:rowOff>
    </xdr:to>
    <xdr:cxnSp macro="">
      <xdr:nvCxnSpPr>
        <xdr:cNvPr id="543" name="直線コネクタ 542">
          <a:extLst>
            <a:ext uri="{FF2B5EF4-FFF2-40B4-BE49-F238E27FC236}">
              <a16:creationId xmlns:a16="http://schemas.microsoft.com/office/drawing/2014/main" id="{2C5BD174-D26B-461F-BBC4-1EA32702E427}"/>
            </a:ext>
          </a:extLst>
        </xdr:cNvPr>
        <xdr:cNvCxnSpPr/>
      </xdr:nvCxnSpPr>
      <xdr:spPr>
        <a:xfrm>
          <a:off x="14592300" y="107270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61595</xdr:rowOff>
    </xdr:from>
    <xdr:to>
      <xdr:col>72</xdr:col>
      <xdr:colOff>38100</xdr:colOff>
      <xdr:row>62</xdr:row>
      <xdr:rowOff>163195</xdr:rowOff>
    </xdr:to>
    <xdr:sp macro="" textlink="">
      <xdr:nvSpPr>
        <xdr:cNvPr id="544" name="楕円 543">
          <a:extLst>
            <a:ext uri="{FF2B5EF4-FFF2-40B4-BE49-F238E27FC236}">
              <a16:creationId xmlns:a16="http://schemas.microsoft.com/office/drawing/2014/main" id="{46875598-790F-4498-A36E-CB7BA244E594}"/>
            </a:ext>
          </a:extLst>
        </xdr:cNvPr>
        <xdr:cNvSpPr/>
      </xdr:nvSpPr>
      <xdr:spPr>
        <a:xfrm>
          <a:off x="13652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97155</xdr:rowOff>
    </xdr:from>
    <xdr:to>
      <xdr:col>76</xdr:col>
      <xdr:colOff>114300</xdr:colOff>
      <xdr:row>62</xdr:row>
      <xdr:rowOff>112395</xdr:rowOff>
    </xdr:to>
    <xdr:cxnSp macro="">
      <xdr:nvCxnSpPr>
        <xdr:cNvPr id="545" name="直線コネクタ 544">
          <a:extLst>
            <a:ext uri="{FF2B5EF4-FFF2-40B4-BE49-F238E27FC236}">
              <a16:creationId xmlns:a16="http://schemas.microsoft.com/office/drawing/2014/main" id="{EBFA2946-3884-487A-8586-943D033D7751}"/>
            </a:ext>
          </a:extLst>
        </xdr:cNvPr>
        <xdr:cNvCxnSpPr/>
      </xdr:nvCxnSpPr>
      <xdr:spPr>
        <a:xfrm flipV="1">
          <a:off x="13703300" y="107270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141605</xdr:rowOff>
    </xdr:from>
    <xdr:to>
      <xdr:col>67</xdr:col>
      <xdr:colOff>101600</xdr:colOff>
      <xdr:row>64</xdr:row>
      <xdr:rowOff>71755</xdr:rowOff>
    </xdr:to>
    <xdr:sp macro="" textlink="">
      <xdr:nvSpPr>
        <xdr:cNvPr id="546" name="楕円 545">
          <a:extLst>
            <a:ext uri="{FF2B5EF4-FFF2-40B4-BE49-F238E27FC236}">
              <a16:creationId xmlns:a16="http://schemas.microsoft.com/office/drawing/2014/main" id="{8A09C747-6D8B-4448-A876-216E7AD4C998}"/>
            </a:ext>
          </a:extLst>
        </xdr:cNvPr>
        <xdr:cNvSpPr/>
      </xdr:nvSpPr>
      <xdr:spPr>
        <a:xfrm>
          <a:off x="12763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112395</xdr:rowOff>
    </xdr:from>
    <xdr:to>
      <xdr:col>71</xdr:col>
      <xdr:colOff>177800</xdr:colOff>
      <xdr:row>64</xdr:row>
      <xdr:rowOff>20955</xdr:rowOff>
    </xdr:to>
    <xdr:cxnSp macro="">
      <xdr:nvCxnSpPr>
        <xdr:cNvPr id="547" name="直線コネクタ 546">
          <a:extLst>
            <a:ext uri="{FF2B5EF4-FFF2-40B4-BE49-F238E27FC236}">
              <a16:creationId xmlns:a16="http://schemas.microsoft.com/office/drawing/2014/main" id="{F7B8D3F9-17AF-470C-AE81-61490D1006F9}"/>
            </a:ext>
          </a:extLst>
        </xdr:cNvPr>
        <xdr:cNvCxnSpPr/>
      </xdr:nvCxnSpPr>
      <xdr:spPr>
        <a:xfrm flipV="1">
          <a:off x="12814300" y="10742295"/>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48" name="n_1aveValue【学校施設】&#10;有形固定資産減価償却率">
          <a:extLst>
            <a:ext uri="{FF2B5EF4-FFF2-40B4-BE49-F238E27FC236}">
              <a16:creationId xmlns:a16="http://schemas.microsoft.com/office/drawing/2014/main" id="{9E7F3D06-AF23-4869-8BC3-12E07FC90912}"/>
            </a:ext>
          </a:extLst>
        </xdr:cNvPr>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49" name="n_2aveValue【学校施設】&#10;有形固定資産減価償却率">
          <a:extLst>
            <a:ext uri="{FF2B5EF4-FFF2-40B4-BE49-F238E27FC236}">
              <a16:creationId xmlns:a16="http://schemas.microsoft.com/office/drawing/2014/main" id="{504727B5-B89E-4F15-93FC-463234C454B7}"/>
            </a:ext>
          </a:extLst>
        </xdr:cNvPr>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50" name="n_3aveValue【学校施設】&#10;有形固定資産減価償却率">
          <a:extLst>
            <a:ext uri="{FF2B5EF4-FFF2-40B4-BE49-F238E27FC236}">
              <a16:creationId xmlns:a16="http://schemas.microsoft.com/office/drawing/2014/main" id="{957BC652-CD6F-47A8-B1B8-EA291A28EB9F}"/>
            </a:ext>
          </a:extLst>
        </xdr:cNvPr>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51" name="n_4aveValue【学校施設】&#10;有形固定資産減価償却率">
          <a:extLst>
            <a:ext uri="{FF2B5EF4-FFF2-40B4-BE49-F238E27FC236}">
              <a16:creationId xmlns:a16="http://schemas.microsoft.com/office/drawing/2014/main" id="{E68D8462-38F8-437E-AF48-88EB4C83A46E}"/>
            </a:ext>
          </a:extLst>
        </xdr:cNvPr>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13352</xdr:rowOff>
    </xdr:from>
    <xdr:ext cx="405111" cy="259045"/>
    <xdr:sp macro="" textlink="">
      <xdr:nvSpPr>
        <xdr:cNvPr id="552" name="n_1mainValue【学校施設】&#10;有形固定資産減価償却率">
          <a:extLst>
            <a:ext uri="{FF2B5EF4-FFF2-40B4-BE49-F238E27FC236}">
              <a16:creationId xmlns:a16="http://schemas.microsoft.com/office/drawing/2014/main" id="{1497A532-1D93-41A6-B3FA-3A3DABEDB940}"/>
            </a:ext>
          </a:extLst>
        </xdr:cNvPr>
        <xdr:cNvSpPr txBox="1"/>
      </xdr:nvSpPr>
      <xdr:spPr>
        <a:xfrm>
          <a:off x="152660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139082</xdr:rowOff>
    </xdr:from>
    <xdr:ext cx="405111" cy="259045"/>
    <xdr:sp macro="" textlink="">
      <xdr:nvSpPr>
        <xdr:cNvPr id="553" name="n_2mainValue【学校施設】&#10;有形固定資産減価償却率">
          <a:extLst>
            <a:ext uri="{FF2B5EF4-FFF2-40B4-BE49-F238E27FC236}">
              <a16:creationId xmlns:a16="http://schemas.microsoft.com/office/drawing/2014/main" id="{5B3616D7-F69E-4556-AEC9-D06186BB7AF8}"/>
            </a:ext>
          </a:extLst>
        </xdr:cNvPr>
        <xdr:cNvSpPr txBox="1"/>
      </xdr:nvSpPr>
      <xdr:spPr>
        <a:xfrm>
          <a:off x="14389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154322</xdr:rowOff>
    </xdr:from>
    <xdr:ext cx="405111" cy="259045"/>
    <xdr:sp macro="" textlink="">
      <xdr:nvSpPr>
        <xdr:cNvPr id="554" name="n_3mainValue【学校施設】&#10;有形固定資産減価償却率">
          <a:extLst>
            <a:ext uri="{FF2B5EF4-FFF2-40B4-BE49-F238E27FC236}">
              <a16:creationId xmlns:a16="http://schemas.microsoft.com/office/drawing/2014/main" id="{9892FDAE-84AD-45E0-8E67-C224B45DEDF4}"/>
            </a:ext>
          </a:extLst>
        </xdr:cNvPr>
        <xdr:cNvSpPr txBox="1"/>
      </xdr:nvSpPr>
      <xdr:spPr>
        <a:xfrm>
          <a:off x="13500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62882</xdr:rowOff>
    </xdr:from>
    <xdr:ext cx="405111" cy="259045"/>
    <xdr:sp macro="" textlink="">
      <xdr:nvSpPr>
        <xdr:cNvPr id="555" name="n_4mainValue【学校施設】&#10;有形固定資産減価償却率">
          <a:extLst>
            <a:ext uri="{FF2B5EF4-FFF2-40B4-BE49-F238E27FC236}">
              <a16:creationId xmlns:a16="http://schemas.microsoft.com/office/drawing/2014/main" id="{84FBDA0B-10E8-49A1-8881-E9DB58681BDA}"/>
            </a:ext>
          </a:extLst>
        </xdr:cNvPr>
        <xdr:cNvSpPr txBox="1"/>
      </xdr:nvSpPr>
      <xdr:spPr>
        <a:xfrm>
          <a:off x="12611744"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a:extLst>
            <a:ext uri="{FF2B5EF4-FFF2-40B4-BE49-F238E27FC236}">
              <a16:creationId xmlns:a16="http://schemas.microsoft.com/office/drawing/2014/main" id="{4F822411-02BF-42BB-B7A0-8C38F5D3DD4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a:extLst>
            <a:ext uri="{FF2B5EF4-FFF2-40B4-BE49-F238E27FC236}">
              <a16:creationId xmlns:a16="http://schemas.microsoft.com/office/drawing/2014/main" id="{7D1B3073-5C43-448A-B300-C3D9B0D4901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a:extLst>
            <a:ext uri="{FF2B5EF4-FFF2-40B4-BE49-F238E27FC236}">
              <a16:creationId xmlns:a16="http://schemas.microsoft.com/office/drawing/2014/main" id="{99BB25D6-4D6F-4260-9872-3AD5B6EAE60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a:extLst>
            <a:ext uri="{FF2B5EF4-FFF2-40B4-BE49-F238E27FC236}">
              <a16:creationId xmlns:a16="http://schemas.microsoft.com/office/drawing/2014/main" id="{43ECAE0F-55E0-4492-BE3D-9E6377D8374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a:extLst>
            <a:ext uri="{FF2B5EF4-FFF2-40B4-BE49-F238E27FC236}">
              <a16:creationId xmlns:a16="http://schemas.microsoft.com/office/drawing/2014/main" id="{FB3AD8CE-A519-4316-8B94-3C4AF901F11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a:extLst>
            <a:ext uri="{FF2B5EF4-FFF2-40B4-BE49-F238E27FC236}">
              <a16:creationId xmlns:a16="http://schemas.microsoft.com/office/drawing/2014/main" id="{A0809706-6D43-494B-9B94-47C35758A24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a:extLst>
            <a:ext uri="{FF2B5EF4-FFF2-40B4-BE49-F238E27FC236}">
              <a16:creationId xmlns:a16="http://schemas.microsoft.com/office/drawing/2014/main" id="{5F0A56A4-B237-47B8-9003-30BDEE81BDE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a:extLst>
            <a:ext uri="{FF2B5EF4-FFF2-40B4-BE49-F238E27FC236}">
              <a16:creationId xmlns:a16="http://schemas.microsoft.com/office/drawing/2014/main" id="{B9F12909-11B0-434E-BC1A-A7B532962FF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a:extLst>
            <a:ext uri="{FF2B5EF4-FFF2-40B4-BE49-F238E27FC236}">
              <a16:creationId xmlns:a16="http://schemas.microsoft.com/office/drawing/2014/main" id="{576A92CC-6222-4307-A222-F74B3D86D5E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a:extLst>
            <a:ext uri="{FF2B5EF4-FFF2-40B4-BE49-F238E27FC236}">
              <a16:creationId xmlns:a16="http://schemas.microsoft.com/office/drawing/2014/main" id="{ABDA3668-D2B4-47BE-8589-E6ED95B2785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6" name="直線コネクタ 565">
          <a:extLst>
            <a:ext uri="{FF2B5EF4-FFF2-40B4-BE49-F238E27FC236}">
              <a16:creationId xmlns:a16="http://schemas.microsoft.com/office/drawing/2014/main" id="{F623581C-9C4B-43E7-B58F-763245D1D5A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7" name="テキスト ボックス 566">
          <a:extLst>
            <a:ext uri="{FF2B5EF4-FFF2-40B4-BE49-F238E27FC236}">
              <a16:creationId xmlns:a16="http://schemas.microsoft.com/office/drawing/2014/main" id="{A6362F93-C66D-4EB0-BD1A-2BDB91B3A31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8" name="直線コネクタ 567">
          <a:extLst>
            <a:ext uri="{FF2B5EF4-FFF2-40B4-BE49-F238E27FC236}">
              <a16:creationId xmlns:a16="http://schemas.microsoft.com/office/drawing/2014/main" id="{496FA4E8-6E61-455D-AB40-57797C3ED11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9" name="テキスト ボックス 568">
          <a:extLst>
            <a:ext uri="{FF2B5EF4-FFF2-40B4-BE49-F238E27FC236}">
              <a16:creationId xmlns:a16="http://schemas.microsoft.com/office/drawing/2014/main" id="{83CE604B-75AB-4135-9B0F-B1180DB76E7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0" name="直線コネクタ 569">
          <a:extLst>
            <a:ext uri="{FF2B5EF4-FFF2-40B4-BE49-F238E27FC236}">
              <a16:creationId xmlns:a16="http://schemas.microsoft.com/office/drawing/2014/main" id="{CBC66202-D375-4EE5-AC69-749026270B1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1" name="テキスト ボックス 570">
          <a:extLst>
            <a:ext uri="{FF2B5EF4-FFF2-40B4-BE49-F238E27FC236}">
              <a16:creationId xmlns:a16="http://schemas.microsoft.com/office/drawing/2014/main" id="{9EE866E6-C6C4-4607-964C-898C31A360C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2" name="直線コネクタ 571">
          <a:extLst>
            <a:ext uri="{FF2B5EF4-FFF2-40B4-BE49-F238E27FC236}">
              <a16:creationId xmlns:a16="http://schemas.microsoft.com/office/drawing/2014/main" id="{E959FB50-1058-4152-96D1-9E2C82EA309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3" name="テキスト ボックス 572">
          <a:extLst>
            <a:ext uri="{FF2B5EF4-FFF2-40B4-BE49-F238E27FC236}">
              <a16:creationId xmlns:a16="http://schemas.microsoft.com/office/drawing/2014/main" id="{4150B2FF-F41B-4967-A32F-B0D6BEBCCC6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4" name="直線コネクタ 573">
          <a:extLst>
            <a:ext uri="{FF2B5EF4-FFF2-40B4-BE49-F238E27FC236}">
              <a16:creationId xmlns:a16="http://schemas.microsoft.com/office/drawing/2014/main" id="{E5984A7D-834C-4C22-B4E9-4D1C2165771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75" name="テキスト ボックス 574">
          <a:extLst>
            <a:ext uri="{FF2B5EF4-FFF2-40B4-BE49-F238E27FC236}">
              <a16:creationId xmlns:a16="http://schemas.microsoft.com/office/drawing/2014/main" id="{1EABBFD6-3759-4E52-A484-52599312AC34}"/>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6" name="直線コネクタ 575">
          <a:extLst>
            <a:ext uri="{FF2B5EF4-FFF2-40B4-BE49-F238E27FC236}">
              <a16:creationId xmlns:a16="http://schemas.microsoft.com/office/drawing/2014/main" id="{67EB3BFC-ED1A-423A-A9A3-219294A4B12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7" name="テキスト ボックス 576">
          <a:extLst>
            <a:ext uri="{FF2B5EF4-FFF2-40B4-BE49-F238E27FC236}">
              <a16:creationId xmlns:a16="http://schemas.microsoft.com/office/drawing/2014/main" id="{2A28FDAA-8951-4430-A5CB-2C500B6623D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93B221F7-A321-4696-A7CD-5540C7DF7D7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9" name="テキスト ボックス 578">
          <a:extLst>
            <a:ext uri="{FF2B5EF4-FFF2-40B4-BE49-F238E27FC236}">
              <a16:creationId xmlns:a16="http://schemas.microsoft.com/office/drawing/2014/main" id="{7EA4797A-16B2-41D7-9A21-87A426F06E3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a:extLst>
            <a:ext uri="{FF2B5EF4-FFF2-40B4-BE49-F238E27FC236}">
              <a16:creationId xmlns:a16="http://schemas.microsoft.com/office/drawing/2014/main" id="{90C63539-0DAC-4994-AEA0-4D1E9AD4E21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1" name="直線コネクタ 580">
          <a:extLst>
            <a:ext uri="{FF2B5EF4-FFF2-40B4-BE49-F238E27FC236}">
              <a16:creationId xmlns:a16="http://schemas.microsoft.com/office/drawing/2014/main" id="{F31CD3DE-F490-4ED7-8EA0-84A98D6C7BA4}"/>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2" name="【学校施設】&#10;一人当たり面積最小値テキスト">
          <a:extLst>
            <a:ext uri="{FF2B5EF4-FFF2-40B4-BE49-F238E27FC236}">
              <a16:creationId xmlns:a16="http://schemas.microsoft.com/office/drawing/2014/main" id="{362B28BB-891B-4012-9CDE-9321662E734A}"/>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3" name="直線コネクタ 582">
          <a:extLst>
            <a:ext uri="{FF2B5EF4-FFF2-40B4-BE49-F238E27FC236}">
              <a16:creationId xmlns:a16="http://schemas.microsoft.com/office/drawing/2014/main" id="{A7334CBA-E9B0-44BA-9BF4-6504D55FA068}"/>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84" name="【学校施設】&#10;一人当たり面積最大値テキスト">
          <a:extLst>
            <a:ext uri="{FF2B5EF4-FFF2-40B4-BE49-F238E27FC236}">
              <a16:creationId xmlns:a16="http://schemas.microsoft.com/office/drawing/2014/main" id="{BCF8246D-FD81-4CC7-8CDE-819D362B7259}"/>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85" name="直線コネクタ 584">
          <a:extLst>
            <a:ext uri="{FF2B5EF4-FFF2-40B4-BE49-F238E27FC236}">
              <a16:creationId xmlns:a16="http://schemas.microsoft.com/office/drawing/2014/main" id="{6DD719BC-3AD4-4072-B6BA-890023EFB8EA}"/>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86" name="【学校施設】&#10;一人当たり面積平均値テキスト">
          <a:extLst>
            <a:ext uri="{FF2B5EF4-FFF2-40B4-BE49-F238E27FC236}">
              <a16:creationId xmlns:a16="http://schemas.microsoft.com/office/drawing/2014/main" id="{183D7FA0-B884-4F2B-A85A-4808DC752E2B}"/>
            </a:ext>
          </a:extLst>
        </xdr:cNvPr>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87" name="フローチャート: 判断 586">
          <a:extLst>
            <a:ext uri="{FF2B5EF4-FFF2-40B4-BE49-F238E27FC236}">
              <a16:creationId xmlns:a16="http://schemas.microsoft.com/office/drawing/2014/main" id="{BC74D2B2-3DF6-498F-8AA5-5D169335E928}"/>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88" name="フローチャート: 判断 587">
          <a:extLst>
            <a:ext uri="{FF2B5EF4-FFF2-40B4-BE49-F238E27FC236}">
              <a16:creationId xmlns:a16="http://schemas.microsoft.com/office/drawing/2014/main" id="{A618D167-CABF-478A-B3CC-23E003E16615}"/>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89" name="フローチャート: 判断 588">
          <a:extLst>
            <a:ext uri="{FF2B5EF4-FFF2-40B4-BE49-F238E27FC236}">
              <a16:creationId xmlns:a16="http://schemas.microsoft.com/office/drawing/2014/main" id="{05B4A368-B0F7-48AE-B340-2BDDC4893B98}"/>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0" name="フローチャート: 判断 589">
          <a:extLst>
            <a:ext uri="{FF2B5EF4-FFF2-40B4-BE49-F238E27FC236}">
              <a16:creationId xmlns:a16="http://schemas.microsoft.com/office/drawing/2014/main" id="{E5BD6FD1-C4B6-4FB9-9FAF-0DD450388837}"/>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91" name="フローチャート: 判断 590">
          <a:extLst>
            <a:ext uri="{FF2B5EF4-FFF2-40B4-BE49-F238E27FC236}">
              <a16:creationId xmlns:a16="http://schemas.microsoft.com/office/drawing/2014/main" id="{5423DCF1-00EA-40B7-9C76-016268F9E2C9}"/>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DFF0D4C8-5676-48AC-AB70-FA851AA325E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E2C506A1-4FE2-4EC6-8A57-B9BF4B2CC84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B8DE71A-CC84-47F7-B117-F558537A763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2994B792-D6F1-45CE-AEDB-59AEFA55E79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B835B573-42A9-4651-AAA8-A44B96215D9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99096</xdr:rowOff>
    </xdr:from>
    <xdr:to>
      <xdr:col>116</xdr:col>
      <xdr:colOff>114300</xdr:colOff>
      <xdr:row>64</xdr:row>
      <xdr:rowOff>29246</xdr:rowOff>
    </xdr:to>
    <xdr:sp macro="" textlink="">
      <xdr:nvSpPr>
        <xdr:cNvPr id="597" name="楕円 596">
          <a:extLst>
            <a:ext uri="{FF2B5EF4-FFF2-40B4-BE49-F238E27FC236}">
              <a16:creationId xmlns:a16="http://schemas.microsoft.com/office/drawing/2014/main" id="{8FC76803-33A7-499A-99E6-55F287546446}"/>
            </a:ext>
          </a:extLst>
        </xdr:cNvPr>
        <xdr:cNvSpPr/>
      </xdr:nvSpPr>
      <xdr:spPr>
        <a:xfrm>
          <a:off x="22110700" y="109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14023</xdr:rowOff>
    </xdr:from>
    <xdr:ext cx="469744" cy="259045"/>
    <xdr:sp macro="" textlink="">
      <xdr:nvSpPr>
        <xdr:cNvPr id="598" name="【学校施設】&#10;一人当たり面積該当値テキスト">
          <a:extLst>
            <a:ext uri="{FF2B5EF4-FFF2-40B4-BE49-F238E27FC236}">
              <a16:creationId xmlns:a16="http://schemas.microsoft.com/office/drawing/2014/main" id="{751DFF68-A08B-4D7C-9DD2-975231C9766C}"/>
            </a:ext>
          </a:extLst>
        </xdr:cNvPr>
        <xdr:cNvSpPr txBox="1"/>
      </xdr:nvSpPr>
      <xdr:spPr>
        <a:xfrm>
          <a:off x="22199600" y="1081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99858</xdr:rowOff>
    </xdr:from>
    <xdr:to>
      <xdr:col>112</xdr:col>
      <xdr:colOff>38100</xdr:colOff>
      <xdr:row>64</xdr:row>
      <xdr:rowOff>30008</xdr:rowOff>
    </xdr:to>
    <xdr:sp macro="" textlink="">
      <xdr:nvSpPr>
        <xdr:cNvPr id="599" name="楕円 598">
          <a:extLst>
            <a:ext uri="{FF2B5EF4-FFF2-40B4-BE49-F238E27FC236}">
              <a16:creationId xmlns:a16="http://schemas.microsoft.com/office/drawing/2014/main" id="{9CD10BE1-8D20-4A23-B2ED-60D3DFD95290}"/>
            </a:ext>
          </a:extLst>
        </xdr:cNvPr>
        <xdr:cNvSpPr/>
      </xdr:nvSpPr>
      <xdr:spPr>
        <a:xfrm>
          <a:off x="21272500" y="1090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149896</xdr:rowOff>
    </xdr:from>
    <xdr:to>
      <xdr:col>116</xdr:col>
      <xdr:colOff>63500</xdr:colOff>
      <xdr:row>63</xdr:row>
      <xdr:rowOff>150658</xdr:rowOff>
    </xdr:to>
    <xdr:cxnSp macro="">
      <xdr:nvCxnSpPr>
        <xdr:cNvPr id="600" name="直線コネクタ 599">
          <a:extLst>
            <a:ext uri="{FF2B5EF4-FFF2-40B4-BE49-F238E27FC236}">
              <a16:creationId xmlns:a16="http://schemas.microsoft.com/office/drawing/2014/main" id="{DE44D58B-6617-4A59-90B9-3511FF229B3E}"/>
            </a:ext>
          </a:extLst>
        </xdr:cNvPr>
        <xdr:cNvCxnSpPr/>
      </xdr:nvCxnSpPr>
      <xdr:spPr>
        <a:xfrm flipV="1">
          <a:off x="21323300" y="1095124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100730</xdr:rowOff>
    </xdr:from>
    <xdr:to>
      <xdr:col>107</xdr:col>
      <xdr:colOff>101600</xdr:colOff>
      <xdr:row>64</xdr:row>
      <xdr:rowOff>30880</xdr:rowOff>
    </xdr:to>
    <xdr:sp macro="" textlink="">
      <xdr:nvSpPr>
        <xdr:cNvPr id="601" name="楕円 600">
          <a:extLst>
            <a:ext uri="{FF2B5EF4-FFF2-40B4-BE49-F238E27FC236}">
              <a16:creationId xmlns:a16="http://schemas.microsoft.com/office/drawing/2014/main" id="{3760143A-6572-4C77-AECA-20F4A11675E9}"/>
            </a:ext>
          </a:extLst>
        </xdr:cNvPr>
        <xdr:cNvSpPr/>
      </xdr:nvSpPr>
      <xdr:spPr>
        <a:xfrm>
          <a:off x="20383500" y="109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150658</xdr:rowOff>
    </xdr:from>
    <xdr:to>
      <xdr:col>111</xdr:col>
      <xdr:colOff>177800</xdr:colOff>
      <xdr:row>63</xdr:row>
      <xdr:rowOff>151530</xdr:rowOff>
    </xdr:to>
    <xdr:cxnSp macro="">
      <xdr:nvCxnSpPr>
        <xdr:cNvPr id="602" name="直線コネクタ 601">
          <a:extLst>
            <a:ext uri="{FF2B5EF4-FFF2-40B4-BE49-F238E27FC236}">
              <a16:creationId xmlns:a16="http://schemas.microsoft.com/office/drawing/2014/main" id="{DF5ED014-9CA3-486F-BC7E-16ABF3BB03C5}"/>
            </a:ext>
          </a:extLst>
        </xdr:cNvPr>
        <xdr:cNvCxnSpPr/>
      </xdr:nvCxnSpPr>
      <xdr:spPr>
        <a:xfrm flipV="1">
          <a:off x="20434300" y="10952008"/>
          <a:ext cx="8890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101600</xdr:rowOff>
    </xdr:from>
    <xdr:to>
      <xdr:col>102</xdr:col>
      <xdr:colOff>165100</xdr:colOff>
      <xdr:row>64</xdr:row>
      <xdr:rowOff>31750</xdr:rowOff>
    </xdr:to>
    <xdr:sp macro="" textlink="">
      <xdr:nvSpPr>
        <xdr:cNvPr id="603" name="楕円 602">
          <a:extLst>
            <a:ext uri="{FF2B5EF4-FFF2-40B4-BE49-F238E27FC236}">
              <a16:creationId xmlns:a16="http://schemas.microsoft.com/office/drawing/2014/main" id="{49DBE311-E9EB-4F0A-8029-A9555636FBE1}"/>
            </a:ext>
          </a:extLst>
        </xdr:cNvPr>
        <xdr:cNvSpPr/>
      </xdr:nvSpPr>
      <xdr:spPr>
        <a:xfrm>
          <a:off x="19494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151530</xdr:rowOff>
    </xdr:from>
    <xdr:to>
      <xdr:col>107</xdr:col>
      <xdr:colOff>50800</xdr:colOff>
      <xdr:row>63</xdr:row>
      <xdr:rowOff>152400</xdr:rowOff>
    </xdr:to>
    <xdr:cxnSp macro="">
      <xdr:nvCxnSpPr>
        <xdr:cNvPr id="604" name="直線コネクタ 603">
          <a:extLst>
            <a:ext uri="{FF2B5EF4-FFF2-40B4-BE49-F238E27FC236}">
              <a16:creationId xmlns:a16="http://schemas.microsoft.com/office/drawing/2014/main" id="{16149F23-672A-4281-99FA-ECD04EB2449B}"/>
            </a:ext>
          </a:extLst>
        </xdr:cNvPr>
        <xdr:cNvCxnSpPr/>
      </xdr:nvCxnSpPr>
      <xdr:spPr>
        <a:xfrm flipV="1">
          <a:off x="19545300" y="10952880"/>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106172</xdr:rowOff>
    </xdr:from>
    <xdr:to>
      <xdr:col>98</xdr:col>
      <xdr:colOff>38100</xdr:colOff>
      <xdr:row>64</xdr:row>
      <xdr:rowOff>36322</xdr:rowOff>
    </xdr:to>
    <xdr:sp macro="" textlink="">
      <xdr:nvSpPr>
        <xdr:cNvPr id="605" name="楕円 604">
          <a:extLst>
            <a:ext uri="{FF2B5EF4-FFF2-40B4-BE49-F238E27FC236}">
              <a16:creationId xmlns:a16="http://schemas.microsoft.com/office/drawing/2014/main" id="{9AC76469-EA05-4E60-A836-0869593CC8D6}"/>
            </a:ext>
          </a:extLst>
        </xdr:cNvPr>
        <xdr:cNvSpPr/>
      </xdr:nvSpPr>
      <xdr:spPr>
        <a:xfrm>
          <a:off x="18605500" y="109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152400</xdr:rowOff>
    </xdr:from>
    <xdr:to>
      <xdr:col>102</xdr:col>
      <xdr:colOff>114300</xdr:colOff>
      <xdr:row>63</xdr:row>
      <xdr:rowOff>156972</xdr:rowOff>
    </xdr:to>
    <xdr:cxnSp macro="">
      <xdr:nvCxnSpPr>
        <xdr:cNvPr id="606" name="直線コネクタ 605">
          <a:extLst>
            <a:ext uri="{FF2B5EF4-FFF2-40B4-BE49-F238E27FC236}">
              <a16:creationId xmlns:a16="http://schemas.microsoft.com/office/drawing/2014/main" id="{42AF8B27-A82B-4659-89FC-5F592FBCD6AA}"/>
            </a:ext>
          </a:extLst>
        </xdr:cNvPr>
        <xdr:cNvCxnSpPr/>
      </xdr:nvCxnSpPr>
      <xdr:spPr>
        <a:xfrm flipV="1">
          <a:off x="18656300" y="109537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607" name="n_1aveValue【学校施設】&#10;一人当たり面積">
          <a:extLst>
            <a:ext uri="{FF2B5EF4-FFF2-40B4-BE49-F238E27FC236}">
              <a16:creationId xmlns:a16="http://schemas.microsoft.com/office/drawing/2014/main" id="{608D1C3D-2E78-4150-8206-F6A4AC97D59A}"/>
            </a:ext>
          </a:extLst>
        </xdr:cNvPr>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608" name="n_2aveValue【学校施設】&#10;一人当たり面積">
          <a:extLst>
            <a:ext uri="{FF2B5EF4-FFF2-40B4-BE49-F238E27FC236}">
              <a16:creationId xmlns:a16="http://schemas.microsoft.com/office/drawing/2014/main" id="{EC7BB976-637C-482F-B861-642479A235B2}"/>
            </a:ext>
          </a:extLst>
        </xdr:cNvPr>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609" name="n_3aveValue【学校施設】&#10;一人当たり面積">
          <a:extLst>
            <a:ext uri="{FF2B5EF4-FFF2-40B4-BE49-F238E27FC236}">
              <a16:creationId xmlns:a16="http://schemas.microsoft.com/office/drawing/2014/main" id="{8760FD42-4576-4BB3-B722-B02133831BE7}"/>
            </a:ext>
          </a:extLst>
        </xdr:cNvPr>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610" name="n_4aveValue【学校施設】&#10;一人当たり面積">
          <a:extLst>
            <a:ext uri="{FF2B5EF4-FFF2-40B4-BE49-F238E27FC236}">
              <a16:creationId xmlns:a16="http://schemas.microsoft.com/office/drawing/2014/main" id="{3BDE800A-83B2-46BF-BE10-97563538E05D}"/>
            </a:ext>
          </a:extLst>
        </xdr:cNvPr>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21135</xdr:rowOff>
    </xdr:from>
    <xdr:ext cx="469744" cy="259045"/>
    <xdr:sp macro="" textlink="">
      <xdr:nvSpPr>
        <xdr:cNvPr id="611" name="n_1mainValue【学校施設】&#10;一人当たり面積">
          <a:extLst>
            <a:ext uri="{FF2B5EF4-FFF2-40B4-BE49-F238E27FC236}">
              <a16:creationId xmlns:a16="http://schemas.microsoft.com/office/drawing/2014/main" id="{E5779DAF-EC93-42DE-BA93-21AD37F35E74}"/>
            </a:ext>
          </a:extLst>
        </xdr:cNvPr>
        <xdr:cNvSpPr txBox="1"/>
      </xdr:nvSpPr>
      <xdr:spPr>
        <a:xfrm>
          <a:off x="21075727" y="1099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22007</xdr:rowOff>
    </xdr:from>
    <xdr:ext cx="469744" cy="259045"/>
    <xdr:sp macro="" textlink="">
      <xdr:nvSpPr>
        <xdr:cNvPr id="612" name="n_2mainValue【学校施設】&#10;一人当たり面積">
          <a:extLst>
            <a:ext uri="{FF2B5EF4-FFF2-40B4-BE49-F238E27FC236}">
              <a16:creationId xmlns:a16="http://schemas.microsoft.com/office/drawing/2014/main" id="{7E06DF5A-6EC1-453C-890F-531ED310BC8E}"/>
            </a:ext>
          </a:extLst>
        </xdr:cNvPr>
        <xdr:cNvSpPr txBox="1"/>
      </xdr:nvSpPr>
      <xdr:spPr>
        <a:xfrm>
          <a:off x="20199427" y="109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22877</xdr:rowOff>
    </xdr:from>
    <xdr:ext cx="469744" cy="259045"/>
    <xdr:sp macro="" textlink="">
      <xdr:nvSpPr>
        <xdr:cNvPr id="613" name="n_3mainValue【学校施設】&#10;一人当たり面積">
          <a:extLst>
            <a:ext uri="{FF2B5EF4-FFF2-40B4-BE49-F238E27FC236}">
              <a16:creationId xmlns:a16="http://schemas.microsoft.com/office/drawing/2014/main" id="{05E37E10-FE56-486B-A80D-7D330C44C1C7}"/>
            </a:ext>
          </a:extLst>
        </xdr:cNvPr>
        <xdr:cNvSpPr txBox="1"/>
      </xdr:nvSpPr>
      <xdr:spPr>
        <a:xfrm>
          <a:off x="19310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27449</xdr:rowOff>
    </xdr:from>
    <xdr:ext cx="469744" cy="259045"/>
    <xdr:sp macro="" textlink="">
      <xdr:nvSpPr>
        <xdr:cNvPr id="614" name="n_4mainValue【学校施設】&#10;一人当たり面積">
          <a:extLst>
            <a:ext uri="{FF2B5EF4-FFF2-40B4-BE49-F238E27FC236}">
              <a16:creationId xmlns:a16="http://schemas.microsoft.com/office/drawing/2014/main" id="{83532E31-8E50-466D-9861-A0D13A48C0AB}"/>
            </a:ext>
          </a:extLst>
        </xdr:cNvPr>
        <xdr:cNvSpPr txBox="1"/>
      </xdr:nvSpPr>
      <xdr:spPr>
        <a:xfrm>
          <a:off x="18421427" y="1100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E9A4CCCC-2B2A-4513-BB10-AC1A441C5BC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0EF49943-8690-4B59-8C22-9C003B4AC2A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EE654866-A079-4ACD-8AD7-B928F95DF2D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74D4AF9B-4A7E-4461-8ACA-E7F93B513E4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D808B2B6-266F-4399-B08C-CF01012826E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354938B8-E523-468D-B9CE-393157E38AC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FCE33F80-924C-4BB4-B23A-C8A5BDC7CB8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AF12B9CA-DFA6-414B-8C32-275AEDAE27C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id="{65996A6A-9DC1-4660-AC61-216005BB21E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id="{6D85DF10-3891-4A14-903E-DCA306C4EE1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a:extLst>
            <a:ext uri="{FF2B5EF4-FFF2-40B4-BE49-F238E27FC236}">
              <a16:creationId xmlns:a16="http://schemas.microsoft.com/office/drawing/2014/main" id="{FC7433F5-1527-451F-A8DD-907CDC1D25D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6" name="直線コネクタ 625">
          <a:extLst>
            <a:ext uri="{FF2B5EF4-FFF2-40B4-BE49-F238E27FC236}">
              <a16:creationId xmlns:a16="http://schemas.microsoft.com/office/drawing/2014/main" id="{93F563DF-D76C-4F1F-ABAB-50AF8975039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7" name="テキスト ボックス 626">
          <a:extLst>
            <a:ext uri="{FF2B5EF4-FFF2-40B4-BE49-F238E27FC236}">
              <a16:creationId xmlns:a16="http://schemas.microsoft.com/office/drawing/2014/main" id="{9C448041-FDE3-4044-B201-B3C879B957F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8" name="直線コネクタ 627">
          <a:extLst>
            <a:ext uri="{FF2B5EF4-FFF2-40B4-BE49-F238E27FC236}">
              <a16:creationId xmlns:a16="http://schemas.microsoft.com/office/drawing/2014/main" id="{D01F9B04-352B-4CE2-9771-191967C7B68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9" name="テキスト ボックス 628">
          <a:extLst>
            <a:ext uri="{FF2B5EF4-FFF2-40B4-BE49-F238E27FC236}">
              <a16:creationId xmlns:a16="http://schemas.microsoft.com/office/drawing/2014/main" id="{261293A1-A352-420B-83DA-D8E261CD424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0" name="直線コネクタ 629">
          <a:extLst>
            <a:ext uri="{FF2B5EF4-FFF2-40B4-BE49-F238E27FC236}">
              <a16:creationId xmlns:a16="http://schemas.microsoft.com/office/drawing/2014/main" id="{95B5EB1E-FDDF-4C68-9040-1D6F16F8977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1" name="テキスト ボックス 630">
          <a:extLst>
            <a:ext uri="{FF2B5EF4-FFF2-40B4-BE49-F238E27FC236}">
              <a16:creationId xmlns:a16="http://schemas.microsoft.com/office/drawing/2014/main" id="{90494755-60EF-4681-99B7-F9A94EB0AF3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2" name="直線コネクタ 631">
          <a:extLst>
            <a:ext uri="{FF2B5EF4-FFF2-40B4-BE49-F238E27FC236}">
              <a16:creationId xmlns:a16="http://schemas.microsoft.com/office/drawing/2014/main" id="{D4FB5E84-2A93-4CA6-BB0C-19D39DB3D79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3" name="テキスト ボックス 632">
          <a:extLst>
            <a:ext uri="{FF2B5EF4-FFF2-40B4-BE49-F238E27FC236}">
              <a16:creationId xmlns:a16="http://schemas.microsoft.com/office/drawing/2014/main" id="{D81E3332-7ED2-47D9-962B-4DE970C4674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4" name="直線コネクタ 633">
          <a:extLst>
            <a:ext uri="{FF2B5EF4-FFF2-40B4-BE49-F238E27FC236}">
              <a16:creationId xmlns:a16="http://schemas.microsoft.com/office/drawing/2014/main" id="{FA4A0658-6D1F-4504-ADF4-592C0F46923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5" name="テキスト ボックス 634">
          <a:extLst>
            <a:ext uri="{FF2B5EF4-FFF2-40B4-BE49-F238E27FC236}">
              <a16:creationId xmlns:a16="http://schemas.microsoft.com/office/drawing/2014/main" id="{5CCB516E-6036-4524-AA14-BD26B66E631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6" name="直線コネクタ 635">
          <a:extLst>
            <a:ext uri="{FF2B5EF4-FFF2-40B4-BE49-F238E27FC236}">
              <a16:creationId xmlns:a16="http://schemas.microsoft.com/office/drawing/2014/main" id="{74DE4759-722C-4F26-9F27-B9E8E3AD603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7" name="テキスト ボックス 636">
          <a:extLst>
            <a:ext uri="{FF2B5EF4-FFF2-40B4-BE49-F238E27FC236}">
              <a16:creationId xmlns:a16="http://schemas.microsoft.com/office/drawing/2014/main" id="{79F353F0-1836-4E27-ADE9-921A28D683C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11564C4B-A5A7-40DE-8DCD-1A83D109735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児童館】&#10;有形固定資産減価償却率グラフ枠">
          <a:extLst>
            <a:ext uri="{FF2B5EF4-FFF2-40B4-BE49-F238E27FC236}">
              <a16:creationId xmlns:a16="http://schemas.microsoft.com/office/drawing/2014/main" id="{B61AB737-1C23-4675-BE33-032D996CC48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40" name="直線コネクタ 639">
          <a:extLst>
            <a:ext uri="{FF2B5EF4-FFF2-40B4-BE49-F238E27FC236}">
              <a16:creationId xmlns:a16="http://schemas.microsoft.com/office/drawing/2014/main" id="{CA84696D-02DE-4228-8023-F45E2F49DBAB}"/>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1" name="【児童館】&#10;有形固定資産減価償却率最小値テキスト">
          <a:extLst>
            <a:ext uri="{FF2B5EF4-FFF2-40B4-BE49-F238E27FC236}">
              <a16:creationId xmlns:a16="http://schemas.microsoft.com/office/drawing/2014/main" id="{7D30CCD8-E020-4991-B3E4-C3D37F82FA0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2" name="直線コネクタ 641">
          <a:extLst>
            <a:ext uri="{FF2B5EF4-FFF2-40B4-BE49-F238E27FC236}">
              <a16:creationId xmlns:a16="http://schemas.microsoft.com/office/drawing/2014/main" id="{75AE28E5-3270-46DA-B576-9D663680830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43" name="【児童館】&#10;有形固定資産減価償却率最大値テキスト">
          <a:extLst>
            <a:ext uri="{FF2B5EF4-FFF2-40B4-BE49-F238E27FC236}">
              <a16:creationId xmlns:a16="http://schemas.microsoft.com/office/drawing/2014/main" id="{7C07F763-F4E7-40AE-B277-F1943871A7E1}"/>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44" name="直線コネクタ 643">
          <a:extLst>
            <a:ext uri="{FF2B5EF4-FFF2-40B4-BE49-F238E27FC236}">
              <a16:creationId xmlns:a16="http://schemas.microsoft.com/office/drawing/2014/main" id="{F76FD3A2-5D57-4EAA-AB12-D14CB47C2365}"/>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45" name="【児童館】&#10;有形固定資産減価償却率平均値テキスト">
          <a:extLst>
            <a:ext uri="{FF2B5EF4-FFF2-40B4-BE49-F238E27FC236}">
              <a16:creationId xmlns:a16="http://schemas.microsoft.com/office/drawing/2014/main" id="{7F027B8B-7177-4D3B-8A77-24B7FB1D5A41}"/>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46" name="フローチャート: 判断 645">
          <a:extLst>
            <a:ext uri="{FF2B5EF4-FFF2-40B4-BE49-F238E27FC236}">
              <a16:creationId xmlns:a16="http://schemas.microsoft.com/office/drawing/2014/main" id="{A54EFE23-2262-4A5E-A30D-59CCAF5775BE}"/>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47" name="フローチャート: 判断 646">
          <a:extLst>
            <a:ext uri="{FF2B5EF4-FFF2-40B4-BE49-F238E27FC236}">
              <a16:creationId xmlns:a16="http://schemas.microsoft.com/office/drawing/2014/main" id="{5AB4A503-C10F-4D49-A4CB-2D0EA7E164D3}"/>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48" name="フローチャート: 判断 647">
          <a:extLst>
            <a:ext uri="{FF2B5EF4-FFF2-40B4-BE49-F238E27FC236}">
              <a16:creationId xmlns:a16="http://schemas.microsoft.com/office/drawing/2014/main" id="{B625E8D4-848F-4280-ADA4-160B11A37AC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49" name="フローチャート: 判断 648">
          <a:extLst>
            <a:ext uri="{FF2B5EF4-FFF2-40B4-BE49-F238E27FC236}">
              <a16:creationId xmlns:a16="http://schemas.microsoft.com/office/drawing/2014/main" id="{AFC8AB19-20C8-43D7-B497-6AB9E66302A9}"/>
            </a:ext>
          </a:extLst>
        </xdr:cNvPr>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50" name="フローチャート: 判断 649">
          <a:extLst>
            <a:ext uri="{FF2B5EF4-FFF2-40B4-BE49-F238E27FC236}">
              <a16:creationId xmlns:a16="http://schemas.microsoft.com/office/drawing/2014/main" id="{E025E915-39E7-4773-955E-CE10A07EFE8F}"/>
            </a:ext>
          </a:extLst>
        </xdr:cNvPr>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BAFD9D2D-EB78-4E09-B734-070262C2EDD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7F280968-8C79-494A-ADE8-307464BE0B0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1D8D89E2-D95E-42FC-A57F-F8E84BFEAAC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207C838F-B2C1-476F-934B-99BD81D5398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94A70C22-FB77-4404-BBD3-7AE1C64B1FA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56" name="楕円 655">
          <a:extLst>
            <a:ext uri="{FF2B5EF4-FFF2-40B4-BE49-F238E27FC236}">
              <a16:creationId xmlns:a16="http://schemas.microsoft.com/office/drawing/2014/main" id="{626E19A8-9C19-484F-B8C2-9EA845D06C11}"/>
            </a:ext>
          </a:extLst>
        </xdr:cNvPr>
        <xdr:cNvSpPr/>
      </xdr:nvSpPr>
      <xdr:spPr>
        <a:xfrm>
          <a:off x="162687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1650</xdr:rowOff>
    </xdr:from>
    <xdr:ext cx="405111" cy="259045"/>
    <xdr:sp macro="" textlink="">
      <xdr:nvSpPr>
        <xdr:cNvPr id="657" name="【児童館】&#10;有形固定資産減価償却率該当値テキスト">
          <a:extLst>
            <a:ext uri="{FF2B5EF4-FFF2-40B4-BE49-F238E27FC236}">
              <a16:creationId xmlns:a16="http://schemas.microsoft.com/office/drawing/2014/main" id="{37391F73-DFF6-4A40-8917-F710EA5EE290}"/>
            </a:ext>
          </a:extLst>
        </xdr:cNvPr>
        <xdr:cNvSpPr txBox="1"/>
      </xdr:nvSpPr>
      <xdr:spPr>
        <a:xfrm>
          <a:off x="16357600"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658" name="楕円 657">
          <a:extLst>
            <a:ext uri="{FF2B5EF4-FFF2-40B4-BE49-F238E27FC236}">
              <a16:creationId xmlns:a16="http://schemas.microsoft.com/office/drawing/2014/main" id="{05AFBA30-2293-4A32-BFD9-9FFDA4183093}"/>
            </a:ext>
          </a:extLst>
        </xdr:cNvPr>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26670</xdr:rowOff>
    </xdr:from>
    <xdr:to>
      <xdr:col>85</xdr:col>
      <xdr:colOff>127000</xdr:colOff>
      <xdr:row>83</xdr:row>
      <xdr:rowOff>74023</xdr:rowOff>
    </xdr:to>
    <xdr:cxnSp macro="">
      <xdr:nvCxnSpPr>
        <xdr:cNvPr id="659" name="直線コネクタ 658">
          <a:extLst>
            <a:ext uri="{FF2B5EF4-FFF2-40B4-BE49-F238E27FC236}">
              <a16:creationId xmlns:a16="http://schemas.microsoft.com/office/drawing/2014/main" id="{79CECE49-2B1D-49C6-81BA-74BC16C4FC4D}"/>
            </a:ext>
          </a:extLst>
        </xdr:cNvPr>
        <xdr:cNvCxnSpPr/>
      </xdr:nvCxnSpPr>
      <xdr:spPr>
        <a:xfrm>
          <a:off x="15481300" y="1425702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122827</xdr:rowOff>
    </xdr:from>
    <xdr:to>
      <xdr:col>76</xdr:col>
      <xdr:colOff>165100</xdr:colOff>
      <xdr:row>83</xdr:row>
      <xdr:rowOff>52977</xdr:rowOff>
    </xdr:to>
    <xdr:sp macro="" textlink="">
      <xdr:nvSpPr>
        <xdr:cNvPr id="660" name="楕円 659">
          <a:extLst>
            <a:ext uri="{FF2B5EF4-FFF2-40B4-BE49-F238E27FC236}">
              <a16:creationId xmlns:a16="http://schemas.microsoft.com/office/drawing/2014/main" id="{642E70E2-7520-4A11-A26E-02FA9C734234}"/>
            </a:ext>
          </a:extLst>
        </xdr:cNvPr>
        <xdr:cNvSpPr/>
      </xdr:nvSpPr>
      <xdr:spPr>
        <a:xfrm>
          <a:off x="14541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2177</xdr:rowOff>
    </xdr:from>
    <xdr:to>
      <xdr:col>81</xdr:col>
      <xdr:colOff>50800</xdr:colOff>
      <xdr:row>83</xdr:row>
      <xdr:rowOff>26670</xdr:rowOff>
    </xdr:to>
    <xdr:cxnSp macro="">
      <xdr:nvCxnSpPr>
        <xdr:cNvPr id="661" name="直線コネクタ 660">
          <a:extLst>
            <a:ext uri="{FF2B5EF4-FFF2-40B4-BE49-F238E27FC236}">
              <a16:creationId xmlns:a16="http://schemas.microsoft.com/office/drawing/2014/main" id="{E8F9555D-4F77-41B2-AD39-50162FF63770}"/>
            </a:ext>
          </a:extLst>
        </xdr:cNvPr>
        <xdr:cNvCxnSpPr/>
      </xdr:nvCxnSpPr>
      <xdr:spPr>
        <a:xfrm>
          <a:off x="14592300" y="142325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122827</xdr:rowOff>
    </xdr:from>
    <xdr:to>
      <xdr:col>72</xdr:col>
      <xdr:colOff>38100</xdr:colOff>
      <xdr:row>83</xdr:row>
      <xdr:rowOff>52977</xdr:rowOff>
    </xdr:to>
    <xdr:sp macro="" textlink="">
      <xdr:nvSpPr>
        <xdr:cNvPr id="662" name="楕円 661">
          <a:extLst>
            <a:ext uri="{FF2B5EF4-FFF2-40B4-BE49-F238E27FC236}">
              <a16:creationId xmlns:a16="http://schemas.microsoft.com/office/drawing/2014/main" id="{5829E731-7DC0-4669-86BA-C91BD23637CA}"/>
            </a:ext>
          </a:extLst>
        </xdr:cNvPr>
        <xdr:cNvSpPr/>
      </xdr:nvSpPr>
      <xdr:spPr>
        <a:xfrm>
          <a:off x="13652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2177</xdr:rowOff>
    </xdr:from>
    <xdr:to>
      <xdr:col>76</xdr:col>
      <xdr:colOff>114300</xdr:colOff>
      <xdr:row>83</xdr:row>
      <xdr:rowOff>2177</xdr:rowOff>
    </xdr:to>
    <xdr:cxnSp macro="">
      <xdr:nvCxnSpPr>
        <xdr:cNvPr id="663" name="直線コネクタ 662">
          <a:extLst>
            <a:ext uri="{FF2B5EF4-FFF2-40B4-BE49-F238E27FC236}">
              <a16:creationId xmlns:a16="http://schemas.microsoft.com/office/drawing/2014/main" id="{10EBE710-5728-4B15-8DAD-ED20A4C984A0}"/>
            </a:ext>
          </a:extLst>
        </xdr:cNvPr>
        <xdr:cNvCxnSpPr/>
      </xdr:nvCxnSpPr>
      <xdr:spPr>
        <a:xfrm>
          <a:off x="13703300" y="142325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73842</xdr:rowOff>
    </xdr:from>
    <xdr:to>
      <xdr:col>67</xdr:col>
      <xdr:colOff>101600</xdr:colOff>
      <xdr:row>85</xdr:row>
      <xdr:rowOff>3992</xdr:rowOff>
    </xdr:to>
    <xdr:sp macro="" textlink="">
      <xdr:nvSpPr>
        <xdr:cNvPr id="664" name="楕円 663">
          <a:extLst>
            <a:ext uri="{FF2B5EF4-FFF2-40B4-BE49-F238E27FC236}">
              <a16:creationId xmlns:a16="http://schemas.microsoft.com/office/drawing/2014/main" id="{20F14311-CA7D-4BCB-BADF-4A24352D8816}"/>
            </a:ext>
          </a:extLst>
        </xdr:cNvPr>
        <xdr:cNvSpPr/>
      </xdr:nvSpPr>
      <xdr:spPr>
        <a:xfrm>
          <a:off x="12763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2177</xdr:rowOff>
    </xdr:from>
    <xdr:to>
      <xdr:col>71</xdr:col>
      <xdr:colOff>177800</xdr:colOff>
      <xdr:row>84</xdr:row>
      <xdr:rowOff>124642</xdr:rowOff>
    </xdr:to>
    <xdr:cxnSp macro="">
      <xdr:nvCxnSpPr>
        <xdr:cNvPr id="665" name="直線コネクタ 664">
          <a:extLst>
            <a:ext uri="{FF2B5EF4-FFF2-40B4-BE49-F238E27FC236}">
              <a16:creationId xmlns:a16="http://schemas.microsoft.com/office/drawing/2014/main" id="{E5C558BD-9F2F-4D5E-84CA-B408E3CEB6C1}"/>
            </a:ext>
          </a:extLst>
        </xdr:cNvPr>
        <xdr:cNvCxnSpPr/>
      </xdr:nvCxnSpPr>
      <xdr:spPr>
        <a:xfrm flipV="1">
          <a:off x="12814300" y="1423252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66" name="n_1aveValue【児童館】&#10;有形固定資産減価償却率">
          <a:extLst>
            <a:ext uri="{FF2B5EF4-FFF2-40B4-BE49-F238E27FC236}">
              <a16:creationId xmlns:a16="http://schemas.microsoft.com/office/drawing/2014/main" id="{02A78DA3-9C76-48C8-BDD8-68FF99BAE662}"/>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67" name="n_2aveValue【児童館】&#10;有形固定資産減価償却率">
          <a:extLst>
            <a:ext uri="{FF2B5EF4-FFF2-40B4-BE49-F238E27FC236}">
              <a16:creationId xmlns:a16="http://schemas.microsoft.com/office/drawing/2014/main" id="{681EBCE0-B11F-4AB7-9F02-9AAD1D829A7A}"/>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68" name="n_3aveValue【児童館】&#10;有形固定資産減価償却率">
          <a:extLst>
            <a:ext uri="{FF2B5EF4-FFF2-40B4-BE49-F238E27FC236}">
              <a16:creationId xmlns:a16="http://schemas.microsoft.com/office/drawing/2014/main" id="{8DC7BD66-6A23-4BCB-BCF8-C28FAEC69CA7}"/>
            </a:ext>
          </a:extLst>
        </xdr:cNvPr>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69" name="n_4aveValue【児童館】&#10;有形固定資産減価償却率">
          <a:extLst>
            <a:ext uri="{FF2B5EF4-FFF2-40B4-BE49-F238E27FC236}">
              <a16:creationId xmlns:a16="http://schemas.microsoft.com/office/drawing/2014/main" id="{61401787-E003-4633-AEEF-A4D48F4A99C0}"/>
            </a:ext>
          </a:extLst>
        </xdr:cNvPr>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68597</xdr:rowOff>
    </xdr:from>
    <xdr:ext cx="405111" cy="259045"/>
    <xdr:sp macro="" textlink="">
      <xdr:nvSpPr>
        <xdr:cNvPr id="670" name="n_1mainValue【児童館】&#10;有形固定資産減価償却率">
          <a:extLst>
            <a:ext uri="{FF2B5EF4-FFF2-40B4-BE49-F238E27FC236}">
              <a16:creationId xmlns:a16="http://schemas.microsoft.com/office/drawing/2014/main" id="{DCF78DEB-D6B2-4D6A-8FBC-474DA6D961D2}"/>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44104</xdr:rowOff>
    </xdr:from>
    <xdr:ext cx="405111" cy="259045"/>
    <xdr:sp macro="" textlink="">
      <xdr:nvSpPr>
        <xdr:cNvPr id="671" name="n_2mainValue【児童館】&#10;有形固定資産減価償却率">
          <a:extLst>
            <a:ext uri="{FF2B5EF4-FFF2-40B4-BE49-F238E27FC236}">
              <a16:creationId xmlns:a16="http://schemas.microsoft.com/office/drawing/2014/main" id="{54308A59-87A4-43A7-8C76-E2208132374D}"/>
            </a:ext>
          </a:extLst>
        </xdr:cNvPr>
        <xdr:cNvSpPr txBox="1"/>
      </xdr:nvSpPr>
      <xdr:spPr>
        <a:xfrm>
          <a:off x="14389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44104</xdr:rowOff>
    </xdr:from>
    <xdr:ext cx="405111" cy="259045"/>
    <xdr:sp macro="" textlink="">
      <xdr:nvSpPr>
        <xdr:cNvPr id="672" name="n_3mainValue【児童館】&#10;有形固定資産減価償却率">
          <a:extLst>
            <a:ext uri="{FF2B5EF4-FFF2-40B4-BE49-F238E27FC236}">
              <a16:creationId xmlns:a16="http://schemas.microsoft.com/office/drawing/2014/main" id="{29672BE0-7601-467B-9334-C3EF5D23055C}"/>
            </a:ext>
          </a:extLst>
        </xdr:cNvPr>
        <xdr:cNvSpPr txBox="1"/>
      </xdr:nvSpPr>
      <xdr:spPr>
        <a:xfrm>
          <a:off x="13500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166569</xdr:rowOff>
    </xdr:from>
    <xdr:ext cx="405111" cy="259045"/>
    <xdr:sp macro="" textlink="">
      <xdr:nvSpPr>
        <xdr:cNvPr id="673" name="n_4mainValue【児童館】&#10;有形固定資産減価償却率">
          <a:extLst>
            <a:ext uri="{FF2B5EF4-FFF2-40B4-BE49-F238E27FC236}">
              <a16:creationId xmlns:a16="http://schemas.microsoft.com/office/drawing/2014/main" id="{32C9D6AB-088A-43C4-8A43-3190E26F8251}"/>
            </a:ext>
          </a:extLst>
        </xdr:cNvPr>
        <xdr:cNvSpPr txBox="1"/>
      </xdr:nvSpPr>
      <xdr:spPr>
        <a:xfrm>
          <a:off x="12611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a:extLst>
            <a:ext uri="{FF2B5EF4-FFF2-40B4-BE49-F238E27FC236}">
              <a16:creationId xmlns:a16="http://schemas.microsoft.com/office/drawing/2014/main" id="{5E06F907-53DD-4966-BE8B-BCBF65A9043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a:extLst>
            <a:ext uri="{FF2B5EF4-FFF2-40B4-BE49-F238E27FC236}">
              <a16:creationId xmlns:a16="http://schemas.microsoft.com/office/drawing/2014/main" id="{7A2B3080-501A-4D92-B9B5-1C8715C0BF9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a:extLst>
            <a:ext uri="{FF2B5EF4-FFF2-40B4-BE49-F238E27FC236}">
              <a16:creationId xmlns:a16="http://schemas.microsoft.com/office/drawing/2014/main" id="{8053E69B-F12A-429D-9E7D-239080B3E79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a:extLst>
            <a:ext uri="{FF2B5EF4-FFF2-40B4-BE49-F238E27FC236}">
              <a16:creationId xmlns:a16="http://schemas.microsoft.com/office/drawing/2014/main" id="{636389FC-1778-441E-8D13-F1D474C4835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a:extLst>
            <a:ext uri="{FF2B5EF4-FFF2-40B4-BE49-F238E27FC236}">
              <a16:creationId xmlns:a16="http://schemas.microsoft.com/office/drawing/2014/main" id="{031F45FD-7C59-43B3-BEE9-51159A3030D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a:extLst>
            <a:ext uri="{FF2B5EF4-FFF2-40B4-BE49-F238E27FC236}">
              <a16:creationId xmlns:a16="http://schemas.microsoft.com/office/drawing/2014/main" id="{187A6D01-8C46-4EAE-A866-87948EBE64D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a:extLst>
            <a:ext uri="{FF2B5EF4-FFF2-40B4-BE49-F238E27FC236}">
              <a16:creationId xmlns:a16="http://schemas.microsoft.com/office/drawing/2014/main" id="{77F52B5F-2A61-40F4-BB84-B18899CE4D6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a:extLst>
            <a:ext uri="{FF2B5EF4-FFF2-40B4-BE49-F238E27FC236}">
              <a16:creationId xmlns:a16="http://schemas.microsoft.com/office/drawing/2014/main" id="{76EE048A-DAC3-4FA0-B4E2-8B87F26CCE7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a:extLst>
            <a:ext uri="{FF2B5EF4-FFF2-40B4-BE49-F238E27FC236}">
              <a16:creationId xmlns:a16="http://schemas.microsoft.com/office/drawing/2014/main" id="{C7797185-A56D-4F8E-B378-9A72065B183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a:extLst>
            <a:ext uri="{FF2B5EF4-FFF2-40B4-BE49-F238E27FC236}">
              <a16:creationId xmlns:a16="http://schemas.microsoft.com/office/drawing/2014/main" id="{D8EA6FBA-87DB-4BD2-9423-2943C571134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4" name="直線コネクタ 683">
          <a:extLst>
            <a:ext uri="{FF2B5EF4-FFF2-40B4-BE49-F238E27FC236}">
              <a16:creationId xmlns:a16="http://schemas.microsoft.com/office/drawing/2014/main" id="{461706BB-FC45-4BF3-BD0A-35E2DF9DDEC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5" name="テキスト ボックス 684">
          <a:extLst>
            <a:ext uri="{FF2B5EF4-FFF2-40B4-BE49-F238E27FC236}">
              <a16:creationId xmlns:a16="http://schemas.microsoft.com/office/drawing/2014/main" id="{A58271E4-C046-41EC-B08E-DE58481D80F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6" name="直線コネクタ 685">
          <a:extLst>
            <a:ext uri="{FF2B5EF4-FFF2-40B4-BE49-F238E27FC236}">
              <a16:creationId xmlns:a16="http://schemas.microsoft.com/office/drawing/2014/main" id="{C8D141F2-05D3-4AD6-87A3-3F7D5A89A3E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7" name="テキスト ボックス 686">
          <a:extLst>
            <a:ext uri="{FF2B5EF4-FFF2-40B4-BE49-F238E27FC236}">
              <a16:creationId xmlns:a16="http://schemas.microsoft.com/office/drawing/2014/main" id="{F63C0656-BE3D-428C-B5FB-B916956FDEB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8" name="直線コネクタ 687">
          <a:extLst>
            <a:ext uri="{FF2B5EF4-FFF2-40B4-BE49-F238E27FC236}">
              <a16:creationId xmlns:a16="http://schemas.microsoft.com/office/drawing/2014/main" id="{DF418900-15B3-4560-8BE3-E05CCA70830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9" name="テキスト ボックス 688">
          <a:extLst>
            <a:ext uri="{FF2B5EF4-FFF2-40B4-BE49-F238E27FC236}">
              <a16:creationId xmlns:a16="http://schemas.microsoft.com/office/drawing/2014/main" id="{3AC2DEA1-96DF-42A6-933B-F25A35D640B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0" name="直線コネクタ 689">
          <a:extLst>
            <a:ext uri="{FF2B5EF4-FFF2-40B4-BE49-F238E27FC236}">
              <a16:creationId xmlns:a16="http://schemas.microsoft.com/office/drawing/2014/main" id="{ED4023B7-C763-41D1-8CD7-4494528E155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1" name="テキスト ボックス 690">
          <a:extLst>
            <a:ext uri="{FF2B5EF4-FFF2-40B4-BE49-F238E27FC236}">
              <a16:creationId xmlns:a16="http://schemas.microsoft.com/office/drawing/2014/main" id="{59E1AF5F-E644-4429-A407-DF1350DF7C6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a:extLst>
            <a:ext uri="{FF2B5EF4-FFF2-40B4-BE49-F238E27FC236}">
              <a16:creationId xmlns:a16="http://schemas.microsoft.com/office/drawing/2014/main" id="{2532141A-D5A5-4F62-A6F3-60CA26B646F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a:extLst>
            <a:ext uri="{FF2B5EF4-FFF2-40B4-BE49-F238E27FC236}">
              <a16:creationId xmlns:a16="http://schemas.microsoft.com/office/drawing/2014/main" id="{A7B2993D-ED49-4077-8AAB-26FBBDEE55E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a:extLst>
            <a:ext uri="{FF2B5EF4-FFF2-40B4-BE49-F238E27FC236}">
              <a16:creationId xmlns:a16="http://schemas.microsoft.com/office/drawing/2014/main" id="{0CCEA771-6F62-4B62-B1C3-FA30458D616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95" name="直線コネクタ 694">
          <a:extLst>
            <a:ext uri="{FF2B5EF4-FFF2-40B4-BE49-F238E27FC236}">
              <a16:creationId xmlns:a16="http://schemas.microsoft.com/office/drawing/2014/main" id="{81788367-47FC-4F95-8CFD-A7F5174DA9A5}"/>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6" name="【児童館】&#10;一人当たり面積最小値テキスト">
          <a:extLst>
            <a:ext uri="{FF2B5EF4-FFF2-40B4-BE49-F238E27FC236}">
              <a16:creationId xmlns:a16="http://schemas.microsoft.com/office/drawing/2014/main" id="{8E397C65-A0BA-4A0F-B991-032170FB5FA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97" name="直線コネクタ 696">
          <a:extLst>
            <a:ext uri="{FF2B5EF4-FFF2-40B4-BE49-F238E27FC236}">
              <a16:creationId xmlns:a16="http://schemas.microsoft.com/office/drawing/2014/main" id="{8322299F-A000-42C5-BA4D-2A6A688515FF}"/>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8" name="【児童館】&#10;一人当たり面積最大値テキスト">
          <a:extLst>
            <a:ext uri="{FF2B5EF4-FFF2-40B4-BE49-F238E27FC236}">
              <a16:creationId xmlns:a16="http://schemas.microsoft.com/office/drawing/2014/main" id="{740E3C54-9D73-4010-9DE4-BA7B1157C61B}"/>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9" name="直線コネクタ 698">
          <a:extLst>
            <a:ext uri="{FF2B5EF4-FFF2-40B4-BE49-F238E27FC236}">
              <a16:creationId xmlns:a16="http://schemas.microsoft.com/office/drawing/2014/main" id="{AB7E95A8-FDC6-4BDD-B9EF-A4CDCCA669B1}"/>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700" name="【児童館】&#10;一人当たり面積平均値テキスト">
          <a:extLst>
            <a:ext uri="{FF2B5EF4-FFF2-40B4-BE49-F238E27FC236}">
              <a16:creationId xmlns:a16="http://schemas.microsoft.com/office/drawing/2014/main" id="{6606B4DF-0E30-4D01-A121-1A1A91F16B8D}"/>
            </a:ext>
          </a:extLst>
        </xdr:cNvPr>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01" name="フローチャート: 判断 700">
          <a:extLst>
            <a:ext uri="{FF2B5EF4-FFF2-40B4-BE49-F238E27FC236}">
              <a16:creationId xmlns:a16="http://schemas.microsoft.com/office/drawing/2014/main" id="{4F3D3539-1B51-4025-ABC2-01ECDFA05489}"/>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2" name="フローチャート: 判断 701">
          <a:extLst>
            <a:ext uri="{FF2B5EF4-FFF2-40B4-BE49-F238E27FC236}">
              <a16:creationId xmlns:a16="http://schemas.microsoft.com/office/drawing/2014/main" id="{927FAA22-EA2C-4193-8636-9A8D48AB0174}"/>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03" name="フローチャート: 判断 702">
          <a:extLst>
            <a:ext uri="{FF2B5EF4-FFF2-40B4-BE49-F238E27FC236}">
              <a16:creationId xmlns:a16="http://schemas.microsoft.com/office/drawing/2014/main" id="{F8D22283-FBCC-434C-AAE3-DD988860F4E1}"/>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04" name="フローチャート: 判断 703">
          <a:extLst>
            <a:ext uri="{FF2B5EF4-FFF2-40B4-BE49-F238E27FC236}">
              <a16:creationId xmlns:a16="http://schemas.microsoft.com/office/drawing/2014/main" id="{754DB780-D870-4FDD-BE15-CEB63743CE99}"/>
            </a:ext>
          </a:extLst>
        </xdr:cNvPr>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05" name="フローチャート: 判断 704">
          <a:extLst>
            <a:ext uri="{FF2B5EF4-FFF2-40B4-BE49-F238E27FC236}">
              <a16:creationId xmlns:a16="http://schemas.microsoft.com/office/drawing/2014/main" id="{7D75FFDE-87DB-42E7-94EE-E6D1480BEE3C}"/>
            </a:ext>
          </a:extLst>
        </xdr:cNvPr>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35BC4858-603F-46B0-AEE5-EA588BE546B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AE34DD12-2B40-44A1-9666-B79F1CA0FD4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BA87092E-1863-4960-A08D-798CE9D7B16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7DC04648-291E-4415-99BF-EB0D90BEA5C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C3576A93-E815-40E3-878D-12B7CA7C96C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113030</xdr:rowOff>
    </xdr:from>
    <xdr:to>
      <xdr:col>116</xdr:col>
      <xdr:colOff>114300</xdr:colOff>
      <xdr:row>80</xdr:row>
      <xdr:rowOff>43180</xdr:rowOff>
    </xdr:to>
    <xdr:sp macro="" textlink="">
      <xdr:nvSpPr>
        <xdr:cNvPr id="711" name="楕円 710">
          <a:extLst>
            <a:ext uri="{FF2B5EF4-FFF2-40B4-BE49-F238E27FC236}">
              <a16:creationId xmlns:a16="http://schemas.microsoft.com/office/drawing/2014/main" id="{09AFB758-78B8-4C34-BCA9-BE20836FAB1C}"/>
            </a:ext>
          </a:extLst>
        </xdr:cNvPr>
        <xdr:cNvSpPr/>
      </xdr:nvSpPr>
      <xdr:spPr>
        <a:xfrm>
          <a:off x="22110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135907</xdr:rowOff>
    </xdr:from>
    <xdr:ext cx="469744" cy="259045"/>
    <xdr:sp macro="" textlink="">
      <xdr:nvSpPr>
        <xdr:cNvPr id="712" name="【児童館】&#10;一人当たり面積該当値テキスト">
          <a:extLst>
            <a:ext uri="{FF2B5EF4-FFF2-40B4-BE49-F238E27FC236}">
              <a16:creationId xmlns:a16="http://schemas.microsoft.com/office/drawing/2014/main" id="{3D83B021-23A1-4810-8394-AA6B10F357AF}"/>
            </a:ext>
          </a:extLst>
        </xdr:cNvPr>
        <xdr:cNvSpPr txBox="1"/>
      </xdr:nvSpPr>
      <xdr:spPr>
        <a:xfrm>
          <a:off x="22199600"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135889</xdr:rowOff>
    </xdr:from>
    <xdr:to>
      <xdr:col>112</xdr:col>
      <xdr:colOff>38100</xdr:colOff>
      <xdr:row>80</xdr:row>
      <xdr:rowOff>66039</xdr:rowOff>
    </xdr:to>
    <xdr:sp macro="" textlink="">
      <xdr:nvSpPr>
        <xdr:cNvPr id="713" name="楕円 712">
          <a:extLst>
            <a:ext uri="{FF2B5EF4-FFF2-40B4-BE49-F238E27FC236}">
              <a16:creationId xmlns:a16="http://schemas.microsoft.com/office/drawing/2014/main" id="{C463BD53-DC58-4FA8-B566-7189CADEF017}"/>
            </a:ext>
          </a:extLst>
        </xdr:cNvPr>
        <xdr:cNvSpPr/>
      </xdr:nvSpPr>
      <xdr:spPr>
        <a:xfrm>
          <a:off x="2127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163830</xdr:rowOff>
    </xdr:from>
    <xdr:to>
      <xdr:col>116</xdr:col>
      <xdr:colOff>63500</xdr:colOff>
      <xdr:row>80</xdr:row>
      <xdr:rowOff>15239</xdr:rowOff>
    </xdr:to>
    <xdr:cxnSp macro="">
      <xdr:nvCxnSpPr>
        <xdr:cNvPr id="714" name="直線コネクタ 713">
          <a:extLst>
            <a:ext uri="{FF2B5EF4-FFF2-40B4-BE49-F238E27FC236}">
              <a16:creationId xmlns:a16="http://schemas.microsoft.com/office/drawing/2014/main" id="{AE76D573-0143-4786-A66B-2AA5703287ED}"/>
            </a:ext>
          </a:extLst>
        </xdr:cNvPr>
        <xdr:cNvCxnSpPr/>
      </xdr:nvCxnSpPr>
      <xdr:spPr>
        <a:xfrm flipV="1">
          <a:off x="21323300" y="13708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21589</xdr:rowOff>
    </xdr:from>
    <xdr:to>
      <xdr:col>107</xdr:col>
      <xdr:colOff>101600</xdr:colOff>
      <xdr:row>79</xdr:row>
      <xdr:rowOff>123189</xdr:rowOff>
    </xdr:to>
    <xdr:sp macro="" textlink="">
      <xdr:nvSpPr>
        <xdr:cNvPr id="715" name="楕円 714">
          <a:extLst>
            <a:ext uri="{FF2B5EF4-FFF2-40B4-BE49-F238E27FC236}">
              <a16:creationId xmlns:a16="http://schemas.microsoft.com/office/drawing/2014/main" id="{A26B7552-7C5A-44EE-A7C5-EE5D6C2A0623}"/>
            </a:ext>
          </a:extLst>
        </xdr:cNvPr>
        <xdr:cNvSpPr/>
      </xdr:nvSpPr>
      <xdr:spPr>
        <a:xfrm>
          <a:off x="20383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72389</xdr:rowOff>
    </xdr:from>
    <xdr:to>
      <xdr:col>111</xdr:col>
      <xdr:colOff>177800</xdr:colOff>
      <xdr:row>80</xdr:row>
      <xdr:rowOff>15239</xdr:rowOff>
    </xdr:to>
    <xdr:cxnSp macro="">
      <xdr:nvCxnSpPr>
        <xdr:cNvPr id="716" name="直線コネクタ 715">
          <a:extLst>
            <a:ext uri="{FF2B5EF4-FFF2-40B4-BE49-F238E27FC236}">
              <a16:creationId xmlns:a16="http://schemas.microsoft.com/office/drawing/2014/main" id="{3CBEC6DD-FFB6-41C9-9E15-E42D53124544}"/>
            </a:ext>
          </a:extLst>
        </xdr:cNvPr>
        <xdr:cNvCxnSpPr/>
      </xdr:nvCxnSpPr>
      <xdr:spPr>
        <a:xfrm>
          <a:off x="20434300" y="136169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21589</xdr:rowOff>
    </xdr:from>
    <xdr:to>
      <xdr:col>102</xdr:col>
      <xdr:colOff>165100</xdr:colOff>
      <xdr:row>79</xdr:row>
      <xdr:rowOff>123189</xdr:rowOff>
    </xdr:to>
    <xdr:sp macro="" textlink="">
      <xdr:nvSpPr>
        <xdr:cNvPr id="717" name="楕円 716">
          <a:extLst>
            <a:ext uri="{FF2B5EF4-FFF2-40B4-BE49-F238E27FC236}">
              <a16:creationId xmlns:a16="http://schemas.microsoft.com/office/drawing/2014/main" id="{DFD1EEA3-E29E-4B66-8C27-FE8EB10FB9FC}"/>
            </a:ext>
          </a:extLst>
        </xdr:cNvPr>
        <xdr:cNvSpPr/>
      </xdr:nvSpPr>
      <xdr:spPr>
        <a:xfrm>
          <a:off x="19494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72389</xdr:rowOff>
    </xdr:from>
    <xdr:to>
      <xdr:col>107</xdr:col>
      <xdr:colOff>50800</xdr:colOff>
      <xdr:row>79</xdr:row>
      <xdr:rowOff>72389</xdr:rowOff>
    </xdr:to>
    <xdr:cxnSp macro="">
      <xdr:nvCxnSpPr>
        <xdr:cNvPr id="718" name="直線コネクタ 717">
          <a:extLst>
            <a:ext uri="{FF2B5EF4-FFF2-40B4-BE49-F238E27FC236}">
              <a16:creationId xmlns:a16="http://schemas.microsoft.com/office/drawing/2014/main" id="{04944958-1B11-42C6-B6FC-DD43CC57EEB0}"/>
            </a:ext>
          </a:extLst>
        </xdr:cNvPr>
        <xdr:cNvCxnSpPr/>
      </xdr:nvCxnSpPr>
      <xdr:spPr>
        <a:xfrm>
          <a:off x="19545300" y="13616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158750</xdr:rowOff>
    </xdr:from>
    <xdr:to>
      <xdr:col>98</xdr:col>
      <xdr:colOff>38100</xdr:colOff>
      <xdr:row>80</xdr:row>
      <xdr:rowOff>88900</xdr:rowOff>
    </xdr:to>
    <xdr:sp macro="" textlink="">
      <xdr:nvSpPr>
        <xdr:cNvPr id="719" name="楕円 718">
          <a:extLst>
            <a:ext uri="{FF2B5EF4-FFF2-40B4-BE49-F238E27FC236}">
              <a16:creationId xmlns:a16="http://schemas.microsoft.com/office/drawing/2014/main" id="{5DABA1BA-02F5-4BB5-B3AA-F5C4E79C2956}"/>
            </a:ext>
          </a:extLst>
        </xdr:cNvPr>
        <xdr:cNvSpPr/>
      </xdr:nvSpPr>
      <xdr:spPr>
        <a:xfrm>
          <a:off x="18605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72389</xdr:rowOff>
    </xdr:from>
    <xdr:to>
      <xdr:col>102</xdr:col>
      <xdr:colOff>114300</xdr:colOff>
      <xdr:row>80</xdr:row>
      <xdr:rowOff>38100</xdr:rowOff>
    </xdr:to>
    <xdr:cxnSp macro="">
      <xdr:nvCxnSpPr>
        <xdr:cNvPr id="720" name="直線コネクタ 719">
          <a:extLst>
            <a:ext uri="{FF2B5EF4-FFF2-40B4-BE49-F238E27FC236}">
              <a16:creationId xmlns:a16="http://schemas.microsoft.com/office/drawing/2014/main" id="{1DBE0C19-736C-411D-9746-42393D9ABC4B}"/>
            </a:ext>
          </a:extLst>
        </xdr:cNvPr>
        <xdr:cNvCxnSpPr/>
      </xdr:nvCxnSpPr>
      <xdr:spPr>
        <a:xfrm flipV="1">
          <a:off x="18656300" y="136169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721" name="n_1aveValue【児童館】&#10;一人当たり面積">
          <a:extLst>
            <a:ext uri="{FF2B5EF4-FFF2-40B4-BE49-F238E27FC236}">
              <a16:creationId xmlns:a16="http://schemas.microsoft.com/office/drawing/2014/main" id="{A9A4CCE8-4F05-4F6D-9A8E-ABFC210E901E}"/>
            </a:ext>
          </a:extLst>
        </xdr:cNvPr>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722" name="n_2aveValue【児童館】&#10;一人当たり面積">
          <a:extLst>
            <a:ext uri="{FF2B5EF4-FFF2-40B4-BE49-F238E27FC236}">
              <a16:creationId xmlns:a16="http://schemas.microsoft.com/office/drawing/2014/main" id="{96026404-10A2-4B05-AA48-89CC1073F2F8}"/>
            </a:ext>
          </a:extLst>
        </xdr:cNvPr>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723" name="n_3aveValue【児童館】&#10;一人当たり面積">
          <a:extLst>
            <a:ext uri="{FF2B5EF4-FFF2-40B4-BE49-F238E27FC236}">
              <a16:creationId xmlns:a16="http://schemas.microsoft.com/office/drawing/2014/main" id="{AAD57D41-96E9-4002-A821-D7CF04ECEF1B}"/>
            </a:ext>
          </a:extLst>
        </xdr:cNvPr>
        <xdr:cNvSpPr txBox="1"/>
      </xdr:nvSpPr>
      <xdr:spPr>
        <a:xfrm>
          <a:off x="19310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68597</xdr:rowOff>
    </xdr:from>
    <xdr:ext cx="469744" cy="259045"/>
    <xdr:sp macro="" textlink="">
      <xdr:nvSpPr>
        <xdr:cNvPr id="724" name="n_4aveValue【児童館】&#10;一人当たり面積">
          <a:extLst>
            <a:ext uri="{FF2B5EF4-FFF2-40B4-BE49-F238E27FC236}">
              <a16:creationId xmlns:a16="http://schemas.microsoft.com/office/drawing/2014/main" id="{C1705C30-F343-4B2F-A791-9A6F824EB7DC}"/>
            </a:ext>
          </a:extLst>
        </xdr:cNvPr>
        <xdr:cNvSpPr txBox="1"/>
      </xdr:nvSpPr>
      <xdr:spPr>
        <a:xfrm>
          <a:off x="18421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82566</xdr:rowOff>
    </xdr:from>
    <xdr:ext cx="469744" cy="259045"/>
    <xdr:sp macro="" textlink="">
      <xdr:nvSpPr>
        <xdr:cNvPr id="725" name="n_1mainValue【児童館】&#10;一人当たり面積">
          <a:extLst>
            <a:ext uri="{FF2B5EF4-FFF2-40B4-BE49-F238E27FC236}">
              <a16:creationId xmlns:a16="http://schemas.microsoft.com/office/drawing/2014/main" id="{6B4E8AA7-C7B8-4702-AA97-9367E220EEEF}"/>
            </a:ext>
          </a:extLst>
        </xdr:cNvPr>
        <xdr:cNvSpPr txBox="1"/>
      </xdr:nvSpPr>
      <xdr:spPr>
        <a:xfrm>
          <a:off x="210757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139716</xdr:rowOff>
    </xdr:from>
    <xdr:ext cx="469744" cy="259045"/>
    <xdr:sp macro="" textlink="">
      <xdr:nvSpPr>
        <xdr:cNvPr id="726" name="n_2mainValue【児童館】&#10;一人当たり面積">
          <a:extLst>
            <a:ext uri="{FF2B5EF4-FFF2-40B4-BE49-F238E27FC236}">
              <a16:creationId xmlns:a16="http://schemas.microsoft.com/office/drawing/2014/main" id="{4AA0E5F9-E03E-4B52-BC9C-C9760A5AC7F6}"/>
            </a:ext>
          </a:extLst>
        </xdr:cNvPr>
        <xdr:cNvSpPr txBox="1"/>
      </xdr:nvSpPr>
      <xdr:spPr>
        <a:xfrm>
          <a:off x="20199427"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139716</xdr:rowOff>
    </xdr:from>
    <xdr:ext cx="469744" cy="259045"/>
    <xdr:sp macro="" textlink="">
      <xdr:nvSpPr>
        <xdr:cNvPr id="727" name="n_3mainValue【児童館】&#10;一人当たり面積">
          <a:extLst>
            <a:ext uri="{FF2B5EF4-FFF2-40B4-BE49-F238E27FC236}">
              <a16:creationId xmlns:a16="http://schemas.microsoft.com/office/drawing/2014/main" id="{4BA793BB-2906-4F5E-B28C-F950837D67D8}"/>
            </a:ext>
          </a:extLst>
        </xdr:cNvPr>
        <xdr:cNvSpPr txBox="1"/>
      </xdr:nvSpPr>
      <xdr:spPr>
        <a:xfrm>
          <a:off x="19310427"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105427</xdr:rowOff>
    </xdr:from>
    <xdr:ext cx="469744" cy="259045"/>
    <xdr:sp macro="" textlink="">
      <xdr:nvSpPr>
        <xdr:cNvPr id="728" name="n_4mainValue【児童館】&#10;一人当たり面積">
          <a:extLst>
            <a:ext uri="{FF2B5EF4-FFF2-40B4-BE49-F238E27FC236}">
              <a16:creationId xmlns:a16="http://schemas.microsoft.com/office/drawing/2014/main" id="{3B72980D-C9E2-40C2-B34D-29DF63571995}"/>
            </a:ext>
          </a:extLst>
        </xdr:cNvPr>
        <xdr:cNvSpPr txBox="1"/>
      </xdr:nvSpPr>
      <xdr:spPr>
        <a:xfrm>
          <a:off x="18421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a:extLst>
            <a:ext uri="{FF2B5EF4-FFF2-40B4-BE49-F238E27FC236}">
              <a16:creationId xmlns:a16="http://schemas.microsoft.com/office/drawing/2014/main" id="{949D0C80-0792-4F9C-857A-2E34FF63EB8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a:extLst>
            <a:ext uri="{FF2B5EF4-FFF2-40B4-BE49-F238E27FC236}">
              <a16:creationId xmlns:a16="http://schemas.microsoft.com/office/drawing/2014/main" id="{8599CE94-F7B2-4F33-BBFB-2DC142D2F5B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a:extLst>
            <a:ext uri="{FF2B5EF4-FFF2-40B4-BE49-F238E27FC236}">
              <a16:creationId xmlns:a16="http://schemas.microsoft.com/office/drawing/2014/main" id="{9CC34AE8-8483-459B-B0D5-0A186240805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a:extLst>
            <a:ext uri="{FF2B5EF4-FFF2-40B4-BE49-F238E27FC236}">
              <a16:creationId xmlns:a16="http://schemas.microsoft.com/office/drawing/2014/main" id="{549CA3C2-4499-49DA-A0C2-694EE4A81D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a:extLst>
            <a:ext uri="{FF2B5EF4-FFF2-40B4-BE49-F238E27FC236}">
              <a16:creationId xmlns:a16="http://schemas.microsoft.com/office/drawing/2014/main" id="{0286A184-5B14-4068-A2AC-231B2D23C0E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a:extLst>
            <a:ext uri="{FF2B5EF4-FFF2-40B4-BE49-F238E27FC236}">
              <a16:creationId xmlns:a16="http://schemas.microsoft.com/office/drawing/2014/main" id="{816926BC-7B4C-4B6A-9DA0-BD12039F861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a:extLst>
            <a:ext uri="{FF2B5EF4-FFF2-40B4-BE49-F238E27FC236}">
              <a16:creationId xmlns:a16="http://schemas.microsoft.com/office/drawing/2014/main" id="{F396FC3C-4E3A-4D5A-8BEE-858F6BF9358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a:extLst>
            <a:ext uri="{FF2B5EF4-FFF2-40B4-BE49-F238E27FC236}">
              <a16:creationId xmlns:a16="http://schemas.microsoft.com/office/drawing/2014/main" id="{C93AB465-6353-4828-B8CB-F7DB3775D72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a:extLst>
            <a:ext uri="{FF2B5EF4-FFF2-40B4-BE49-F238E27FC236}">
              <a16:creationId xmlns:a16="http://schemas.microsoft.com/office/drawing/2014/main" id="{08E302FD-91A5-4206-9FA4-1A66EADB328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a:extLst>
            <a:ext uri="{FF2B5EF4-FFF2-40B4-BE49-F238E27FC236}">
              <a16:creationId xmlns:a16="http://schemas.microsoft.com/office/drawing/2014/main" id="{91A79AB0-F002-41F6-9CD0-EC9F22BBC0D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id="{B8D16A18-1C35-4304-9242-8D829261BCF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a:extLst>
            <a:ext uri="{FF2B5EF4-FFF2-40B4-BE49-F238E27FC236}">
              <a16:creationId xmlns:a16="http://schemas.microsoft.com/office/drawing/2014/main" id="{30202238-5050-4DD1-ACE5-EB29132BAF4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id="{2F539BD2-0F44-45B0-8CEA-3DD4DA844E3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a:extLst>
            <a:ext uri="{FF2B5EF4-FFF2-40B4-BE49-F238E27FC236}">
              <a16:creationId xmlns:a16="http://schemas.microsoft.com/office/drawing/2014/main" id="{9597339B-3F2A-43B0-92D4-8982BB77466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a:extLst>
            <a:ext uri="{FF2B5EF4-FFF2-40B4-BE49-F238E27FC236}">
              <a16:creationId xmlns:a16="http://schemas.microsoft.com/office/drawing/2014/main" id="{D01EBF4C-ECDA-45C8-88AE-4838BF8097C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a:extLst>
            <a:ext uri="{FF2B5EF4-FFF2-40B4-BE49-F238E27FC236}">
              <a16:creationId xmlns:a16="http://schemas.microsoft.com/office/drawing/2014/main" id="{470988ED-64D0-41EE-9D48-C296C1F3ABD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a:extLst>
            <a:ext uri="{FF2B5EF4-FFF2-40B4-BE49-F238E27FC236}">
              <a16:creationId xmlns:a16="http://schemas.microsoft.com/office/drawing/2014/main" id="{110E918F-F657-421C-9E0A-944A37122F3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a:extLst>
            <a:ext uri="{FF2B5EF4-FFF2-40B4-BE49-F238E27FC236}">
              <a16:creationId xmlns:a16="http://schemas.microsoft.com/office/drawing/2014/main" id="{D46B69D0-FED0-4725-B5B4-9939131805F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a:extLst>
            <a:ext uri="{FF2B5EF4-FFF2-40B4-BE49-F238E27FC236}">
              <a16:creationId xmlns:a16="http://schemas.microsoft.com/office/drawing/2014/main" id="{C658742B-A486-4906-BACE-4D6032501B0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a:extLst>
            <a:ext uri="{FF2B5EF4-FFF2-40B4-BE49-F238E27FC236}">
              <a16:creationId xmlns:a16="http://schemas.microsoft.com/office/drawing/2014/main" id="{8CB67DEC-E09B-4FFA-94EF-7BFE256E72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a:extLst>
            <a:ext uri="{FF2B5EF4-FFF2-40B4-BE49-F238E27FC236}">
              <a16:creationId xmlns:a16="http://schemas.microsoft.com/office/drawing/2014/main" id="{0A41E3A0-F7D6-4921-8064-994BA1B2970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a:extLst>
            <a:ext uri="{FF2B5EF4-FFF2-40B4-BE49-F238E27FC236}">
              <a16:creationId xmlns:a16="http://schemas.microsoft.com/office/drawing/2014/main" id="{DE145FC4-E408-4F20-95AF-124007AD02F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a:extLst>
            <a:ext uri="{FF2B5EF4-FFF2-40B4-BE49-F238E27FC236}">
              <a16:creationId xmlns:a16="http://schemas.microsoft.com/office/drawing/2014/main" id="{8FD3974B-964D-496B-BE4D-F2BC26B089E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39688EDA-DE05-41FE-8072-EE482146B0A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a:extLst>
            <a:ext uri="{FF2B5EF4-FFF2-40B4-BE49-F238E27FC236}">
              <a16:creationId xmlns:a16="http://schemas.microsoft.com/office/drawing/2014/main" id="{73F6DAC2-CFB8-4392-94F3-0C4FE09001C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54" name="直線コネクタ 753">
          <a:extLst>
            <a:ext uri="{FF2B5EF4-FFF2-40B4-BE49-F238E27FC236}">
              <a16:creationId xmlns:a16="http://schemas.microsoft.com/office/drawing/2014/main" id="{1842D537-9C28-4E35-B5CC-C3AD025B9D4C}"/>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55" name="【公民館】&#10;有形固定資産減価償却率最小値テキスト">
          <a:extLst>
            <a:ext uri="{FF2B5EF4-FFF2-40B4-BE49-F238E27FC236}">
              <a16:creationId xmlns:a16="http://schemas.microsoft.com/office/drawing/2014/main" id="{5C74D7B1-191F-4BB6-8317-B4A57188428E}"/>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56" name="直線コネクタ 755">
          <a:extLst>
            <a:ext uri="{FF2B5EF4-FFF2-40B4-BE49-F238E27FC236}">
              <a16:creationId xmlns:a16="http://schemas.microsoft.com/office/drawing/2014/main" id="{6807328F-379D-4ED0-BC60-842B16871B76}"/>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7" name="【公民館】&#10;有形固定資産減価償却率最大値テキスト">
          <a:extLst>
            <a:ext uri="{FF2B5EF4-FFF2-40B4-BE49-F238E27FC236}">
              <a16:creationId xmlns:a16="http://schemas.microsoft.com/office/drawing/2014/main" id="{7EEB3ED3-A0DD-4C4E-8813-FF96D5306463}"/>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8" name="直線コネクタ 757">
          <a:extLst>
            <a:ext uri="{FF2B5EF4-FFF2-40B4-BE49-F238E27FC236}">
              <a16:creationId xmlns:a16="http://schemas.microsoft.com/office/drawing/2014/main" id="{E711ADC9-638F-4C28-9D1A-913D1800F84E}"/>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759" name="【公民館】&#10;有形固定資産減価償却率平均値テキスト">
          <a:extLst>
            <a:ext uri="{FF2B5EF4-FFF2-40B4-BE49-F238E27FC236}">
              <a16:creationId xmlns:a16="http://schemas.microsoft.com/office/drawing/2014/main" id="{1965F9A9-57AC-4729-A54B-5A788C48AF10}"/>
            </a:ext>
          </a:extLst>
        </xdr:cNvPr>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60" name="フローチャート: 判断 759">
          <a:extLst>
            <a:ext uri="{FF2B5EF4-FFF2-40B4-BE49-F238E27FC236}">
              <a16:creationId xmlns:a16="http://schemas.microsoft.com/office/drawing/2014/main" id="{0F0D4671-93CF-4911-A736-1BBD0404AFFD}"/>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61" name="フローチャート: 判断 760">
          <a:extLst>
            <a:ext uri="{FF2B5EF4-FFF2-40B4-BE49-F238E27FC236}">
              <a16:creationId xmlns:a16="http://schemas.microsoft.com/office/drawing/2014/main" id="{4D1A7EF5-7B96-4406-8BF1-A44064B068D1}"/>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62" name="フローチャート: 判断 761">
          <a:extLst>
            <a:ext uri="{FF2B5EF4-FFF2-40B4-BE49-F238E27FC236}">
              <a16:creationId xmlns:a16="http://schemas.microsoft.com/office/drawing/2014/main" id="{A52FB5A0-C728-40A2-ABB5-EE555F26F72C}"/>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63" name="フローチャート: 判断 762">
          <a:extLst>
            <a:ext uri="{FF2B5EF4-FFF2-40B4-BE49-F238E27FC236}">
              <a16:creationId xmlns:a16="http://schemas.microsoft.com/office/drawing/2014/main" id="{FA4EC085-F6A3-4039-8440-E14A0E584CD0}"/>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64" name="フローチャート: 判断 763">
          <a:extLst>
            <a:ext uri="{FF2B5EF4-FFF2-40B4-BE49-F238E27FC236}">
              <a16:creationId xmlns:a16="http://schemas.microsoft.com/office/drawing/2014/main" id="{1BAB4C4E-19CF-4F9F-AEB9-DE33E41890D9}"/>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7D6E6CA6-FA8C-47AF-A465-D8178DC59F3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C656EE67-2D04-4F0B-BB0A-9AB5194D3D6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A3E5A110-91CA-475F-B46D-7E6DB8F14E7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94001FA6-B21D-4C8C-979F-EA36A1B6893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7A3A45DF-F80B-4349-B41F-0663A8BB643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770" name="楕円 769">
          <a:extLst>
            <a:ext uri="{FF2B5EF4-FFF2-40B4-BE49-F238E27FC236}">
              <a16:creationId xmlns:a16="http://schemas.microsoft.com/office/drawing/2014/main" id="{06E22778-968A-4E03-AD38-FEF1762CB498}"/>
            </a:ext>
          </a:extLst>
        </xdr:cNvPr>
        <xdr:cNvSpPr/>
      </xdr:nvSpPr>
      <xdr:spPr>
        <a:xfrm>
          <a:off x="16268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13988</xdr:rowOff>
    </xdr:from>
    <xdr:ext cx="405111" cy="259045"/>
    <xdr:sp macro="" textlink="">
      <xdr:nvSpPr>
        <xdr:cNvPr id="771" name="【公民館】&#10;有形固定資産減価償却率該当値テキスト">
          <a:extLst>
            <a:ext uri="{FF2B5EF4-FFF2-40B4-BE49-F238E27FC236}">
              <a16:creationId xmlns:a16="http://schemas.microsoft.com/office/drawing/2014/main" id="{5D8EAB8D-910B-49C5-8FFB-853895FB9A5C}"/>
            </a:ext>
          </a:extLst>
        </xdr:cNvPr>
        <xdr:cNvSpPr txBox="1"/>
      </xdr:nvSpPr>
      <xdr:spPr>
        <a:xfrm>
          <a:off x="16357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116839</xdr:rowOff>
    </xdr:from>
    <xdr:to>
      <xdr:col>81</xdr:col>
      <xdr:colOff>101600</xdr:colOff>
      <xdr:row>104</xdr:row>
      <xdr:rowOff>46989</xdr:rowOff>
    </xdr:to>
    <xdr:sp macro="" textlink="">
      <xdr:nvSpPr>
        <xdr:cNvPr id="772" name="楕円 771">
          <a:extLst>
            <a:ext uri="{FF2B5EF4-FFF2-40B4-BE49-F238E27FC236}">
              <a16:creationId xmlns:a16="http://schemas.microsoft.com/office/drawing/2014/main" id="{8DE02C66-DC12-426D-9F24-189ACB0502B6}"/>
            </a:ext>
          </a:extLst>
        </xdr:cNvPr>
        <xdr:cNvSpPr/>
      </xdr:nvSpPr>
      <xdr:spPr>
        <a:xfrm>
          <a:off x="15430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167639</xdr:rowOff>
    </xdr:from>
    <xdr:to>
      <xdr:col>85</xdr:col>
      <xdr:colOff>127000</xdr:colOff>
      <xdr:row>104</xdr:row>
      <xdr:rowOff>41911</xdr:rowOff>
    </xdr:to>
    <xdr:cxnSp macro="">
      <xdr:nvCxnSpPr>
        <xdr:cNvPr id="773" name="直線コネクタ 772">
          <a:extLst>
            <a:ext uri="{FF2B5EF4-FFF2-40B4-BE49-F238E27FC236}">
              <a16:creationId xmlns:a16="http://schemas.microsoft.com/office/drawing/2014/main" id="{540307CC-47B9-4B42-B224-3CCB22154F9A}"/>
            </a:ext>
          </a:extLst>
        </xdr:cNvPr>
        <xdr:cNvCxnSpPr/>
      </xdr:nvCxnSpPr>
      <xdr:spPr>
        <a:xfrm>
          <a:off x="15481300" y="178269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69487</xdr:rowOff>
    </xdr:from>
    <xdr:to>
      <xdr:col>76</xdr:col>
      <xdr:colOff>165100</xdr:colOff>
      <xdr:row>103</xdr:row>
      <xdr:rowOff>171087</xdr:rowOff>
    </xdr:to>
    <xdr:sp macro="" textlink="">
      <xdr:nvSpPr>
        <xdr:cNvPr id="774" name="楕円 773">
          <a:extLst>
            <a:ext uri="{FF2B5EF4-FFF2-40B4-BE49-F238E27FC236}">
              <a16:creationId xmlns:a16="http://schemas.microsoft.com/office/drawing/2014/main" id="{4E80CB4C-F663-4DAA-A4A5-DF59508558A9}"/>
            </a:ext>
          </a:extLst>
        </xdr:cNvPr>
        <xdr:cNvSpPr/>
      </xdr:nvSpPr>
      <xdr:spPr>
        <a:xfrm>
          <a:off x="14541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120287</xdr:rowOff>
    </xdr:from>
    <xdr:to>
      <xdr:col>81</xdr:col>
      <xdr:colOff>50800</xdr:colOff>
      <xdr:row>103</xdr:row>
      <xdr:rowOff>167639</xdr:rowOff>
    </xdr:to>
    <xdr:cxnSp macro="">
      <xdr:nvCxnSpPr>
        <xdr:cNvPr id="775" name="直線コネクタ 774">
          <a:extLst>
            <a:ext uri="{FF2B5EF4-FFF2-40B4-BE49-F238E27FC236}">
              <a16:creationId xmlns:a16="http://schemas.microsoft.com/office/drawing/2014/main" id="{2FD710C8-B5F1-4CF4-B51D-8A0AEAC67055}"/>
            </a:ext>
          </a:extLst>
        </xdr:cNvPr>
        <xdr:cNvCxnSpPr/>
      </xdr:nvCxnSpPr>
      <xdr:spPr>
        <a:xfrm>
          <a:off x="14592300" y="17779637"/>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69487</xdr:rowOff>
    </xdr:from>
    <xdr:to>
      <xdr:col>72</xdr:col>
      <xdr:colOff>38100</xdr:colOff>
      <xdr:row>103</xdr:row>
      <xdr:rowOff>171087</xdr:rowOff>
    </xdr:to>
    <xdr:sp macro="" textlink="">
      <xdr:nvSpPr>
        <xdr:cNvPr id="776" name="楕円 775">
          <a:extLst>
            <a:ext uri="{FF2B5EF4-FFF2-40B4-BE49-F238E27FC236}">
              <a16:creationId xmlns:a16="http://schemas.microsoft.com/office/drawing/2014/main" id="{AD28199E-42E0-4F60-A12C-BA081750760A}"/>
            </a:ext>
          </a:extLst>
        </xdr:cNvPr>
        <xdr:cNvSpPr/>
      </xdr:nvSpPr>
      <xdr:spPr>
        <a:xfrm>
          <a:off x="13652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120287</xdr:rowOff>
    </xdr:from>
    <xdr:to>
      <xdr:col>76</xdr:col>
      <xdr:colOff>114300</xdr:colOff>
      <xdr:row>103</xdr:row>
      <xdr:rowOff>120287</xdr:rowOff>
    </xdr:to>
    <xdr:cxnSp macro="">
      <xdr:nvCxnSpPr>
        <xdr:cNvPr id="777" name="直線コネクタ 776">
          <a:extLst>
            <a:ext uri="{FF2B5EF4-FFF2-40B4-BE49-F238E27FC236}">
              <a16:creationId xmlns:a16="http://schemas.microsoft.com/office/drawing/2014/main" id="{1CC8981E-1279-4585-998E-47C672427A84}"/>
            </a:ext>
          </a:extLst>
        </xdr:cNvPr>
        <xdr:cNvCxnSpPr/>
      </xdr:nvCxnSpPr>
      <xdr:spPr>
        <a:xfrm>
          <a:off x="13703300" y="17779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5806</xdr:rowOff>
    </xdr:from>
    <xdr:to>
      <xdr:col>67</xdr:col>
      <xdr:colOff>101600</xdr:colOff>
      <xdr:row>105</xdr:row>
      <xdr:rowOff>107406</xdr:rowOff>
    </xdr:to>
    <xdr:sp macro="" textlink="">
      <xdr:nvSpPr>
        <xdr:cNvPr id="778" name="楕円 777">
          <a:extLst>
            <a:ext uri="{FF2B5EF4-FFF2-40B4-BE49-F238E27FC236}">
              <a16:creationId xmlns:a16="http://schemas.microsoft.com/office/drawing/2014/main" id="{5CD8289F-BE23-4FB8-8CF0-622CAC3BC273}"/>
            </a:ext>
          </a:extLst>
        </xdr:cNvPr>
        <xdr:cNvSpPr/>
      </xdr:nvSpPr>
      <xdr:spPr>
        <a:xfrm>
          <a:off x="12763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120287</xdr:rowOff>
    </xdr:from>
    <xdr:to>
      <xdr:col>71</xdr:col>
      <xdr:colOff>177800</xdr:colOff>
      <xdr:row>105</xdr:row>
      <xdr:rowOff>56606</xdr:rowOff>
    </xdr:to>
    <xdr:cxnSp macro="">
      <xdr:nvCxnSpPr>
        <xdr:cNvPr id="779" name="直線コネクタ 778">
          <a:extLst>
            <a:ext uri="{FF2B5EF4-FFF2-40B4-BE49-F238E27FC236}">
              <a16:creationId xmlns:a16="http://schemas.microsoft.com/office/drawing/2014/main" id="{4CA0B7C6-3B4E-45F1-AA7D-7D5A35E6EEF1}"/>
            </a:ext>
          </a:extLst>
        </xdr:cNvPr>
        <xdr:cNvCxnSpPr/>
      </xdr:nvCxnSpPr>
      <xdr:spPr>
        <a:xfrm flipV="1">
          <a:off x="12814300" y="17779637"/>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780" name="n_1aveValue【公民館】&#10;有形固定資産減価償却率">
          <a:extLst>
            <a:ext uri="{FF2B5EF4-FFF2-40B4-BE49-F238E27FC236}">
              <a16:creationId xmlns:a16="http://schemas.microsoft.com/office/drawing/2014/main" id="{F23909C4-9F3E-453B-B646-AD6917996184}"/>
            </a:ext>
          </a:extLst>
        </xdr:cNvPr>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1" name="n_2aveValue【公民館】&#10;有形固定資産減価償却率">
          <a:extLst>
            <a:ext uri="{FF2B5EF4-FFF2-40B4-BE49-F238E27FC236}">
              <a16:creationId xmlns:a16="http://schemas.microsoft.com/office/drawing/2014/main" id="{B34DC9A7-588F-4206-9502-E79A4A651440}"/>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82" name="n_3aveValue【公民館】&#10;有形固定資産減価償却率">
          <a:extLst>
            <a:ext uri="{FF2B5EF4-FFF2-40B4-BE49-F238E27FC236}">
              <a16:creationId xmlns:a16="http://schemas.microsoft.com/office/drawing/2014/main" id="{4B491228-498C-4A20-9962-C34A88E5A929}"/>
            </a:ext>
          </a:extLst>
        </xdr:cNvPr>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83" name="n_4aveValue【公民館】&#10;有形固定資産減価償却率">
          <a:extLst>
            <a:ext uri="{FF2B5EF4-FFF2-40B4-BE49-F238E27FC236}">
              <a16:creationId xmlns:a16="http://schemas.microsoft.com/office/drawing/2014/main" id="{D668E993-177A-485F-B281-82D4C7EEBF95}"/>
            </a:ext>
          </a:extLst>
        </xdr:cNvPr>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63516</xdr:rowOff>
    </xdr:from>
    <xdr:ext cx="405111" cy="259045"/>
    <xdr:sp macro="" textlink="">
      <xdr:nvSpPr>
        <xdr:cNvPr id="784" name="n_1mainValue【公民館】&#10;有形固定資産減価償却率">
          <a:extLst>
            <a:ext uri="{FF2B5EF4-FFF2-40B4-BE49-F238E27FC236}">
              <a16:creationId xmlns:a16="http://schemas.microsoft.com/office/drawing/2014/main" id="{0FA7B047-B267-48AD-AD4F-CBEE819FD62C}"/>
            </a:ext>
          </a:extLst>
        </xdr:cNvPr>
        <xdr:cNvSpPr txBox="1"/>
      </xdr:nvSpPr>
      <xdr:spPr>
        <a:xfrm>
          <a:off x="15266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16164</xdr:rowOff>
    </xdr:from>
    <xdr:ext cx="405111" cy="259045"/>
    <xdr:sp macro="" textlink="">
      <xdr:nvSpPr>
        <xdr:cNvPr id="785" name="n_2mainValue【公民館】&#10;有形固定資産減価償却率">
          <a:extLst>
            <a:ext uri="{FF2B5EF4-FFF2-40B4-BE49-F238E27FC236}">
              <a16:creationId xmlns:a16="http://schemas.microsoft.com/office/drawing/2014/main" id="{B1DC709E-80C2-4FE0-87AE-E3124D2BEFC8}"/>
            </a:ext>
          </a:extLst>
        </xdr:cNvPr>
        <xdr:cNvSpPr txBox="1"/>
      </xdr:nvSpPr>
      <xdr:spPr>
        <a:xfrm>
          <a:off x="14389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16164</xdr:rowOff>
    </xdr:from>
    <xdr:ext cx="405111" cy="259045"/>
    <xdr:sp macro="" textlink="">
      <xdr:nvSpPr>
        <xdr:cNvPr id="786" name="n_3mainValue【公民館】&#10;有形固定資産減価償却率">
          <a:extLst>
            <a:ext uri="{FF2B5EF4-FFF2-40B4-BE49-F238E27FC236}">
              <a16:creationId xmlns:a16="http://schemas.microsoft.com/office/drawing/2014/main" id="{DA3433D1-D4D4-40FA-914F-A2D75AC870FD}"/>
            </a:ext>
          </a:extLst>
        </xdr:cNvPr>
        <xdr:cNvSpPr txBox="1"/>
      </xdr:nvSpPr>
      <xdr:spPr>
        <a:xfrm>
          <a:off x="13500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787" name="n_4mainValue【公民館】&#10;有形固定資産減価償却率">
          <a:extLst>
            <a:ext uri="{FF2B5EF4-FFF2-40B4-BE49-F238E27FC236}">
              <a16:creationId xmlns:a16="http://schemas.microsoft.com/office/drawing/2014/main" id="{37D4C6EB-434A-42C6-B08A-0838687A9A62}"/>
            </a:ext>
          </a:extLst>
        </xdr:cNvPr>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C44E1C1D-DCEA-4590-B4A9-5840968A48A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73786229-152C-4B34-8392-9C0C4F69241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74646FA7-1191-4E9E-BB04-03FC4E459BA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7274FD09-277B-4766-AD42-9AEAC135D23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08BD1733-3416-4C29-AFF2-7F02032D2E6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300B255D-16ED-4AF1-83AA-36ACAD6FC5B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F2BAE2C0-B5D3-4CC3-8113-3AC0A461BD8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122FBE71-30BF-4E44-B6DC-FB80E7BC1D5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38D6DFA4-23A0-4AE6-8508-19F0F0B0C13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83CC2F5B-4BFF-4EE3-B2B8-AC1175DBE63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8" name="直線コネクタ 797">
          <a:extLst>
            <a:ext uri="{FF2B5EF4-FFF2-40B4-BE49-F238E27FC236}">
              <a16:creationId xmlns:a16="http://schemas.microsoft.com/office/drawing/2014/main" id="{AC918021-BA33-4211-BB17-7BE76958F20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9" name="テキスト ボックス 798">
          <a:extLst>
            <a:ext uri="{FF2B5EF4-FFF2-40B4-BE49-F238E27FC236}">
              <a16:creationId xmlns:a16="http://schemas.microsoft.com/office/drawing/2014/main" id="{DF27518B-5062-403A-A00A-323CC0CF5F6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0" name="直線コネクタ 799">
          <a:extLst>
            <a:ext uri="{FF2B5EF4-FFF2-40B4-BE49-F238E27FC236}">
              <a16:creationId xmlns:a16="http://schemas.microsoft.com/office/drawing/2014/main" id="{B410E370-0571-40A4-9B7B-14364514A45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1" name="テキスト ボックス 800">
          <a:extLst>
            <a:ext uri="{FF2B5EF4-FFF2-40B4-BE49-F238E27FC236}">
              <a16:creationId xmlns:a16="http://schemas.microsoft.com/office/drawing/2014/main" id="{C848803B-7482-4E2D-83E1-DEFD3810C70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2" name="直線コネクタ 801">
          <a:extLst>
            <a:ext uri="{FF2B5EF4-FFF2-40B4-BE49-F238E27FC236}">
              <a16:creationId xmlns:a16="http://schemas.microsoft.com/office/drawing/2014/main" id="{689A149C-AB28-4E88-A9C0-030ED676E8F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3" name="テキスト ボックス 802">
          <a:extLst>
            <a:ext uri="{FF2B5EF4-FFF2-40B4-BE49-F238E27FC236}">
              <a16:creationId xmlns:a16="http://schemas.microsoft.com/office/drawing/2014/main" id="{0AAE5B52-0B63-4EFC-8EA1-8C7BA7329B4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4" name="直線コネクタ 803">
          <a:extLst>
            <a:ext uri="{FF2B5EF4-FFF2-40B4-BE49-F238E27FC236}">
              <a16:creationId xmlns:a16="http://schemas.microsoft.com/office/drawing/2014/main" id="{AAAAD43F-B3E4-49D5-8427-137ECBDE66A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5" name="テキスト ボックス 804">
          <a:extLst>
            <a:ext uri="{FF2B5EF4-FFF2-40B4-BE49-F238E27FC236}">
              <a16:creationId xmlns:a16="http://schemas.microsoft.com/office/drawing/2014/main" id="{99A9B3B2-5B84-4DE1-85B2-F4E4E51B8D8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id="{E7E8C4B0-7725-41D7-9C64-8C09CEBE1B1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a:extLst>
            <a:ext uri="{FF2B5EF4-FFF2-40B4-BE49-F238E27FC236}">
              <a16:creationId xmlns:a16="http://schemas.microsoft.com/office/drawing/2014/main" id="{BA197C2E-6C83-4BE0-9310-119982D91B1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a:extLst>
            <a:ext uri="{FF2B5EF4-FFF2-40B4-BE49-F238E27FC236}">
              <a16:creationId xmlns:a16="http://schemas.microsoft.com/office/drawing/2014/main" id="{A40EA0EB-0521-44C2-A3F0-B5970A20FFE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09" name="直線コネクタ 808">
          <a:extLst>
            <a:ext uri="{FF2B5EF4-FFF2-40B4-BE49-F238E27FC236}">
              <a16:creationId xmlns:a16="http://schemas.microsoft.com/office/drawing/2014/main" id="{DD1A8A5F-E9B4-4413-B7E0-FC0987CF0883}"/>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10" name="【公民館】&#10;一人当たり面積最小値テキスト">
          <a:extLst>
            <a:ext uri="{FF2B5EF4-FFF2-40B4-BE49-F238E27FC236}">
              <a16:creationId xmlns:a16="http://schemas.microsoft.com/office/drawing/2014/main" id="{C045706F-39E1-4772-91C1-DB862F7ADADA}"/>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11" name="直線コネクタ 810">
          <a:extLst>
            <a:ext uri="{FF2B5EF4-FFF2-40B4-BE49-F238E27FC236}">
              <a16:creationId xmlns:a16="http://schemas.microsoft.com/office/drawing/2014/main" id="{85C10791-1F02-4BC8-9903-A9B13A40F1E6}"/>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12" name="【公民館】&#10;一人当たり面積最大値テキスト">
          <a:extLst>
            <a:ext uri="{FF2B5EF4-FFF2-40B4-BE49-F238E27FC236}">
              <a16:creationId xmlns:a16="http://schemas.microsoft.com/office/drawing/2014/main" id="{A4976045-5D38-45D1-9B5C-1CF5811C85F1}"/>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13" name="直線コネクタ 812">
          <a:extLst>
            <a:ext uri="{FF2B5EF4-FFF2-40B4-BE49-F238E27FC236}">
              <a16:creationId xmlns:a16="http://schemas.microsoft.com/office/drawing/2014/main" id="{71EE568B-F942-4F32-BA1C-AC181364BB18}"/>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814" name="【公民館】&#10;一人当たり面積平均値テキスト">
          <a:extLst>
            <a:ext uri="{FF2B5EF4-FFF2-40B4-BE49-F238E27FC236}">
              <a16:creationId xmlns:a16="http://schemas.microsoft.com/office/drawing/2014/main" id="{B2CA2B3D-DF44-4E1C-BA87-B9D987678440}"/>
            </a:ext>
          </a:extLst>
        </xdr:cNvPr>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15" name="フローチャート: 判断 814">
          <a:extLst>
            <a:ext uri="{FF2B5EF4-FFF2-40B4-BE49-F238E27FC236}">
              <a16:creationId xmlns:a16="http://schemas.microsoft.com/office/drawing/2014/main" id="{32DD35D4-93A2-432C-8C45-5BD87A21950C}"/>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16" name="フローチャート: 判断 815">
          <a:extLst>
            <a:ext uri="{FF2B5EF4-FFF2-40B4-BE49-F238E27FC236}">
              <a16:creationId xmlns:a16="http://schemas.microsoft.com/office/drawing/2014/main" id="{08895293-53C7-4740-A567-9D3F143CD275}"/>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17" name="フローチャート: 判断 816">
          <a:extLst>
            <a:ext uri="{FF2B5EF4-FFF2-40B4-BE49-F238E27FC236}">
              <a16:creationId xmlns:a16="http://schemas.microsoft.com/office/drawing/2014/main" id="{60E1E343-17D4-4C26-8569-DBB2F2BC7D19}"/>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18" name="フローチャート: 判断 817">
          <a:extLst>
            <a:ext uri="{FF2B5EF4-FFF2-40B4-BE49-F238E27FC236}">
              <a16:creationId xmlns:a16="http://schemas.microsoft.com/office/drawing/2014/main" id="{E415BB6A-0B72-46E5-8D71-58772F83E2AF}"/>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19" name="フローチャート: 判断 818">
          <a:extLst>
            <a:ext uri="{FF2B5EF4-FFF2-40B4-BE49-F238E27FC236}">
              <a16:creationId xmlns:a16="http://schemas.microsoft.com/office/drawing/2014/main" id="{0A3956E2-459C-40B4-90D6-C38DA41DC19B}"/>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38421976-DD39-4A41-9F83-A748F59D767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4D561368-A18C-47FD-87E5-43D079042DE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D1EB07D6-CE26-4DFC-8B8E-23B52641E49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99038069-6ADE-48B1-9D60-9EA8318281D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FC8C60C8-74B7-4365-ADFD-C9227BEF349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107696</xdr:rowOff>
    </xdr:from>
    <xdr:to>
      <xdr:col>116</xdr:col>
      <xdr:colOff>114300</xdr:colOff>
      <xdr:row>108</xdr:row>
      <xdr:rowOff>37846</xdr:rowOff>
    </xdr:to>
    <xdr:sp macro="" textlink="">
      <xdr:nvSpPr>
        <xdr:cNvPr id="825" name="楕円 824">
          <a:extLst>
            <a:ext uri="{FF2B5EF4-FFF2-40B4-BE49-F238E27FC236}">
              <a16:creationId xmlns:a16="http://schemas.microsoft.com/office/drawing/2014/main" id="{AFFFD3A3-B691-41CC-AB2A-63E0C3FDBD1D}"/>
            </a:ext>
          </a:extLst>
        </xdr:cNvPr>
        <xdr:cNvSpPr/>
      </xdr:nvSpPr>
      <xdr:spPr>
        <a:xfrm>
          <a:off x="221107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22623</xdr:rowOff>
    </xdr:from>
    <xdr:ext cx="469744" cy="259045"/>
    <xdr:sp macro="" textlink="">
      <xdr:nvSpPr>
        <xdr:cNvPr id="826" name="【公民館】&#10;一人当たり面積該当値テキスト">
          <a:extLst>
            <a:ext uri="{FF2B5EF4-FFF2-40B4-BE49-F238E27FC236}">
              <a16:creationId xmlns:a16="http://schemas.microsoft.com/office/drawing/2014/main" id="{9799B874-A515-42DA-BB1C-97C353C97BFB}"/>
            </a:ext>
          </a:extLst>
        </xdr:cNvPr>
        <xdr:cNvSpPr txBox="1"/>
      </xdr:nvSpPr>
      <xdr:spPr>
        <a:xfrm>
          <a:off x="22199600" y="1836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107696</xdr:rowOff>
    </xdr:from>
    <xdr:to>
      <xdr:col>112</xdr:col>
      <xdr:colOff>38100</xdr:colOff>
      <xdr:row>108</xdr:row>
      <xdr:rowOff>37846</xdr:rowOff>
    </xdr:to>
    <xdr:sp macro="" textlink="">
      <xdr:nvSpPr>
        <xdr:cNvPr id="827" name="楕円 826">
          <a:extLst>
            <a:ext uri="{FF2B5EF4-FFF2-40B4-BE49-F238E27FC236}">
              <a16:creationId xmlns:a16="http://schemas.microsoft.com/office/drawing/2014/main" id="{E29418D3-D2F7-46BC-8466-8CD0E58C62EC}"/>
            </a:ext>
          </a:extLst>
        </xdr:cNvPr>
        <xdr:cNvSpPr/>
      </xdr:nvSpPr>
      <xdr:spPr>
        <a:xfrm>
          <a:off x="21272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158496</xdr:rowOff>
    </xdr:from>
    <xdr:to>
      <xdr:col>116</xdr:col>
      <xdr:colOff>63500</xdr:colOff>
      <xdr:row>107</xdr:row>
      <xdr:rowOff>158496</xdr:rowOff>
    </xdr:to>
    <xdr:cxnSp macro="">
      <xdr:nvCxnSpPr>
        <xdr:cNvPr id="828" name="直線コネクタ 827">
          <a:extLst>
            <a:ext uri="{FF2B5EF4-FFF2-40B4-BE49-F238E27FC236}">
              <a16:creationId xmlns:a16="http://schemas.microsoft.com/office/drawing/2014/main" id="{65B81E23-B2F6-4F6D-88E1-9392F3CDDE07}"/>
            </a:ext>
          </a:extLst>
        </xdr:cNvPr>
        <xdr:cNvCxnSpPr/>
      </xdr:nvCxnSpPr>
      <xdr:spPr>
        <a:xfrm>
          <a:off x="21323300" y="18503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107696</xdr:rowOff>
    </xdr:from>
    <xdr:to>
      <xdr:col>107</xdr:col>
      <xdr:colOff>101600</xdr:colOff>
      <xdr:row>108</xdr:row>
      <xdr:rowOff>37846</xdr:rowOff>
    </xdr:to>
    <xdr:sp macro="" textlink="">
      <xdr:nvSpPr>
        <xdr:cNvPr id="829" name="楕円 828">
          <a:extLst>
            <a:ext uri="{FF2B5EF4-FFF2-40B4-BE49-F238E27FC236}">
              <a16:creationId xmlns:a16="http://schemas.microsoft.com/office/drawing/2014/main" id="{6A291F5C-7B5A-4A32-B304-5A86ACE2E648}"/>
            </a:ext>
          </a:extLst>
        </xdr:cNvPr>
        <xdr:cNvSpPr/>
      </xdr:nvSpPr>
      <xdr:spPr>
        <a:xfrm>
          <a:off x="20383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158496</xdr:rowOff>
    </xdr:from>
    <xdr:to>
      <xdr:col>111</xdr:col>
      <xdr:colOff>177800</xdr:colOff>
      <xdr:row>107</xdr:row>
      <xdr:rowOff>158496</xdr:rowOff>
    </xdr:to>
    <xdr:cxnSp macro="">
      <xdr:nvCxnSpPr>
        <xdr:cNvPr id="830" name="直線コネクタ 829">
          <a:extLst>
            <a:ext uri="{FF2B5EF4-FFF2-40B4-BE49-F238E27FC236}">
              <a16:creationId xmlns:a16="http://schemas.microsoft.com/office/drawing/2014/main" id="{BF43AEEB-A9F3-4F6D-A7FB-55C6C4539417}"/>
            </a:ext>
          </a:extLst>
        </xdr:cNvPr>
        <xdr:cNvCxnSpPr/>
      </xdr:nvCxnSpPr>
      <xdr:spPr>
        <a:xfrm>
          <a:off x="20434300" y="18503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107696</xdr:rowOff>
    </xdr:from>
    <xdr:to>
      <xdr:col>102</xdr:col>
      <xdr:colOff>165100</xdr:colOff>
      <xdr:row>108</xdr:row>
      <xdr:rowOff>37846</xdr:rowOff>
    </xdr:to>
    <xdr:sp macro="" textlink="">
      <xdr:nvSpPr>
        <xdr:cNvPr id="831" name="楕円 830">
          <a:extLst>
            <a:ext uri="{FF2B5EF4-FFF2-40B4-BE49-F238E27FC236}">
              <a16:creationId xmlns:a16="http://schemas.microsoft.com/office/drawing/2014/main" id="{DF82F2CA-3724-4222-AD60-E48CA6726DD6}"/>
            </a:ext>
          </a:extLst>
        </xdr:cNvPr>
        <xdr:cNvSpPr/>
      </xdr:nvSpPr>
      <xdr:spPr>
        <a:xfrm>
          <a:off x="19494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158496</xdr:rowOff>
    </xdr:from>
    <xdr:to>
      <xdr:col>107</xdr:col>
      <xdr:colOff>50800</xdr:colOff>
      <xdr:row>107</xdr:row>
      <xdr:rowOff>158496</xdr:rowOff>
    </xdr:to>
    <xdr:cxnSp macro="">
      <xdr:nvCxnSpPr>
        <xdr:cNvPr id="832" name="直線コネクタ 831">
          <a:extLst>
            <a:ext uri="{FF2B5EF4-FFF2-40B4-BE49-F238E27FC236}">
              <a16:creationId xmlns:a16="http://schemas.microsoft.com/office/drawing/2014/main" id="{0D3FEE93-2EC8-407A-BB70-72BECAD92828}"/>
            </a:ext>
          </a:extLst>
        </xdr:cNvPr>
        <xdr:cNvCxnSpPr/>
      </xdr:nvCxnSpPr>
      <xdr:spPr>
        <a:xfrm>
          <a:off x="19545300" y="18503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107696</xdr:rowOff>
    </xdr:from>
    <xdr:to>
      <xdr:col>98</xdr:col>
      <xdr:colOff>38100</xdr:colOff>
      <xdr:row>108</xdr:row>
      <xdr:rowOff>37846</xdr:rowOff>
    </xdr:to>
    <xdr:sp macro="" textlink="">
      <xdr:nvSpPr>
        <xdr:cNvPr id="833" name="楕円 832">
          <a:extLst>
            <a:ext uri="{FF2B5EF4-FFF2-40B4-BE49-F238E27FC236}">
              <a16:creationId xmlns:a16="http://schemas.microsoft.com/office/drawing/2014/main" id="{A098104A-11B2-4F7F-A322-1420B0F7DC1C}"/>
            </a:ext>
          </a:extLst>
        </xdr:cNvPr>
        <xdr:cNvSpPr/>
      </xdr:nvSpPr>
      <xdr:spPr>
        <a:xfrm>
          <a:off x="18605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158496</xdr:rowOff>
    </xdr:from>
    <xdr:to>
      <xdr:col>102</xdr:col>
      <xdr:colOff>114300</xdr:colOff>
      <xdr:row>107</xdr:row>
      <xdr:rowOff>158496</xdr:rowOff>
    </xdr:to>
    <xdr:cxnSp macro="">
      <xdr:nvCxnSpPr>
        <xdr:cNvPr id="834" name="直線コネクタ 833">
          <a:extLst>
            <a:ext uri="{FF2B5EF4-FFF2-40B4-BE49-F238E27FC236}">
              <a16:creationId xmlns:a16="http://schemas.microsoft.com/office/drawing/2014/main" id="{BB6B6CE2-C83A-4CAC-AA32-D9112DB6AEBE}"/>
            </a:ext>
          </a:extLst>
        </xdr:cNvPr>
        <xdr:cNvCxnSpPr/>
      </xdr:nvCxnSpPr>
      <xdr:spPr>
        <a:xfrm>
          <a:off x="18656300" y="18503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835" name="n_1aveValue【公民館】&#10;一人当たり面積">
          <a:extLst>
            <a:ext uri="{FF2B5EF4-FFF2-40B4-BE49-F238E27FC236}">
              <a16:creationId xmlns:a16="http://schemas.microsoft.com/office/drawing/2014/main" id="{5B7A90C9-4455-4DCC-AA8F-694A77785E05}"/>
            </a:ext>
          </a:extLst>
        </xdr:cNvPr>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36" name="n_2aveValue【公民館】&#10;一人当たり面積">
          <a:extLst>
            <a:ext uri="{FF2B5EF4-FFF2-40B4-BE49-F238E27FC236}">
              <a16:creationId xmlns:a16="http://schemas.microsoft.com/office/drawing/2014/main" id="{3CD42302-D661-4191-B2F7-ACE91C92C149}"/>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37" name="n_3aveValue【公民館】&#10;一人当たり面積">
          <a:extLst>
            <a:ext uri="{FF2B5EF4-FFF2-40B4-BE49-F238E27FC236}">
              <a16:creationId xmlns:a16="http://schemas.microsoft.com/office/drawing/2014/main" id="{36C8EC7A-0943-42B6-B93C-500381E26F83}"/>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38" name="n_4aveValue【公民館】&#10;一人当たり面積">
          <a:extLst>
            <a:ext uri="{FF2B5EF4-FFF2-40B4-BE49-F238E27FC236}">
              <a16:creationId xmlns:a16="http://schemas.microsoft.com/office/drawing/2014/main" id="{E69E6EAA-E2CC-40EB-9F91-9391ACB47FA0}"/>
            </a:ext>
          </a:extLst>
        </xdr:cNvPr>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28973</xdr:rowOff>
    </xdr:from>
    <xdr:ext cx="469744" cy="259045"/>
    <xdr:sp macro="" textlink="">
      <xdr:nvSpPr>
        <xdr:cNvPr id="839" name="n_1mainValue【公民館】&#10;一人当たり面積">
          <a:extLst>
            <a:ext uri="{FF2B5EF4-FFF2-40B4-BE49-F238E27FC236}">
              <a16:creationId xmlns:a16="http://schemas.microsoft.com/office/drawing/2014/main" id="{DD0183B8-2A97-4329-9217-F9F51A985BA6}"/>
            </a:ext>
          </a:extLst>
        </xdr:cNvPr>
        <xdr:cNvSpPr txBox="1"/>
      </xdr:nvSpPr>
      <xdr:spPr>
        <a:xfrm>
          <a:off x="210757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28973</xdr:rowOff>
    </xdr:from>
    <xdr:ext cx="469744" cy="259045"/>
    <xdr:sp macro="" textlink="">
      <xdr:nvSpPr>
        <xdr:cNvPr id="840" name="n_2mainValue【公民館】&#10;一人当たり面積">
          <a:extLst>
            <a:ext uri="{FF2B5EF4-FFF2-40B4-BE49-F238E27FC236}">
              <a16:creationId xmlns:a16="http://schemas.microsoft.com/office/drawing/2014/main" id="{9E31C04E-5D77-40C7-9DC9-63BC2E409361}"/>
            </a:ext>
          </a:extLst>
        </xdr:cNvPr>
        <xdr:cNvSpPr txBox="1"/>
      </xdr:nvSpPr>
      <xdr:spPr>
        <a:xfrm>
          <a:off x="201994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28973</xdr:rowOff>
    </xdr:from>
    <xdr:ext cx="469744" cy="259045"/>
    <xdr:sp macro="" textlink="">
      <xdr:nvSpPr>
        <xdr:cNvPr id="841" name="n_3mainValue【公民館】&#10;一人当たり面積">
          <a:extLst>
            <a:ext uri="{FF2B5EF4-FFF2-40B4-BE49-F238E27FC236}">
              <a16:creationId xmlns:a16="http://schemas.microsoft.com/office/drawing/2014/main" id="{75FCBC8E-AC98-4C3C-B152-4D38E1779E1F}"/>
            </a:ext>
          </a:extLst>
        </xdr:cNvPr>
        <xdr:cNvSpPr txBox="1"/>
      </xdr:nvSpPr>
      <xdr:spPr>
        <a:xfrm>
          <a:off x="193104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28973</xdr:rowOff>
    </xdr:from>
    <xdr:ext cx="469744" cy="259045"/>
    <xdr:sp macro="" textlink="">
      <xdr:nvSpPr>
        <xdr:cNvPr id="842" name="n_4mainValue【公民館】&#10;一人当たり面積">
          <a:extLst>
            <a:ext uri="{FF2B5EF4-FFF2-40B4-BE49-F238E27FC236}">
              <a16:creationId xmlns:a16="http://schemas.microsoft.com/office/drawing/2014/main" id="{9326991F-1E39-4828-BD0F-1449DF7A173A}"/>
            </a:ext>
          </a:extLst>
        </xdr:cNvPr>
        <xdr:cNvSpPr txBox="1"/>
      </xdr:nvSpPr>
      <xdr:spPr>
        <a:xfrm>
          <a:off x="184214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0AFBC1C5-FA82-4768-8974-2CF2FEED9D1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059603FF-F677-4965-961B-B09210BBCCA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8787C5E5-6CB7-4B9E-BEDE-FF12F458EF2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ほとんどの施設で有形固定資産減価償却率は類似団体平均を上回っている。特に「認定こども園・保育所・幼稚園」と「学校施設」が類似団体平均と比較し高くなっているが、これらの施設は昭和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年代の施設が多いことが要因となっている。</a:t>
          </a:r>
          <a:r>
            <a:rPr lang="ja-JP" altLang="ja-JP" sz="1100">
              <a:solidFill>
                <a:schemeClr val="dk1"/>
              </a:solidFill>
              <a:effectLst/>
              <a:latin typeface="+mn-lt"/>
              <a:ea typeface="+mn-ea"/>
              <a:cs typeface="+mn-cs"/>
            </a:rPr>
            <a:t>「認定こども園・保育所・幼稚園」については今後、</a:t>
          </a:r>
          <a:r>
            <a:rPr kumimoji="1" lang="ja-JP" altLang="ja-JP" sz="1100">
              <a:solidFill>
                <a:schemeClr val="dk1"/>
              </a:solidFill>
              <a:effectLst/>
              <a:latin typeface="+mn-lt"/>
              <a:ea typeface="+mn-ea"/>
              <a:cs typeface="+mn-cs"/>
            </a:rPr>
            <a:t>就学前施設の統廃合・長寿命化等、長期的な視点での更新等を適切に進めていく必要がある。</a:t>
          </a:r>
          <a:r>
            <a:rPr kumimoji="1" lang="ja-JP" altLang="en-US" sz="1100">
              <a:solidFill>
                <a:schemeClr val="dk1"/>
              </a:solidFill>
              <a:effectLst/>
              <a:latin typeface="+mn-lt"/>
              <a:ea typeface="+mn-ea"/>
              <a:cs typeface="+mn-cs"/>
            </a:rPr>
            <a:t>施設全般についても、今後個別施設計画策定等を通して長寿命化を実施していく。</a:t>
          </a:r>
          <a:endParaRPr lang="ja-JP" altLang="ja-JP" sz="1400">
            <a:effectLst/>
          </a:endParaRPr>
        </a:p>
        <a:p>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年度に大幅に改善している理由は、固定資産台帳作成時に把握できていなかった過去の更新等の償却資産を再調査し、反映したためである。</a:t>
          </a:r>
          <a:endParaRPr lang="ja-JP" altLang="ja-JP" sz="1400">
            <a:effectLst/>
          </a:endParaRPr>
        </a:p>
        <a:p>
          <a:r>
            <a:rPr kumimoji="1" lang="ja-JP" altLang="ja-JP" sz="1100">
              <a:solidFill>
                <a:schemeClr val="dk1"/>
              </a:solidFill>
              <a:effectLst/>
              <a:latin typeface="+mn-lt"/>
              <a:ea typeface="+mn-ea"/>
              <a:cs typeface="+mn-cs"/>
            </a:rPr>
            <a:t>一人当たり面積・延長等については、ほとんどの施設で類似団体平均より低い傾向にある。特に道路延長が小さい値となっているが、これは、類似団体に比べ市域の面積が小さいことが要因である。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90FA960-A6E6-4FB2-9655-4CFD8B7C64D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A823539-6E42-4B97-8D91-B1C97822CFD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5F8CDDB-A275-41BF-ACE9-70FD36760F8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5B7571-077F-46ED-89D0-95372994126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3803B1-4C19-4F7F-9F5C-52C3D238CC2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3644F85-CA56-46C8-AC73-D59BFFC3718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241BA3E-2E01-4113-AE4E-E837EDD3B1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002C31F-7CD3-4E37-9993-1B699BC0DA2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988F396-47AA-4BD1-9E4F-3E8E648699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6CCA4E8-7CC8-493B-BFE6-443E7358589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70,969
69,295
24.35
26,171,465
25,621,750
423,715
15,105,906
24,836,921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82E0153-9EDF-4489-A566-B9BF9C54F88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8BC5F7C-403B-4929-A367-6133A0853E2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698EE3D-0AC7-4606-BBF1-84024FD38E1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BA01486-39B1-45F3-8B11-B3EE5C978EA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44E0936-FA19-4145-9C4F-A93816484E3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89CEEB8-FF48-434D-93A1-B7E93D8CBB8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7F838EB-DB06-496E-98F8-7311D05633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547DCD8-CC9B-45F0-90DD-661806C5E5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7B3EEE4-4612-4D1A-8816-271CB9E977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2EAC6EB-F0FC-401E-A9FB-69FDB350C65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71D7614-C527-41A8-BAF1-05D68412FB6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7FB8146-42C5-4761-B5DB-797D0D02D1E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5E54AF-A2C3-4A08-AE77-E6521BE1E1E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7A4AEA9-7A56-40AB-8D2B-DECD1EE1C01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ED1F8CD-A16E-4032-BA1C-47C4AAD7B96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3623DA2-37AB-48F3-84D6-067B6CC837F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161EB74-2638-4ABB-A1BF-B2E168FDC2D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BA70307-6FFC-4BFA-A563-1341A404B7C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D4C0E91-1AAD-40DA-81D6-6B8B723C8F7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7966883-0943-49FF-B5D5-5742A3B54A5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65174AF-42BF-42F0-A0A6-E123A755933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363CC77-763A-4E2C-BF03-DC91D59F31F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9FBE61F-2E36-4FF5-90EC-E9EBA053D6C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14ACAF4-0656-4EE5-96B5-F49D1E8EF68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35EC4F2-58E9-4533-A69F-C27DFC82602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BC8DE61-84A6-49D6-BBC6-E9BED219727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52FD477-83D9-4F15-B4B9-63FCFEB4483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009E8F-29F3-4690-822C-23B7773218D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9CBF4D7-5F77-44A6-BFCD-C0AE0B664E0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43A88EA-8536-49F4-84E4-7BCD9030F4E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BA6E65-B19A-433A-8659-1185643351D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DE8BBF2-788B-437A-8491-D76F4F47952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59C95CB-1EAF-46C2-A399-99D4DA36954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7FBE78A-705F-422D-905B-23BC7D38D40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8731BD8-6E05-4485-A1AC-3507862EC74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A954C1F-7CF9-4657-A14D-9399D10AAF3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3ADB809-8408-48C5-970B-474BF05F570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F2C7D41-8BB6-445D-B6D1-E2E657C9663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289D908-86A0-45F9-92D7-69851C9E0D0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834986D-F3EE-4EDB-B7EA-7460C632216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0150556-A673-4CA7-9B96-3FF533F04BF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3E5833B-68F7-4804-96A9-D38FCB976F1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81BC809-E77E-4969-9BF3-E26404F7A16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A9CE192-EC5C-46D8-A12F-6A8425D6EC9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8042973-4BC6-4407-8F3E-1C76E02B163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7F3B577-502E-4F83-908A-37A2D4183C3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93FC67C9-7842-42A8-B587-2F6593174366}"/>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2B25953-C666-4F40-A4EC-7B93BE7C5E4A}"/>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FA81B76C-8AE6-4275-82E2-41BF66BF6E8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3F4881E7-642D-4807-A0CB-62E210642B4E}"/>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1FEDC793-F268-44FF-AF80-15F9C19596F9}"/>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id="{AEB370BA-1571-40DD-BD25-E04EC701D985}"/>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C3790FB9-C539-4874-B5F2-940FFF7EFB6A}"/>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11DEDEEC-FCAF-48FC-9E82-BF9A0371CC3D}"/>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5597693F-2096-40A0-87D4-4781E5F2465F}"/>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822945A6-129F-48D1-87E9-D94210FD131E}"/>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7585DC01-D776-4550-B68A-58E9114273B1}"/>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0666D32-ABFC-4316-AC02-5AD9D86FB4F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EE4FFF4-3D5E-405C-8572-2A46C25D171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0C75853-E5EC-4CE9-8B20-2AD15949D28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233D2C5-09E5-460D-8924-F6551338C51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24030BC-41A2-4B12-A378-4352118F81A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89081</xdr:rowOff>
    </xdr:from>
    <xdr:to>
      <xdr:col>24</xdr:col>
      <xdr:colOff>114300</xdr:colOff>
      <xdr:row>38</xdr:row>
      <xdr:rowOff>19231</xdr:rowOff>
    </xdr:to>
    <xdr:sp macro="" textlink="">
      <xdr:nvSpPr>
        <xdr:cNvPr id="74" name="楕円 73">
          <a:extLst>
            <a:ext uri="{FF2B5EF4-FFF2-40B4-BE49-F238E27FC236}">
              <a16:creationId xmlns:a16="http://schemas.microsoft.com/office/drawing/2014/main" id="{15A26757-E341-4CFA-BD4B-33B1F15A5526}"/>
            </a:ext>
          </a:extLst>
        </xdr:cNvPr>
        <xdr:cNvSpPr/>
      </xdr:nvSpPr>
      <xdr:spPr>
        <a:xfrm>
          <a:off x="4584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111958</xdr:rowOff>
    </xdr:from>
    <xdr:ext cx="405111" cy="259045"/>
    <xdr:sp macro="" textlink="">
      <xdr:nvSpPr>
        <xdr:cNvPr id="75" name="【図書館】&#10;有形固定資産減価償却率該当値テキスト">
          <a:extLst>
            <a:ext uri="{FF2B5EF4-FFF2-40B4-BE49-F238E27FC236}">
              <a16:creationId xmlns:a16="http://schemas.microsoft.com/office/drawing/2014/main" id="{BDEAC1B6-46FA-4023-820C-42E784DCC852}"/>
            </a:ext>
          </a:extLst>
        </xdr:cNvPr>
        <xdr:cNvSpPr txBox="1"/>
      </xdr:nvSpPr>
      <xdr:spPr>
        <a:xfrm>
          <a:off x="4673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38463</xdr:rowOff>
    </xdr:from>
    <xdr:to>
      <xdr:col>20</xdr:col>
      <xdr:colOff>38100</xdr:colOff>
      <xdr:row>37</xdr:row>
      <xdr:rowOff>140063</xdr:rowOff>
    </xdr:to>
    <xdr:sp macro="" textlink="">
      <xdr:nvSpPr>
        <xdr:cNvPr id="76" name="楕円 75">
          <a:extLst>
            <a:ext uri="{FF2B5EF4-FFF2-40B4-BE49-F238E27FC236}">
              <a16:creationId xmlns:a16="http://schemas.microsoft.com/office/drawing/2014/main" id="{B5830DE6-30B0-4303-AFDF-CC0FA7B9061E}"/>
            </a:ext>
          </a:extLst>
        </xdr:cNvPr>
        <xdr:cNvSpPr/>
      </xdr:nvSpPr>
      <xdr:spPr>
        <a:xfrm>
          <a:off x="3746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89263</xdr:rowOff>
    </xdr:from>
    <xdr:to>
      <xdr:col>24</xdr:col>
      <xdr:colOff>63500</xdr:colOff>
      <xdr:row>37</xdr:row>
      <xdr:rowOff>139881</xdr:rowOff>
    </xdr:to>
    <xdr:cxnSp macro="">
      <xdr:nvCxnSpPr>
        <xdr:cNvPr id="77" name="直線コネクタ 76">
          <a:extLst>
            <a:ext uri="{FF2B5EF4-FFF2-40B4-BE49-F238E27FC236}">
              <a16:creationId xmlns:a16="http://schemas.microsoft.com/office/drawing/2014/main" id="{783E2B85-AF11-4606-B677-7AE08D994F48}"/>
            </a:ext>
          </a:extLst>
        </xdr:cNvPr>
        <xdr:cNvCxnSpPr/>
      </xdr:nvCxnSpPr>
      <xdr:spPr>
        <a:xfrm>
          <a:off x="3797300" y="643291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159294</xdr:rowOff>
    </xdr:from>
    <xdr:to>
      <xdr:col>15</xdr:col>
      <xdr:colOff>101600</xdr:colOff>
      <xdr:row>37</xdr:row>
      <xdr:rowOff>89444</xdr:rowOff>
    </xdr:to>
    <xdr:sp macro="" textlink="">
      <xdr:nvSpPr>
        <xdr:cNvPr id="78" name="楕円 77">
          <a:extLst>
            <a:ext uri="{FF2B5EF4-FFF2-40B4-BE49-F238E27FC236}">
              <a16:creationId xmlns:a16="http://schemas.microsoft.com/office/drawing/2014/main" id="{97953B56-A8F2-4588-8B60-FFEE0870CB17}"/>
            </a:ext>
          </a:extLst>
        </xdr:cNvPr>
        <xdr:cNvSpPr/>
      </xdr:nvSpPr>
      <xdr:spPr>
        <a:xfrm>
          <a:off x="2857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38644</xdr:rowOff>
    </xdr:from>
    <xdr:to>
      <xdr:col>19</xdr:col>
      <xdr:colOff>177800</xdr:colOff>
      <xdr:row>37</xdr:row>
      <xdr:rowOff>89263</xdr:rowOff>
    </xdr:to>
    <xdr:cxnSp macro="">
      <xdr:nvCxnSpPr>
        <xdr:cNvPr id="79" name="直線コネクタ 78">
          <a:extLst>
            <a:ext uri="{FF2B5EF4-FFF2-40B4-BE49-F238E27FC236}">
              <a16:creationId xmlns:a16="http://schemas.microsoft.com/office/drawing/2014/main" id="{0EC857FC-2F55-4E53-9241-BAC4A3D26A7B}"/>
            </a:ext>
          </a:extLst>
        </xdr:cNvPr>
        <xdr:cNvCxnSpPr/>
      </xdr:nvCxnSpPr>
      <xdr:spPr>
        <a:xfrm>
          <a:off x="2908300" y="638229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159294</xdr:rowOff>
    </xdr:from>
    <xdr:to>
      <xdr:col>10</xdr:col>
      <xdr:colOff>165100</xdr:colOff>
      <xdr:row>37</xdr:row>
      <xdr:rowOff>89444</xdr:rowOff>
    </xdr:to>
    <xdr:sp macro="" textlink="">
      <xdr:nvSpPr>
        <xdr:cNvPr id="80" name="楕円 79">
          <a:extLst>
            <a:ext uri="{FF2B5EF4-FFF2-40B4-BE49-F238E27FC236}">
              <a16:creationId xmlns:a16="http://schemas.microsoft.com/office/drawing/2014/main" id="{B0B211A3-E22B-4F47-B746-1024C42A6577}"/>
            </a:ext>
          </a:extLst>
        </xdr:cNvPr>
        <xdr:cNvSpPr/>
      </xdr:nvSpPr>
      <xdr:spPr>
        <a:xfrm>
          <a:off x="1968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38644</xdr:rowOff>
    </xdr:from>
    <xdr:to>
      <xdr:col>15</xdr:col>
      <xdr:colOff>50800</xdr:colOff>
      <xdr:row>37</xdr:row>
      <xdr:rowOff>38644</xdr:rowOff>
    </xdr:to>
    <xdr:cxnSp macro="">
      <xdr:nvCxnSpPr>
        <xdr:cNvPr id="81" name="直線コネクタ 80">
          <a:extLst>
            <a:ext uri="{FF2B5EF4-FFF2-40B4-BE49-F238E27FC236}">
              <a16:creationId xmlns:a16="http://schemas.microsoft.com/office/drawing/2014/main" id="{16612FA5-0DD5-4303-855D-64847B17511E}"/>
            </a:ext>
          </a:extLst>
        </xdr:cNvPr>
        <xdr:cNvCxnSpPr/>
      </xdr:nvCxnSpPr>
      <xdr:spPr>
        <a:xfrm>
          <a:off x="2019300" y="6382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64588</xdr:rowOff>
    </xdr:from>
    <xdr:to>
      <xdr:col>6</xdr:col>
      <xdr:colOff>38100</xdr:colOff>
      <xdr:row>39</xdr:row>
      <xdr:rowOff>166188</xdr:rowOff>
    </xdr:to>
    <xdr:sp macro="" textlink="">
      <xdr:nvSpPr>
        <xdr:cNvPr id="82" name="楕円 81">
          <a:extLst>
            <a:ext uri="{FF2B5EF4-FFF2-40B4-BE49-F238E27FC236}">
              <a16:creationId xmlns:a16="http://schemas.microsoft.com/office/drawing/2014/main" id="{53F1C8B8-C698-460B-9D1D-268CE5BAFA68}"/>
            </a:ext>
          </a:extLst>
        </xdr:cNvPr>
        <xdr:cNvSpPr/>
      </xdr:nvSpPr>
      <xdr:spPr>
        <a:xfrm>
          <a:off x="1079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38644</xdr:rowOff>
    </xdr:from>
    <xdr:to>
      <xdr:col>10</xdr:col>
      <xdr:colOff>114300</xdr:colOff>
      <xdr:row>39</xdr:row>
      <xdr:rowOff>115388</xdr:rowOff>
    </xdr:to>
    <xdr:cxnSp macro="">
      <xdr:nvCxnSpPr>
        <xdr:cNvPr id="83" name="直線コネクタ 82">
          <a:extLst>
            <a:ext uri="{FF2B5EF4-FFF2-40B4-BE49-F238E27FC236}">
              <a16:creationId xmlns:a16="http://schemas.microsoft.com/office/drawing/2014/main" id="{0E0D4F3C-EB7D-4D09-9C65-A3A0384ECC79}"/>
            </a:ext>
          </a:extLst>
        </xdr:cNvPr>
        <xdr:cNvCxnSpPr/>
      </xdr:nvCxnSpPr>
      <xdr:spPr>
        <a:xfrm flipV="1">
          <a:off x="1130300" y="6382294"/>
          <a:ext cx="889000" cy="4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a:extLst>
            <a:ext uri="{FF2B5EF4-FFF2-40B4-BE49-F238E27FC236}">
              <a16:creationId xmlns:a16="http://schemas.microsoft.com/office/drawing/2014/main" id="{0D8663AC-2B7A-4193-8983-449B38D55186}"/>
            </a:ext>
          </a:extLst>
        </xdr:cNvPr>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5" name="n_2aveValue【図書館】&#10;有形固定資産減価償却率">
          <a:extLst>
            <a:ext uri="{FF2B5EF4-FFF2-40B4-BE49-F238E27FC236}">
              <a16:creationId xmlns:a16="http://schemas.microsoft.com/office/drawing/2014/main" id="{67371B63-EED8-4A23-8BFC-541A21A87FEA}"/>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a:extLst>
            <a:ext uri="{FF2B5EF4-FFF2-40B4-BE49-F238E27FC236}">
              <a16:creationId xmlns:a16="http://schemas.microsoft.com/office/drawing/2014/main" id="{34F9612B-AC32-4CE3-B872-BB13F3BBDCED}"/>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a:extLst>
            <a:ext uri="{FF2B5EF4-FFF2-40B4-BE49-F238E27FC236}">
              <a16:creationId xmlns:a16="http://schemas.microsoft.com/office/drawing/2014/main" id="{06DD6AD1-4058-43B1-B345-207821661C3D}"/>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131190</xdr:rowOff>
    </xdr:from>
    <xdr:ext cx="405111" cy="259045"/>
    <xdr:sp macro="" textlink="">
      <xdr:nvSpPr>
        <xdr:cNvPr id="88" name="n_1mainValue【図書館】&#10;有形固定資産減価償却率">
          <a:extLst>
            <a:ext uri="{FF2B5EF4-FFF2-40B4-BE49-F238E27FC236}">
              <a16:creationId xmlns:a16="http://schemas.microsoft.com/office/drawing/2014/main" id="{E0C57E60-B98F-4D9E-9362-EFA3D58BF43B}"/>
            </a:ext>
          </a:extLst>
        </xdr:cNvPr>
        <xdr:cNvSpPr txBox="1"/>
      </xdr:nvSpPr>
      <xdr:spPr>
        <a:xfrm>
          <a:off x="35820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9" name="n_2mainValue【図書館】&#10;有形固定資産減価償却率">
          <a:extLst>
            <a:ext uri="{FF2B5EF4-FFF2-40B4-BE49-F238E27FC236}">
              <a16:creationId xmlns:a16="http://schemas.microsoft.com/office/drawing/2014/main" id="{837E8B19-1815-4D3E-B2E0-EA9E64EB1691}"/>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105971</xdr:rowOff>
    </xdr:from>
    <xdr:ext cx="405111" cy="259045"/>
    <xdr:sp macro="" textlink="">
      <xdr:nvSpPr>
        <xdr:cNvPr id="90" name="n_3mainValue【図書館】&#10;有形固定資産減価償却率">
          <a:extLst>
            <a:ext uri="{FF2B5EF4-FFF2-40B4-BE49-F238E27FC236}">
              <a16:creationId xmlns:a16="http://schemas.microsoft.com/office/drawing/2014/main" id="{68093B83-AD79-4B83-8E41-494A6A1F427E}"/>
            </a:ext>
          </a:extLst>
        </xdr:cNvPr>
        <xdr:cNvSpPr txBox="1"/>
      </xdr:nvSpPr>
      <xdr:spPr>
        <a:xfrm>
          <a:off x="1816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157315</xdr:rowOff>
    </xdr:from>
    <xdr:ext cx="405111" cy="259045"/>
    <xdr:sp macro="" textlink="">
      <xdr:nvSpPr>
        <xdr:cNvPr id="91" name="n_4mainValue【図書館】&#10;有形固定資産減価償却率">
          <a:extLst>
            <a:ext uri="{FF2B5EF4-FFF2-40B4-BE49-F238E27FC236}">
              <a16:creationId xmlns:a16="http://schemas.microsoft.com/office/drawing/2014/main" id="{CBBC2220-5F29-4A43-9267-CED9A4204AE8}"/>
            </a:ext>
          </a:extLst>
        </xdr:cNvPr>
        <xdr:cNvSpPr txBox="1"/>
      </xdr:nvSpPr>
      <xdr:spPr>
        <a:xfrm>
          <a:off x="927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D63647B-8966-4CF2-9772-4D28164D06D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27F3E6A-FB0E-4B5D-9827-2910850CE2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CD0EB68-C792-404A-A696-6CFFC9C3544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381E9A0-6181-4CBE-A751-09E3C8C9468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7A66BE8-8CBE-4C6D-BFEB-6A7727FBDD1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0CA066E-283C-4F53-81BE-4B055E470CB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A345DD8-25E7-4A8D-8436-8A29F8AB4E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622CAF5-4F94-4351-BC1C-B0337E3914C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A964BD5-C237-4C48-A663-54A81D161EF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9595DB4-4637-45E5-96CE-1EFB97AD741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21F0E16-993A-4701-B037-61BABB529E7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32618C3-0539-459A-B9B0-0C41CE25AEC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02B9252-DA66-4DA3-B2A1-89CB2DABBA2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48196352-B174-47AC-A69D-6DF52DFAEBC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9B7ECE7-7FAB-4F4E-93A3-22F24DB543B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DB9A169-2EB2-455E-BBDA-6BC1B3DF61D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3761F30-CF78-4C58-A515-388D6676184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67581D59-72F0-4F93-A306-359AA7DF8E7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3E01C53-E072-4879-8184-2C28A81A8A7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5D0B69A2-9499-452D-9264-2D992BAB636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DDA1AF7-2284-42D6-8647-9177DAF965A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E5C45A1-170B-4521-AC3F-413B9FAE944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558349A3-6293-471B-A481-FCAA49E511A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a:extLst>
            <a:ext uri="{FF2B5EF4-FFF2-40B4-BE49-F238E27FC236}">
              <a16:creationId xmlns:a16="http://schemas.microsoft.com/office/drawing/2014/main" id="{1533DB31-8869-42CB-AA70-53422394AC0A}"/>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a:extLst>
            <a:ext uri="{FF2B5EF4-FFF2-40B4-BE49-F238E27FC236}">
              <a16:creationId xmlns:a16="http://schemas.microsoft.com/office/drawing/2014/main" id="{B418983C-A832-438C-A25D-FA5E0AEA7AB5}"/>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a:extLst>
            <a:ext uri="{FF2B5EF4-FFF2-40B4-BE49-F238E27FC236}">
              <a16:creationId xmlns:a16="http://schemas.microsoft.com/office/drawing/2014/main" id="{33080F78-5608-4EBA-9D0E-1D61D1385ABF}"/>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2A5396A2-7F44-4F78-AB49-1D9B34AF9861}"/>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C29D5A0E-EC84-44FB-998C-E396EDFE12CF}"/>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20" name="【図書館】&#10;一人当たり面積平均値テキスト">
          <a:extLst>
            <a:ext uri="{FF2B5EF4-FFF2-40B4-BE49-F238E27FC236}">
              <a16:creationId xmlns:a16="http://schemas.microsoft.com/office/drawing/2014/main" id="{A7F5B8AC-F014-4A5F-8DF9-878FF2046D52}"/>
            </a:ext>
          </a:extLst>
        </xdr:cNvPr>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a:extLst>
            <a:ext uri="{FF2B5EF4-FFF2-40B4-BE49-F238E27FC236}">
              <a16:creationId xmlns:a16="http://schemas.microsoft.com/office/drawing/2014/main" id="{7A78571E-8D93-4DAA-83BA-E556EE3B15E9}"/>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a:extLst>
            <a:ext uri="{FF2B5EF4-FFF2-40B4-BE49-F238E27FC236}">
              <a16:creationId xmlns:a16="http://schemas.microsoft.com/office/drawing/2014/main" id="{E526375D-BEC7-471E-87B5-923626558952}"/>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a:extLst>
            <a:ext uri="{FF2B5EF4-FFF2-40B4-BE49-F238E27FC236}">
              <a16:creationId xmlns:a16="http://schemas.microsoft.com/office/drawing/2014/main" id="{995FE7E0-0F94-49BD-80B3-8ADFB8786925}"/>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a:extLst>
            <a:ext uri="{FF2B5EF4-FFF2-40B4-BE49-F238E27FC236}">
              <a16:creationId xmlns:a16="http://schemas.microsoft.com/office/drawing/2014/main" id="{4C101B14-0821-43D5-A213-36792FB64E3A}"/>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a:extLst>
            <a:ext uri="{FF2B5EF4-FFF2-40B4-BE49-F238E27FC236}">
              <a16:creationId xmlns:a16="http://schemas.microsoft.com/office/drawing/2014/main" id="{329D87A3-3741-4D40-9BC2-E65A9452DFD3}"/>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0CBFC91-0C31-4945-A53B-E12A7556AD4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D0C84FF-686D-4E26-BC84-F755AA8978B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6885B04-BE30-4CB3-8591-0AA9618923D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699E047-6ECB-4D49-9D1A-CCC99896294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9D78B66-ABA5-42BB-88B7-9E8964569C6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31" name="楕円 130">
          <a:extLst>
            <a:ext uri="{FF2B5EF4-FFF2-40B4-BE49-F238E27FC236}">
              <a16:creationId xmlns:a16="http://schemas.microsoft.com/office/drawing/2014/main" id="{AA6D210A-7490-4B3D-9378-F540EDB8D6FD}"/>
            </a:ext>
          </a:extLst>
        </xdr:cNvPr>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32" name="【図書館】&#10;一人当たり面積該当値テキスト">
          <a:extLst>
            <a:ext uri="{FF2B5EF4-FFF2-40B4-BE49-F238E27FC236}">
              <a16:creationId xmlns:a16="http://schemas.microsoft.com/office/drawing/2014/main" id="{B5591737-8804-4533-910D-6A0F371CC346}"/>
            </a:ext>
          </a:extLst>
        </xdr:cNvPr>
        <xdr:cNvSpPr txBox="1"/>
      </xdr:nvSpPr>
      <xdr:spPr>
        <a:xfrm>
          <a:off x="10515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33" name="楕円 132">
          <a:extLst>
            <a:ext uri="{FF2B5EF4-FFF2-40B4-BE49-F238E27FC236}">
              <a16:creationId xmlns:a16="http://schemas.microsoft.com/office/drawing/2014/main" id="{BA65FCDE-FA87-4454-AC4D-5B8FDDB3899B}"/>
            </a:ext>
          </a:extLst>
        </xdr:cNvPr>
        <xdr:cNvSpPr/>
      </xdr:nvSpPr>
      <xdr:spPr>
        <a:xfrm>
          <a:off x="958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76200</xdr:rowOff>
    </xdr:to>
    <xdr:cxnSp macro="">
      <xdr:nvCxnSpPr>
        <xdr:cNvPr id="134" name="直線コネクタ 133">
          <a:extLst>
            <a:ext uri="{FF2B5EF4-FFF2-40B4-BE49-F238E27FC236}">
              <a16:creationId xmlns:a16="http://schemas.microsoft.com/office/drawing/2014/main" id="{6A5AA164-A2D6-47DF-A7CB-EE5A8CB96EF0}"/>
            </a:ext>
          </a:extLst>
        </xdr:cNvPr>
        <xdr:cNvCxnSpPr/>
      </xdr:nvCxnSpPr>
      <xdr:spPr>
        <a:xfrm flipV="1">
          <a:off x="9639300" y="6743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35" name="楕円 134">
          <a:extLst>
            <a:ext uri="{FF2B5EF4-FFF2-40B4-BE49-F238E27FC236}">
              <a16:creationId xmlns:a16="http://schemas.microsoft.com/office/drawing/2014/main" id="{82608335-99C4-4894-BE82-6E9DD7DFD601}"/>
            </a:ext>
          </a:extLst>
        </xdr:cNvPr>
        <xdr:cNvSpPr/>
      </xdr:nvSpPr>
      <xdr:spPr>
        <a:xfrm>
          <a:off x="8699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76200</xdr:rowOff>
    </xdr:from>
    <xdr:to>
      <xdr:col>50</xdr:col>
      <xdr:colOff>114300</xdr:colOff>
      <xdr:row>39</xdr:row>
      <xdr:rowOff>76200</xdr:rowOff>
    </xdr:to>
    <xdr:cxnSp macro="">
      <xdr:nvCxnSpPr>
        <xdr:cNvPr id="136" name="直線コネクタ 135">
          <a:extLst>
            <a:ext uri="{FF2B5EF4-FFF2-40B4-BE49-F238E27FC236}">
              <a16:creationId xmlns:a16="http://schemas.microsoft.com/office/drawing/2014/main" id="{C33707BE-FFCB-41FA-A918-5A609DD6E3DB}"/>
            </a:ext>
          </a:extLst>
        </xdr:cNvPr>
        <xdr:cNvCxnSpPr/>
      </xdr:nvCxnSpPr>
      <xdr:spPr>
        <a:xfrm>
          <a:off x="8750300" y="676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25400</xdr:rowOff>
    </xdr:from>
    <xdr:to>
      <xdr:col>41</xdr:col>
      <xdr:colOff>101600</xdr:colOff>
      <xdr:row>39</xdr:row>
      <xdr:rowOff>127000</xdr:rowOff>
    </xdr:to>
    <xdr:sp macro="" textlink="">
      <xdr:nvSpPr>
        <xdr:cNvPr id="137" name="楕円 136">
          <a:extLst>
            <a:ext uri="{FF2B5EF4-FFF2-40B4-BE49-F238E27FC236}">
              <a16:creationId xmlns:a16="http://schemas.microsoft.com/office/drawing/2014/main" id="{E573A0AE-41C3-4035-8524-0209B22BDE2F}"/>
            </a:ext>
          </a:extLst>
        </xdr:cNvPr>
        <xdr:cNvSpPr/>
      </xdr:nvSpPr>
      <xdr:spPr>
        <a:xfrm>
          <a:off x="7810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76200</xdr:rowOff>
    </xdr:from>
    <xdr:to>
      <xdr:col>45</xdr:col>
      <xdr:colOff>177800</xdr:colOff>
      <xdr:row>39</xdr:row>
      <xdr:rowOff>76200</xdr:rowOff>
    </xdr:to>
    <xdr:cxnSp macro="">
      <xdr:nvCxnSpPr>
        <xdr:cNvPr id="138" name="直線コネクタ 137">
          <a:extLst>
            <a:ext uri="{FF2B5EF4-FFF2-40B4-BE49-F238E27FC236}">
              <a16:creationId xmlns:a16="http://schemas.microsoft.com/office/drawing/2014/main" id="{4E52547B-979F-4A2E-B955-75669BD33822}"/>
            </a:ext>
          </a:extLst>
        </xdr:cNvPr>
        <xdr:cNvCxnSpPr/>
      </xdr:nvCxnSpPr>
      <xdr:spPr>
        <a:xfrm>
          <a:off x="7861300" y="676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39" name="楕円 138">
          <a:extLst>
            <a:ext uri="{FF2B5EF4-FFF2-40B4-BE49-F238E27FC236}">
              <a16:creationId xmlns:a16="http://schemas.microsoft.com/office/drawing/2014/main" id="{477DA8C7-A5CE-46AB-8E13-7F64536D40F1}"/>
            </a:ext>
          </a:extLst>
        </xdr:cNvPr>
        <xdr:cNvSpPr/>
      </xdr:nvSpPr>
      <xdr:spPr>
        <a:xfrm>
          <a:off x="6921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76200</xdr:rowOff>
    </xdr:from>
    <xdr:to>
      <xdr:col>41</xdr:col>
      <xdr:colOff>50800</xdr:colOff>
      <xdr:row>39</xdr:row>
      <xdr:rowOff>76200</xdr:rowOff>
    </xdr:to>
    <xdr:cxnSp macro="">
      <xdr:nvCxnSpPr>
        <xdr:cNvPr id="140" name="直線コネクタ 139">
          <a:extLst>
            <a:ext uri="{FF2B5EF4-FFF2-40B4-BE49-F238E27FC236}">
              <a16:creationId xmlns:a16="http://schemas.microsoft.com/office/drawing/2014/main" id="{22560BF5-4B4D-4C2B-8D67-286B8A3EC337}"/>
            </a:ext>
          </a:extLst>
        </xdr:cNvPr>
        <xdr:cNvCxnSpPr/>
      </xdr:nvCxnSpPr>
      <xdr:spPr>
        <a:xfrm>
          <a:off x="6972300" y="676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41" name="n_1aveValue【図書館】&#10;一人当たり面積">
          <a:extLst>
            <a:ext uri="{FF2B5EF4-FFF2-40B4-BE49-F238E27FC236}">
              <a16:creationId xmlns:a16="http://schemas.microsoft.com/office/drawing/2014/main" id="{AEE0CC0E-D660-4ADE-A8AF-EC9BAA34E645}"/>
            </a:ext>
          </a:extLst>
        </xdr:cNvPr>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42" name="n_2aveValue【図書館】&#10;一人当たり面積">
          <a:extLst>
            <a:ext uri="{FF2B5EF4-FFF2-40B4-BE49-F238E27FC236}">
              <a16:creationId xmlns:a16="http://schemas.microsoft.com/office/drawing/2014/main" id="{9119781F-4536-4252-911A-7B31E2868319}"/>
            </a:ext>
          </a:extLst>
        </xdr:cNvPr>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3" name="n_3aveValue【図書館】&#10;一人当たり面積">
          <a:extLst>
            <a:ext uri="{FF2B5EF4-FFF2-40B4-BE49-F238E27FC236}">
              <a16:creationId xmlns:a16="http://schemas.microsoft.com/office/drawing/2014/main" id="{25C7E791-54F6-45F4-AD15-ABBBF0731F74}"/>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a:extLst>
            <a:ext uri="{FF2B5EF4-FFF2-40B4-BE49-F238E27FC236}">
              <a16:creationId xmlns:a16="http://schemas.microsoft.com/office/drawing/2014/main" id="{C075DABC-FEAD-409D-B19D-891CD66D1952}"/>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118127</xdr:rowOff>
    </xdr:from>
    <xdr:ext cx="469744" cy="259045"/>
    <xdr:sp macro="" textlink="">
      <xdr:nvSpPr>
        <xdr:cNvPr id="145" name="n_1mainValue【図書館】&#10;一人当たり面積">
          <a:extLst>
            <a:ext uri="{FF2B5EF4-FFF2-40B4-BE49-F238E27FC236}">
              <a16:creationId xmlns:a16="http://schemas.microsoft.com/office/drawing/2014/main" id="{18E6EB3F-4CDF-4EBD-AC2D-705E4A765655}"/>
            </a:ext>
          </a:extLst>
        </xdr:cNvPr>
        <xdr:cNvSpPr txBox="1"/>
      </xdr:nvSpPr>
      <xdr:spPr>
        <a:xfrm>
          <a:off x="9391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118127</xdr:rowOff>
    </xdr:from>
    <xdr:ext cx="469744" cy="259045"/>
    <xdr:sp macro="" textlink="">
      <xdr:nvSpPr>
        <xdr:cNvPr id="146" name="n_2mainValue【図書館】&#10;一人当たり面積">
          <a:extLst>
            <a:ext uri="{FF2B5EF4-FFF2-40B4-BE49-F238E27FC236}">
              <a16:creationId xmlns:a16="http://schemas.microsoft.com/office/drawing/2014/main" id="{44D5B6C1-E6F5-4342-A22E-186B105E6B66}"/>
            </a:ext>
          </a:extLst>
        </xdr:cNvPr>
        <xdr:cNvSpPr txBox="1"/>
      </xdr:nvSpPr>
      <xdr:spPr>
        <a:xfrm>
          <a:off x="8515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47" name="n_3mainValue【図書館】&#10;一人当たり面積">
          <a:extLst>
            <a:ext uri="{FF2B5EF4-FFF2-40B4-BE49-F238E27FC236}">
              <a16:creationId xmlns:a16="http://schemas.microsoft.com/office/drawing/2014/main" id="{7E3B6444-9557-4380-B33D-CC83DE1FFFB6}"/>
            </a:ext>
          </a:extLst>
        </xdr:cNvPr>
        <xdr:cNvSpPr txBox="1"/>
      </xdr:nvSpPr>
      <xdr:spPr>
        <a:xfrm>
          <a:off x="7626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mainValue【図書館】&#10;一人当たり面積">
          <a:extLst>
            <a:ext uri="{FF2B5EF4-FFF2-40B4-BE49-F238E27FC236}">
              <a16:creationId xmlns:a16="http://schemas.microsoft.com/office/drawing/2014/main" id="{F0B4A010-BF34-4AC1-A258-6FF5DB129576}"/>
            </a:ext>
          </a:extLst>
        </xdr:cNvPr>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B3CBA4F-6101-4880-8AE3-A3653A54D65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4AEE4FF-7FDE-448C-8890-B0824E547DD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4CC3D32-4576-4FBE-A691-1E32655CFC6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0E86032-272B-4D80-B797-516E7C7FBE4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99CB104-9013-4163-9A34-D4CD6234F73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F2A15DF-E4A3-4826-82D7-36EADF680CD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1C46D57-CE6C-4320-A1E7-609906F6FF6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82577BC-D824-44F9-BB90-8AAB1FD7D60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3225A0B-77C9-4CBE-988E-1AE514A873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824DEAD-660F-4D03-A847-F8B3D298545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95A2209-89FD-4C1F-830B-EC5BABE535F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C4C0FBF0-C7C6-4589-958E-DCE08668ED7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E9A60E25-3891-4ED5-AD0C-AC067DF2EEA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5CBA7BB0-DEB1-4725-9132-7E17308D7F5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1ECFE258-42B2-401F-A73B-CC48DCFEEC4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DF6880F3-7465-4542-A1A2-B8CE8773EA6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8B2A2BB4-A2E6-412D-9531-7A509318BDA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7B90334F-2CEB-4F68-BB4F-D309E291FF1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9B946659-2DB5-4C4D-BDAA-C13CE68959D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5F0C24EA-07C5-4385-9E1C-401F1A39085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A36947F0-6470-4292-BF4E-50211DD17D6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FEEB9C90-75A8-47B7-AE38-48AB756F6A1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C8BB870C-743A-4EA6-98E4-F25A4BA506E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688367A5-73EA-4B71-95DC-3EE8410DD8E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B2B3FE60-4CB5-438A-800A-BEABF0CF6892}"/>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DD924425-A852-47F1-BC93-AC395A4A385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EFE88B62-5067-4570-A3BE-B7A51FCC1675}"/>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E257DCFE-63A6-4FA1-800D-426359A0B444}"/>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a:extLst>
            <a:ext uri="{FF2B5EF4-FFF2-40B4-BE49-F238E27FC236}">
              <a16:creationId xmlns:a16="http://schemas.microsoft.com/office/drawing/2014/main" id="{4E628DB2-4D6B-4282-B6BA-718513D38B20}"/>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4F0CA9-A778-4F52-9E2A-62FD1B464CB8}"/>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a:extLst>
            <a:ext uri="{FF2B5EF4-FFF2-40B4-BE49-F238E27FC236}">
              <a16:creationId xmlns:a16="http://schemas.microsoft.com/office/drawing/2014/main" id="{47C1D564-D462-47BB-AC5C-0F6B5C3D645D}"/>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895A0EF9-9EB2-46B1-9891-05FEF3B2F101}"/>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a:extLst>
            <a:ext uri="{FF2B5EF4-FFF2-40B4-BE49-F238E27FC236}">
              <a16:creationId xmlns:a16="http://schemas.microsoft.com/office/drawing/2014/main" id="{5F61CCA8-9843-4548-9253-26CF77141448}"/>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a:extLst>
            <a:ext uri="{FF2B5EF4-FFF2-40B4-BE49-F238E27FC236}">
              <a16:creationId xmlns:a16="http://schemas.microsoft.com/office/drawing/2014/main" id="{3221109E-E88B-485C-AA19-F522F16178A4}"/>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a:extLst>
            <a:ext uri="{FF2B5EF4-FFF2-40B4-BE49-F238E27FC236}">
              <a16:creationId xmlns:a16="http://schemas.microsoft.com/office/drawing/2014/main" id="{C1D5FFD8-946F-40D5-AE0A-7C3539E264CB}"/>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7D4A7C9-37A0-49BF-9DC4-ABC23E6CCE8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80FE215-28E2-4999-A9EF-1B8FBFD725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1EFD2F2-9D8A-4876-A53D-0229CE389E4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5618944-800F-4B33-A514-C717F4F6657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9847719-8BCF-424E-9749-84A2E6C1201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89" name="楕円 188">
          <a:extLst>
            <a:ext uri="{FF2B5EF4-FFF2-40B4-BE49-F238E27FC236}">
              <a16:creationId xmlns:a16="http://schemas.microsoft.com/office/drawing/2014/main" id="{290E206E-E00C-4B98-81FE-A0F939ACE004}"/>
            </a:ext>
          </a:extLst>
        </xdr:cNvPr>
        <xdr:cNvSpPr/>
      </xdr:nvSpPr>
      <xdr:spPr>
        <a:xfrm>
          <a:off x="4584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131462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C4008B6C-3887-4958-8063-06743A07B80A}"/>
            </a:ext>
          </a:extLst>
        </xdr:cNvPr>
        <xdr:cNvSpPr txBox="1"/>
      </xdr:nvSpPr>
      <xdr:spPr>
        <a:xfrm>
          <a:off x="4673600"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91" name="楕円 190">
          <a:extLst>
            <a:ext uri="{FF2B5EF4-FFF2-40B4-BE49-F238E27FC236}">
              <a16:creationId xmlns:a16="http://schemas.microsoft.com/office/drawing/2014/main" id="{FAF2203A-4BC2-4AC1-BD21-05168E57FF5A}"/>
            </a:ext>
          </a:extLst>
        </xdr:cNvPr>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0</xdr:rowOff>
    </xdr:from>
    <xdr:to>
      <xdr:col>24</xdr:col>
      <xdr:colOff>63500</xdr:colOff>
      <xdr:row>61</xdr:row>
      <xdr:rowOff>32385</xdr:rowOff>
    </xdr:to>
    <xdr:cxnSp macro="">
      <xdr:nvCxnSpPr>
        <xdr:cNvPr id="192" name="直線コネクタ 191">
          <a:extLst>
            <a:ext uri="{FF2B5EF4-FFF2-40B4-BE49-F238E27FC236}">
              <a16:creationId xmlns:a16="http://schemas.microsoft.com/office/drawing/2014/main" id="{2A8DD287-73B9-41AB-A8E3-E7EDAE21DE74}"/>
            </a:ext>
          </a:extLst>
        </xdr:cNvPr>
        <xdr:cNvCxnSpPr/>
      </xdr:nvCxnSpPr>
      <xdr:spPr>
        <a:xfrm>
          <a:off x="3797300" y="104584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80645</xdr:rowOff>
    </xdr:from>
    <xdr:to>
      <xdr:col>15</xdr:col>
      <xdr:colOff>101600</xdr:colOff>
      <xdr:row>61</xdr:row>
      <xdr:rowOff>10795</xdr:rowOff>
    </xdr:to>
    <xdr:sp macro="" textlink="">
      <xdr:nvSpPr>
        <xdr:cNvPr id="193" name="楕円 192">
          <a:extLst>
            <a:ext uri="{FF2B5EF4-FFF2-40B4-BE49-F238E27FC236}">
              <a16:creationId xmlns:a16="http://schemas.microsoft.com/office/drawing/2014/main" id="{88D844F0-F31B-4D6F-9719-A23CF9AF6901}"/>
            </a:ext>
          </a:extLst>
        </xdr:cNvPr>
        <xdr:cNvSpPr/>
      </xdr:nvSpPr>
      <xdr:spPr>
        <a:xfrm>
          <a:off x="2857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131445</xdr:rowOff>
    </xdr:from>
    <xdr:to>
      <xdr:col>19</xdr:col>
      <xdr:colOff>177800</xdr:colOff>
      <xdr:row>61</xdr:row>
      <xdr:rowOff>0</xdr:rowOff>
    </xdr:to>
    <xdr:cxnSp macro="">
      <xdr:nvCxnSpPr>
        <xdr:cNvPr id="194" name="直線コネクタ 193">
          <a:extLst>
            <a:ext uri="{FF2B5EF4-FFF2-40B4-BE49-F238E27FC236}">
              <a16:creationId xmlns:a16="http://schemas.microsoft.com/office/drawing/2014/main" id="{A61DA529-F156-4D81-85D0-F4D6961ED1AC}"/>
            </a:ext>
          </a:extLst>
        </xdr:cNvPr>
        <xdr:cNvCxnSpPr/>
      </xdr:nvCxnSpPr>
      <xdr:spPr>
        <a:xfrm>
          <a:off x="2908300" y="104184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103505</xdr:rowOff>
    </xdr:from>
    <xdr:to>
      <xdr:col>10</xdr:col>
      <xdr:colOff>165100</xdr:colOff>
      <xdr:row>61</xdr:row>
      <xdr:rowOff>33655</xdr:rowOff>
    </xdr:to>
    <xdr:sp macro="" textlink="">
      <xdr:nvSpPr>
        <xdr:cNvPr id="195" name="楕円 194">
          <a:extLst>
            <a:ext uri="{FF2B5EF4-FFF2-40B4-BE49-F238E27FC236}">
              <a16:creationId xmlns:a16="http://schemas.microsoft.com/office/drawing/2014/main" id="{B293AB7F-A4FE-408F-874C-439D7C0B9D0C}"/>
            </a:ext>
          </a:extLst>
        </xdr:cNvPr>
        <xdr:cNvSpPr/>
      </xdr:nvSpPr>
      <xdr:spPr>
        <a:xfrm>
          <a:off x="1968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131445</xdr:rowOff>
    </xdr:from>
    <xdr:to>
      <xdr:col>15</xdr:col>
      <xdr:colOff>50800</xdr:colOff>
      <xdr:row>60</xdr:row>
      <xdr:rowOff>154305</xdr:rowOff>
    </xdr:to>
    <xdr:cxnSp macro="">
      <xdr:nvCxnSpPr>
        <xdr:cNvPr id="196" name="直線コネクタ 195">
          <a:extLst>
            <a:ext uri="{FF2B5EF4-FFF2-40B4-BE49-F238E27FC236}">
              <a16:creationId xmlns:a16="http://schemas.microsoft.com/office/drawing/2014/main" id="{2404E7FE-97FB-46C5-A39B-BDE90E0B999D}"/>
            </a:ext>
          </a:extLst>
        </xdr:cNvPr>
        <xdr:cNvCxnSpPr/>
      </xdr:nvCxnSpPr>
      <xdr:spPr>
        <a:xfrm flipV="1">
          <a:off x="2019300" y="104184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122555</xdr:rowOff>
    </xdr:from>
    <xdr:to>
      <xdr:col>6</xdr:col>
      <xdr:colOff>38100</xdr:colOff>
      <xdr:row>62</xdr:row>
      <xdr:rowOff>52705</xdr:rowOff>
    </xdr:to>
    <xdr:sp macro="" textlink="">
      <xdr:nvSpPr>
        <xdr:cNvPr id="197" name="楕円 196">
          <a:extLst>
            <a:ext uri="{FF2B5EF4-FFF2-40B4-BE49-F238E27FC236}">
              <a16:creationId xmlns:a16="http://schemas.microsoft.com/office/drawing/2014/main" id="{D4D42637-42A2-4419-B41E-30D77C4CBF8E}"/>
            </a:ext>
          </a:extLst>
        </xdr:cNvPr>
        <xdr:cNvSpPr/>
      </xdr:nvSpPr>
      <xdr:spPr>
        <a:xfrm>
          <a:off x="1079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154305</xdr:rowOff>
    </xdr:from>
    <xdr:to>
      <xdr:col>10</xdr:col>
      <xdr:colOff>114300</xdr:colOff>
      <xdr:row>62</xdr:row>
      <xdr:rowOff>1905</xdr:rowOff>
    </xdr:to>
    <xdr:cxnSp macro="">
      <xdr:nvCxnSpPr>
        <xdr:cNvPr id="198" name="直線コネクタ 197">
          <a:extLst>
            <a:ext uri="{FF2B5EF4-FFF2-40B4-BE49-F238E27FC236}">
              <a16:creationId xmlns:a16="http://schemas.microsoft.com/office/drawing/2014/main" id="{E95C4879-1CBA-409E-8004-EB6D7C533E93}"/>
            </a:ext>
          </a:extLst>
        </xdr:cNvPr>
        <xdr:cNvCxnSpPr/>
      </xdr:nvCxnSpPr>
      <xdr:spPr>
        <a:xfrm flipV="1">
          <a:off x="1130300" y="1044130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22CA960B-14EA-4AC3-A2AF-B67146B78F9B}"/>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0" name="n_2aveValue【体育館・プール】&#10;有形固定資産減価償却率">
          <a:extLst>
            <a:ext uri="{FF2B5EF4-FFF2-40B4-BE49-F238E27FC236}">
              <a16:creationId xmlns:a16="http://schemas.microsoft.com/office/drawing/2014/main" id="{5B9C80DE-40A1-4441-9314-0593E68084B8}"/>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1" name="n_3aveValue【体育館・プール】&#10;有形固定資産減価償却率">
          <a:extLst>
            <a:ext uri="{FF2B5EF4-FFF2-40B4-BE49-F238E27FC236}">
              <a16:creationId xmlns:a16="http://schemas.microsoft.com/office/drawing/2014/main" id="{F2181D49-514D-4982-ACE1-F17EF61B6871}"/>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2" name="n_4aveValue【体育館・プール】&#10;有形固定資産減価償却率">
          <a:extLst>
            <a:ext uri="{FF2B5EF4-FFF2-40B4-BE49-F238E27FC236}">
              <a16:creationId xmlns:a16="http://schemas.microsoft.com/office/drawing/2014/main" id="{F4C18379-3002-4CEC-A0B9-FD02F774D6FC}"/>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41927</xdr:rowOff>
    </xdr:from>
    <xdr:ext cx="405111" cy="259045"/>
    <xdr:sp macro="" textlink="">
      <xdr:nvSpPr>
        <xdr:cNvPr id="203" name="n_1mainValue【体育館・プール】&#10;有形固定資産減価償却率">
          <a:extLst>
            <a:ext uri="{FF2B5EF4-FFF2-40B4-BE49-F238E27FC236}">
              <a16:creationId xmlns:a16="http://schemas.microsoft.com/office/drawing/2014/main" id="{97B8567E-53C8-41EE-ABAF-03124DA7B8D5}"/>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1922</xdr:rowOff>
    </xdr:from>
    <xdr:ext cx="405111" cy="259045"/>
    <xdr:sp macro="" textlink="">
      <xdr:nvSpPr>
        <xdr:cNvPr id="204" name="n_2mainValue【体育館・プール】&#10;有形固定資産減価償却率">
          <a:extLst>
            <a:ext uri="{FF2B5EF4-FFF2-40B4-BE49-F238E27FC236}">
              <a16:creationId xmlns:a16="http://schemas.microsoft.com/office/drawing/2014/main" id="{B34C0578-D2A3-4D09-B2E3-E98A63FB80B5}"/>
            </a:ext>
          </a:extLst>
        </xdr:cNvPr>
        <xdr:cNvSpPr txBox="1"/>
      </xdr:nvSpPr>
      <xdr:spPr>
        <a:xfrm>
          <a:off x="2705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24782</xdr:rowOff>
    </xdr:from>
    <xdr:ext cx="405111" cy="259045"/>
    <xdr:sp macro="" textlink="">
      <xdr:nvSpPr>
        <xdr:cNvPr id="205" name="n_3mainValue【体育館・プール】&#10;有形固定資産減価償却率">
          <a:extLst>
            <a:ext uri="{FF2B5EF4-FFF2-40B4-BE49-F238E27FC236}">
              <a16:creationId xmlns:a16="http://schemas.microsoft.com/office/drawing/2014/main" id="{D2F438B6-1D72-47BD-BA59-D35251B41C76}"/>
            </a:ext>
          </a:extLst>
        </xdr:cNvPr>
        <xdr:cNvSpPr txBox="1"/>
      </xdr:nvSpPr>
      <xdr:spPr>
        <a:xfrm>
          <a:off x="1816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43832</xdr:rowOff>
    </xdr:from>
    <xdr:ext cx="405111" cy="259045"/>
    <xdr:sp macro="" textlink="">
      <xdr:nvSpPr>
        <xdr:cNvPr id="206" name="n_4mainValue【体育館・プール】&#10;有形固定資産減価償却率">
          <a:extLst>
            <a:ext uri="{FF2B5EF4-FFF2-40B4-BE49-F238E27FC236}">
              <a16:creationId xmlns:a16="http://schemas.microsoft.com/office/drawing/2014/main" id="{9358F6A0-276C-4FA4-B48D-C8E15CF10E07}"/>
            </a:ext>
          </a:extLst>
        </xdr:cNvPr>
        <xdr:cNvSpPr txBox="1"/>
      </xdr:nvSpPr>
      <xdr:spPr>
        <a:xfrm>
          <a:off x="927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BB59F8B5-2F9E-4424-89AD-8C8EF0B7989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EB37397B-10CF-4E72-AA9B-A0E6FF6D4C1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526F269-7A4B-4850-97E7-B8FF5E90127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64A3631-BA42-4F81-9EC4-934C23B72D2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37BC561-7BDE-4890-9339-D47C8A6B3B0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3D8B3FD-6406-47E4-8406-37189833A10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DB58C9D-AD8A-4EBE-B8FC-07AB9937972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256F583-218D-4DFF-99E0-D9641A3CE7D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241FF35-7DEB-4713-A8C1-BC0CCDF5BD4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E4E6EA6-F3F7-48D3-A00B-34352E3AD30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8949008A-44BF-4965-95DC-A37E8D20F90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7600E719-C4ED-43D4-837F-D5A1253D67C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E486AB06-1872-42A9-BD05-CBCC3F381B8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2DEEBC17-FFDA-4716-BA0E-260F2220216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FE26DFE8-5AF3-4626-AE8B-94D771CD9C6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892F48B6-A5BB-484B-A522-2B86453BE25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35CAAC29-E988-4A0B-8D4A-D18FC7B9F93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A58DCCE1-F9D1-487A-BD95-2C84CDFCD36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45393B81-C631-40C6-A82C-9071C6DB25D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B8AB7050-5E52-4B34-A5BD-A095983EB67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4596BFD-AEBF-4EA3-B436-C8C7F0B57CD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DE0F26D-B362-4645-A6CD-B60C6D4F282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6E95CEBA-5FA8-4B7B-81F2-431C6B43A29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a:extLst>
            <a:ext uri="{FF2B5EF4-FFF2-40B4-BE49-F238E27FC236}">
              <a16:creationId xmlns:a16="http://schemas.microsoft.com/office/drawing/2014/main" id="{9AEB8D8A-360F-4806-8470-C5BC1C223603}"/>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a:extLst>
            <a:ext uri="{FF2B5EF4-FFF2-40B4-BE49-F238E27FC236}">
              <a16:creationId xmlns:a16="http://schemas.microsoft.com/office/drawing/2014/main" id="{B5AF33E5-0CB0-4FB9-9139-E4D2F6FC7669}"/>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a:extLst>
            <a:ext uri="{FF2B5EF4-FFF2-40B4-BE49-F238E27FC236}">
              <a16:creationId xmlns:a16="http://schemas.microsoft.com/office/drawing/2014/main" id="{A9E65E37-4949-420F-8890-4A919FA2C702}"/>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a:extLst>
            <a:ext uri="{FF2B5EF4-FFF2-40B4-BE49-F238E27FC236}">
              <a16:creationId xmlns:a16="http://schemas.microsoft.com/office/drawing/2014/main" id="{23D67955-3C1E-446E-9A33-31D90356CD5A}"/>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a:extLst>
            <a:ext uri="{FF2B5EF4-FFF2-40B4-BE49-F238E27FC236}">
              <a16:creationId xmlns:a16="http://schemas.microsoft.com/office/drawing/2014/main" id="{14DA936A-00BC-4D37-BF03-3ED81CCB870C}"/>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a:extLst>
            <a:ext uri="{FF2B5EF4-FFF2-40B4-BE49-F238E27FC236}">
              <a16:creationId xmlns:a16="http://schemas.microsoft.com/office/drawing/2014/main" id="{849054FA-9E56-4111-A872-3ADCB4A1F190}"/>
            </a:ext>
          </a:extLst>
        </xdr:cNvPr>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a:extLst>
            <a:ext uri="{FF2B5EF4-FFF2-40B4-BE49-F238E27FC236}">
              <a16:creationId xmlns:a16="http://schemas.microsoft.com/office/drawing/2014/main" id="{33879342-0DED-4D98-A9C7-2252F3BAA9BE}"/>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a:extLst>
            <a:ext uri="{FF2B5EF4-FFF2-40B4-BE49-F238E27FC236}">
              <a16:creationId xmlns:a16="http://schemas.microsoft.com/office/drawing/2014/main" id="{3FC912C9-66E3-43BE-9F06-ED10482ABED1}"/>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a:extLst>
            <a:ext uri="{FF2B5EF4-FFF2-40B4-BE49-F238E27FC236}">
              <a16:creationId xmlns:a16="http://schemas.microsoft.com/office/drawing/2014/main" id="{9A7DE211-2482-41B3-ADE9-61DF0B818CE5}"/>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a:extLst>
            <a:ext uri="{FF2B5EF4-FFF2-40B4-BE49-F238E27FC236}">
              <a16:creationId xmlns:a16="http://schemas.microsoft.com/office/drawing/2014/main" id="{752C9A3D-E9B7-4F93-BCFE-019CF9F0F717}"/>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13711C59-6AA4-4EEA-8CB6-1830F867B917}"/>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35FC407-CADA-4145-8054-0F9EAA0D016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E1F1D04-876E-41FD-8C7C-DBC97D36A16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044F530-EE12-49CA-8EA5-BF6338CCA41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35BC308-69FF-441D-8E0B-8228C415069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9A7BD94-8690-4FA7-A3C3-5C648664591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30480</xdr:rowOff>
    </xdr:from>
    <xdr:to>
      <xdr:col>55</xdr:col>
      <xdr:colOff>50800</xdr:colOff>
      <xdr:row>63</xdr:row>
      <xdr:rowOff>132080</xdr:rowOff>
    </xdr:to>
    <xdr:sp macro="" textlink="">
      <xdr:nvSpPr>
        <xdr:cNvPr id="246" name="楕円 245">
          <a:extLst>
            <a:ext uri="{FF2B5EF4-FFF2-40B4-BE49-F238E27FC236}">
              <a16:creationId xmlns:a16="http://schemas.microsoft.com/office/drawing/2014/main" id="{6D053D25-2BFF-4287-B5D4-B1F95E884797}"/>
            </a:ext>
          </a:extLst>
        </xdr:cNvPr>
        <xdr:cNvSpPr/>
      </xdr:nvSpPr>
      <xdr:spPr>
        <a:xfrm>
          <a:off x="10426700" y="10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8907</xdr:rowOff>
    </xdr:from>
    <xdr:ext cx="469744" cy="259045"/>
    <xdr:sp macro="" textlink="">
      <xdr:nvSpPr>
        <xdr:cNvPr id="247" name="【体育館・プール】&#10;一人当たり面積該当値テキスト">
          <a:extLst>
            <a:ext uri="{FF2B5EF4-FFF2-40B4-BE49-F238E27FC236}">
              <a16:creationId xmlns:a16="http://schemas.microsoft.com/office/drawing/2014/main" id="{475E7EF5-CF5F-4014-A03D-5310784EFD8D}"/>
            </a:ext>
          </a:extLst>
        </xdr:cNvPr>
        <xdr:cNvSpPr txBox="1"/>
      </xdr:nvSpPr>
      <xdr:spPr>
        <a:xfrm>
          <a:off x="10515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30480</xdr:rowOff>
    </xdr:from>
    <xdr:to>
      <xdr:col>50</xdr:col>
      <xdr:colOff>165100</xdr:colOff>
      <xdr:row>63</xdr:row>
      <xdr:rowOff>132080</xdr:rowOff>
    </xdr:to>
    <xdr:sp macro="" textlink="">
      <xdr:nvSpPr>
        <xdr:cNvPr id="248" name="楕円 247">
          <a:extLst>
            <a:ext uri="{FF2B5EF4-FFF2-40B4-BE49-F238E27FC236}">
              <a16:creationId xmlns:a16="http://schemas.microsoft.com/office/drawing/2014/main" id="{45C69AA5-2EA7-45A9-9420-B75F5F44C689}"/>
            </a:ext>
          </a:extLst>
        </xdr:cNvPr>
        <xdr:cNvSpPr/>
      </xdr:nvSpPr>
      <xdr:spPr>
        <a:xfrm>
          <a:off x="9588500" y="10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81280</xdr:rowOff>
    </xdr:from>
    <xdr:to>
      <xdr:col>55</xdr:col>
      <xdr:colOff>0</xdr:colOff>
      <xdr:row>63</xdr:row>
      <xdr:rowOff>81280</xdr:rowOff>
    </xdr:to>
    <xdr:cxnSp macro="">
      <xdr:nvCxnSpPr>
        <xdr:cNvPr id="249" name="直線コネクタ 248">
          <a:extLst>
            <a:ext uri="{FF2B5EF4-FFF2-40B4-BE49-F238E27FC236}">
              <a16:creationId xmlns:a16="http://schemas.microsoft.com/office/drawing/2014/main" id="{9FB8ED7B-1C84-4405-A396-81768D72C329}"/>
            </a:ext>
          </a:extLst>
        </xdr:cNvPr>
        <xdr:cNvCxnSpPr/>
      </xdr:nvCxnSpPr>
      <xdr:spPr>
        <a:xfrm>
          <a:off x="9639300" y="10882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31750</xdr:rowOff>
    </xdr:from>
    <xdr:to>
      <xdr:col>46</xdr:col>
      <xdr:colOff>38100</xdr:colOff>
      <xdr:row>63</xdr:row>
      <xdr:rowOff>133350</xdr:rowOff>
    </xdr:to>
    <xdr:sp macro="" textlink="">
      <xdr:nvSpPr>
        <xdr:cNvPr id="250" name="楕円 249">
          <a:extLst>
            <a:ext uri="{FF2B5EF4-FFF2-40B4-BE49-F238E27FC236}">
              <a16:creationId xmlns:a16="http://schemas.microsoft.com/office/drawing/2014/main" id="{4F84CE6F-45D7-4E8F-8140-5B05B64C108C}"/>
            </a:ext>
          </a:extLst>
        </xdr:cNvPr>
        <xdr:cNvSpPr/>
      </xdr:nvSpPr>
      <xdr:spPr>
        <a:xfrm>
          <a:off x="8699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81280</xdr:rowOff>
    </xdr:from>
    <xdr:to>
      <xdr:col>50</xdr:col>
      <xdr:colOff>114300</xdr:colOff>
      <xdr:row>63</xdr:row>
      <xdr:rowOff>82550</xdr:rowOff>
    </xdr:to>
    <xdr:cxnSp macro="">
      <xdr:nvCxnSpPr>
        <xdr:cNvPr id="251" name="直線コネクタ 250">
          <a:extLst>
            <a:ext uri="{FF2B5EF4-FFF2-40B4-BE49-F238E27FC236}">
              <a16:creationId xmlns:a16="http://schemas.microsoft.com/office/drawing/2014/main" id="{F2F63905-7873-45BE-8EFE-9C1AAF0603E4}"/>
            </a:ext>
          </a:extLst>
        </xdr:cNvPr>
        <xdr:cNvCxnSpPr/>
      </xdr:nvCxnSpPr>
      <xdr:spPr>
        <a:xfrm flipV="1">
          <a:off x="8750300" y="108826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33020</xdr:rowOff>
    </xdr:from>
    <xdr:to>
      <xdr:col>41</xdr:col>
      <xdr:colOff>101600</xdr:colOff>
      <xdr:row>63</xdr:row>
      <xdr:rowOff>134620</xdr:rowOff>
    </xdr:to>
    <xdr:sp macro="" textlink="">
      <xdr:nvSpPr>
        <xdr:cNvPr id="252" name="楕円 251">
          <a:extLst>
            <a:ext uri="{FF2B5EF4-FFF2-40B4-BE49-F238E27FC236}">
              <a16:creationId xmlns:a16="http://schemas.microsoft.com/office/drawing/2014/main" id="{D4C9AAF3-9DB3-4E87-9BAC-7912E479F441}"/>
            </a:ext>
          </a:extLst>
        </xdr:cNvPr>
        <xdr:cNvSpPr/>
      </xdr:nvSpPr>
      <xdr:spPr>
        <a:xfrm>
          <a:off x="7810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82550</xdr:rowOff>
    </xdr:from>
    <xdr:to>
      <xdr:col>45</xdr:col>
      <xdr:colOff>177800</xdr:colOff>
      <xdr:row>63</xdr:row>
      <xdr:rowOff>83820</xdr:rowOff>
    </xdr:to>
    <xdr:cxnSp macro="">
      <xdr:nvCxnSpPr>
        <xdr:cNvPr id="253" name="直線コネクタ 252">
          <a:extLst>
            <a:ext uri="{FF2B5EF4-FFF2-40B4-BE49-F238E27FC236}">
              <a16:creationId xmlns:a16="http://schemas.microsoft.com/office/drawing/2014/main" id="{BF89B9B1-EDAD-4B7E-BB5C-8E4A6619FCA5}"/>
            </a:ext>
          </a:extLst>
        </xdr:cNvPr>
        <xdr:cNvCxnSpPr/>
      </xdr:nvCxnSpPr>
      <xdr:spPr>
        <a:xfrm flipV="1">
          <a:off x="7861300" y="108839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34290</xdr:rowOff>
    </xdr:from>
    <xdr:to>
      <xdr:col>36</xdr:col>
      <xdr:colOff>165100</xdr:colOff>
      <xdr:row>63</xdr:row>
      <xdr:rowOff>135890</xdr:rowOff>
    </xdr:to>
    <xdr:sp macro="" textlink="">
      <xdr:nvSpPr>
        <xdr:cNvPr id="254" name="楕円 253">
          <a:extLst>
            <a:ext uri="{FF2B5EF4-FFF2-40B4-BE49-F238E27FC236}">
              <a16:creationId xmlns:a16="http://schemas.microsoft.com/office/drawing/2014/main" id="{2A865ADA-4EC9-421F-ACC1-598B91D1F2A0}"/>
            </a:ext>
          </a:extLst>
        </xdr:cNvPr>
        <xdr:cNvSpPr/>
      </xdr:nvSpPr>
      <xdr:spPr>
        <a:xfrm>
          <a:off x="69215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83820</xdr:rowOff>
    </xdr:from>
    <xdr:to>
      <xdr:col>41</xdr:col>
      <xdr:colOff>50800</xdr:colOff>
      <xdr:row>63</xdr:row>
      <xdr:rowOff>85090</xdr:rowOff>
    </xdr:to>
    <xdr:cxnSp macro="">
      <xdr:nvCxnSpPr>
        <xdr:cNvPr id="255" name="直線コネクタ 254">
          <a:extLst>
            <a:ext uri="{FF2B5EF4-FFF2-40B4-BE49-F238E27FC236}">
              <a16:creationId xmlns:a16="http://schemas.microsoft.com/office/drawing/2014/main" id="{20CC1313-3E65-4E33-985E-FAF39F405BDE}"/>
            </a:ext>
          </a:extLst>
        </xdr:cNvPr>
        <xdr:cNvCxnSpPr/>
      </xdr:nvCxnSpPr>
      <xdr:spPr>
        <a:xfrm flipV="1">
          <a:off x="6972300" y="108851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6" name="n_1aveValue【体育館・プール】&#10;一人当たり面積">
          <a:extLst>
            <a:ext uri="{FF2B5EF4-FFF2-40B4-BE49-F238E27FC236}">
              <a16:creationId xmlns:a16="http://schemas.microsoft.com/office/drawing/2014/main" id="{D1F7BA5B-5590-42A1-A152-7492AE9368DA}"/>
            </a:ext>
          </a:extLst>
        </xdr:cNvPr>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7" name="n_2aveValue【体育館・プール】&#10;一人当たり面積">
          <a:extLst>
            <a:ext uri="{FF2B5EF4-FFF2-40B4-BE49-F238E27FC236}">
              <a16:creationId xmlns:a16="http://schemas.microsoft.com/office/drawing/2014/main" id="{B926A37B-FCC1-4558-96D9-5B36C238AEEC}"/>
            </a:ext>
          </a:extLst>
        </xdr:cNvPr>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58" name="n_3aveValue【体育館・プール】&#10;一人当たり面積">
          <a:extLst>
            <a:ext uri="{FF2B5EF4-FFF2-40B4-BE49-F238E27FC236}">
              <a16:creationId xmlns:a16="http://schemas.microsoft.com/office/drawing/2014/main" id="{D317E52E-90AC-4D5F-A7A6-5284613CCFA2}"/>
            </a:ext>
          </a:extLst>
        </xdr:cNvPr>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59" name="n_4aveValue【体育館・プール】&#10;一人当たり面積">
          <a:extLst>
            <a:ext uri="{FF2B5EF4-FFF2-40B4-BE49-F238E27FC236}">
              <a16:creationId xmlns:a16="http://schemas.microsoft.com/office/drawing/2014/main" id="{399BFCDD-EB22-4FCD-A3DC-4E55C03CC5B4}"/>
            </a:ext>
          </a:extLst>
        </xdr:cNvPr>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123207</xdr:rowOff>
    </xdr:from>
    <xdr:ext cx="469744" cy="259045"/>
    <xdr:sp macro="" textlink="">
      <xdr:nvSpPr>
        <xdr:cNvPr id="260" name="n_1mainValue【体育館・プール】&#10;一人当たり面積">
          <a:extLst>
            <a:ext uri="{FF2B5EF4-FFF2-40B4-BE49-F238E27FC236}">
              <a16:creationId xmlns:a16="http://schemas.microsoft.com/office/drawing/2014/main" id="{9C606715-0D17-47E1-819F-177E4644FECD}"/>
            </a:ext>
          </a:extLst>
        </xdr:cNvPr>
        <xdr:cNvSpPr txBox="1"/>
      </xdr:nvSpPr>
      <xdr:spPr>
        <a:xfrm>
          <a:off x="9391727" y="1092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124477</xdr:rowOff>
    </xdr:from>
    <xdr:ext cx="469744" cy="259045"/>
    <xdr:sp macro="" textlink="">
      <xdr:nvSpPr>
        <xdr:cNvPr id="261" name="n_2mainValue【体育館・プール】&#10;一人当たり面積">
          <a:extLst>
            <a:ext uri="{FF2B5EF4-FFF2-40B4-BE49-F238E27FC236}">
              <a16:creationId xmlns:a16="http://schemas.microsoft.com/office/drawing/2014/main" id="{24A4F6F7-F624-4F88-94D9-8F256C2D39AA}"/>
            </a:ext>
          </a:extLst>
        </xdr:cNvPr>
        <xdr:cNvSpPr txBox="1"/>
      </xdr:nvSpPr>
      <xdr:spPr>
        <a:xfrm>
          <a:off x="8515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125747</xdr:rowOff>
    </xdr:from>
    <xdr:ext cx="469744" cy="259045"/>
    <xdr:sp macro="" textlink="">
      <xdr:nvSpPr>
        <xdr:cNvPr id="262" name="n_3mainValue【体育館・プール】&#10;一人当たり面積">
          <a:extLst>
            <a:ext uri="{FF2B5EF4-FFF2-40B4-BE49-F238E27FC236}">
              <a16:creationId xmlns:a16="http://schemas.microsoft.com/office/drawing/2014/main" id="{94331606-3C50-46E7-AAF7-50288FB25023}"/>
            </a:ext>
          </a:extLst>
        </xdr:cNvPr>
        <xdr:cNvSpPr txBox="1"/>
      </xdr:nvSpPr>
      <xdr:spPr>
        <a:xfrm>
          <a:off x="7626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127017</xdr:rowOff>
    </xdr:from>
    <xdr:ext cx="469744" cy="259045"/>
    <xdr:sp macro="" textlink="">
      <xdr:nvSpPr>
        <xdr:cNvPr id="263" name="n_4mainValue【体育館・プール】&#10;一人当たり面積">
          <a:extLst>
            <a:ext uri="{FF2B5EF4-FFF2-40B4-BE49-F238E27FC236}">
              <a16:creationId xmlns:a16="http://schemas.microsoft.com/office/drawing/2014/main" id="{D90066F7-AD08-41F1-8CFF-27FEB530E4B1}"/>
            </a:ext>
          </a:extLst>
        </xdr:cNvPr>
        <xdr:cNvSpPr txBox="1"/>
      </xdr:nvSpPr>
      <xdr:spPr>
        <a:xfrm>
          <a:off x="67374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3F9E0E74-FAAA-428E-83B0-D53D4DAA1A2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B55A78B-1968-426D-8C60-27FBA9A9AF2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65D1550-9338-4660-A526-FA17B8CB930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E2A67EDD-F797-4AC5-844D-57611E9460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9B8044A-BA4C-4686-A620-F1BA226C128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30BC32F8-3D5F-48C4-A6B3-6D3E211BB76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5EC662A9-3B92-4176-B5A5-4BFBAC34F71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892839CF-28B1-48C2-A790-11B8E324824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35E8972-1885-473C-8F95-320733B9022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94A75BF9-D26B-4E62-A0AA-2C3397FF105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1312599B-1B31-4051-BEDA-E04ABFA9EE7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15C38046-E22C-4D79-90AD-A3855A059F7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5C9945D3-4C01-4BC2-B309-856F980325A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BF5B5CE2-A4EE-448D-82EB-9FE72BECAF8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BFE2BFF8-8235-4760-8181-F570C02EA1A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C86214DE-FD5F-4C58-9310-2804CBBCCC2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84474387-B44F-4BD0-909A-B51092CFD51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C79410E4-9184-44FF-8AA5-55507E6A749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3C5C2C28-0923-4799-AD19-BE935D64D8C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AAFD94B4-F2D1-4609-B5B7-4040CA2A312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E1ECAA82-F78D-4388-B4CD-B66C5EC1FCF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851FA1F5-AB83-4F08-AA7B-DC5B48647FD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97CC6195-8A91-4AF8-9466-29C931818CE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544D89AD-2429-4DA0-987F-FAB62A5C935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791CF610-BF09-4BFE-9249-E1068FC61EA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id="{21A05BB7-E30E-4C35-92DB-FF8485D1731C}"/>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828FE6B5-7B89-4A2F-BCD7-FD422C8A7B1C}"/>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id="{EBED74CC-8E48-49EC-8CB0-1CD9707F15EB}"/>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57A58EF3-E86F-47BA-A9E1-7B1B08252A8D}"/>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a:extLst>
            <a:ext uri="{FF2B5EF4-FFF2-40B4-BE49-F238E27FC236}">
              <a16:creationId xmlns:a16="http://schemas.microsoft.com/office/drawing/2014/main" id="{01C95F07-A3E2-4275-BBF5-9C9354AFEC3E}"/>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963B02BB-4121-451B-A282-F5786002DA4F}"/>
            </a:ext>
          </a:extLst>
        </xdr:cNvPr>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a:extLst>
            <a:ext uri="{FF2B5EF4-FFF2-40B4-BE49-F238E27FC236}">
              <a16:creationId xmlns:a16="http://schemas.microsoft.com/office/drawing/2014/main" id="{11522904-0676-426C-9B58-313FAA69B80A}"/>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a:extLst>
            <a:ext uri="{FF2B5EF4-FFF2-40B4-BE49-F238E27FC236}">
              <a16:creationId xmlns:a16="http://schemas.microsoft.com/office/drawing/2014/main" id="{9FF84E37-9861-46B5-8D78-E8808F5BE7EC}"/>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a:extLst>
            <a:ext uri="{FF2B5EF4-FFF2-40B4-BE49-F238E27FC236}">
              <a16:creationId xmlns:a16="http://schemas.microsoft.com/office/drawing/2014/main" id="{CE6CEA0F-8412-4E42-A35A-AE9031FDDAFF}"/>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a:extLst>
            <a:ext uri="{FF2B5EF4-FFF2-40B4-BE49-F238E27FC236}">
              <a16:creationId xmlns:a16="http://schemas.microsoft.com/office/drawing/2014/main" id="{B6279669-CD41-4226-A82D-0754B1EAEED5}"/>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a:extLst>
            <a:ext uri="{FF2B5EF4-FFF2-40B4-BE49-F238E27FC236}">
              <a16:creationId xmlns:a16="http://schemas.microsoft.com/office/drawing/2014/main" id="{D8BCE4DF-A11B-46BA-AA29-900BFC85C9A5}"/>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1417A3A-E8F7-4340-A34D-262DA324960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98D3532-AF36-41FA-B8EF-F410EB27808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44C6001-FC8F-4702-824F-148876EB24E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B0A0BA6-2976-4D5E-ACF8-F74C3B68F9A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586DC4B-42EF-45FD-9B88-CD32CDD9A06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52614</xdr:rowOff>
    </xdr:from>
    <xdr:to>
      <xdr:col>24</xdr:col>
      <xdr:colOff>114300</xdr:colOff>
      <xdr:row>80</xdr:row>
      <xdr:rowOff>154214</xdr:rowOff>
    </xdr:to>
    <xdr:sp macro="" textlink="">
      <xdr:nvSpPr>
        <xdr:cNvPr id="305" name="楕円 304">
          <a:extLst>
            <a:ext uri="{FF2B5EF4-FFF2-40B4-BE49-F238E27FC236}">
              <a16:creationId xmlns:a16="http://schemas.microsoft.com/office/drawing/2014/main" id="{5A3619FE-A3CC-4479-845E-37DD6715DD75}"/>
            </a:ext>
          </a:extLst>
        </xdr:cNvPr>
        <xdr:cNvSpPr/>
      </xdr:nvSpPr>
      <xdr:spPr>
        <a:xfrm>
          <a:off x="45847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75491</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49875839-3E50-4782-9267-C1491344BEB3}"/>
            </a:ext>
          </a:extLst>
        </xdr:cNvPr>
        <xdr:cNvSpPr txBox="1"/>
      </xdr:nvSpPr>
      <xdr:spPr>
        <a:xfrm>
          <a:off x="4673600" y="1362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162016</xdr:rowOff>
    </xdr:from>
    <xdr:to>
      <xdr:col>20</xdr:col>
      <xdr:colOff>38100</xdr:colOff>
      <xdr:row>80</xdr:row>
      <xdr:rowOff>92166</xdr:rowOff>
    </xdr:to>
    <xdr:sp macro="" textlink="">
      <xdr:nvSpPr>
        <xdr:cNvPr id="307" name="楕円 306">
          <a:extLst>
            <a:ext uri="{FF2B5EF4-FFF2-40B4-BE49-F238E27FC236}">
              <a16:creationId xmlns:a16="http://schemas.microsoft.com/office/drawing/2014/main" id="{AB9D2E08-7EC9-42CF-BF93-80FEDE4A4EA4}"/>
            </a:ext>
          </a:extLst>
        </xdr:cNvPr>
        <xdr:cNvSpPr/>
      </xdr:nvSpPr>
      <xdr:spPr>
        <a:xfrm>
          <a:off x="3746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41366</xdr:rowOff>
    </xdr:from>
    <xdr:to>
      <xdr:col>24</xdr:col>
      <xdr:colOff>63500</xdr:colOff>
      <xdr:row>80</xdr:row>
      <xdr:rowOff>103414</xdr:rowOff>
    </xdr:to>
    <xdr:cxnSp macro="">
      <xdr:nvCxnSpPr>
        <xdr:cNvPr id="308" name="直線コネクタ 307">
          <a:extLst>
            <a:ext uri="{FF2B5EF4-FFF2-40B4-BE49-F238E27FC236}">
              <a16:creationId xmlns:a16="http://schemas.microsoft.com/office/drawing/2014/main" id="{A45D5BAE-7068-469E-8455-A8C157BAF14E}"/>
            </a:ext>
          </a:extLst>
        </xdr:cNvPr>
        <xdr:cNvCxnSpPr/>
      </xdr:nvCxnSpPr>
      <xdr:spPr>
        <a:xfrm>
          <a:off x="3797300" y="1375736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85271</xdr:rowOff>
    </xdr:from>
    <xdr:to>
      <xdr:col>15</xdr:col>
      <xdr:colOff>101600</xdr:colOff>
      <xdr:row>80</xdr:row>
      <xdr:rowOff>15421</xdr:rowOff>
    </xdr:to>
    <xdr:sp macro="" textlink="">
      <xdr:nvSpPr>
        <xdr:cNvPr id="309" name="楕円 308">
          <a:extLst>
            <a:ext uri="{FF2B5EF4-FFF2-40B4-BE49-F238E27FC236}">
              <a16:creationId xmlns:a16="http://schemas.microsoft.com/office/drawing/2014/main" id="{A4A0420F-DF1D-45AC-8ADE-22783008B134}"/>
            </a:ext>
          </a:extLst>
        </xdr:cNvPr>
        <xdr:cNvSpPr/>
      </xdr:nvSpPr>
      <xdr:spPr>
        <a:xfrm>
          <a:off x="2857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136071</xdr:rowOff>
    </xdr:from>
    <xdr:to>
      <xdr:col>19</xdr:col>
      <xdr:colOff>177800</xdr:colOff>
      <xdr:row>80</xdr:row>
      <xdr:rowOff>41366</xdr:rowOff>
    </xdr:to>
    <xdr:cxnSp macro="">
      <xdr:nvCxnSpPr>
        <xdr:cNvPr id="310" name="直線コネクタ 309">
          <a:extLst>
            <a:ext uri="{FF2B5EF4-FFF2-40B4-BE49-F238E27FC236}">
              <a16:creationId xmlns:a16="http://schemas.microsoft.com/office/drawing/2014/main" id="{48A78136-7F21-4477-B396-5FE8309C260A}"/>
            </a:ext>
          </a:extLst>
        </xdr:cNvPr>
        <xdr:cNvCxnSpPr/>
      </xdr:nvCxnSpPr>
      <xdr:spPr>
        <a:xfrm>
          <a:off x="2908300" y="13680621"/>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106499</xdr:rowOff>
    </xdr:from>
    <xdr:to>
      <xdr:col>10</xdr:col>
      <xdr:colOff>165100</xdr:colOff>
      <xdr:row>80</xdr:row>
      <xdr:rowOff>36649</xdr:rowOff>
    </xdr:to>
    <xdr:sp macro="" textlink="">
      <xdr:nvSpPr>
        <xdr:cNvPr id="311" name="楕円 310">
          <a:extLst>
            <a:ext uri="{FF2B5EF4-FFF2-40B4-BE49-F238E27FC236}">
              <a16:creationId xmlns:a16="http://schemas.microsoft.com/office/drawing/2014/main" id="{F79EA195-E3BA-4C68-B758-42DC234DA2D6}"/>
            </a:ext>
          </a:extLst>
        </xdr:cNvPr>
        <xdr:cNvSpPr/>
      </xdr:nvSpPr>
      <xdr:spPr>
        <a:xfrm>
          <a:off x="1968500" y="136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136071</xdr:rowOff>
    </xdr:from>
    <xdr:to>
      <xdr:col>15</xdr:col>
      <xdr:colOff>50800</xdr:colOff>
      <xdr:row>79</xdr:row>
      <xdr:rowOff>157299</xdr:rowOff>
    </xdr:to>
    <xdr:cxnSp macro="">
      <xdr:nvCxnSpPr>
        <xdr:cNvPr id="312" name="直線コネクタ 311">
          <a:extLst>
            <a:ext uri="{FF2B5EF4-FFF2-40B4-BE49-F238E27FC236}">
              <a16:creationId xmlns:a16="http://schemas.microsoft.com/office/drawing/2014/main" id="{55F9BE73-70D3-42ED-A16A-19F97E180C8A}"/>
            </a:ext>
          </a:extLst>
        </xdr:cNvPr>
        <xdr:cNvCxnSpPr/>
      </xdr:nvCxnSpPr>
      <xdr:spPr>
        <a:xfrm flipV="1">
          <a:off x="2019300" y="1368062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155484</xdr:rowOff>
    </xdr:from>
    <xdr:to>
      <xdr:col>6</xdr:col>
      <xdr:colOff>38100</xdr:colOff>
      <xdr:row>79</xdr:row>
      <xdr:rowOff>85634</xdr:rowOff>
    </xdr:to>
    <xdr:sp macro="" textlink="">
      <xdr:nvSpPr>
        <xdr:cNvPr id="313" name="楕円 312">
          <a:extLst>
            <a:ext uri="{FF2B5EF4-FFF2-40B4-BE49-F238E27FC236}">
              <a16:creationId xmlns:a16="http://schemas.microsoft.com/office/drawing/2014/main" id="{BE0480F0-A875-4547-BA6E-9BB7FB8E5C61}"/>
            </a:ext>
          </a:extLst>
        </xdr:cNvPr>
        <xdr:cNvSpPr/>
      </xdr:nvSpPr>
      <xdr:spPr>
        <a:xfrm>
          <a:off x="10795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34834</xdr:rowOff>
    </xdr:from>
    <xdr:to>
      <xdr:col>10</xdr:col>
      <xdr:colOff>114300</xdr:colOff>
      <xdr:row>79</xdr:row>
      <xdr:rowOff>157299</xdr:rowOff>
    </xdr:to>
    <xdr:cxnSp macro="">
      <xdr:nvCxnSpPr>
        <xdr:cNvPr id="314" name="直線コネクタ 313">
          <a:extLst>
            <a:ext uri="{FF2B5EF4-FFF2-40B4-BE49-F238E27FC236}">
              <a16:creationId xmlns:a16="http://schemas.microsoft.com/office/drawing/2014/main" id="{6124378D-A70C-4551-8B49-D9B5BE346D9D}"/>
            </a:ext>
          </a:extLst>
        </xdr:cNvPr>
        <xdr:cNvCxnSpPr/>
      </xdr:nvCxnSpPr>
      <xdr:spPr>
        <a:xfrm>
          <a:off x="1130300" y="13579384"/>
          <a:ext cx="8890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315" name="n_1aveValue【福祉施設】&#10;有形固定資産減価償却率">
          <a:extLst>
            <a:ext uri="{FF2B5EF4-FFF2-40B4-BE49-F238E27FC236}">
              <a16:creationId xmlns:a16="http://schemas.microsoft.com/office/drawing/2014/main" id="{DBEBEA70-0CAA-47A0-B6A2-E53CA4AF2FDF}"/>
            </a:ext>
          </a:extLst>
        </xdr:cNvPr>
        <xdr:cNvSpPr txBox="1"/>
      </xdr:nvSpPr>
      <xdr:spPr>
        <a:xfrm>
          <a:off x="3582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6" name="n_2aveValue【福祉施設】&#10;有形固定資産減価償却率">
          <a:extLst>
            <a:ext uri="{FF2B5EF4-FFF2-40B4-BE49-F238E27FC236}">
              <a16:creationId xmlns:a16="http://schemas.microsoft.com/office/drawing/2014/main" id="{304A4B40-67CE-43E9-BD9B-BB84B3072D50}"/>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17" name="n_3aveValue【福祉施設】&#10;有形固定資産減価償却率">
          <a:extLst>
            <a:ext uri="{FF2B5EF4-FFF2-40B4-BE49-F238E27FC236}">
              <a16:creationId xmlns:a16="http://schemas.microsoft.com/office/drawing/2014/main" id="{A1FE0202-29A3-4523-822E-F9745B095304}"/>
            </a:ext>
          </a:extLst>
        </xdr:cNvPr>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161670</xdr:rowOff>
    </xdr:from>
    <xdr:ext cx="405111" cy="259045"/>
    <xdr:sp macro="" textlink="">
      <xdr:nvSpPr>
        <xdr:cNvPr id="318" name="n_4aveValue【福祉施設】&#10;有形固定資産減価償却率">
          <a:extLst>
            <a:ext uri="{FF2B5EF4-FFF2-40B4-BE49-F238E27FC236}">
              <a16:creationId xmlns:a16="http://schemas.microsoft.com/office/drawing/2014/main" id="{E6D9EA29-0CBB-4BC6-B6D4-F341A038C614}"/>
            </a:ext>
          </a:extLst>
        </xdr:cNvPr>
        <xdr:cNvSpPr txBox="1"/>
      </xdr:nvSpPr>
      <xdr:spPr>
        <a:xfrm>
          <a:off x="927744"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108693</xdr:rowOff>
    </xdr:from>
    <xdr:ext cx="405111" cy="259045"/>
    <xdr:sp macro="" textlink="">
      <xdr:nvSpPr>
        <xdr:cNvPr id="319" name="n_1mainValue【福祉施設】&#10;有形固定資産減価償却率">
          <a:extLst>
            <a:ext uri="{FF2B5EF4-FFF2-40B4-BE49-F238E27FC236}">
              <a16:creationId xmlns:a16="http://schemas.microsoft.com/office/drawing/2014/main" id="{7A6B406A-1C7F-41BB-9D96-432900697F72}"/>
            </a:ext>
          </a:extLst>
        </xdr:cNvPr>
        <xdr:cNvSpPr txBox="1"/>
      </xdr:nvSpPr>
      <xdr:spPr>
        <a:xfrm>
          <a:off x="35820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31948</xdr:rowOff>
    </xdr:from>
    <xdr:ext cx="405111" cy="259045"/>
    <xdr:sp macro="" textlink="">
      <xdr:nvSpPr>
        <xdr:cNvPr id="320" name="n_2mainValue【福祉施設】&#10;有形固定資産減価償却率">
          <a:extLst>
            <a:ext uri="{FF2B5EF4-FFF2-40B4-BE49-F238E27FC236}">
              <a16:creationId xmlns:a16="http://schemas.microsoft.com/office/drawing/2014/main" id="{DE8F2C43-0153-4C39-ACE9-59BF8AC4D021}"/>
            </a:ext>
          </a:extLst>
        </xdr:cNvPr>
        <xdr:cNvSpPr txBox="1"/>
      </xdr:nvSpPr>
      <xdr:spPr>
        <a:xfrm>
          <a:off x="2705744" y="1340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53176</xdr:rowOff>
    </xdr:from>
    <xdr:ext cx="405111" cy="259045"/>
    <xdr:sp macro="" textlink="">
      <xdr:nvSpPr>
        <xdr:cNvPr id="321" name="n_3mainValue【福祉施設】&#10;有形固定資産減価償却率">
          <a:extLst>
            <a:ext uri="{FF2B5EF4-FFF2-40B4-BE49-F238E27FC236}">
              <a16:creationId xmlns:a16="http://schemas.microsoft.com/office/drawing/2014/main" id="{E0B25AFE-2F8B-4090-9FDC-D35003758465}"/>
            </a:ext>
          </a:extLst>
        </xdr:cNvPr>
        <xdr:cNvSpPr txBox="1"/>
      </xdr:nvSpPr>
      <xdr:spPr>
        <a:xfrm>
          <a:off x="1816744"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102161</xdr:rowOff>
    </xdr:from>
    <xdr:ext cx="405111" cy="259045"/>
    <xdr:sp macro="" textlink="">
      <xdr:nvSpPr>
        <xdr:cNvPr id="322" name="n_4mainValue【福祉施設】&#10;有形固定資産減価償却率">
          <a:extLst>
            <a:ext uri="{FF2B5EF4-FFF2-40B4-BE49-F238E27FC236}">
              <a16:creationId xmlns:a16="http://schemas.microsoft.com/office/drawing/2014/main" id="{0B4B5CD4-86D0-438F-B1F0-FB7D748A5425}"/>
            </a:ext>
          </a:extLst>
        </xdr:cNvPr>
        <xdr:cNvSpPr txBox="1"/>
      </xdr:nvSpPr>
      <xdr:spPr>
        <a:xfrm>
          <a:off x="927744" y="1330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4501CAF-A98D-4935-933C-9688CB86BAF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E188708-E931-44F1-95EF-0DCEC537056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A95A3E3-EE97-4ECA-93A0-241B1E6F917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8B938E6-DECB-414D-B242-C5AB31B4314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32AF265B-504A-4624-9E54-0D4E05B370E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0B650F3-9E66-417A-9172-DD41DE7D337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13C5494D-EA28-4AE6-83E0-56C455F7CCB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A7866C2-CEAE-403A-8B96-D709B38C7A8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BD3C41CD-C37F-41FB-8B28-5A89B67BAD7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1619181B-DC64-492B-988C-5117EE1EA57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D0BF1B27-40B7-4A2C-A69C-364C34DD332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D578343E-A810-4772-826E-0A68EBAEDDE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3D0E01C9-90E5-49B4-A9A3-CB613545BB5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6ABE9E78-52E3-4026-BD16-6D1E853FF42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8EEF4D58-E8DB-486A-B1F4-FA12183C494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89A7BD7F-9F89-4033-A440-B5B284A4D94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3371E00F-7B58-49FF-AB00-AD9617F9EDC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6F7B4973-8DA4-4F1F-8EAA-824154E4093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98DDBA2C-C085-47D7-9562-B88D0798D10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DAFCE9AD-1862-46DD-B5F5-21F21176E1D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F83D6032-DC91-4CB0-884F-026BF0C2765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B4A7746-8582-495D-9858-602A7CD35BE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E883654-50BE-4972-982E-BC848E7F02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a:extLst>
            <a:ext uri="{FF2B5EF4-FFF2-40B4-BE49-F238E27FC236}">
              <a16:creationId xmlns:a16="http://schemas.microsoft.com/office/drawing/2014/main" id="{43AEBABB-6274-401D-BCF2-C76A75188B41}"/>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a:extLst>
            <a:ext uri="{FF2B5EF4-FFF2-40B4-BE49-F238E27FC236}">
              <a16:creationId xmlns:a16="http://schemas.microsoft.com/office/drawing/2014/main" id="{93FFCB62-FCB3-4055-B0CE-987F552B5C99}"/>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a:extLst>
            <a:ext uri="{FF2B5EF4-FFF2-40B4-BE49-F238E27FC236}">
              <a16:creationId xmlns:a16="http://schemas.microsoft.com/office/drawing/2014/main" id="{B5B86B81-D8FD-40CB-BF24-0B5663915EBD}"/>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a:extLst>
            <a:ext uri="{FF2B5EF4-FFF2-40B4-BE49-F238E27FC236}">
              <a16:creationId xmlns:a16="http://schemas.microsoft.com/office/drawing/2014/main" id="{34C127CC-4879-4BA5-8313-76745DB9568B}"/>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a:extLst>
            <a:ext uri="{FF2B5EF4-FFF2-40B4-BE49-F238E27FC236}">
              <a16:creationId xmlns:a16="http://schemas.microsoft.com/office/drawing/2014/main" id="{9A413264-494A-420B-9A0B-D03462583C1D}"/>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1" name="【福祉施設】&#10;一人当たり面積平均値テキスト">
          <a:extLst>
            <a:ext uri="{FF2B5EF4-FFF2-40B4-BE49-F238E27FC236}">
              <a16:creationId xmlns:a16="http://schemas.microsoft.com/office/drawing/2014/main" id="{0795F251-D243-4AD3-9BF7-D6D1F1DC6F87}"/>
            </a:ext>
          </a:extLst>
        </xdr:cNvPr>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a:extLst>
            <a:ext uri="{FF2B5EF4-FFF2-40B4-BE49-F238E27FC236}">
              <a16:creationId xmlns:a16="http://schemas.microsoft.com/office/drawing/2014/main" id="{A569814C-07C8-4AF4-BF3F-42F59AB946C2}"/>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a:extLst>
            <a:ext uri="{FF2B5EF4-FFF2-40B4-BE49-F238E27FC236}">
              <a16:creationId xmlns:a16="http://schemas.microsoft.com/office/drawing/2014/main" id="{6440B7F7-69BF-462A-9F63-D44A7FC70750}"/>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a:extLst>
            <a:ext uri="{FF2B5EF4-FFF2-40B4-BE49-F238E27FC236}">
              <a16:creationId xmlns:a16="http://schemas.microsoft.com/office/drawing/2014/main" id="{1F7D912F-B410-4BD8-8210-55F942D887DA}"/>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a:extLst>
            <a:ext uri="{FF2B5EF4-FFF2-40B4-BE49-F238E27FC236}">
              <a16:creationId xmlns:a16="http://schemas.microsoft.com/office/drawing/2014/main" id="{1C75EA84-1890-44EF-BCFF-8C41E2269EDD}"/>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a:extLst>
            <a:ext uri="{FF2B5EF4-FFF2-40B4-BE49-F238E27FC236}">
              <a16:creationId xmlns:a16="http://schemas.microsoft.com/office/drawing/2014/main" id="{557A17A7-9F38-4D90-9CD4-1FE212812A86}"/>
            </a:ext>
          </a:extLst>
        </xdr:cNvPr>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6EFC564-F812-4533-A97B-7CAA12D6C27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9B8217C-54A7-4705-B399-BF841BF6B74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9B7876D-80F8-4F9E-B636-267891ADD34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4B41735-DDFD-4B46-A5AE-56AF53BEB36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E9C4135-25E1-4C4D-BCB7-FD584AF5911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362" name="楕円 361">
          <a:extLst>
            <a:ext uri="{FF2B5EF4-FFF2-40B4-BE49-F238E27FC236}">
              <a16:creationId xmlns:a16="http://schemas.microsoft.com/office/drawing/2014/main" id="{5253659C-395E-4F45-ADD3-280C1663F2F0}"/>
            </a:ext>
          </a:extLst>
        </xdr:cNvPr>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45738</xdr:rowOff>
    </xdr:from>
    <xdr:ext cx="469744" cy="259045"/>
    <xdr:sp macro="" textlink="">
      <xdr:nvSpPr>
        <xdr:cNvPr id="363" name="【福祉施設】&#10;一人当たり面積該当値テキスト">
          <a:extLst>
            <a:ext uri="{FF2B5EF4-FFF2-40B4-BE49-F238E27FC236}">
              <a16:creationId xmlns:a16="http://schemas.microsoft.com/office/drawing/2014/main" id="{3965D6FF-0411-4831-89A6-B80E90E8D24C}"/>
            </a:ext>
          </a:extLst>
        </xdr:cNvPr>
        <xdr:cNvSpPr txBox="1"/>
      </xdr:nvSpPr>
      <xdr:spPr>
        <a:xfrm>
          <a:off x="10515600"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64" name="楕円 363">
          <a:extLst>
            <a:ext uri="{FF2B5EF4-FFF2-40B4-BE49-F238E27FC236}">
              <a16:creationId xmlns:a16="http://schemas.microsoft.com/office/drawing/2014/main" id="{CCE2FCCA-20D7-4203-B57D-23ED84E51508}"/>
            </a:ext>
          </a:extLst>
        </xdr:cNvPr>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118111</xdr:rowOff>
    </xdr:to>
    <xdr:cxnSp macro="">
      <xdr:nvCxnSpPr>
        <xdr:cNvPr id="365" name="直線コネクタ 364">
          <a:extLst>
            <a:ext uri="{FF2B5EF4-FFF2-40B4-BE49-F238E27FC236}">
              <a16:creationId xmlns:a16="http://schemas.microsoft.com/office/drawing/2014/main" id="{5F5345C1-283F-4A80-A10D-21D7BD0C5EC2}"/>
            </a:ext>
          </a:extLst>
        </xdr:cNvPr>
        <xdr:cNvCxnSpPr/>
      </xdr:nvCxnSpPr>
      <xdr:spPr>
        <a:xfrm>
          <a:off x="9639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78739</xdr:rowOff>
    </xdr:from>
    <xdr:to>
      <xdr:col>46</xdr:col>
      <xdr:colOff>38100</xdr:colOff>
      <xdr:row>86</xdr:row>
      <xdr:rowOff>8889</xdr:rowOff>
    </xdr:to>
    <xdr:sp macro="" textlink="">
      <xdr:nvSpPr>
        <xdr:cNvPr id="366" name="楕円 365">
          <a:extLst>
            <a:ext uri="{FF2B5EF4-FFF2-40B4-BE49-F238E27FC236}">
              <a16:creationId xmlns:a16="http://schemas.microsoft.com/office/drawing/2014/main" id="{3EEE66BB-3226-49DE-9458-1CDC6F441189}"/>
            </a:ext>
          </a:extLst>
        </xdr:cNvPr>
        <xdr:cNvSpPr/>
      </xdr:nvSpPr>
      <xdr:spPr>
        <a:xfrm>
          <a:off x="869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129539</xdr:rowOff>
    </xdr:to>
    <xdr:cxnSp macro="">
      <xdr:nvCxnSpPr>
        <xdr:cNvPr id="367" name="直線コネクタ 366">
          <a:extLst>
            <a:ext uri="{FF2B5EF4-FFF2-40B4-BE49-F238E27FC236}">
              <a16:creationId xmlns:a16="http://schemas.microsoft.com/office/drawing/2014/main" id="{C7AACF11-E9E1-438B-8BBA-9D0FD3721382}"/>
            </a:ext>
          </a:extLst>
        </xdr:cNvPr>
        <xdr:cNvCxnSpPr/>
      </xdr:nvCxnSpPr>
      <xdr:spPr>
        <a:xfrm flipV="1">
          <a:off x="8750300" y="146913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78739</xdr:rowOff>
    </xdr:from>
    <xdr:to>
      <xdr:col>41</xdr:col>
      <xdr:colOff>101600</xdr:colOff>
      <xdr:row>86</xdr:row>
      <xdr:rowOff>8889</xdr:rowOff>
    </xdr:to>
    <xdr:sp macro="" textlink="">
      <xdr:nvSpPr>
        <xdr:cNvPr id="368" name="楕円 367">
          <a:extLst>
            <a:ext uri="{FF2B5EF4-FFF2-40B4-BE49-F238E27FC236}">
              <a16:creationId xmlns:a16="http://schemas.microsoft.com/office/drawing/2014/main" id="{855AE7B5-8CE5-401F-A1A6-012BEA9AFD8B}"/>
            </a:ext>
          </a:extLst>
        </xdr:cNvPr>
        <xdr:cNvSpPr/>
      </xdr:nvSpPr>
      <xdr:spPr>
        <a:xfrm>
          <a:off x="7810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129539</xdr:rowOff>
    </xdr:from>
    <xdr:to>
      <xdr:col>45</xdr:col>
      <xdr:colOff>177800</xdr:colOff>
      <xdr:row>85</xdr:row>
      <xdr:rowOff>129539</xdr:rowOff>
    </xdr:to>
    <xdr:cxnSp macro="">
      <xdr:nvCxnSpPr>
        <xdr:cNvPr id="369" name="直線コネクタ 368">
          <a:extLst>
            <a:ext uri="{FF2B5EF4-FFF2-40B4-BE49-F238E27FC236}">
              <a16:creationId xmlns:a16="http://schemas.microsoft.com/office/drawing/2014/main" id="{F044D806-3753-427F-A318-772983122446}"/>
            </a:ext>
          </a:extLst>
        </xdr:cNvPr>
        <xdr:cNvCxnSpPr/>
      </xdr:nvCxnSpPr>
      <xdr:spPr>
        <a:xfrm>
          <a:off x="7861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78739</xdr:rowOff>
    </xdr:from>
    <xdr:to>
      <xdr:col>36</xdr:col>
      <xdr:colOff>165100</xdr:colOff>
      <xdr:row>86</xdr:row>
      <xdr:rowOff>8889</xdr:rowOff>
    </xdr:to>
    <xdr:sp macro="" textlink="">
      <xdr:nvSpPr>
        <xdr:cNvPr id="370" name="楕円 369">
          <a:extLst>
            <a:ext uri="{FF2B5EF4-FFF2-40B4-BE49-F238E27FC236}">
              <a16:creationId xmlns:a16="http://schemas.microsoft.com/office/drawing/2014/main" id="{71FAA2CF-BD86-4D75-BA0A-6D47D86280C0}"/>
            </a:ext>
          </a:extLst>
        </xdr:cNvPr>
        <xdr:cNvSpPr/>
      </xdr:nvSpPr>
      <xdr:spPr>
        <a:xfrm>
          <a:off x="692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129539</xdr:rowOff>
    </xdr:from>
    <xdr:to>
      <xdr:col>41</xdr:col>
      <xdr:colOff>50800</xdr:colOff>
      <xdr:row>85</xdr:row>
      <xdr:rowOff>129539</xdr:rowOff>
    </xdr:to>
    <xdr:cxnSp macro="">
      <xdr:nvCxnSpPr>
        <xdr:cNvPr id="371" name="直線コネクタ 370">
          <a:extLst>
            <a:ext uri="{FF2B5EF4-FFF2-40B4-BE49-F238E27FC236}">
              <a16:creationId xmlns:a16="http://schemas.microsoft.com/office/drawing/2014/main" id="{E45D404A-D0F2-45B0-9C5F-C1A47DA43A8A}"/>
            </a:ext>
          </a:extLst>
        </xdr:cNvPr>
        <xdr:cNvCxnSpPr/>
      </xdr:nvCxnSpPr>
      <xdr:spPr>
        <a:xfrm>
          <a:off x="6972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2" name="n_1aveValue【福祉施設】&#10;一人当たり面積">
          <a:extLst>
            <a:ext uri="{FF2B5EF4-FFF2-40B4-BE49-F238E27FC236}">
              <a16:creationId xmlns:a16="http://schemas.microsoft.com/office/drawing/2014/main" id="{8F4144C7-29A6-413F-B195-9292C457AF55}"/>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a:extLst>
            <a:ext uri="{FF2B5EF4-FFF2-40B4-BE49-F238E27FC236}">
              <a16:creationId xmlns:a16="http://schemas.microsoft.com/office/drawing/2014/main" id="{DA038D6B-D5E8-41BB-B074-44FFB14C9BE7}"/>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a:extLst>
            <a:ext uri="{FF2B5EF4-FFF2-40B4-BE49-F238E27FC236}">
              <a16:creationId xmlns:a16="http://schemas.microsoft.com/office/drawing/2014/main" id="{33FDB6F3-C959-481B-AFFF-D9BE10832ADE}"/>
            </a:ext>
          </a:extLst>
        </xdr:cNvPr>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75" name="n_4aveValue【福祉施設】&#10;一人当たり面積">
          <a:extLst>
            <a:ext uri="{FF2B5EF4-FFF2-40B4-BE49-F238E27FC236}">
              <a16:creationId xmlns:a16="http://schemas.microsoft.com/office/drawing/2014/main" id="{F2365AB2-D82A-48FE-86EA-40810DDEB0C7}"/>
            </a:ext>
          </a:extLst>
        </xdr:cNvPr>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376" name="n_1mainValue【福祉施設】&#10;一人当たり面積">
          <a:extLst>
            <a:ext uri="{FF2B5EF4-FFF2-40B4-BE49-F238E27FC236}">
              <a16:creationId xmlns:a16="http://schemas.microsoft.com/office/drawing/2014/main" id="{D4F7D4D6-4F7B-4D05-B3F4-0E98A8806BB6}"/>
            </a:ext>
          </a:extLst>
        </xdr:cNvPr>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377" name="n_2mainValue【福祉施設】&#10;一人当たり面積">
          <a:extLst>
            <a:ext uri="{FF2B5EF4-FFF2-40B4-BE49-F238E27FC236}">
              <a16:creationId xmlns:a16="http://schemas.microsoft.com/office/drawing/2014/main" id="{8497E85E-7E70-448C-A700-C979EC81DA19}"/>
            </a:ext>
          </a:extLst>
        </xdr:cNvPr>
        <xdr:cNvSpPr txBox="1"/>
      </xdr:nvSpPr>
      <xdr:spPr>
        <a:xfrm>
          <a:off x="8515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xdr:rowOff>
    </xdr:from>
    <xdr:ext cx="469744" cy="259045"/>
    <xdr:sp macro="" textlink="">
      <xdr:nvSpPr>
        <xdr:cNvPr id="378" name="n_3mainValue【福祉施設】&#10;一人当たり面積">
          <a:extLst>
            <a:ext uri="{FF2B5EF4-FFF2-40B4-BE49-F238E27FC236}">
              <a16:creationId xmlns:a16="http://schemas.microsoft.com/office/drawing/2014/main" id="{7B041753-1D95-4DE1-B57E-ECBB2FE48207}"/>
            </a:ext>
          </a:extLst>
        </xdr:cNvPr>
        <xdr:cNvSpPr txBox="1"/>
      </xdr:nvSpPr>
      <xdr:spPr>
        <a:xfrm>
          <a:off x="7626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xdr:rowOff>
    </xdr:from>
    <xdr:ext cx="469744" cy="259045"/>
    <xdr:sp macro="" textlink="">
      <xdr:nvSpPr>
        <xdr:cNvPr id="379" name="n_4mainValue【福祉施設】&#10;一人当たり面積">
          <a:extLst>
            <a:ext uri="{FF2B5EF4-FFF2-40B4-BE49-F238E27FC236}">
              <a16:creationId xmlns:a16="http://schemas.microsoft.com/office/drawing/2014/main" id="{EA1CC13D-7CB0-43AE-B6E2-2B91FE6996AB}"/>
            </a:ext>
          </a:extLst>
        </xdr:cNvPr>
        <xdr:cNvSpPr txBox="1"/>
      </xdr:nvSpPr>
      <xdr:spPr>
        <a:xfrm>
          <a:off x="6737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792F89BF-38E0-4206-8A64-F929CBF7152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866A961E-A645-47A4-83A9-9C68EF4D3EF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E5F12222-ADB5-4C88-B4DB-19F8C5EA7E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D3FEB838-5375-4B72-B0CC-1FCA2B003F0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41D87301-E8B8-43EF-AFCF-540EF38E663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BA06985C-CA32-428B-A87F-7317BC42169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864AA80D-B83A-4B02-B824-0D63DB6269C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B757BB94-29D9-47CC-8240-F760748DE87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D8C48098-6066-407B-A488-9542B5CF6E9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B7D3B1EE-0A9E-4D44-B91E-68C0DB19FCD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D5AB5CD-81BE-4669-8EBC-3E4547D5D36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BE86B249-4BFA-4D19-B3B8-1F0742DCDDE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62417B47-5A36-4CE7-891B-45A0F285AD5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FFC84684-7413-430B-8588-A1EBDFE33C5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AFCE7F0C-B9CF-43E8-A747-C8EC4DA5C11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45FB379C-555D-456D-BCBC-4276FDDF9D7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6929FFBB-117C-4514-9724-B0C07DE01C0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5AA69750-9612-4CFF-A575-966FECAA8AE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443948FF-2926-4EB2-A33D-7674A9F578A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A054BB39-1369-4A9E-8F30-8C55B0E5875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EFE93B6-5E9B-4024-9A80-D0AD4ED14C8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8C0F42B2-1C6D-4DA5-BDC5-F162EC66A14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B7094EFF-01F7-43E4-BEDA-009BD87A8F5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965B826D-8289-4F39-9205-4380DE4EB77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620A4C6E-7216-4F33-B6FB-72B16C348FF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1057C64A-7B20-414C-9765-50B78ECD9491}"/>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F43407C-B5FB-434A-9147-2007E3A60DC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CBA4194-EFF5-4AB1-892E-FA2B97CCD987}"/>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98D76E97-CEE5-4E9B-A6E9-9205299D0F7D}"/>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a:extLst>
            <a:ext uri="{FF2B5EF4-FFF2-40B4-BE49-F238E27FC236}">
              <a16:creationId xmlns:a16="http://schemas.microsoft.com/office/drawing/2014/main" id="{81D51173-259A-4FF0-B086-8EECC706EB4E}"/>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D6EFC198-7248-4138-95C3-0D32C558C239}"/>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a:extLst>
            <a:ext uri="{FF2B5EF4-FFF2-40B4-BE49-F238E27FC236}">
              <a16:creationId xmlns:a16="http://schemas.microsoft.com/office/drawing/2014/main" id="{112084B3-93E8-4C00-AB8E-1FE3A68F8E0A}"/>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a:extLst>
            <a:ext uri="{FF2B5EF4-FFF2-40B4-BE49-F238E27FC236}">
              <a16:creationId xmlns:a16="http://schemas.microsoft.com/office/drawing/2014/main" id="{D294F38D-96E4-4403-BADB-192F843C3D87}"/>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a:extLst>
            <a:ext uri="{FF2B5EF4-FFF2-40B4-BE49-F238E27FC236}">
              <a16:creationId xmlns:a16="http://schemas.microsoft.com/office/drawing/2014/main" id="{AF73F046-90B7-4CD1-BFC0-FD327FC279D5}"/>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a:extLst>
            <a:ext uri="{FF2B5EF4-FFF2-40B4-BE49-F238E27FC236}">
              <a16:creationId xmlns:a16="http://schemas.microsoft.com/office/drawing/2014/main" id="{783544DA-B098-448A-8012-84BCEF0921B4}"/>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a:extLst>
            <a:ext uri="{FF2B5EF4-FFF2-40B4-BE49-F238E27FC236}">
              <a16:creationId xmlns:a16="http://schemas.microsoft.com/office/drawing/2014/main" id="{CB1EDFED-1B21-4745-A253-2A97D77A30C4}"/>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B5F05BB1-3787-4C71-92E4-D3D267BD929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8E8B5B6-F4C4-4338-A254-EF91DCEF405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5BB7AC5-EB62-4B81-A913-DE46F5EC3DC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EDFB7AAA-678D-4F3B-AC4D-244ABFDF3F8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A6A194D7-EF3E-41C9-8827-F06BA516369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7438</xdr:rowOff>
    </xdr:from>
    <xdr:to>
      <xdr:col>24</xdr:col>
      <xdr:colOff>114300</xdr:colOff>
      <xdr:row>106</xdr:row>
      <xdr:rowOff>109038</xdr:rowOff>
    </xdr:to>
    <xdr:sp macro="" textlink="">
      <xdr:nvSpPr>
        <xdr:cNvPr id="421" name="楕円 420">
          <a:extLst>
            <a:ext uri="{FF2B5EF4-FFF2-40B4-BE49-F238E27FC236}">
              <a16:creationId xmlns:a16="http://schemas.microsoft.com/office/drawing/2014/main" id="{FE8B69EF-5205-4484-AE32-D23C89B7253A}"/>
            </a:ext>
          </a:extLst>
        </xdr:cNvPr>
        <xdr:cNvSpPr/>
      </xdr:nvSpPr>
      <xdr:spPr>
        <a:xfrm>
          <a:off x="45847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157315</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BBB5CAC0-4546-4FD3-8BFF-17711968C3D9}"/>
            </a:ext>
          </a:extLst>
        </xdr:cNvPr>
        <xdr:cNvSpPr txBox="1"/>
      </xdr:nvSpPr>
      <xdr:spPr>
        <a:xfrm>
          <a:off x="4673600"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134801</xdr:rowOff>
    </xdr:from>
    <xdr:to>
      <xdr:col>20</xdr:col>
      <xdr:colOff>38100</xdr:colOff>
      <xdr:row>106</xdr:row>
      <xdr:rowOff>64951</xdr:rowOff>
    </xdr:to>
    <xdr:sp macro="" textlink="">
      <xdr:nvSpPr>
        <xdr:cNvPr id="423" name="楕円 422">
          <a:extLst>
            <a:ext uri="{FF2B5EF4-FFF2-40B4-BE49-F238E27FC236}">
              <a16:creationId xmlns:a16="http://schemas.microsoft.com/office/drawing/2014/main" id="{31CBEFDF-59CB-4FF3-BCF1-E71265E5C683}"/>
            </a:ext>
          </a:extLst>
        </xdr:cNvPr>
        <xdr:cNvSpPr/>
      </xdr:nvSpPr>
      <xdr:spPr>
        <a:xfrm>
          <a:off x="3746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14151</xdr:rowOff>
    </xdr:from>
    <xdr:to>
      <xdr:col>24</xdr:col>
      <xdr:colOff>63500</xdr:colOff>
      <xdr:row>106</xdr:row>
      <xdr:rowOff>58238</xdr:rowOff>
    </xdr:to>
    <xdr:cxnSp macro="">
      <xdr:nvCxnSpPr>
        <xdr:cNvPr id="424" name="直線コネクタ 423">
          <a:extLst>
            <a:ext uri="{FF2B5EF4-FFF2-40B4-BE49-F238E27FC236}">
              <a16:creationId xmlns:a16="http://schemas.microsoft.com/office/drawing/2014/main" id="{BDC7D818-B01C-4A72-99B5-5BA11588B243}"/>
            </a:ext>
          </a:extLst>
        </xdr:cNvPr>
        <xdr:cNvCxnSpPr/>
      </xdr:nvCxnSpPr>
      <xdr:spPr>
        <a:xfrm>
          <a:off x="3797300" y="1818785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90714</xdr:rowOff>
    </xdr:from>
    <xdr:to>
      <xdr:col>15</xdr:col>
      <xdr:colOff>101600</xdr:colOff>
      <xdr:row>106</xdr:row>
      <xdr:rowOff>20864</xdr:rowOff>
    </xdr:to>
    <xdr:sp macro="" textlink="">
      <xdr:nvSpPr>
        <xdr:cNvPr id="425" name="楕円 424">
          <a:extLst>
            <a:ext uri="{FF2B5EF4-FFF2-40B4-BE49-F238E27FC236}">
              <a16:creationId xmlns:a16="http://schemas.microsoft.com/office/drawing/2014/main" id="{37405BB8-9514-452C-99C7-089EB00AFD71}"/>
            </a:ext>
          </a:extLst>
        </xdr:cNvPr>
        <xdr:cNvSpPr/>
      </xdr:nvSpPr>
      <xdr:spPr>
        <a:xfrm>
          <a:off x="2857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141514</xdr:rowOff>
    </xdr:from>
    <xdr:to>
      <xdr:col>19</xdr:col>
      <xdr:colOff>177800</xdr:colOff>
      <xdr:row>106</xdr:row>
      <xdr:rowOff>14151</xdr:rowOff>
    </xdr:to>
    <xdr:cxnSp macro="">
      <xdr:nvCxnSpPr>
        <xdr:cNvPr id="426" name="直線コネクタ 425">
          <a:extLst>
            <a:ext uri="{FF2B5EF4-FFF2-40B4-BE49-F238E27FC236}">
              <a16:creationId xmlns:a16="http://schemas.microsoft.com/office/drawing/2014/main" id="{99D2F5A7-F225-45BF-81BF-8B34C6B589B0}"/>
            </a:ext>
          </a:extLst>
        </xdr:cNvPr>
        <xdr:cNvCxnSpPr/>
      </xdr:nvCxnSpPr>
      <xdr:spPr>
        <a:xfrm>
          <a:off x="2908300" y="1814376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90714</xdr:rowOff>
    </xdr:from>
    <xdr:to>
      <xdr:col>10</xdr:col>
      <xdr:colOff>165100</xdr:colOff>
      <xdr:row>106</xdr:row>
      <xdr:rowOff>20864</xdr:rowOff>
    </xdr:to>
    <xdr:sp macro="" textlink="">
      <xdr:nvSpPr>
        <xdr:cNvPr id="427" name="楕円 426">
          <a:extLst>
            <a:ext uri="{FF2B5EF4-FFF2-40B4-BE49-F238E27FC236}">
              <a16:creationId xmlns:a16="http://schemas.microsoft.com/office/drawing/2014/main" id="{2D481041-A72F-40F8-965B-23A72583F27C}"/>
            </a:ext>
          </a:extLst>
        </xdr:cNvPr>
        <xdr:cNvSpPr/>
      </xdr:nvSpPr>
      <xdr:spPr>
        <a:xfrm>
          <a:off x="1968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141514</xdr:rowOff>
    </xdr:from>
    <xdr:to>
      <xdr:col>15</xdr:col>
      <xdr:colOff>50800</xdr:colOff>
      <xdr:row>105</xdr:row>
      <xdr:rowOff>141514</xdr:rowOff>
    </xdr:to>
    <xdr:cxnSp macro="">
      <xdr:nvCxnSpPr>
        <xdr:cNvPr id="428" name="直線コネクタ 427">
          <a:extLst>
            <a:ext uri="{FF2B5EF4-FFF2-40B4-BE49-F238E27FC236}">
              <a16:creationId xmlns:a16="http://schemas.microsoft.com/office/drawing/2014/main" id="{95BF2D2A-2590-4962-84C4-344F34CE527D}"/>
            </a:ext>
          </a:extLst>
        </xdr:cNvPr>
        <xdr:cNvCxnSpPr/>
      </xdr:nvCxnSpPr>
      <xdr:spPr>
        <a:xfrm>
          <a:off x="2019300" y="18143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85816</xdr:rowOff>
    </xdr:from>
    <xdr:to>
      <xdr:col>6</xdr:col>
      <xdr:colOff>38100</xdr:colOff>
      <xdr:row>106</xdr:row>
      <xdr:rowOff>15966</xdr:rowOff>
    </xdr:to>
    <xdr:sp macro="" textlink="">
      <xdr:nvSpPr>
        <xdr:cNvPr id="429" name="楕円 428">
          <a:extLst>
            <a:ext uri="{FF2B5EF4-FFF2-40B4-BE49-F238E27FC236}">
              <a16:creationId xmlns:a16="http://schemas.microsoft.com/office/drawing/2014/main" id="{1558B33C-7D66-4A8F-9311-F64086B493D5}"/>
            </a:ext>
          </a:extLst>
        </xdr:cNvPr>
        <xdr:cNvSpPr/>
      </xdr:nvSpPr>
      <xdr:spPr>
        <a:xfrm>
          <a:off x="1079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136616</xdr:rowOff>
    </xdr:from>
    <xdr:to>
      <xdr:col>10</xdr:col>
      <xdr:colOff>114300</xdr:colOff>
      <xdr:row>105</xdr:row>
      <xdr:rowOff>141514</xdr:rowOff>
    </xdr:to>
    <xdr:cxnSp macro="">
      <xdr:nvCxnSpPr>
        <xdr:cNvPr id="430" name="直線コネクタ 429">
          <a:extLst>
            <a:ext uri="{FF2B5EF4-FFF2-40B4-BE49-F238E27FC236}">
              <a16:creationId xmlns:a16="http://schemas.microsoft.com/office/drawing/2014/main" id="{84894755-952E-418C-A6F2-7F7799CCC142}"/>
            </a:ext>
          </a:extLst>
        </xdr:cNvPr>
        <xdr:cNvCxnSpPr/>
      </xdr:nvCxnSpPr>
      <xdr:spPr>
        <a:xfrm>
          <a:off x="1130300" y="1813886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1" name="n_1aveValue【市民会館】&#10;有形固定資産減価償却率">
          <a:extLst>
            <a:ext uri="{FF2B5EF4-FFF2-40B4-BE49-F238E27FC236}">
              <a16:creationId xmlns:a16="http://schemas.microsoft.com/office/drawing/2014/main" id="{76DA8B8B-574D-4C12-8927-7D3AF6F92220}"/>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2" name="n_2aveValue【市民会館】&#10;有形固定資産減価償却率">
          <a:extLst>
            <a:ext uri="{FF2B5EF4-FFF2-40B4-BE49-F238E27FC236}">
              <a16:creationId xmlns:a16="http://schemas.microsoft.com/office/drawing/2014/main" id="{9C7BFFAB-6F24-4064-B9C6-A38CC6CA3909}"/>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3" name="n_3aveValue【市民会館】&#10;有形固定資産減価償却率">
          <a:extLst>
            <a:ext uri="{FF2B5EF4-FFF2-40B4-BE49-F238E27FC236}">
              <a16:creationId xmlns:a16="http://schemas.microsoft.com/office/drawing/2014/main" id="{AE6D532F-0DCB-4C23-8187-4345D4DBD65F}"/>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34" name="n_4aveValue【市民会館】&#10;有形固定資産減価償却率">
          <a:extLst>
            <a:ext uri="{FF2B5EF4-FFF2-40B4-BE49-F238E27FC236}">
              <a16:creationId xmlns:a16="http://schemas.microsoft.com/office/drawing/2014/main" id="{27386387-92BD-46F9-891C-607AC92F7156}"/>
            </a:ext>
          </a:extLst>
        </xdr:cNvPr>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56078</xdr:rowOff>
    </xdr:from>
    <xdr:ext cx="405111" cy="259045"/>
    <xdr:sp macro="" textlink="">
      <xdr:nvSpPr>
        <xdr:cNvPr id="435" name="n_1mainValue【市民会館】&#10;有形固定資産減価償却率">
          <a:extLst>
            <a:ext uri="{FF2B5EF4-FFF2-40B4-BE49-F238E27FC236}">
              <a16:creationId xmlns:a16="http://schemas.microsoft.com/office/drawing/2014/main" id="{1A9EA626-84E3-4E6F-A7BF-26A2676E6240}"/>
            </a:ext>
          </a:extLst>
        </xdr:cNvPr>
        <xdr:cNvSpPr txBox="1"/>
      </xdr:nvSpPr>
      <xdr:spPr>
        <a:xfrm>
          <a:off x="35820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11991</xdr:rowOff>
    </xdr:from>
    <xdr:ext cx="405111" cy="259045"/>
    <xdr:sp macro="" textlink="">
      <xdr:nvSpPr>
        <xdr:cNvPr id="436" name="n_2mainValue【市民会館】&#10;有形固定資産減価償却率">
          <a:extLst>
            <a:ext uri="{FF2B5EF4-FFF2-40B4-BE49-F238E27FC236}">
              <a16:creationId xmlns:a16="http://schemas.microsoft.com/office/drawing/2014/main" id="{3519D82E-C9CF-4F32-882F-CE627A371706}"/>
            </a:ext>
          </a:extLst>
        </xdr:cNvPr>
        <xdr:cNvSpPr txBox="1"/>
      </xdr:nvSpPr>
      <xdr:spPr>
        <a:xfrm>
          <a:off x="2705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11991</xdr:rowOff>
    </xdr:from>
    <xdr:ext cx="405111" cy="259045"/>
    <xdr:sp macro="" textlink="">
      <xdr:nvSpPr>
        <xdr:cNvPr id="437" name="n_3mainValue【市民会館】&#10;有形固定資産減価償却率">
          <a:extLst>
            <a:ext uri="{FF2B5EF4-FFF2-40B4-BE49-F238E27FC236}">
              <a16:creationId xmlns:a16="http://schemas.microsoft.com/office/drawing/2014/main" id="{848CCD1A-5CBE-4E87-8035-BB8A4E66C656}"/>
            </a:ext>
          </a:extLst>
        </xdr:cNvPr>
        <xdr:cNvSpPr txBox="1"/>
      </xdr:nvSpPr>
      <xdr:spPr>
        <a:xfrm>
          <a:off x="1816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7093</xdr:rowOff>
    </xdr:from>
    <xdr:ext cx="405111" cy="259045"/>
    <xdr:sp macro="" textlink="">
      <xdr:nvSpPr>
        <xdr:cNvPr id="438" name="n_4mainValue【市民会館】&#10;有形固定資産減価償却率">
          <a:extLst>
            <a:ext uri="{FF2B5EF4-FFF2-40B4-BE49-F238E27FC236}">
              <a16:creationId xmlns:a16="http://schemas.microsoft.com/office/drawing/2014/main" id="{F8F2A51B-18B3-4FEC-A0BA-435FC63C2ED9}"/>
            </a:ext>
          </a:extLst>
        </xdr:cNvPr>
        <xdr:cNvSpPr txBox="1"/>
      </xdr:nvSpPr>
      <xdr:spPr>
        <a:xfrm>
          <a:off x="927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F8A12914-A3A8-44BD-BD06-CAB0CFBDA08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E30CFBFF-886B-410C-9FD8-238D31A526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4E099893-B84D-49F0-8105-9D41CE2D2EB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362FBC7D-5550-473B-B8F6-D709AC3CC78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3A0FEBD5-FFC3-4583-8162-13580ED228D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EDA43402-C033-431A-9626-03C6DD06BE3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B6D11593-5706-4F5D-8E40-65C05C3986F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18AA169-0529-4538-BB01-94D01D1BA12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9213C31D-4A8D-4CBF-8748-5202F7BA74B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1492C9D9-6AB1-4024-A826-70FE6AC4283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F2F75FAF-1584-486E-BC42-C8852FEBFBF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a:extLst>
            <a:ext uri="{FF2B5EF4-FFF2-40B4-BE49-F238E27FC236}">
              <a16:creationId xmlns:a16="http://schemas.microsoft.com/office/drawing/2014/main" id="{B4075A14-A81A-4F72-9F3A-06E5A2FC52D7}"/>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48F98FD3-C85F-42A0-A215-335631641579}"/>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a:extLst>
            <a:ext uri="{FF2B5EF4-FFF2-40B4-BE49-F238E27FC236}">
              <a16:creationId xmlns:a16="http://schemas.microsoft.com/office/drawing/2014/main" id="{10112ADC-4D84-4D68-8812-3687AD46F91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0442001B-135D-4C1E-A0B4-7090987CD07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a:extLst>
            <a:ext uri="{FF2B5EF4-FFF2-40B4-BE49-F238E27FC236}">
              <a16:creationId xmlns:a16="http://schemas.microsoft.com/office/drawing/2014/main" id="{6AD3EB9A-40F6-428B-B408-214B634C6296}"/>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F52D2F9A-2FB1-428A-B512-A38B414FB798}"/>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a:extLst>
            <a:ext uri="{FF2B5EF4-FFF2-40B4-BE49-F238E27FC236}">
              <a16:creationId xmlns:a16="http://schemas.microsoft.com/office/drawing/2014/main" id="{3CB63BA7-EC5A-49B0-AB7D-D6507901019C}"/>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D3A2DF25-C0AC-4C94-A5C1-DCAD377D183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AD2D3088-61A5-4DC0-9875-2F4E1AADB74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7D52038B-02C4-431B-811D-7BCC6B2C9AE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a:extLst>
            <a:ext uri="{FF2B5EF4-FFF2-40B4-BE49-F238E27FC236}">
              <a16:creationId xmlns:a16="http://schemas.microsoft.com/office/drawing/2014/main" id="{8648A4FB-AA2B-4FCE-9CB6-BD6BBECD649C}"/>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a:extLst>
            <a:ext uri="{FF2B5EF4-FFF2-40B4-BE49-F238E27FC236}">
              <a16:creationId xmlns:a16="http://schemas.microsoft.com/office/drawing/2014/main" id="{EC2E9A18-4DF5-4E1C-936A-6D864FE043F1}"/>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a:extLst>
            <a:ext uri="{FF2B5EF4-FFF2-40B4-BE49-F238E27FC236}">
              <a16:creationId xmlns:a16="http://schemas.microsoft.com/office/drawing/2014/main" id="{01903B2E-994D-499A-9DDD-79C1D00B4EB9}"/>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a:extLst>
            <a:ext uri="{FF2B5EF4-FFF2-40B4-BE49-F238E27FC236}">
              <a16:creationId xmlns:a16="http://schemas.microsoft.com/office/drawing/2014/main" id="{520B8D95-61AC-47B3-8594-A29C1E463794}"/>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a:extLst>
            <a:ext uri="{FF2B5EF4-FFF2-40B4-BE49-F238E27FC236}">
              <a16:creationId xmlns:a16="http://schemas.microsoft.com/office/drawing/2014/main" id="{247BACE7-C11A-4D24-AD97-FD9CF2FFE66D}"/>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65" name="【市民会館】&#10;一人当たり面積平均値テキスト">
          <a:extLst>
            <a:ext uri="{FF2B5EF4-FFF2-40B4-BE49-F238E27FC236}">
              <a16:creationId xmlns:a16="http://schemas.microsoft.com/office/drawing/2014/main" id="{430A355E-5275-41D6-8754-1B143E5E7767}"/>
            </a:ext>
          </a:extLst>
        </xdr:cNvPr>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a:extLst>
            <a:ext uri="{FF2B5EF4-FFF2-40B4-BE49-F238E27FC236}">
              <a16:creationId xmlns:a16="http://schemas.microsoft.com/office/drawing/2014/main" id="{DF96A0FD-AEF6-43A8-B97E-D99451AA9BEC}"/>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a:extLst>
            <a:ext uri="{FF2B5EF4-FFF2-40B4-BE49-F238E27FC236}">
              <a16:creationId xmlns:a16="http://schemas.microsoft.com/office/drawing/2014/main" id="{E1E0E45E-E811-4480-BB1E-18485EC500E7}"/>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a:extLst>
            <a:ext uri="{FF2B5EF4-FFF2-40B4-BE49-F238E27FC236}">
              <a16:creationId xmlns:a16="http://schemas.microsoft.com/office/drawing/2014/main" id="{93A1AE1C-CDC3-4086-A1ED-F1EFCE2455CD}"/>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a:extLst>
            <a:ext uri="{FF2B5EF4-FFF2-40B4-BE49-F238E27FC236}">
              <a16:creationId xmlns:a16="http://schemas.microsoft.com/office/drawing/2014/main" id="{D6C11D52-C545-487C-8E58-05C496E8F751}"/>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a:extLst>
            <a:ext uri="{FF2B5EF4-FFF2-40B4-BE49-F238E27FC236}">
              <a16:creationId xmlns:a16="http://schemas.microsoft.com/office/drawing/2014/main" id="{1A75DFE8-10D1-45F0-8B7E-E3B070773547}"/>
            </a:ext>
          </a:extLst>
        </xdr:cNvPr>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C6B655B9-264E-4BF8-BF4F-82FDD4B7AD2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4B040882-5AE0-43EF-9EAF-2A24C8B52D2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74D9A640-463B-4A17-8FA6-AA7494EBC69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656A79D-54B6-4D79-94FB-9E7DE6B7B87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08EEF70-6E6D-47D7-8601-9751A48D965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476" name="楕円 475">
          <a:extLst>
            <a:ext uri="{FF2B5EF4-FFF2-40B4-BE49-F238E27FC236}">
              <a16:creationId xmlns:a16="http://schemas.microsoft.com/office/drawing/2014/main" id="{648EFBAF-0783-4E0A-A06D-8E3F9E779B47}"/>
            </a:ext>
          </a:extLst>
        </xdr:cNvPr>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48277</xdr:rowOff>
    </xdr:from>
    <xdr:ext cx="469744" cy="259045"/>
    <xdr:sp macro="" textlink="">
      <xdr:nvSpPr>
        <xdr:cNvPr id="477" name="【市民会館】&#10;一人当たり面積該当値テキスト">
          <a:extLst>
            <a:ext uri="{FF2B5EF4-FFF2-40B4-BE49-F238E27FC236}">
              <a16:creationId xmlns:a16="http://schemas.microsoft.com/office/drawing/2014/main" id="{C1A2CBDE-08A9-4A31-B356-CDF1275F0F8E}"/>
            </a:ext>
          </a:extLst>
        </xdr:cNvPr>
        <xdr:cNvSpPr txBox="1"/>
      </xdr:nvSpPr>
      <xdr:spPr>
        <a:xfrm>
          <a:off x="10515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29972</xdr:rowOff>
    </xdr:from>
    <xdr:to>
      <xdr:col>50</xdr:col>
      <xdr:colOff>165100</xdr:colOff>
      <xdr:row>104</xdr:row>
      <xdr:rowOff>131572</xdr:rowOff>
    </xdr:to>
    <xdr:sp macro="" textlink="">
      <xdr:nvSpPr>
        <xdr:cNvPr id="478" name="楕円 477">
          <a:extLst>
            <a:ext uri="{FF2B5EF4-FFF2-40B4-BE49-F238E27FC236}">
              <a16:creationId xmlns:a16="http://schemas.microsoft.com/office/drawing/2014/main" id="{87818729-F087-4907-BD3D-52032B0F66B5}"/>
            </a:ext>
          </a:extLst>
        </xdr:cNvPr>
        <xdr:cNvSpPr/>
      </xdr:nvSpPr>
      <xdr:spPr>
        <a:xfrm>
          <a:off x="9588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76200</xdr:rowOff>
    </xdr:from>
    <xdr:to>
      <xdr:col>55</xdr:col>
      <xdr:colOff>0</xdr:colOff>
      <xdr:row>104</xdr:row>
      <xdr:rowOff>80772</xdr:rowOff>
    </xdr:to>
    <xdr:cxnSp macro="">
      <xdr:nvCxnSpPr>
        <xdr:cNvPr id="479" name="直線コネクタ 478">
          <a:extLst>
            <a:ext uri="{FF2B5EF4-FFF2-40B4-BE49-F238E27FC236}">
              <a16:creationId xmlns:a16="http://schemas.microsoft.com/office/drawing/2014/main" id="{066BCFB7-80FA-49F1-B8AF-F021C35A6524}"/>
            </a:ext>
          </a:extLst>
        </xdr:cNvPr>
        <xdr:cNvCxnSpPr/>
      </xdr:nvCxnSpPr>
      <xdr:spPr>
        <a:xfrm flipV="1">
          <a:off x="9639300" y="179070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34544</xdr:rowOff>
    </xdr:from>
    <xdr:to>
      <xdr:col>46</xdr:col>
      <xdr:colOff>38100</xdr:colOff>
      <xdr:row>104</xdr:row>
      <xdr:rowOff>136144</xdr:rowOff>
    </xdr:to>
    <xdr:sp macro="" textlink="">
      <xdr:nvSpPr>
        <xdr:cNvPr id="480" name="楕円 479">
          <a:extLst>
            <a:ext uri="{FF2B5EF4-FFF2-40B4-BE49-F238E27FC236}">
              <a16:creationId xmlns:a16="http://schemas.microsoft.com/office/drawing/2014/main" id="{0620309D-9D1C-490C-9404-3C3295B74E49}"/>
            </a:ext>
          </a:extLst>
        </xdr:cNvPr>
        <xdr:cNvSpPr/>
      </xdr:nvSpPr>
      <xdr:spPr>
        <a:xfrm>
          <a:off x="8699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80772</xdr:rowOff>
    </xdr:from>
    <xdr:to>
      <xdr:col>50</xdr:col>
      <xdr:colOff>114300</xdr:colOff>
      <xdr:row>104</xdr:row>
      <xdr:rowOff>85344</xdr:rowOff>
    </xdr:to>
    <xdr:cxnSp macro="">
      <xdr:nvCxnSpPr>
        <xdr:cNvPr id="481" name="直線コネクタ 480">
          <a:extLst>
            <a:ext uri="{FF2B5EF4-FFF2-40B4-BE49-F238E27FC236}">
              <a16:creationId xmlns:a16="http://schemas.microsoft.com/office/drawing/2014/main" id="{1AC8E1D5-73D5-420C-95B2-AE91B12A9678}"/>
            </a:ext>
          </a:extLst>
        </xdr:cNvPr>
        <xdr:cNvCxnSpPr/>
      </xdr:nvCxnSpPr>
      <xdr:spPr>
        <a:xfrm flipV="1">
          <a:off x="8750300" y="17911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39115</xdr:rowOff>
    </xdr:from>
    <xdr:to>
      <xdr:col>41</xdr:col>
      <xdr:colOff>101600</xdr:colOff>
      <xdr:row>104</xdr:row>
      <xdr:rowOff>140715</xdr:rowOff>
    </xdr:to>
    <xdr:sp macro="" textlink="">
      <xdr:nvSpPr>
        <xdr:cNvPr id="482" name="楕円 481">
          <a:extLst>
            <a:ext uri="{FF2B5EF4-FFF2-40B4-BE49-F238E27FC236}">
              <a16:creationId xmlns:a16="http://schemas.microsoft.com/office/drawing/2014/main" id="{18E922CE-7BE6-40D8-9766-212374859484}"/>
            </a:ext>
          </a:extLst>
        </xdr:cNvPr>
        <xdr:cNvSpPr/>
      </xdr:nvSpPr>
      <xdr:spPr>
        <a:xfrm>
          <a:off x="78105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85344</xdr:rowOff>
    </xdr:from>
    <xdr:to>
      <xdr:col>45</xdr:col>
      <xdr:colOff>177800</xdr:colOff>
      <xdr:row>104</xdr:row>
      <xdr:rowOff>89915</xdr:rowOff>
    </xdr:to>
    <xdr:cxnSp macro="">
      <xdr:nvCxnSpPr>
        <xdr:cNvPr id="483" name="直線コネクタ 482">
          <a:extLst>
            <a:ext uri="{FF2B5EF4-FFF2-40B4-BE49-F238E27FC236}">
              <a16:creationId xmlns:a16="http://schemas.microsoft.com/office/drawing/2014/main" id="{20CC8EA8-EB2C-4840-86A7-311EFFED69A4}"/>
            </a:ext>
          </a:extLst>
        </xdr:cNvPr>
        <xdr:cNvCxnSpPr/>
      </xdr:nvCxnSpPr>
      <xdr:spPr>
        <a:xfrm flipV="1">
          <a:off x="7861300" y="179161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43687</xdr:rowOff>
    </xdr:from>
    <xdr:to>
      <xdr:col>36</xdr:col>
      <xdr:colOff>165100</xdr:colOff>
      <xdr:row>104</xdr:row>
      <xdr:rowOff>145287</xdr:rowOff>
    </xdr:to>
    <xdr:sp macro="" textlink="">
      <xdr:nvSpPr>
        <xdr:cNvPr id="484" name="楕円 483">
          <a:extLst>
            <a:ext uri="{FF2B5EF4-FFF2-40B4-BE49-F238E27FC236}">
              <a16:creationId xmlns:a16="http://schemas.microsoft.com/office/drawing/2014/main" id="{8E481B11-DF6B-41A4-A54F-DB8B3BDFEC4A}"/>
            </a:ext>
          </a:extLst>
        </xdr:cNvPr>
        <xdr:cNvSpPr/>
      </xdr:nvSpPr>
      <xdr:spPr>
        <a:xfrm>
          <a:off x="6921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89915</xdr:rowOff>
    </xdr:from>
    <xdr:to>
      <xdr:col>41</xdr:col>
      <xdr:colOff>50800</xdr:colOff>
      <xdr:row>104</xdr:row>
      <xdr:rowOff>94487</xdr:rowOff>
    </xdr:to>
    <xdr:cxnSp macro="">
      <xdr:nvCxnSpPr>
        <xdr:cNvPr id="485" name="直線コネクタ 484">
          <a:extLst>
            <a:ext uri="{FF2B5EF4-FFF2-40B4-BE49-F238E27FC236}">
              <a16:creationId xmlns:a16="http://schemas.microsoft.com/office/drawing/2014/main" id="{C89E83C7-8A87-4FC2-94F8-3B6A2F1934A2}"/>
            </a:ext>
          </a:extLst>
        </xdr:cNvPr>
        <xdr:cNvCxnSpPr/>
      </xdr:nvCxnSpPr>
      <xdr:spPr>
        <a:xfrm flipV="1">
          <a:off x="6972300" y="179207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6" name="n_1aveValue【市民会館】&#10;一人当たり面積">
          <a:extLst>
            <a:ext uri="{FF2B5EF4-FFF2-40B4-BE49-F238E27FC236}">
              <a16:creationId xmlns:a16="http://schemas.microsoft.com/office/drawing/2014/main" id="{95665A82-F4EB-4F54-ADD5-8A9EBE968E49}"/>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87" name="n_2aveValue【市民会館】&#10;一人当たり面積">
          <a:extLst>
            <a:ext uri="{FF2B5EF4-FFF2-40B4-BE49-F238E27FC236}">
              <a16:creationId xmlns:a16="http://schemas.microsoft.com/office/drawing/2014/main" id="{CCD07B4A-DF73-4709-AF45-E7EBCC0F0255}"/>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88" name="n_3aveValue【市民会館】&#10;一人当たり面積">
          <a:extLst>
            <a:ext uri="{FF2B5EF4-FFF2-40B4-BE49-F238E27FC236}">
              <a16:creationId xmlns:a16="http://schemas.microsoft.com/office/drawing/2014/main" id="{7CE9EB43-F83D-4362-B9EF-D2CAFCE6C0E1}"/>
            </a:ext>
          </a:extLst>
        </xdr:cNvPr>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138701</xdr:rowOff>
    </xdr:from>
    <xdr:ext cx="469744" cy="259045"/>
    <xdr:sp macro="" textlink="">
      <xdr:nvSpPr>
        <xdr:cNvPr id="489" name="n_4aveValue【市民会館】&#10;一人当たり面積">
          <a:extLst>
            <a:ext uri="{FF2B5EF4-FFF2-40B4-BE49-F238E27FC236}">
              <a16:creationId xmlns:a16="http://schemas.microsoft.com/office/drawing/2014/main" id="{3A85BD10-1DD7-41FB-9C35-133FC523A99A}"/>
            </a:ext>
          </a:extLst>
        </xdr:cNvPr>
        <xdr:cNvSpPr txBox="1"/>
      </xdr:nvSpPr>
      <xdr:spPr>
        <a:xfrm>
          <a:off x="6737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148099</xdr:rowOff>
    </xdr:from>
    <xdr:ext cx="469744" cy="259045"/>
    <xdr:sp macro="" textlink="">
      <xdr:nvSpPr>
        <xdr:cNvPr id="490" name="n_1mainValue【市民会館】&#10;一人当たり面積">
          <a:extLst>
            <a:ext uri="{FF2B5EF4-FFF2-40B4-BE49-F238E27FC236}">
              <a16:creationId xmlns:a16="http://schemas.microsoft.com/office/drawing/2014/main" id="{E21DE8A3-960E-46BA-9459-E3CA98C8C3DF}"/>
            </a:ext>
          </a:extLst>
        </xdr:cNvPr>
        <xdr:cNvSpPr txBox="1"/>
      </xdr:nvSpPr>
      <xdr:spPr>
        <a:xfrm>
          <a:off x="9391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152671</xdr:rowOff>
    </xdr:from>
    <xdr:ext cx="469744" cy="259045"/>
    <xdr:sp macro="" textlink="">
      <xdr:nvSpPr>
        <xdr:cNvPr id="491" name="n_2mainValue【市民会館】&#10;一人当たり面積">
          <a:extLst>
            <a:ext uri="{FF2B5EF4-FFF2-40B4-BE49-F238E27FC236}">
              <a16:creationId xmlns:a16="http://schemas.microsoft.com/office/drawing/2014/main" id="{073073FA-12E5-4EAC-9413-9ACEFFA6C57A}"/>
            </a:ext>
          </a:extLst>
        </xdr:cNvPr>
        <xdr:cNvSpPr txBox="1"/>
      </xdr:nvSpPr>
      <xdr:spPr>
        <a:xfrm>
          <a:off x="8515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157242</xdr:rowOff>
    </xdr:from>
    <xdr:ext cx="469744" cy="259045"/>
    <xdr:sp macro="" textlink="">
      <xdr:nvSpPr>
        <xdr:cNvPr id="492" name="n_3mainValue【市民会館】&#10;一人当たり面積">
          <a:extLst>
            <a:ext uri="{FF2B5EF4-FFF2-40B4-BE49-F238E27FC236}">
              <a16:creationId xmlns:a16="http://schemas.microsoft.com/office/drawing/2014/main" id="{C0CC8FFF-C7BD-47D1-BB2B-7A4169C32191}"/>
            </a:ext>
          </a:extLst>
        </xdr:cNvPr>
        <xdr:cNvSpPr txBox="1"/>
      </xdr:nvSpPr>
      <xdr:spPr>
        <a:xfrm>
          <a:off x="7626427"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161814</xdr:rowOff>
    </xdr:from>
    <xdr:ext cx="469744" cy="259045"/>
    <xdr:sp macro="" textlink="">
      <xdr:nvSpPr>
        <xdr:cNvPr id="493" name="n_4mainValue【市民会館】&#10;一人当たり面積">
          <a:extLst>
            <a:ext uri="{FF2B5EF4-FFF2-40B4-BE49-F238E27FC236}">
              <a16:creationId xmlns:a16="http://schemas.microsoft.com/office/drawing/2014/main" id="{C14393C7-AB6A-4344-A16C-5111F89EC1C0}"/>
            </a:ext>
          </a:extLst>
        </xdr:cNvPr>
        <xdr:cNvSpPr txBox="1"/>
      </xdr:nvSpPr>
      <xdr:spPr>
        <a:xfrm>
          <a:off x="6737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546D7D48-3673-4433-9828-F836B708F99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FF804579-88AA-465A-B848-3F097D5347F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CE9C2B00-A231-47C0-8A10-3EA3E0F727C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45B15370-0574-4AEA-BD77-1E1C164159A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F5C4D28E-31E0-4A9D-AB2C-B2F8C4063AF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3C6B03E7-7F46-4BB8-B8AF-D216FD83353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EE1F6362-A459-4894-BF3F-BB128F0C124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A82C5C87-7E18-4270-BBA7-D161025F0D3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8D78B830-F9CA-42F6-8163-D9CEC57251E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8BF0144D-3AB5-44D7-A2F9-51801752B3C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6227EA2C-4644-4E56-86E1-6C787AF8586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98DD1139-5C7A-40D6-A635-B2118AC5FCC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24190388-0A8C-4664-A271-87BFD9FD6CD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A8084484-164A-4BE6-A1BA-74C4A8FF8AB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45ED9CB3-029C-4984-9DF6-47152916788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0D2FBA6D-567F-4115-80F9-974D35BF839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AA2C5E42-825B-40CC-884B-E35F98E9E1C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6B9CAE0E-5D3A-425A-99D3-F33632C7802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7A901FE7-87FD-4736-AD22-40B7B0B0640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EA3A8CBA-FB0F-4142-9581-4271A7C939C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3D622D1C-6F7E-407D-A7E5-C35DCEA8C63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FFE87F31-8144-4285-97FA-9719933FA6D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1C020A3F-BEE5-40EA-BEDE-55562E2F164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336B449F-A570-454D-A294-69832F4942B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521D1DD5-4836-47FF-B3E6-BF0BCD36371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DA246F18-FD2E-4C7C-80A2-A0987EF2EE7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5C3921A1-5C89-4311-A160-97422A5262E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8B61FA60-7C86-4E83-A379-7B821A35555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09CA2017-D338-4441-9726-07D40DBCDFE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9C4F37BC-9397-4BD2-80AB-3C15EA97A5E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11022C86-3D76-44A5-A818-C54BAB138A7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B467F278-681F-4017-A402-86C016DED3A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DB7255E5-03D4-480B-97CB-1632E22ADE1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97BE68DF-C6A8-4A79-9CD0-8567FAEC99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8B041938-F814-40BC-B449-BC38B18FA53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42AA96B-880A-4D1C-BA64-553131E3C88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A03D384B-EB3B-48F6-B524-B0E29738DA8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B844DE4E-A540-4CC3-93E9-D667F7C18B0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77F5DF03-BF72-43EF-A1D1-A1B28710B2E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3DB358E8-D409-40FD-A125-15BE2CF6E0C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67B14D5D-3F09-4F0A-B20A-4B979C439F7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738BC09D-C733-4CF9-861C-05A9F0834B4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C8C32CAE-AA4D-4E58-B9F6-70163C40C08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98B0BCFA-B8E8-43EA-AD67-665523E67B2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99BE8C8D-3472-409F-8979-A3B001C2C82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F1C6F596-35B3-4F40-891B-F23B98FAA87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921AB2BC-2B55-4060-9371-15996C65CD2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895D342E-7F5E-4EA7-8089-431702B0236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58B70CA9-DBCB-4281-9D71-D1565D85A72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F78F7B73-2A66-485D-B9A2-6C19A825D37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03ADC65D-3571-429F-94EB-D043D60090F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A93204B3-6187-4118-ACFD-FCC2478E4FF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03B3D5B3-1091-4F07-BF09-008A12B8034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3FAB34F1-6EB7-4390-B76C-32613CEB172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8B845DB5-1654-48E1-A33A-D29E3D6C46A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102730EE-D974-4541-8CA7-3711C2E09E4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3909A194-9E87-475A-BFD1-FF6F49BA34F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551" name="直線コネクタ 550">
          <a:extLst>
            <a:ext uri="{FF2B5EF4-FFF2-40B4-BE49-F238E27FC236}">
              <a16:creationId xmlns:a16="http://schemas.microsoft.com/office/drawing/2014/main" id="{E4C8EDE5-4909-4E06-8741-F719823759B1}"/>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552" name="【消防施設】&#10;有形固定資産減価償却率最小値テキスト">
          <a:extLst>
            <a:ext uri="{FF2B5EF4-FFF2-40B4-BE49-F238E27FC236}">
              <a16:creationId xmlns:a16="http://schemas.microsoft.com/office/drawing/2014/main" id="{D2C41753-F2DB-41F2-A097-5A4597C8C93A}"/>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553" name="直線コネクタ 552">
          <a:extLst>
            <a:ext uri="{FF2B5EF4-FFF2-40B4-BE49-F238E27FC236}">
              <a16:creationId xmlns:a16="http://schemas.microsoft.com/office/drawing/2014/main" id="{D23ACA19-DE8C-4D20-83D5-1C477AA211E8}"/>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54" name="【消防施設】&#10;有形固定資産減価償却率最大値テキスト">
          <a:extLst>
            <a:ext uri="{FF2B5EF4-FFF2-40B4-BE49-F238E27FC236}">
              <a16:creationId xmlns:a16="http://schemas.microsoft.com/office/drawing/2014/main" id="{D74B2395-2B5F-4BAD-85A2-C6FAA02F7E94}"/>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55" name="直線コネクタ 554">
          <a:extLst>
            <a:ext uri="{FF2B5EF4-FFF2-40B4-BE49-F238E27FC236}">
              <a16:creationId xmlns:a16="http://schemas.microsoft.com/office/drawing/2014/main" id="{221DF81F-B973-4569-9A21-95CFE9AFEFC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F10E5CBD-72C2-47BD-B6C4-20EFCD88D779}"/>
            </a:ext>
          </a:extLst>
        </xdr:cNvPr>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557" name="フローチャート: 判断 556">
          <a:extLst>
            <a:ext uri="{FF2B5EF4-FFF2-40B4-BE49-F238E27FC236}">
              <a16:creationId xmlns:a16="http://schemas.microsoft.com/office/drawing/2014/main" id="{0726A456-229D-4143-8BC1-502A744C5CDE}"/>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558" name="フローチャート: 判断 557">
          <a:extLst>
            <a:ext uri="{FF2B5EF4-FFF2-40B4-BE49-F238E27FC236}">
              <a16:creationId xmlns:a16="http://schemas.microsoft.com/office/drawing/2014/main" id="{C7C06F6F-916E-459E-97C8-339A8EE892F9}"/>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559" name="フローチャート: 判断 558">
          <a:extLst>
            <a:ext uri="{FF2B5EF4-FFF2-40B4-BE49-F238E27FC236}">
              <a16:creationId xmlns:a16="http://schemas.microsoft.com/office/drawing/2014/main" id="{C3669736-228C-4B0D-93BA-D2040464F9FE}"/>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560" name="フローチャート: 判断 559">
          <a:extLst>
            <a:ext uri="{FF2B5EF4-FFF2-40B4-BE49-F238E27FC236}">
              <a16:creationId xmlns:a16="http://schemas.microsoft.com/office/drawing/2014/main" id="{2B11C259-C7B7-4264-9926-F735A3872410}"/>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561" name="フローチャート: 判断 560">
          <a:extLst>
            <a:ext uri="{FF2B5EF4-FFF2-40B4-BE49-F238E27FC236}">
              <a16:creationId xmlns:a16="http://schemas.microsoft.com/office/drawing/2014/main" id="{F03A4211-13E1-4323-8470-B692B9FF1078}"/>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3AC85A04-2E73-4B16-B921-76816A05754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E7A75387-6FA8-4F4F-91C9-4937E9E0A21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C9A44AA3-D305-4F2C-B530-6EDCA0F5C56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9505057E-6D95-4D2A-BBED-8712CDBDC6C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14EA3854-59C6-4497-A97C-70545300B22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119562</xdr:rowOff>
    </xdr:from>
    <xdr:to>
      <xdr:col>85</xdr:col>
      <xdr:colOff>177800</xdr:colOff>
      <xdr:row>82</xdr:row>
      <xdr:rowOff>49712</xdr:rowOff>
    </xdr:to>
    <xdr:sp macro="" textlink="">
      <xdr:nvSpPr>
        <xdr:cNvPr id="567" name="楕円 566">
          <a:extLst>
            <a:ext uri="{FF2B5EF4-FFF2-40B4-BE49-F238E27FC236}">
              <a16:creationId xmlns:a16="http://schemas.microsoft.com/office/drawing/2014/main" id="{EEB359CC-7497-4816-A7CC-76607BBD927F}"/>
            </a:ext>
          </a:extLst>
        </xdr:cNvPr>
        <xdr:cNvSpPr/>
      </xdr:nvSpPr>
      <xdr:spPr>
        <a:xfrm>
          <a:off x="162687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142439</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79B4750F-2F2E-4CB6-BEF6-0C889FBFBC93}"/>
            </a:ext>
          </a:extLst>
        </xdr:cNvPr>
        <xdr:cNvSpPr txBox="1"/>
      </xdr:nvSpPr>
      <xdr:spPr>
        <a:xfrm>
          <a:off x="16357600" y="1385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88537</xdr:rowOff>
    </xdr:from>
    <xdr:to>
      <xdr:col>81</xdr:col>
      <xdr:colOff>101600</xdr:colOff>
      <xdr:row>82</xdr:row>
      <xdr:rowOff>18687</xdr:rowOff>
    </xdr:to>
    <xdr:sp macro="" textlink="">
      <xdr:nvSpPr>
        <xdr:cNvPr id="569" name="楕円 568">
          <a:extLst>
            <a:ext uri="{FF2B5EF4-FFF2-40B4-BE49-F238E27FC236}">
              <a16:creationId xmlns:a16="http://schemas.microsoft.com/office/drawing/2014/main" id="{2FA535C1-F33B-4259-8797-5A8284D82422}"/>
            </a:ext>
          </a:extLst>
        </xdr:cNvPr>
        <xdr:cNvSpPr/>
      </xdr:nvSpPr>
      <xdr:spPr>
        <a:xfrm>
          <a:off x="15430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139337</xdr:rowOff>
    </xdr:from>
    <xdr:to>
      <xdr:col>85</xdr:col>
      <xdr:colOff>127000</xdr:colOff>
      <xdr:row>81</xdr:row>
      <xdr:rowOff>170362</xdr:rowOff>
    </xdr:to>
    <xdr:cxnSp macro="">
      <xdr:nvCxnSpPr>
        <xdr:cNvPr id="570" name="直線コネクタ 569">
          <a:extLst>
            <a:ext uri="{FF2B5EF4-FFF2-40B4-BE49-F238E27FC236}">
              <a16:creationId xmlns:a16="http://schemas.microsoft.com/office/drawing/2014/main" id="{5C73C473-5A4A-450B-974F-FFCE61CAD576}"/>
            </a:ext>
          </a:extLst>
        </xdr:cNvPr>
        <xdr:cNvCxnSpPr/>
      </xdr:nvCxnSpPr>
      <xdr:spPr>
        <a:xfrm>
          <a:off x="15481300" y="1402678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55880</xdr:rowOff>
    </xdr:from>
    <xdr:to>
      <xdr:col>76</xdr:col>
      <xdr:colOff>165100</xdr:colOff>
      <xdr:row>81</xdr:row>
      <xdr:rowOff>157480</xdr:rowOff>
    </xdr:to>
    <xdr:sp macro="" textlink="">
      <xdr:nvSpPr>
        <xdr:cNvPr id="571" name="楕円 570">
          <a:extLst>
            <a:ext uri="{FF2B5EF4-FFF2-40B4-BE49-F238E27FC236}">
              <a16:creationId xmlns:a16="http://schemas.microsoft.com/office/drawing/2014/main" id="{9DCEC18A-F451-48DF-9B6A-1EE08995D340}"/>
            </a:ext>
          </a:extLst>
        </xdr:cNvPr>
        <xdr:cNvSpPr/>
      </xdr:nvSpPr>
      <xdr:spPr>
        <a:xfrm>
          <a:off x="14541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106680</xdr:rowOff>
    </xdr:from>
    <xdr:to>
      <xdr:col>81</xdr:col>
      <xdr:colOff>50800</xdr:colOff>
      <xdr:row>81</xdr:row>
      <xdr:rowOff>139337</xdr:rowOff>
    </xdr:to>
    <xdr:cxnSp macro="">
      <xdr:nvCxnSpPr>
        <xdr:cNvPr id="572" name="直線コネクタ 571">
          <a:extLst>
            <a:ext uri="{FF2B5EF4-FFF2-40B4-BE49-F238E27FC236}">
              <a16:creationId xmlns:a16="http://schemas.microsoft.com/office/drawing/2014/main" id="{8E508FF4-5A93-4806-B2AA-FA8BFBDA15EF}"/>
            </a:ext>
          </a:extLst>
        </xdr:cNvPr>
        <xdr:cNvCxnSpPr/>
      </xdr:nvCxnSpPr>
      <xdr:spPr>
        <a:xfrm>
          <a:off x="14592300" y="139941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144055</xdr:rowOff>
    </xdr:from>
    <xdr:to>
      <xdr:col>72</xdr:col>
      <xdr:colOff>38100</xdr:colOff>
      <xdr:row>80</xdr:row>
      <xdr:rowOff>74205</xdr:rowOff>
    </xdr:to>
    <xdr:sp macro="" textlink="">
      <xdr:nvSpPr>
        <xdr:cNvPr id="573" name="楕円 572">
          <a:extLst>
            <a:ext uri="{FF2B5EF4-FFF2-40B4-BE49-F238E27FC236}">
              <a16:creationId xmlns:a16="http://schemas.microsoft.com/office/drawing/2014/main" id="{9C535B36-1181-41D8-B38E-BADB07539963}"/>
            </a:ext>
          </a:extLst>
        </xdr:cNvPr>
        <xdr:cNvSpPr/>
      </xdr:nvSpPr>
      <xdr:spPr>
        <a:xfrm>
          <a:off x="136525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23405</xdr:rowOff>
    </xdr:from>
    <xdr:to>
      <xdr:col>76</xdr:col>
      <xdr:colOff>114300</xdr:colOff>
      <xdr:row>81</xdr:row>
      <xdr:rowOff>106680</xdr:rowOff>
    </xdr:to>
    <xdr:cxnSp macro="">
      <xdr:nvCxnSpPr>
        <xdr:cNvPr id="574" name="直線コネクタ 573">
          <a:extLst>
            <a:ext uri="{FF2B5EF4-FFF2-40B4-BE49-F238E27FC236}">
              <a16:creationId xmlns:a16="http://schemas.microsoft.com/office/drawing/2014/main" id="{392DB5B6-20F6-46BB-BF3A-E23A9D021E3E}"/>
            </a:ext>
          </a:extLst>
        </xdr:cNvPr>
        <xdr:cNvCxnSpPr/>
      </xdr:nvCxnSpPr>
      <xdr:spPr>
        <a:xfrm>
          <a:off x="13703300" y="13739405"/>
          <a:ext cx="889000" cy="25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108131</xdr:rowOff>
    </xdr:from>
    <xdr:to>
      <xdr:col>67</xdr:col>
      <xdr:colOff>101600</xdr:colOff>
      <xdr:row>80</xdr:row>
      <xdr:rowOff>38281</xdr:rowOff>
    </xdr:to>
    <xdr:sp macro="" textlink="">
      <xdr:nvSpPr>
        <xdr:cNvPr id="575" name="楕円 574">
          <a:extLst>
            <a:ext uri="{FF2B5EF4-FFF2-40B4-BE49-F238E27FC236}">
              <a16:creationId xmlns:a16="http://schemas.microsoft.com/office/drawing/2014/main" id="{40F7C175-9872-43A5-A3B4-5D9A50E84DE9}"/>
            </a:ext>
          </a:extLst>
        </xdr:cNvPr>
        <xdr:cNvSpPr/>
      </xdr:nvSpPr>
      <xdr:spPr>
        <a:xfrm>
          <a:off x="12763500" y="1365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158931</xdr:rowOff>
    </xdr:from>
    <xdr:to>
      <xdr:col>71</xdr:col>
      <xdr:colOff>177800</xdr:colOff>
      <xdr:row>80</xdr:row>
      <xdr:rowOff>23405</xdr:rowOff>
    </xdr:to>
    <xdr:cxnSp macro="">
      <xdr:nvCxnSpPr>
        <xdr:cNvPr id="576" name="直線コネクタ 575">
          <a:extLst>
            <a:ext uri="{FF2B5EF4-FFF2-40B4-BE49-F238E27FC236}">
              <a16:creationId xmlns:a16="http://schemas.microsoft.com/office/drawing/2014/main" id="{0A89F64F-3568-4A80-AC05-3018ACA91C0E}"/>
            </a:ext>
          </a:extLst>
        </xdr:cNvPr>
        <xdr:cNvCxnSpPr/>
      </xdr:nvCxnSpPr>
      <xdr:spPr>
        <a:xfrm>
          <a:off x="12814300" y="137034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577" name="n_1aveValue【消防施設】&#10;有形固定資産減価償却率">
          <a:extLst>
            <a:ext uri="{FF2B5EF4-FFF2-40B4-BE49-F238E27FC236}">
              <a16:creationId xmlns:a16="http://schemas.microsoft.com/office/drawing/2014/main" id="{ACC344AE-4FA6-4A26-AE54-F0E2B73BD317}"/>
            </a:ext>
          </a:extLst>
        </xdr:cNvPr>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578" name="n_2aveValue【消防施設】&#10;有形固定資産減価償却率">
          <a:extLst>
            <a:ext uri="{FF2B5EF4-FFF2-40B4-BE49-F238E27FC236}">
              <a16:creationId xmlns:a16="http://schemas.microsoft.com/office/drawing/2014/main" id="{0460ABA2-66C8-4479-8CED-3926083A524E}"/>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579" name="n_3aveValue【消防施設】&#10;有形固定資産減価償却率">
          <a:extLst>
            <a:ext uri="{FF2B5EF4-FFF2-40B4-BE49-F238E27FC236}">
              <a16:creationId xmlns:a16="http://schemas.microsoft.com/office/drawing/2014/main" id="{EB129205-100A-4FBD-81C4-6D35D3D72494}"/>
            </a:ext>
          </a:extLst>
        </xdr:cNvPr>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580" name="n_4aveValue【消防施設】&#10;有形固定資産減価償却率">
          <a:extLst>
            <a:ext uri="{FF2B5EF4-FFF2-40B4-BE49-F238E27FC236}">
              <a16:creationId xmlns:a16="http://schemas.microsoft.com/office/drawing/2014/main" id="{C6D2A0C2-2FE8-4267-A04A-370B820F8A01}"/>
            </a:ext>
          </a:extLst>
        </xdr:cNvPr>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35214</xdr:rowOff>
    </xdr:from>
    <xdr:ext cx="405111" cy="259045"/>
    <xdr:sp macro="" textlink="">
      <xdr:nvSpPr>
        <xdr:cNvPr id="581" name="n_1mainValue【消防施設】&#10;有形固定資産減価償却率">
          <a:extLst>
            <a:ext uri="{FF2B5EF4-FFF2-40B4-BE49-F238E27FC236}">
              <a16:creationId xmlns:a16="http://schemas.microsoft.com/office/drawing/2014/main" id="{475A9F8A-C749-4DF9-83FF-22E163207772}"/>
            </a:ext>
          </a:extLst>
        </xdr:cNvPr>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2557</xdr:rowOff>
    </xdr:from>
    <xdr:ext cx="405111" cy="259045"/>
    <xdr:sp macro="" textlink="">
      <xdr:nvSpPr>
        <xdr:cNvPr id="582" name="n_2mainValue【消防施設】&#10;有形固定資産減価償却率">
          <a:extLst>
            <a:ext uri="{FF2B5EF4-FFF2-40B4-BE49-F238E27FC236}">
              <a16:creationId xmlns:a16="http://schemas.microsoft.com/office/drawing/2014/main" id="{C122419E-4AF3-49FA-805F-A563255BB5CF}"/>
            </a:ext>
          </a:extLst>
        </xdr:cNvPr>
        <xdr:cNvSpPr txBox="1"/>
      </xdr:nvSpPr>
      <xdr:spPr>
        <a:xfrm>
          <a:off x="14389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90732</xdr:rowOff>
    </xdr:from>
    <xdr:ext cx="405111" cy="259045"/>
    <xdr:sp macro="" textlink="">
      <xdr:nvSpPr>
        <xdr:cNvPr id="583" name="n_3mainValue【消防施設】&#10;有形固定資産減価償却率">
          <a:extLst>
            <a:ext uri="{FF2B5EF4-FFF2-40B4-BE49-F238E27FC236}">
              <a16:creationId xmlns:a16="http://schemas.microsoft.com/office/drawing/2014/main" id="{17B0B41C-487D-4A7E-832E-FF45314F1CC4}"/>
            </a:ext>
          </a:extLst>
        </xdr:cNvPr>
        <xdr:cNvSpPr txBox="1"/>
      </xdr:nvSpPr>
      <xdr:spPr>
        <a:xfrm>
          <a:off x="13500744" y="1346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54808</xdr:rowOff>
    </xdr:from>
    <xdr:ext cx="405111" cy="259045"/>
    <xdr:sp macro="" textlink="">
      <xdr:nvSpPr>
        <xdr:cNvPr id="584" name="n_4mainValue【消防施設】&#10;有形固定資産減価償却率">
          <a:extLst>
            <a:ext uri="{FF2B5EF4-FFF2-40B4-BE49-F238E27FC236}">
              <a16:creationId xmlns:a16="http://schemas.microsoft.com/office/drawing/2014/main" id="{449B0423-E8EB-4038-8529-5AE8E7A9B921}"/>
            </a:ext>
          </a:extLst>
        </xdr:cNvPr>
        <xdr:cNvSpPr txBox="1"/>
      </xdr:nvSpPr>
      <xdr:spPr>
        <a:xfrm>
          <a:off x="12611744" y="1342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980E3169-F254-41DB-8C00-D4C3B753922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12D01DB2-33B8-4C17-86A9-3D91BB2DD83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2FCFEC78-A32E-48D3-8161-8617612318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5499C2E6-21E5-4977-9A82-5E46D9570C1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9A8EE402-AFCE-4C90-8C84-DF40C27967C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56473F7D-14F3-4E09-B224-6DBA6ABCCC6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B533C87E-A209-4BFA-A410-FA2722F580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152A5F9-7FE2-4EBA-8383-B38A9CD3348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E5FE5C43-70C9-4370-9B0C-BE05A21B185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F20A1998-7424-4FBD-9EF5-CC6083280CC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a:extLst>
            <a:ext uri="{FF2B5EF4-FFF2-40B4-BE49-F238E27FC236}">
              <a16:creationId xmlns:a16="http://schemas.microsoft.com/office/drawing/2014/main" id="{5B1690C9-EAE1-4C4E-B417-381D8662741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a:extLst>
            <a:ext uri="{FF2B5EF4-FFF2-40B4-BE49-F238E27FC236}">
              <a16:creationId xmlns:a16="http://schemas.microsoft.com/office/drawing/2014/main" id="{61D1F908-DE8E-4AA7-95A2-89CB7DEBEFA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a:extLst>
            <a:ext uri="{FF2B5EF4-FFF2-40B4-BE49-F238E27FC236}">
              <a16:creationId xmlns:a16="http://schemas.microsoft.com/office/drawing/2014/main" id="{01C77419-FC4F-48DD-B11B-3EE6EAEF641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a:extLst>
            <a:ext uri="{FF2B5EF4-FFF2-40B4-BE49-F238E27FC236}">
              <a16:creationId xmlns:a16="http://schemas.microsoft.com/office/drawing/2014/main" id="{3051E2E3-E8B0-4175-B5F6-737A9D05E87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a:extLst>
            <a:ext uri="{FF2B5EF4-FFF2-40B4-BE49-F238E27FC236}">
              <a16:creationId xmlns:a16="http://schemas.microsoft.com/office/drawing/2014/main" id="{04E9D8D5-48CD-4804-8924-35BDEF0BD38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a:extLst>
            <a:ext uri="{FF2B5EF4-FFF2-40B4-BE49-F238E27FC236}">
              <a16:creationId xmlns:a16="http://schemas.microsoft.com/office/drawing/2014/main" id="{5A7BA1D9-CE3A-48A8-BF60-9674DDEBCA4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a:extLst>
            <a:ext uri="{FF2B5EF4-FFF2-40B4-BE49-F238E27FC236}">
              <a16:creationId xmlns:a16="http://schemas.microsoft.com/office/drawing/2014/main" id="{F51F04FC-9A1B-4854-8F93-7BA22654E92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a:extLst>
            <a:ext uri="{FF2B5EF4-FFF2-40B4-BE49-F238E27FC236}">
              <a16:creationId xmlns:a16="http://schemas.microsoft.com/office/drawing/2014/main" id="{0E2AE23E-7D8F-4F0B-95D1-C7F567BDBBB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8A4A601E-E975-45C3-8829-C8A43380172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EA990DAD-DFF2-4EF8-B8CA-3A650CF6741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5980E081-1217-43F7-AE4B-BF08BAAACD7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606" name="直線コネクタ 605">
          <a:extLst>
            <a:ext uri="{FF2B5EF4-FFF2-40B4-BE49-F238E27FC236}">
              <a16:creationId xmlns:a16="http://schemas.microsoft.com/office/drawing/2014/main" id="{338A73D3-E3AF-49B2-BB4F-2898A94AE706}"/>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7" name="【消防施設】&#10;一人当たり面積最小値テキスト">
          <a:extLst>
            <a:ext uri="{FF2B5EF4-FFF2-40B4-BE49-F238E27FC236}">
              <a16:creationId xmlns:a16="http://schemas.microsoft.com/office/drawing/2014/main" id="{BD23A786-D6C6-4124-95A6-E0A899ED22D3}"/>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8" name="直線コネクタ 607">
          <a:extLst>
            <a:ext uri="{FF2B5EF4-FFF2-40B4-BE49-F238E27FC236}">
              <a16:creationId xmlns:a16="http://schemas.microsoft.com/office/drawing/2014/main" id="{565D0BA2-8514-4E7A-9AE8-E2C5B6C914D1}"/>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609" name="【消防施設】&#10;一人当たり面積最大値テキスト">
          <a:extLst>
            <a:ext uri="{FF2B5EF4-FFF2-40B4-BE49-F238E27FC236}">
              <a16:creationId xmlns:a16="http://schemas.microsoft.com/office/drawing/2014/main" id="{1C2CB64F-8489-4DE7-94F2-D8D37CF56461}"/>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610" name="直線コネクタ 609">
          <a:extLst>
            <a:ext uri="{FF2B5EF4-FFF2-40B4-BE49-F238E27FC236}">
              <a16:creationId xmlns:a16="http://schemas.microsoft.com/office/drawing/2014/main" id="{9ED8D088-6CA7-4B78-9220-AFEC1E534FCA}"/>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11" name="【消防施設】&#10;一人当たり面積平均値テキスト">
          <a:extLst>
            <a:ext uri="{FF2B5EF4-FFF2-40B4-BE49-F238E27FC236}">
              <a16:creationId xmlns:a16="http://schemas.microsoft.com/office/drawing/2014/main" id="{F0CDBF4E-18B7-4B99-A7E8-42404A05ED97}"/>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12" name="フローチャート: 判断 611">
          <a:extLst>
            <a:ext uri="{FF2B5EF4-FFF2-40B4-BE49-F238E27FC236}">
              <a16:creationId xmlns:a16="http://schemas.microsoft.com/office/drawing/2014/main" id="{5EE2F29A-11FC-4B86-AD63-54D400E1F93D}"/>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613" name="フローチャート: 判断 612">
          <a:extLst>
            <a:ext uri="{FF2B5EF4-FFF2-40B4-BE49-F238E27FC236}">
              <a16:creationId xmlns:a16="http://schemas.microsoft.com/office/drawing/2014/main" id="{677766E0-3107-4D1E-8C84-9D25BE01CB76}"/>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614" name="フローチャート: 判断 613">
          <a:extLst>
            <a:ext uri="{FF2B5EF4-FFF2-40B4-BE49-F238E27FC236}">
              <a16:creationId xmlns:a16="http://schemas.microsoft.com/office/drawing/2014/main" id="{6DDFECDA-2A70-46E2-B3F4-96BCD0422576}"/>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615" name="フローチャート: 判断 614">
          <a:extLst>
            <a:ext uri="{FF2B5EF4-FFF2-40B4-BE49-F238E27FC236}">
              <a16:creationId xmlns:a16="http://schemas.microsoft.com/office/drawing/2014/main" id="{479E266D-8B07-4103-BB23-105910C0664D}"/>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616" name="フローチャート: 判断 615">
          <a:extLst>
            <a:ext uri="{FF2B5EF4-FFF2-40B4-BE49-F238E27FC236}">
              <a16:creationId xmlns:a16="http://schemas.microsoft.com/office/drawing/2014/main" id="{762C18FD-66AB-4A6E-8D6C-A0294773C8A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447B4BCC-08F5-4A2F-9FFC-BB640EF805A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F2384029-CDE3-4084-B2C6-8D0CDE94FF0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9176FD93-7882-4833-A7F6-FF4FBEE5398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171BCB9B-4924-4C5D-8EAE-D83F0B325FA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F688F316-B745-4DF2-B76B-8439E477E54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622" name="楕円 621">
          <a:extLst>
            <a:ext uri="{FF2B5EF4-FFF2-40B4-BE49-F238E27FC236}">
              <a16:creationId xmlns:a16="http://schemas.microsoft.com/office/drawing/2014/main" id="{7D83AB1E-1BE6-4CB9-B1B8-F857EC4B26B9}"/>
            </a:ext>
          </a:extLst>
        </xdr:cNvPr>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623" name="【消防施設】&#10;一人当たり面積該当値テキスト">
          <a:extLst>
            <a:ext uri="{FF2B5EF4-FFF2-40B4-BE49-F238E27FC236}">
              <a16:creationId xmlns:a16="http://schemas.microsoft.com/office/drawing/2014/main" id="{D2C582F5-8459-4DB8-82FC-F81D8C50BF15}"/>
            </a:ext>
          </a:extLst>
        </xdr:cNvPr>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624" name="楕円 623">
          <a:extLst>
            <a:ext uri="{FF2B5EF4-FFF2-40B4-BE49-F238E27FC236}">
              <a16:creationId xmlns:a16="http://schemas.microsoft.com/office/drawing/2014/main" id="{A01BC70F-45C5-4F02-BC47-5F9384F2FEA6}"/>
            </a:ext>
          </a:extLst>
        </xdr:cNvPr>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156972</xdr:rowOff>
    </xdr:to>
    <xdr:cxnSp macro="">
      <xdr:nvCxnSpPr>
        <xdr:cNvPr id="625" name="直線コネクタ 624">
          <a:extLst>
            <a:ext uri="{FF2B5EF4-FFF2-40B4-BE49-F238E27FC236}">
              <a16:creationId xmlns:a16="http://schemas.microsoft.com/office/drawing/2014/main" id="{732F0FE2-ABCA-42BB-93E9-24DB3E401F1F}"/>
            </a:ext>
          </a:extLst>
        </xdr:cNvPr>
        <xdr:cNvCxnSpPr/>
      </xdr:nvCxnSpPr>
      <xdr:spPr>
        <a:xfrm>
          <a:off x="21323300" y="1455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626" name="楕円 625">
          <a:extLst>
            <a:ext uri="{FF2B5EF4-FFF2-40B4-BE49-F238E27FC236}">
              <a16:creationId xmlns:a16="http://schemas.microsoft.com/office/drawing/2014/main" id="{48D3D12E-E2C3-4F49-AD0B-0C8AE3A16ECE}"/>
            </a:ext>
          </a:extLst>
        </xdr:cNvPr>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156972</xdr:rowOff>
    </xdr:to>
    <xdr:cxnSp macro="">
      <xdr:nvCxnSpPr>
        <xdr:cNvPr id="627" name="直線コネクタ 626">
          <a:extLst>
            <a:ext uri="{FF2B5EF4-FFF2-40B4-BE49-F238E27FC236}">
              <a16:creationId xmlns:a16="http://schemas.microsoft.com/office/drawing/2014/main" id="{F1300E74-06A5-46D1-A96C-5ECB7EAE8559}"/>
            </a:ext>
          </a:extLst>
        </xdr:cNvPr>
        <xdr:cNvCxnSpPr/>
      </xdr:nvCxnSpPr>
      <xdr:spPr>
        <a:xfrm>
          <a:off x="20434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28" name="楕円 627">
          <a:extLst>
            <a:ext uri="{FF2B5EF4-FFF2-40B4-BE49-F238E27FC236}">
              <a16:creationId xmlns:a16="http://schemas.microsoft.com/office/drawing/2014/main" id="{EED6FE3F-9E10-49EF-8146-90491AB74FC7}"/>
            </a:ext>
          </a:extLst>
        </xdr:cNvPr>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85</xdr:row>
      <xdr:rowOff>26670</xdr:rowOff>
    </xdr:to>
    <xdr:cxnSp macro="">
      <xdr:nvCxnSpPr>
        <xdr:cNvPr id="629" name="直線コネクタ 628">
          <a:extLst>
            <a:ext uri="{FF2B5EF4-FFF2-40B4-BE49-F238E27FC236}">
              <a16:creationId xmlns:a16="http://schemas.microsoft.com/office/drawing/2014/main" id="{267AA451-B7DD-4BE6-A1E1-29920BE9C0E7}"/>
            </a:ext>
          </a:extLst>
        </xdr:cNvPr>
        <xdr:cNvCxnSpPr/>
      </xdr:nvCxnSpPr>
      <xdr:spPr>
        <a:xfrm flipV="1">
          <a:off x="19545300" y="14558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630" name="楕円 629">
          <a:extLst>
            <a:ext uri="{FF2B5EF4-FFF2-40B4-BE49-F238E27FC236}">
              <a16:creationId xmlns:a16="http://schemas.microsoft.com/office/drawing/2014/main" id="{D2772240-D39F-4C96-A763-27A9CC3762B8}"/>
            </a:ext>
          </a:extLst>
        </xdr:cNvPr>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26670</xdr:rowOff>
    </xdr:to>
    <xdr:cxnSp macro="">
      <xdr:nvCxnSpPr>
        <xdr:cNvPr id="631" name="直線コネクタ 630">
          <a:extLst>
            <a:ext uri="{FF2B5EF4-FFF2-40B4-BE49-F238E27FC236}">
              <a16:creationId xmlns:a16="http://schemas.microsoft.com/office/drawing/2014/main" id="{D5F02715-99B6-49E2-B2CF-BBFBF1F71B36}"/>
            </a:ext>
          </a:extLst>
        </xdr:cNvPr>
        <xdr:cNvCxnSpPr/>
      </xdr:nvCxnSpPr>
      <xdr:spPr>
        <a:xfrm>
          <a:off x="18656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632" name="n_1aveValue【消防施設】&#10;一人当たり面積">
          <a:extLst>
            <a:ext uri="{FF2B5EF4-FFF2-40B4-BE49-F238E27FC236}">
              <a16:creationId xmlns:a16="http://schemas.microsoft.com/office/drawing/2014/main" id="{12B8B637-7D9C-4AD1-BAE2-3F39BE4B733E}"/>
            </a:ext>
          </a:extLst>
        </xdr:cNvPr>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633" name="n_2aveValue【消防施設】&#10;一人当たり面積">
          <a:extLst>
            <a:ext uri="{FF2B5EF4-FFF2-40B4-BE49-F238E27FC236}">
              <a16:creationId xmlns:a16="http://schemas.microsoft.com/office/drawing/2014/main" id="{02138A6F-1409-4F3A-AB3A-C1BA2F26794D}"/>
            </a:ext>
          </a:extLst>
        </xdr:cNvPr>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634" name="n_3aveValue【消防施設】&#10;一人当たり面積">
          <a:extLst>
            <a:ext uri="{FF2B5EF4-FFF2-40B4-BE49-F238E27FC236}">
              <a16:creationId xmlns:a16="http://schemas.microsoft.com/office/drawing/2014/main" id="{8FCE0BF9-4A35-42E4-B1CF-A2540ED6F5EB}"/>
            </a:ext>
          </a:extLst>
        </xdr:cNvPr>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635" name="n_4aveValue【消防施設】&#10;一人当たり面積">
          <a:extLst>
            <a:ext uri="{FF2B5EF4-FFF2-40B4-BE49-F238E27FC236}">
              <a16:creationId xmlns:a16="http://schemas.microsoft.com/office/drawing/2014/main" id="{7D76B1EE-1C30-4C6B-A6B5-BC275F98678B}"/>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636" name="n_1mainValue【消防施設】&#10;一人当たり面積">
          <a:extLst>
            <a:ext uri="{FF2B5EF4-FFF2-40B4-BE49-F238E27FC236}">
              <a16:creationId xmlns:a16="http://schemas.microsoft.com/office/drawing/2014/main" id="{2EB8422E-A683-451B-9673-C8AE2202E9AA}"/>
            </a:ext>
          </a:extLst>
        </xdr:cNvPr>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637" name="n_2mainValue【消防施設】&#10;一人当たり面積">
          <a:extLst>
            <a:ext uri="{FF2B5EF4-FFF2-40B4-BE49-F238E27FC236}">
              <a16:creationId xmlns:a16="http://schemas.microsoft.com/office/drawing/2014/main" id="{51BBC743-60E3-43D4-BC6B-E9E2A955D462}"/>
            </a:ext>
          </a:extLst>
        </xdr:cNvPr>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638" name="n_3mainValue【消防施設】&#10;一人当たり面積">
          <a:extLst>
            <a:ext uri="{FF2B5EF4-FFF2-40B4-BE49-F238E27FC236}">
              <a16:creationId xmlns:a16="http://schemas.microsoft.com/office/drawing/2014/main" id="{DE511AA9-3302-441B-A926-22E60A1FCF87}"/>
            </a:ext>
          </a:extLst>
        </xdr:cNvPr>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639" name="n_4mainValue【消防施設】&#10;一人当たり面積">
          <a:extLst>
            <a:ext uri="{FF2B5EF4-FFF2-40B4-BE49-F238E27FC236}">
              <a16:creationId xmlns:a16="http://schemas.microsoft.com/office/drawing/2014/main" id="{8670EFE0-3535-4E0C-9BDE-901C6376BCF1}"/>
            </a:ext>
          </a:extLst>
        </xdr:cNvPr>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46133CC6-F85A-497E-86BC-DA764E6CBD4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EF3336F6-B853-40F9-B874-1D46C942B1F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99D7A2A7-21D4-4EE0-91EA-0BFAFEE11BA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25A72795-2F73-495B-95D4-33B5FF9473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8696DDA6-588F-4551-B54D-56B1FE5D1AD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541572C7-BD0D-4036-B36E-0BFAEA42CE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C1BF58F5-9CBC-4380-803B-F07AF15EDF1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5B587DD6-E188-4225-AFA0-458436F9CFD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B5D131DD-1857-429D-BF2F-98D30854748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5436B4C6-1E74-4F8C-8F8D-3972BF2D8D3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DF19A296-7C18-4BA1-AE70-8E05F8830E2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6A8C98B6-5557-4D49-8334-230CAF30119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2FDA2B55-65D0-44E9-8BA7-17E2BBD31A2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DEDCCEA9-FE19-4B52-BE6A-E138BA4205F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68CCE135-E333-4E3E-B8E9-43D036779B2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166C74D0-3DF1-4535-8176-A68B980018A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8D19E469-06A4-4007-AB0F-F9DB561F982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3D665666-15CE-4190-B5D4-AC06B68535D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3DCD7171-514C-4459-966D-06870D38D75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7333E47E-EAB7-49E0-A3B8-4BC6D813FD1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5D2CB4AA-F34E-4CA3-B36F-CED2D39236F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4BBDCD23-1D50-4780-8E47-3094CA77E18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E25157E6-3472-4DB3-9EE0-313CDBE39B6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692E9BC1-FDFF-4050-A3FA-1A269731740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7077D3D0-FB59-43FF-8659-28929624FC6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665" name="直線コネクタ 664">
          <a:extLst>
            <a:ext uri="{FF2B5EF4-FFF2-40B4-BE49-F238E27FC236}">
              <a16:creationId xmlns:a16="http://schemas.microsoft.com/office/drawing/2014/main" id="{DFEAAF8F-B744-4698-8E69-467A6C578A6D}"/>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666" name="【庁舎】&#10;有形固定資産減価償却率最小値テキスト">
          <a:extLst>
            <a:ext uri="{FF2B5EF4-FFF2-40B4-BE49-F238E27FC236}">
              <a16:creationId xmlns:a16="http://schemas.microsoft.com/office/drawing/2014/main" id="{D86C6CD4-42C7-4871-AF63-40DD042C27C7}"/>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67" name="直線コネクタ 666">
          <a:extLst>
            <a:ext uri="{FF2B5EF4-FFF2-40B4-BE49-F238E27FC236}">
              <a16:creationId xmlns:a16="http://schemas.microsoft.com/office/drawing/2014/main" id="{533C1A83-6DF0-4D46-B0DE-B0B9CF2CA398}"/>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668" name="【庁舎】&#10;有形固定資産減価償却率最大値テキスト">
          <a:extLst>
            <a:ext uri="{FF2B5EF4-FFF2-40B4-BE49-F238E27FC236}">
              <a16:creationId xmlns:a16="http://schemas.microsoft.com/office/drawing/2014/main" id="{A60A9516-3DAA-4273-AD7B-B9E545242C22}"/>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669" name="直線コネクタ 668">
          <a:extLst>
            <a:ext uri="{FF2B5EF4-FFF2-40B4-BE49-F238E27FC236}">
              <a16:creationId xmlns:a16="http://schemas.microsoft.com/office/drawing/2014/main" id="{2A98E5F2-92AB-4062-9691-52D4D93AF8D4}"/>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670" name="【庁舎】&#10;有形固定資産減価償却率平均値テキスト">
          <a:extLst>
            <a:ext uri="{FF2B5EF4-FFF2-40B4-BE49-F238E27FC236}">
              <a16:creationId xmlns:a16="http://schemas.microsoft.com/office/drawing/2014/main" id="{5EF2D055-E10C-4B09-880B-A8E4A76C5D86}"/>
            </a:ext>
          </a:extLst>
        </xdr:cNvPr>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671" name="フローチャート: 判断 670">
          <a:extLst>
            <a:ext uri="{FF2B5EF4-FFF2-40B4-BE49-F238E27FC236}">
              <a16:creationId xmlns:a16="http://schemas.microsoft.com/office/drawing/2014/main" id="{1E063F2C-411D-4B45-A625-68726AE4579D}"/>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672" name="フローチャート: 判断 671">
          <a:extLst>
            <a:ext uri="{FF2B5EF4-FFF2-40B4-BE49-F238E27FC236}">
              <a16:creationId xmlns:a16="http://schemas.microsoft.com/office/drawing/2014/main" id="{60F87D34-F050-4D1A-8D9E-6ED047483BF2}"/>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673" name="フローチャート: 判断 672">
          <a:extLst>
            <a:ext uri="{FF2B5EF4-FFF2-40B4-BE49-F238E27FC236}">
              <a16:creationId xmlns:a16="http://schemas.microsoft.com/office/drawing/2014/main" id="{D0363EF7-0FAE-4A20-A1D5-C884615DA826}"/>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674" name="フローチャート: 判断 673">
          <a:extLst>
            <a:ext uri="{FF2B5EF4-FFF2-40B4-BE49-F238E27FC236}">
              <a16:creationId xmlns:a16="http://schemas.microsoft.com/office/drawing/2014/main" id="{4D953815-712A-4BBC-84AA-094CBF687435}"/>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675" name="フローチャート: 判断 674">
          <a:extLst>
            <a:ext uri="{FF2B5EF4-FFF2-40B4-BE49-F238E27FC236}">
              <a16:creationId xmlns:a16="http://schemas.microsoft.com/office/drawing/2014/main" id="{05DB584D-6B73-4C4B-B382-7419D7A80AD4}"/>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5D94F629-A4E8-400C-A9DE-1369C5FE35C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8AD4ACD-8986-4A99-91D3-95D5F244C92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16F0ADCA-6AE5-4490-BC4D-327090F9741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4F6589E-D5B3-44DC-99CD-2763F5C0460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BFB94FF6-0A66-4E63-B540-4836D5C44A8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159294</xdr:rowOff>
    </xdr:from>
    <xdr:to>
      <xdr:col>85</xdr:col>
      <xdr:colOff>177800</xdr:colOff>
      <xdr:row>107</xdr:row>
      <xdr:rowOff>89444</xdr:rowOff>
    </xdr:to>
    <xdr:sp macro="" textlink="">
      <xdr:nvSpPr>
        <xdr:cNvPr id="681" name="楕円 680">
          <a:extLst>
            <a:ext uri="{FF2B5EF4-FFF2-40B4-BE49-F238E27FC236}">
              <a16:creationId xmlns:a16="http://schemas.microsoft.com/office/drawing/2014/main" id="{E3D86D22-18BA-43E1-8AD4-E23B850A25FD}"/>
            </a:ext>
          </a:extLst>
        </xdr:cNvPr>
        <xdr:cNvSpPr/>
      </xdr:nvSpPr>
      <xdr:spPr>
        <a:xfrm>
          <a:off x="16268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137721</xdr:rowOff>
    </xdr:from>
    <xdr:ext cx="405111" cy="259045"/>
    <xdr:sp macro="" textlink="">
      <xdr:nvSpPr>
        <xdr:cNvPr id="682" name="【庁舎】&#10;有形固定資産減価償却率該当値テキスト">
          <a:extLst>
            <a:ext uri="{FF2B5EF4-FFF2-40B4-BE49-F238E27FC236}">
              <a16:creationId xmlns:a16="http://schemas.microsoft.com/office/drawing/2014/main" id="{8E3F02F3-E494-4626-BAE2-DDB3B4B74DF8}"/>
            </a:ext>
          </a:extLst>
        </xdr:cNvPr>
        <xdr:cNvSpPr txBox="1"/>
      </xdr:nvSpPr>
      <xdr:spPr>
        <a:xfrm>
          <a:off x="16357600"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121738</xdr:rowOff>
    </xdr:from>
    <xdr:to>
      <xdr:col>81</xdr:col>
      <xdr:colOff>101600</xdr:colOff>
      <xdr:row>107</xdr:row>
      <xdr:rowOff>51888</xdr:rowOff>
    </xdr:to>
    <xdr:sp macro="" textlink="">
      <xdr:nvSpPr>
        <xdr:cNvPr id="683" name="楕円 682">
          <a:extLst>
            <a:ext uri="{FF2B5EF4-FFF2-40B4-BE49-F238E27FC236}">
              <a16:creationId xmlns:a16="http://schemas.microsoft.com/office/drawing/2014/main" id="{80374D0B-AAC3-4E30-853D-95AE8D279E8B}"/>
            </a:ext>
          </a:extLst>
        </xdr:cNvPr>
        <xdr:cNvSpPr/>
      </xdr:nvSpPr>
      <xdr:spPr>
        <a:xfrm>
          <a:off x="15430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1088</xdr:rowOff>
    </xdr:from>
    <xdr:to>
      <xdr:col>85</xdr:col>
      <xdr:colOff>127000</xdr:colOff>
      <xdr:row>107</xdr:row>
      <xdr:rowOff>38644</xdr:rowOff>
    </xdr:to>
    <xdr:cxnSp macro="">
      <xdr:nvCxnSpPr>
        <xdr:cNvPr id="684" name="直線コネクタ 683">
          <a:extLst>
            <a:ext uri="{FF2B5EF4-FFF2-40B4-BE49-F238E27FC236}">
              <a16:creationId xmlns:a16="http://schemas.microsoft.com/office/drawing/2014/main" id="{D82335E5-2B10-4A02-8111-0D61D08C63D3}"/>
            </a:ext>
          </a:extLst>
        </xdr:cNvPr>
        <xdr:cNvCxnSpPr/>
      </xdr:nvCxnSpPr>
      <xdr:spPr>
        <a:xfrm>
          <a:off x="15481300" y="1834623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85816</xdr:rowOff>
    </xdr:from>
    <xdr:to>
      <xdr:col>76</xdr:col>
      <xdr:colOff>165100</xdr:colOff>
      <xdr:row>107</xdr:row>
      <xdr:rowOff>15966</xdr:rowOff>
    </xdr:to>
    <xdr:sp macro="" textlink="">
      <xdr:nvSpPr>
        <xdr:cNvPr id="685" name="楕円 684">
          <a:extLst>
            <a:ext uri="{FF2B5EF4-FFF2-40B4-BE49-F238E27FC236}">
              <a16:creationId xmlns:a16="http://schemas.microsoft.com/office/drawing/2014/main" id="{52D2DD14-027D-4574-A51E-500A665C5D34}"/>
            </a:ext>
          </a:extLst>
        </xdr:cNvPr>
        <xdr:cNvSpPr/>
      </xdr:nvSpPr>
      <xdr:spPr>
        <a:xfrm>
          <a:off x="14541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136616</xdr:rowOff>
    </xdr:from>
    <xdr:to>
      <xdr:col>81</xdr:col>
      <xdr:colOff>50800</xdr:colOff>
      <xdr:row>107</xdr:row>
      <xdr:rowOff>1088</xdr:rowOff>
    </xdr:to>
    <xdr:cxnSp macro="">
      <xdr:nvCxnSpPr>
        <xdr:cNvPr id="686" name="直線コネクタ 685">
          <a:extLst>
            <a:ext uri="{FF2B5EF4-FFF2-40B4-BE49-F238E27FC236}">
              <a16:creationId xmlns:a16="http://schemas.microsoft.com/office/drawing/2014/main" id="{DC061B87-7A82-4BF0-B495-6BCEAB37CCFC}"/>
            </a:ext>
          </a:extLst>
        </xdr:cNvPr>
        <xdr:cNvCxnSpPr/>
      </xdr:nvCxnSpPr>
      <xdr:spPr>
        <a:xfrm>
          <a:off x="14592300" y="183103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85816</xdr:rowOff>
    </xdr:from>
    <xdr:to>
      <xdr:col>72</xdr:col>
      <xdr:colOff>38100</xdr:colOff>
      <xdr:row>107</xdr:row>
      <xdr:rowOff>15966</xdr:rowOff>
    </xdr:to>
    <xdr:sp macro="" textlink="">
      <xdr:nvSpPr>
        <xdr:cNvPr id="687" name="楕円 686">
          <a:extLst>
            <a:ext uri="{FF2B5EF4-FFF2-40B4-BE49-F238E27FC236}">
              <a16:creationId xmlns:a16="http://schemas.microsoft.com/office/drawing/2014/main" id="{E29BDC22-9740-4D1B-9BD4-E7E1EB881BF5}"/>
            </a:ext>
          </a:extLst>
        </xdr:cNvPr>
        <xdr:cNvSpPr/>
      </xdr:nvSpPr>
      <xdr:spPr>
        <a:xfrm>
          <a:off x="13652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136616</xdr:rowOff>
    </xdr:from>
    <xdr:to>
      <xdr:col>76</xdr:col>
      <xdr:colOff>114300</xdr:colOff>
      <xdr:row>106</xdr:row>
      <xdr:rowOff>136616</xdr:rowOff>
    </xdr:to>
    <xdr:cxnSp macro="">
      <xdr:nvCxnSpPr>
        <xdr:cNvPr id="688" name="直線コネクタ 687">
          <a:extLst>
            <a:ext uri="{FF2B5EF4-FFF2-40B4-BE49-F238E27FC236}">
              <a16:creationId xmlns:a16="http://schemas.microsoft.com/office/drawing/2014/main" id="{8E42CE9F-F74E-49E9-B1D4-A24F6C16506C}"/>
            </a:ext>
          </a:extLst>
        </xdr:cNvPr>
        <xdr:cNvCxnSpPr/>
      </xdr:nvCxnSpPr>
      <xdr:spPr>
        <a:xfrm>
          <a:off x="13703300" y="18310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69487</xdr:rowOff>
    </xdr:from>
    <xdr:to>
      <xdr:col>67</xdr:col>
      <xdr:colOff>101600</xdr:colOff>
      <xdr:row>106</xdr:row>
      <xdr:rowOff>171087</xdr:rowOff>
    </xdr:to>
    <xdr:sp macro="" textlink="">
      <xdr:nvSpPr>
        <xdr:cNvPr id="689" name="楕円 688">
          <a:extLst>
            <a:ext uri="{FF2B5EF4-FFF2-40B4-BE49-F238E27FC236}">
              <a16:creationId xmlns:a16="http://schemas.microsoft.com/office/drawing/2014/main" id="{0C681F58-FEFE-4E60-9DE4-981963287DB5}"/>
            </a:ext>
          </a:extLst>
        </xdr:cNvPr>
        <xdr:cNvSpPr/>
      </xdr:nvSpPr>
      <xdr:spPr>
        <a:xfrm>
          <a:off x="12763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120287</xdr:rowOff>
    </xdr:from>
    <xdr:to>
      <xdr:col>71</xdr:col>
      <xdr:colOff>177800</xdr:colOff>
      <xdr:row>106</xdr:row>
      <xdr:rowOff>136616</xdr:rowOff>
    </xdr:to>
    <xdr:cxnSp macro="">
      <xdr:nvCxnSpPr>
        <xdr:cNvPr id="690" name="直線コネクタ 689">
          <a:extLst>
            <a:ext uri="{FF2B5EF4-FFF2-40B4-BE49-F238E27FC236}">
              <a16:creationId xmlns:a16="http://schemas.microsoft.com/office/drawing/2014/main" id="{F6FFBA42-CB32-467B-B94C-AF17F67EC491}"/>
            </a:ext>
          </a:extLst>
        </xdr:cNvPr>
        <xdr:cNvCxnSpPr/>
      </xdr:nvCxnSpPr>
      <xdr:spPr>
        <a:xfrm>
          <a:off x="12814300" y="1829398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691" name="n_1aveValue【庁舎】&#10;有形固定資産減価償却率">
          <a:extLst>
            <a:ext uri="{FF2B5EF4-FFF2-40B4-BE49-F238E27FC236}">
              <a16:creationId xmlns:a16="http://schemas.microsoft.com/office/drawing/2014/main" id="{C9AEAFAF-87E0-4648-BE37-4C1F26A2DCE7}"/>
            </a:ext>
          </a:extLst>
        </xdr:cNvPr>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692" name="n_2aveValue【庁舎】&#10;有形固定資産減価償却率">
          <a:extLst>
            <a:ext uri="{FF2B5EF4-FFF2-40B4-BE49-F238E27FC236}">
              <a16:creationId xmlns:a16="http://schemas.microsoft.com/office/drawing/2014/main" id="{C52800FE-E0B1-48F6-9D5B-FC91077EBB58}"/>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693" name="n_3aveValue【庁舎】&#10;有形固定資産減価償却率">
          <a:extLst>
            <a:ext uri="{FF2B5EF4-FFF2-40B4-BE49-F238E27FC236}">
              <a16:creationId xmlns:a16="http://schemas.microsoft.com/office/drawing/2014/main" id="{FA693171-D7A8-4014-8012-63B42470834E}"/>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694" name="n_4aveValue【庁舎】&#10;有形固定資産減価償却率">
          <a:extLst>
            <a:ext uri="{FF2B5EF4-FFF2-40B4-BE49-F238E27FC236}">
              <a16:creationId xmlns:a16="http://schemas.microsoft.com/office/drawing/2014/main" id="{1D9987C7-9473-440B-9587-DAC5D26637F9}"/>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43015</xdr:rowOff>
    </xdr:from>
    <xdr:ext cx="405111" cy="259045"/>
    <xdr:sp macro="" textlink="">
      <xdr:nvSpPr>
        <xdr:cNvPr id="695" name="n_1mainValue【庁舎】&#10;有形固定資産減価償却率">
          <a:extLst>
            <a:ext uri="{FF2B5EF4-FFF2-40B4-BE49-F238E27FC236}">
              <a16:creationId xmlns:a16="http://schemas.microsoft.com/office/drawing/2014/main" id="{F69870C1-669C-4825-8FC7-14D0E8F18575}"/>
            </a:ext>
          </a:extLst>
        </xdr:cNvPr>
        <xdr:cNvSpPr txBox="1"/>
      </xdr:nvSpPr>
      <xdr:spPr>
        <a:xfrm>
          <a:off x="152660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7093</xdr:rowOff>
    </xdr:from>
    <xdr:ext cx="405111" cy="259045"/>
    <xdr:sp macro="" textlink="">
      <xdr:nvSpPr>
        <xdr:cNvPr id="696" name="n_2mainValue【庁舎】&#10;有形固定資産減価償却率">
          <a:extLst>
            <a:ext uri="{FF2B5EF4-FFF2-40B4-BE49-F238E27FC236}">
              <a16:creationId xmlns:a16="http://schemas.microsoft.com/office/drawing/2014/main" id="{0703E07B-14C9-4BDA-853B-26C48EB335D4}"/>
            </a:ext>
          </a:extLst>
        </xdr:cNvPr>
        <xdr:cNvSpPr txBox="1"/>
      </xdr:nvSpPr>
      <xdr:spPr>
        <a:xfrm>
          <a:off x="143897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7093</xdr:rowOff>
    </xdr:from>
    <xdr:ext cx="405111" cy="259045"/>
    <xdr:sp macro="" textlink="">
      <xdr:nvSpPr>
        <xdr:cNvPr id="697" name="n_3mainValue【庁舎】&#10;有形固定資産減価償却率">
          <a:extLst>
            <a:ext uri="{FF2B5EF4-FFF2-40B4-BE49-F238E27FC236}">
              <a16:creationId xmlns:a16="http://schemas.microsoft.com/office/drawing/2014/main" id="{4E455100-3760-445C-81E1-D9AA106E2A89}"/>
            </a:ext>
          </a:extLst>
        </xdr:cNvPr>
        <xdr:cNvSpPr txBox="1"/>
      </xdr:nvSpPr>
      <xdr:spPr>
        <a:xfrm>
          <a:off x="135007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162214</xdr:rowOff>
    </xdr:from>
    <xdr:ext cx="405111" cy="259045"/>
    <xdr:sp macro="" textlink="">
      <xdr:nvSpPr>
        <xdr:cNvPr id="698" name="n_4mainValue【庁舎】&#10;有形固定資産減価償却率">
          <a:extLst>
            <a:ext uri="{FF2B5EF4-FFF2-40B4-BE49-F238E27FC236}">
              <a16:creationId xmlns:a16="http://schemas.microsoft.com/office/drawing/2014/main" id="{54CED8D7-73A4-4724-B050-BFC4837B48A4}"/>
            </a:ext>
          </a:extLst>
        </xdr:cNvPr>
        <xdr:cNvSpPr txBox="1"/>
      </xdr:nvSpPr>
      <xdr:spPr>
        <a:xfrm>
          <a:off x="12611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1615C6E0-9F9D-4CA1-A0A5-5C4AA2F5694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306A658D-AF46-4C86-AFFD-BA8AFE6C5C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140F1C45-5B3B-41B0-8642-B6C25835B32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CF325FF2-52CE-4986-9248-E12F03F5750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321227FC-F3D8-4DB5-9B14-4552DB7D916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DD2A5673-428F-447F-8FB5-BC9B3E53940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AEF6C135-E702-487F-8C85-04F60A72FE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8A4A8613-731C-457D-BAE7-A0BDF6624A6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8748129B-D38E-49F4-9CFB-8AA18F08E58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FD9D7E5F-7ADC-486A-9055-9774322487E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7CF2C45F-7C89-4790-BBD8-F23F4D85C75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0924D294-3B24-4FC7-AF93-7CA8205BD81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82065FEE-C184-4384-A7B1-F4F31FB0FE8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A5EAE230-F8DB-40FD-BC00-39AD6321865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1253D39C-A96F-4E30-A8A5-F9A522B14C2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4F709CA0-671C-4FE7-B377-F0C2E3A682D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8F519C74-FB98-4E6C-84B8-01083451751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D1B8DAC9-A28B-4065-83B1-E8D0CF0AF5B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E255EB76-C4B8-431B-8721-75C3439AF86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DA78D151-FDB8-4E29-B660-F31F40D5DB5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13C8F022-252C-45A3-A4DD-F667D4EBF2F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EC97BEF1-F35C-4B68-A004-092DD284693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BE3E5BF4-118C-4023-9240-F8C6E05C40C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0B31EDCC-F9B0-4143-B9C0-E3E4E9E029F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70F02FC4-F98D-4F78-BE3E-65341C47E73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724" name="直線コネクタ 723">
          <a:extLst>
            <a:ext uri="{FF2B5EF4-FFF2-40B4-BE49-F238E27FC236}">
              <a16:creationId xmlns:a16="http://schemas.microsoft.com/office/drawing/2014/main" id="{1817D5FC-0A7B-42F4-A3F6-10176C79A34E}"/>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725" name="【庁舎】&#10;一人当たり面積最小値テキスト">
          <a:extLst>
            <a:ext uri="{FF2B5EF4-FFF2-40B4-BE49-F238E27FC236}">
              <a16:creationId xmlns:a16="http://schemas.microsoft.com/office/drawing/2014/main" id="{033250C5-C3D5-41DB-9F33-9D0F8D6A329E}"/>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726" name="直線コネクタ 725">
          <a:extLst>
            <a:ext uri="{FF2B5EF4-FFF2-40B4-BE49-F238E27FC236}">
              <a16:creationId xmlns:a16="http://schemas.microsoft.com/office/drawing/2014/main" id="{ADCF3515-FEF3-43F3-81D7-DE5DB5D07D98}"/>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27" name="【庁舎】&#10;一人当たり面積最大値テキスト">
          <a:extLst>
            <a:ext uri="{FF2B5EF4-FFF2-40B4-BE49-F238E27FC236}">
              <a16:creationId xmlns:a16="http://schemas.microsoft.com/office/drawing/2014/main" id="{0086567C-CC44-4C58-BDCF-D6F986427C95}"/>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28" name="直線コネクタ 727">
          <a:extLst>
            <a:ext uri="{FF2B5EF4-FFF2-40B4-BE49-F238E27FC236}">
              <a16:creationId xmlns:a16="http://schemas.microsoft.com/office/drawing/2014/main" id="{AC25B72B-BE35-4528-8248-F873BA2061D2}"/>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729" name="【庁舎】&#10;一人当たり面積平均値テキスト">
          <a:extLst>
            <a:ext uri="{FF2B5EF4-FFF2-40B4-BE49-F238E27FC236}">
              <a16:creationId xmlns:a16="http://schemas.microsoft.com/office/drawing/2014/main" id="{A5132A99-EEB3-4B5F-95D5-CDF060A04E33}"/>
            </a:ext>
          </a:extLst>
        </xdr:cNvPr>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30" name="フローチャート: 判断 729">
          <a:extLst>
            <a:ext uri="{FF2B5EF4-FFF2-40B4-BE49-F238E27FC236}">
              <a16:creationId xmlns:a16="http://schemas.microsoft.com/office/drawing/2014/main" id="{E941D607-7C54-4140-BB84-B2B2C556E7AB}"/>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731" name="フローチャート: 判断 730">
          <a:extLst>
            <a:ext uri="{FF2B5EF4-FFF2-40B4-BE49-F238E27FC236}">
              <a16:creationId xmlns:a16="http://schemas.microsoft.com/office/drawing/2014/main" id="{C9D7CBC1-4CB2-438A-ADFB-AC60FEF02828}"/>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732" name="フローチャート: 判断 731">
          <a:extLst>
            <a:ext uri="{FF2B5EF4-FFF2-40B4-BE49-F238E27FC236}">
              <a16:creationId xmlns:a16="http://schemas.microsoft.com/office/drawing/2014/main" id="{EA32A4CA-9F18-4E94-BB02-D3CB722DC046}"/>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733" name="フローチャート: 判断 732">
          <a:extLst>
            <a:ext uri="{FF2B5EF4-FFF2-40B4-BE49-F238E27FC236}">
              <a16:creationId xmlns:a16="http://schemas.microsoft.com/office/drawing/2014/main" id="{576F1574-8C12-4E99-8DDC-863AD21F3A9B}"/>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34" name="フローチャート: 判断 733">
          <a:extLst>
            <a:ext uri="{FF2B5EF4-FFF2-40B4-BE49-F238E27FC236}">
              <a16:creationId xmlns:a16="http://schemas.microsoft.com/office/drawing/2014/main" id="{4A8CE0A7-ED59-4F9C-8060-F17021C69EE4}"/>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E8AB9697-6239-425D-AAFA-8027F06F200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506C4D00-B689-4118-942B-3A065B7C1B0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5F77E6FE-79EF-4257-8B31-ECAD99BA886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EEDCEBD-6A5E-4DB3-B3F4-014A984A87D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C6E832D9-B40B-4680-985D-AA10821D4CE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22134</xdr:rowOff>
    </xdr:from>
    <xdr:to>
      <xdr:col>116</xdr:col>
      <xdr:colOff>114300</xdr:colOff>
      <xdr:row>107</xdr:row>
      <xdr:rowOff>123734</xdr:rowOff>
    </xdr:to>
    <xdr:sp macro="" textlink="">
      <xdr:nvSpPr>
        <xdr:cNvPr id="740" name="楕円 739">
          <a:extLst>
            <a:ext uri="{FF2B5EF4-FFF2-40B4-BE49-F238E27FC236}">
              <a16:creationId xmlns:a16="http://schemas.microsoft.com/office/drawing/2014/main" id="{456CEE50-493A-4F76-A527-E6661F70C55E}"/>
            </a:ext>
          </a:extLst>
        </xdr:cNvPr>
        <xdr:cNvSpPr/>
      </xdr:nvSpPr>
      <xdr:spPr>
        <a:xfrm>
          <a:off x="221107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561</xdr:rowOff>
    </xdr:from>
    <xdr:ext cx="469744" cy="259045"/>
    <xdr:sp macro="" textlink="">
      <xdr:nvSpPr>
        <xdr:cNvPr id="741" name="【庁舎】&#10;一人当たり面積該当値テキスト">
          <a:extLst>
            <a:ext uri="{FF2B5EF4-FFF2-40B4-BE49-F238E27FC236}">
              <a16:creationId xmlns:a16="http://schemas.microsoft.com/office/drawing/2014/main" id="{AED7BFD8-4F5D-4D02-A7EF-47AE79F78EAE}"/>
            </a:ext>
          </a:extLst>
        </xdr:cNvPr>
        <xdr:cNvSpPr txBox="1"/>
      </xdr:nvSpPr>
      <xdr:spPr>
        <a:xfrm>
          <a:off x="22199600" y="1834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23768</xdr:rowOff>
    </xdr:from>
    <xdr:to>
      <xdr:col>112</xdr:col>
      <xdr:colOff>38100</xdr:colOff>
      <xdr:row>107</xdr:row>
      <xdr:rowOff>125368</xdr:rowOff>
    </xdr:to>
    <xdr:sp macro="" textlink="">
      <xdr:nvSpPr>
        <xdr:cNvPr id="742" name="楕円 741">
          <a:extLst>
            <a:ext uri="{FF2B5EF4-FFF2-40B4-BE49-F238E27FC236}">
              <a16:creationId xmlns:a16="http://schemas.microsoft.com/office/drawing/2014/main" id="{E516749D-F5A7-4B46-AC11-80E2932CEF76}"/>
            </a:ext>
          </a:extLst>
        </xdr:cNvPr>
        <xdr:cNvSpPr/>
      </xdr:nvSpPr>
      <xdr:spPr>
        <a:xfrm>
          <a:off x="21272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72934</xdr:rowOff>
    </xdr:from>
    <xdr:to>
      <xdr:col>116</xdr:col>
      <xdr:colOff>63500</xdr:colOff>
      <xdr:row>107</xdr:row>
      <xdr:rowOff>74568</xdr:rowOff>
    </xdr:to>
    <xdr:cxnSp macro="">
      <xdr:nvCxnSpPr>
        <xdr:cNvPr id="743" name="直線コネクタ 742">
          <a:extLst>
            <a:ext uri="{FF2B5EF4-FFF2-40B4-BE49-F238E27FC236}">
              <a16:creationId xmlns:a16="http://schemas.microsoft.com/office/drawing/2014/main" id="{81E6377D-413E-4F18-A756-2164983138F1}"/>
            </a:ext>
          </a:extLst>
        </xdr:cNvPr>
        <xdr:cNvCxnSpPr/>
      </xdr:nvCxnSpPr>
      <xdr:spPr>
        <a:xfrm flipV="1">
          <a:off x="21323300" y="1841808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44" name="楕円 743">
          <a:extLst>
            <a:ext uri="{FF2B5EF4-FFF2-40B4-BE49-F238E27FC236}">
              <a16:creationId xmlns:a16="http://schemas.microsoft.com/office/drawing/2014/main" id="{D11D34F1-DA4B-4ACA-95A2-FEB313164C63}"/>
            </a:ext>
          </a:extLst>
        </xdr:cNvPr>
        <xdr:cNvSpPr/>
      </xdr:nvSpPr>
      <xdr:spPr>
        <a:xfrm>
          <a:off x="2038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74568</xdr:rowOff>
    </xdr:from>
    <xdr:to>
      <xdr:col>111</xdr:col>
      <xdr:colOff>177800</xdr:colOff>
      <xdr:row>107</xdr:row>
      <xdr:rowOff>76200</xdr:rowOff>
    </xdr:to>
    <xdr:cxnSp macro="">
      <xdr:nvCxnSpPr>
        <xdr:cNvPr id="745" name="直線コネクタ 744">
          <a:extLst>
            <a:ext uri="{FF2B5EF4-FFF2-40B4-BE49-F238E27FC236}">
              <a16:creationId xmlns:a16="http://schemas.microsoft.com/office/drawing/2014/main" id="{49F88DA0-90EA-415D-BB07-B16732424B3D}"/>
            </a:ext>
          </a:extLst>
        </xdr:cNvPr>
        <xdr:cNvCxnSpPr/>
      </xdr:nvCxnSpPr>
      <xdr:spPr>
        <a:xfrm flipV="1">
          <a:off x="20434300" y="1841971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27032</xdr:rowOff>
    </xdr:from>
    <xdr:to>
      <xdr:col>102</xdr:col>
      <xdr:colOff>165100</xdr:colOff>
      <xdr:row>107</xdr:row>
      <xdr:rowOff>128632</xdr:rowOff>
    </xdr:to>
    <xdr:sp macro="" textlink="">
      <xdr:nvSpPr>
        <xdr:cNvPr id="746" name="楕円 745">
          <a:extLst>
            <a:ext uri="{FF2B5EF4-FFF2-40B4-BE49-F238E27FC236}">
              <a16:creationId xmlns:a16="http://schemas.microsoft.com/office/drawing/2014/main" id="{5A7D2A97-E452-4F2B-8609-20925B619158}"/>
            </a:ext>
          </a:extLst>
        </xdr:cNvPr>
        <xdr:cNvSpPr/>
      </xdr:nvSpPr>
      <xdr:spPr>
        <a:xfrm>
          <a:off x="19494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76200</xdr:rowOff>
    </xdr:from>
    <xdr:to>
      <xdr:col>107</xdr:col>
      <xdr:colOff>50800</xdr:colOff>
      <xdr:row>107</xdr:row>
      <xdr:rowOff>77832</xdr:rowOff>
    </xdr:to>
    <xdr:cxnSp macro="">
      <xdr:nvCxnSpPr>
        <xdr:cNvPr id="747" name="直線コネクタ 746">
          <a:extLst>
            <a:ext uri="{FF2B5EF4-FFF2-40B4-BE49-F238E27FC236}">
              <a16:creationId xmlns:a16="http://schemas.microsoft.com/office/drawing/2014/main" id="{877AF77A-AC74-4516-8CAC-4C585463E8FC}"/>
            </a:ext>
          </a:extLst>
        </xdr:cNvPr>
        <xdr:cNvCxnSpPr/>
      </xdr:nvCxnSpPr>
      <xdr:spPr>
        <a:xfrm flipV="1">
          <a:off x="19545300" y="1842135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748" name="楕円 747">
          <a:extLst>
            <a:ext uri="{FF2B5EF4-FFF2-40B4-BE49-F238E27FC236}">
              <a16:creationId xmlns:a16="http://schemas.microsoft.com/office/drawing/2014/main" id="{34ACF494-6FA3-42D8-9D23-C480C87AB07C}"/>
            </a:ext>
          </a:extLst>
        </xdr:cNvPr>
        <xdr:cNvSpPr/>
      </xdr:nvSpPr>
      <xdr:spPr>
        <a:xfrm>
          <a:off x="18605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77832</xdr:rowOff>
    </xdr:from>
    <xdr:to>
      <xdr:col>102</xdr:col>
      <xdr:colOff>114300</xdr:colOff>
      <xdr:row>107</xdr:row>
      <xdr:rowOff>79466</xdr:rowOff>
    </xdr:to>
    <xdr:cxnSp macro="">
      <xdr:nvCxnSpPr>
        <xdr:cNvPr id="749" name="直線コネクタ 748">
          <a:extLst>
            <a:ext uri="{FF2B5EF4-FFF2-40B4-BE49-F238E27FC236}">
              <a16:creationId xmlns:a16="http://schemas.microsoft.com/office/drawing/2014/main" id="{4BD9C112-4E91-46BB-AEFD-1EC6F0E1B711}"/>
            </a:ext>
          </a:extLst>
        </xdr:cNvPr>
        <xdr:cNvCxnSpPr/>
      </xdr:nvCxnSpPr>
      <xdr:spPr>
        <a:xfrm flipV="1">
          <a:off x="18656300" y="1842298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750" name="n_1aveValue【庁舎】&#10;一人当たり面積">
          <a:extLst>
            <a:ext uri="{FF2B5EF4-FFF2-40B4-BE49-F238E27FC236}">
              <a16:creationId xmlns:a16="http://schemas.microsoft.com/office/drawing/2014/main" id="{03C7F560-E95E-43C8-AC63-9385DB035EE0}"/>
            </a:ext>
          </a:extLst>
        </xdr:cNvPr>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751" name="n_2aveValue【庁舎】&#10;一人当たり面積">
          <a:extLst>
            <a:ext uri="{FF2B5EF4-FFF2-40B4-BE49-F238E27FC236}">
              <a16:creationId xmlns:a16="http://schemas.microsoft.com/office/drawing/2014/main" id="{D7331F1E-0EE8-4BBB-A9D7-D6CBEC4C4159}"/>
            </a:ext>
          </a:extLst>
        </xdr:cNvPr>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752" name="n_3aveValue【庁舎】&#10;一人当たり面積">
          <a:extLst>
            <a:ext uri="{FF2B5EF4-FFF2-40B4-BE49-F238E27FC236}">
              <a16:creationId xmlns:a16="http://schemas.microsoft.com/office/drawing/2014/main" id="{2AEF4DF5-BB14-49DC-9C83-993FA5E3AB59}"/>
            </a:ext>
          </a:extLst>
        </xdr:cNvPr>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753" name="n_4aveValue【庁舎】&#10;一人当たり面積">
          <a:extLst>
            <a:ext uri="{FF2B5EF4-FFF2-40B4-BE49-F238E27FC236}">
              <a16:creationId xmlns:a16="http://schemas.microsoft.com/office/drawing/2014/main" id="{D5157921-ADA5-4718-B159-B72C88A77BF8}"/>
            </a:ext>
          </a:extLst>
        </xdr:cNvPr>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116495</xdr:rowOff>
    </xdr:from>
    <xdr:ext cx="469744" cy="259045"/>
    <xdr:sp macro="" textlink="">
      <xdr:nvSpPr>
        <xdr:cNvPr id="754" name="n_1mainValue【庁舎】&#10;一人当たり面積">
          <a:extLst>
            <a:ext uri="{FF2B5EF4-FFF2-40B4-BE49-F238E27FC236}">
              <a16:creationId xmlns:a16="http://schemas.microsoft.com/office/drawing/2014/main" id="{BB149010-1D0F-4041-B436-61403B680B3B}"/>
            </a:ext>
          </a:extLst>
        </xdr:cNvPr>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755" name="n_2mainValue【庁舎】&#10;一人当たり面積">
          <a:extLst>
            <a:ext uri="{FF2B5EF4-FFF2-40B4-BE49-F238E27FC236}">
              <a16:creationId xmlns:a16="http://schemas.microsoft.com/office/drawing/2014/main" id="{29CCDDD9-7232-485C-9652-F1F990BCBBB1}"/>
            </a:ext>
          </a:extLst>
        </xdr:cNvPr>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119759</xdr:rowOff>
    </xdr:from>
    <xdr:ext cx="469744" cy="259045"/>
    <xdr:sp macro="" textlink="">
      <xdr:nvSpPr>
        <xdr:cNvPr id="756" name="n_3mainValue【庁舎】&#10;一人当たり面積">
          <a:extLst>
            <a:ext uri="{FF2B5EF4-FFF2-40B4-BE49-F238E27FC236}">
              <a16:creationId xmlns:a16="http://schemas.microsoft.com/office/drawing/2014/main" id="{38384119-F282-4E6A-B1B5-2EFEBFBEC746}"/>
            </a:ext>
          </a:extLst>
        </xdr:cNvPr>
        <xdr:cNvSpPr txBox="1"/>
      </xdr:nvSpPr>
      <xdr:spPr>
        <a:xfrm>
          <a:off x="19310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121393</xdr:rowOff>
    </xdr:from>
    <xdr:ext cx="469744" cy="259045"/>
    <xdr:sp macro="" textlink="">
      <xdr:nvSpPr>
        <xdr:cNvPr id="757" name="n_4mainValue【庁舎】&#10;一人当たり面積">
          <a:extLst>
            <a:ext uri="{FF2B5EF4-FFF2-40B4-BE49-F238E27FC236}">
              <a16:creationId xmlns:a16="http://schemas.microsoft.com/office/drawing/2014/main" id="{42477217-1843-485F-8894-1DF3A7DE0EA3}"/>
            </a:ext>
          </a:extLst>
        </xdr:cNvPr>
        <xdr:cNvSpPr txBox="1"/>
      </xdr:nvSpPr>
      <xdr:spPr>
        <a:xfrm>
          <a:off x="18421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DC42F5BA-B283-4B9D-82FE-AC2AED37727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5383D942-B47C-45A0-BC28-B3DAACCB2A2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5361A13E-876D-443B-8915-35927695668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「福祉施設」、「消防施設」の有形固定資産減価償却率は類似団体平均と比較し低くなっているが、その要因は有都福祉交流センター（平成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年度竣工）　、消防庁舎（平成</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年度竣工）等の建設後十数年しか経過していない施設を含んでいるためである。</a:t>
          </a:r>
          <a:endParaRPr lang="ja-JP" altLang="ja-JP" sz="1400">
            <a:effectLst/>
          </a:endParaRPr>
        </a:p>
        <a:p>
          <a:r>
            <a:rPr kumimoji="1" lang="ja-JP" altLang="ja-JP"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「庁舎」の償却率が特に高くなっているが、市役所本庁舎は、竣工から</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年近くが経過し、耐震性能基準を満たしていないため、災害時に重要な拠点であることを踏まえ、</a:t>
          </a:r>
          <a:r>
            <a:rPr lang="ja-JP" altLang="en-US" sz="1100" b="0" i="0" baseline="0">
              <a:solidFill>
                <a:schemeClr val="dk1"/>
              </a:solidFill>
              <a:effectLst/>
              <a:latin typeface="+mn-lt"/>
              <a:ea typeface="+mn-ea"/>
              <a:cs typeface="+mn-cs"/>
            </a:rPr>
            <a:t>新本庁舎の</a:t>
          </a:r>
          <a:r>
            <a:rPr lang="ja-JP" altLang="ja-JP" sz="1100" b="0" i="0" baseline="0">
              <a:solidFill>
                <a:schemeClr val="dk1"/>
              </a:solidFill>
              <a:effectLst/>
              <a:latin typeface="+mn-lt"/>
              <a:ea typeface="+mn-ea"/>
              <a:cs typeface="+mn-cs"/>
            </a:rPr>
            <a:t>整備を進めている。</a:t>
          </a:r>
          <a:endParaRPr lang="ja-JP" altLang="ja-JP" sz="1400">
            <a:effectLst/>
          </a:endParaRPr>
        </a:p>
        <a:p>
          <a:r>
            <a:rPr lang="ja-JP" altLang="ja-JP" sz="1100" b="0" i="0" baseline="0">
              <a:solidFill>
                <a:schemeClr val="dk1"/>
              </a:solidFill>
              <a:effectLst/>
              <a:latin typeface="+mn-lt"/>
              <a:ea typeface="+mn-ea"/>
              <a:cs typeface="+mn-cs"/>
            </a:rPr>
            <a:t>「図書館」「体育館・プール」の償却率が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年度に大幅に改善している理由は、固定資産台帳作成時に把握できていなかった過去の更新等の償却資産を再調査し、反映したためである。</a:t>
          </a:r>
          <a:endParaRPr lang="ja-JP" altLang="ja-JP" sz="1400">
            <a:effectLst/>
          </a:endParaRPr>
        </a:p>
        <a:p>
          <a:r>
            <a:rPr kumimoji="1" lang="ja-JP" altLang="ja-JP" sz="1100">
              <a:solidFill>
                <a:schemeClr val="dk1"/>
              </a:solidFill>
              <a:effectLst/>
              <a:latin typeface="+mn-lt"/>
              <a:ea typeface="+mn-ea"/>
              <a:cs typeface="+mn-cs"/>
            </a:rPr>
            <a:t>一人当たり面積・延長等についてはほとんどの施設で類似団体平均より低い傾向にある。これは、類似団体に比べ市域の面積が小さいため、施設数が少ないことが関係していると考えられる。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70,969
69,295
24.35
26,171,465
25,621,750
423,715
15,105,906
24,836,921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年度の税収増に伴い、令和元年度の基準財政収入額が増加したため、平成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年度数値から改善している。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現状、類似団体平均を上回ってはいるが、歳入面では少子高齢化による個人市民税の減収、歳出面では社会保障関連経費の増加が予想されることから、継続した行財政改革の取組を行うとともに、税源涵養の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視点からの潜在力を成長に結びつける施策</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推進していくことで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117475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7839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117475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97367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増加を続ける一方であった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歳出経常一財が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歳入経常一財が大幅に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となっている。歳出経常一財では義務的経費である人件費が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歳入経常一財では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％に近い状況であり、持続可能な財政運営のためには、継続した歳出改善を行いつつ、税源涵養策の展開や税外収入確保等の歳入増加策を図っていく必要がある。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166007</xdr:rowOff>
    </xdr:from>
    <xdr:to>
      <xdr:col>23</xdr:col>
      <xdr:colOff>133350</xdr:colOff>
      <xdr:row>65</xdr:row>
      <xdr:rowOff>140244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967357"/>
          <a:ext cx="8382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166007</xdr:rowOff>
    </xdr:from>
    <xdr:to>
      <xdr:col>19</xdr:col>
      <xdr:colOff>133350</xdr:colOff>
      <xdr:row>65</xdr:row>
      <xdr:rowOff>9253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96735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9253</xdr:rowOff>
    </xdr:from>
    <xdr:to>
      <xdr:col>15</xdr:col>
      <xdr:colOff>82550</xdr:colOff>
      <xdr:row>65</xdr:row>
      <xdr:rowOff>147138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15350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145324</xdr:rowOff>
    </xdr:from>
    <xdr:to>
      <xdr:col>11</xdr:col>
      <xdr:colOff>31750</xdr:colOff>
      <xdr:row>65</xdr:row>
      <xdr:rowOff>147138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946674"/>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89444</xdr:rowOff>
    </xdr:from>
    <xdr:to>
      <xdr:col>23</xdr:col>
      <xdr:colOff>184150</xdr:colOff>
      <xdr:row>66</xdr:row>
      <xdr:rowOff>19594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156771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12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115207</xdr:rowOff>
    </xdr:from>
    <xdr:to>
      <xdr:col>19</xdr:col>
      <xdr:colOff>184150</xdr:colOff>
      <xdr:row>64</xdr:row>
      <xdr:rowOff>45357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30134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00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129903</xdr:rowOff>
    </xdr:from>
    <xdr:to>
      <xdr:col>15</xdr:col>
      <xdr:colOff>133350</xdr:colOff>
      <xdr:row>65</xdr:row>
      <xdr:rowOff>60053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44830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96338</xdr:rowOff>
    </xdr:from>
    <xdr:to>
      <xdr:col>11</xdr:col>
      <xdr:colOff>82550</xdr:colOff>
      <xdr:row>66</xdr:row>
      <xdr:rowOff>26488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11265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2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94524</xdr:rowOff>
    </xdr:from>
    <xdr:to>
      <xdr:col>7</xdr:col>
      <xdr:colOff>31750</xdr:colOff>
      <xdr:row>64</xdr:row>
      <xdr:rowOff>24674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9451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は減となっているものの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当項目における類似団体内の順位は上位であるが、経常収支比率に占める人件費の割合は高く、歳出総額の減や歳入改善を図る必要がある。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51205</xdr:rowOff>
    </xdr:from>
    <xdr:to>
      <xdr:col>23</xdr:col>
      <xdr:colOff>133350</xdr:colOff>
      <xdr:row>81</xdr:row>
      <xdr:rowOff>92216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38655"/>
          <a:ext cx="838200" cy="4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40182</xdr:rowOff>
    </xdr:from>
    <xdr:to>
      <xdr:col>19</xdr:col>
      <xdr:colOff>133350</xdr:colOff>
      <xdr:row>81</xdr:row>
      <xdr:rowOff>51205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27632"/>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35230</xdr:rowOff>
    </xdr:from>
    <xdr:to>
      <xdr:col>15</xdr:col>
      <xdr:colOff>82550</xdr:colOff>
      <xdr:row>81</xdr:row>
      <xdr:rowOff>40182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22680"/>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35230</xdr:rowOff>
    </xdr:from>
    <xdr:to>
      <xdr:col>11</xdr:col>
      <xdr:colOff>31750</xdr:colOff>
      <xdr:row>81</xdr:row>
      <xdr:rowOff>87506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22680"/>
          <a:ext cx="889000" cy="5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41416</xdr:rowOff>
    </xdr:from>
    <xdr:to>
      <xdr:col>23</xdr:col>
      <xdr:colOff>184150</xdr:colOff>
      <xdr:row>81</xdr:row>
      <xdr:rowOff>143016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57943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7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405</xdr:rowOff>
    </xdr:from>
    <xdr:to>
      <xdr:col>19</xdr:col>
      <xdr:colOff>184150</xdr:colOff>
      <xdr:row>81</xdr:row>
      <xdr:rowOff>102005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112182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56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160832</xdr:rowOff>
    </xdr:from>
    <xdr:to>
      <xdr:col>15</xdr:col>
      <xdr:colOff>133350</xdr:colOff>
      <xdr:row>81</xdr:row>
      <xdr:rowOff>90982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7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101159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4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155880</xdr:rowOff>
    </xdr:from>
    <xdr:to>
      <xdr:col>11</xdr:col>
      <xdr:colOff>82550</xdr:colOff>
      <xdr:row>81</xdr:row>
      <xdr:rowOff>86030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96207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36706</xdr:rowOff>
    </xdr:from>
    <xdr:to>
      <xdr:col>7</xdr:col>
      <xdr:colOff>31750</xdr:colOff>
      <xdr:row>81</xdr:row>
      <xdr:rowOff>138306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148483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9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人事院勧告による国家公務員の給与制度の見直しに準じた職員給与の改正を実施して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いるが、職員の若返りに伴う若年層の昇格増等により、平成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年度数値より高い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指数となっている。今後も給与の適正化に努めていく。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88</xdr:row>
      <xdr:rowOff>34471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15243"/>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16329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154214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9324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87</xdr:row>
      <xdr:rowOff>154214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070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職員数が最も多かった平成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年４月１日には職員数を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削減となっている。今後、統廃合を含めた就学前施設の在り方について検討を進めるとともに、ごみ収集業務の民間委託化等の検討を行い、職員の年齢構成にも配慮しながら、職員数の適正管理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171329</xdr:rowOff>
    </xdr:from>
    <xdr:to>
      <xdr:col>81</xdr:col>
      <xdr:colOff>44450</xdr:colOff>
      <xdr:row>61</xdr:row>
      <xdr:rowOff>20562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58329"/>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167882</xdr:rowOff>
    </xdr:from>
    <xdr:to>
      <xdr:col>77</xdr:col>
      <xdr:colOff>44450</xdr:colOff>
      <xdr:row>60</xdr:row>
      <xdr:rowOff>171329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5488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154094</xdr:rowOff>
    </xdr:from>
    <xdr:to>
      <xdr:col>72</xdr:col>
      <xdr:colOff>203200</xdr:colOff>
      <xdr:row>60</xdr:row>
      <xdr:rowOff>167882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4109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149497</xdr:rowOff>
    </xdr:from>
    <xdr:to>
      <xdr:col>68</xdr:col>
      <xdr:colOff>152400</xdr:colOff>
      <xdr:row>60</xdr:row>
      <xdr:rowOff>154094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36497"/>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141212</xdr:rowOff>
    </xdr:from>
    <xdr:to>
      <xdr:col>81</xdr:col>
      <xdr:colOff>95250</xdr:colOff>
      <xdr:row>61</xdr:row>
      <xdr:rowOff>71362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157739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7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120529</xdr:rowOff>
    </xdr:from>
    <xdr:to>
      <xdr:col>77</xdr:col>
      <xdr:colOff>95250</xdr:colOff>
      <xdr:row>61</xdr:row>
      <xdr:rowOff>50679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60856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7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117082</xdr:rowOff>
    </xdr:from>
    <xdr:to>
      <xdr:col>73</xdr:col>
      <xdr:colOff>44450</xdr:colOff>
      <xdr:row>61</xdr:row>
      <xdr:rowOff>47232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57409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103294</xdr:rowOff>
    </xdr:from>
    <xdr:to>
      <xdr:col>68</xdr:col>
      <xdr:colOff>203200</xdr:colOff>
      <xdr:row>61</xdr:row>
      <xdr:rowOff>33444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発行した交付税算入のない退職手当債、公営住宅建設事業債等の元金償還の本格化に伴い、実質公債費比率が悪化している。本市は、下水道事業の経営が健全であり、交付税算入を加味した場合の公営企業繰出金が少ないため、数値悪化を見ても実質公債費比率は他市と比較して低くなっている。今後は庁舎建替により、地方債残高の増加が見込まれるが、交付税算入のある起債の割合を増やし、実質公債費比率の悪化を最小限に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100390</xdr:rowOff>
    </xdr:from>
    <xdr:to>
      <xdr:col>81</xdr:col>
      <xdr:colOff>44450</xdr:colOff>
      <xdr:row>36</xdr:row>
      <xdr:rowOff>169333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27259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54428</xdr:rowOff>
    </xdr:from>
    <xdr:to>
      <xdr:col>77</xdr:col>
      <xdr:colOff>44450</xdr:colOff>
      <xdr:row>36</xdr:row>
      <xdr:rowOff>100390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622662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156936</xdr:rowOff>
    </xdr:from>
    <xdr:to>
      <xdr:col>72</xdr:col>
      <xdr:colOff>203200</xdr:colOff>
      <xdr:row>36</xdr:row>
      <xdr:rowOff>54428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6157686"/>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122464</xdr:rowOff>
    </xdr:from>
    <xdr:to>
      <xdr:col>68</xdr:col>
      <xdr:colOff>152400</xdr:colOff>
      <xdr:row>35</xdr:row>
      <xdr:rowOff>156936</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61232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135060</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49590</xdr:rowOff>
    </xdr:from>
    <xdr:to>
      <xdr:col>77</xdr:col>
      <xdr:colOff>95250</xdr:colOff>
      <xdr:row>36</xdr:row>
      <xdr:rowOff>151190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161367</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599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3628</xdr:rowOff>
    </xdr:from>
    <xdr:to>
      <xdr:col>73</xdr:col>
      <xdr:colOff>44450</xdr:colOff>
      <xdr:row>36</xdr:row>
      <xdr:rowOff>105228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115405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106136</xdr:rowOff>
    </xdr:from>
    <xdr:to>
      <xdr:col>68</xdr:col>
      <xdr:colOff>203200</xdr:colOff>
      <xdr:row>36</xdr:row>
      <xdr:rowOff>36286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46463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71664</xdr:rowOff>
    </xdr:from>
    <xdr:to>
      <xdr:col>64</xdr:col>
      <xdr:colOff>152400</xdr:colOff>
      <xdr:row>36</xdr:row>
      <xdr:rowOff>1814</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11991</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退職手当債の一部繰上償還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による地方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残高の減や下水道事業会計への繰出金減により将来負担額が減少したため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改善されマイナス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となっている。今後、庁舎整備事業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が本格化する事で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の増加及び基金取崩が見込まれる。持続可能な財政運営の実現のためには、引き続き退職手当債の繰上償還や資金手当地方債の抑制による残高抑制を図り、将来負担比率の悪化を最小限にとど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86662</xdr:rowOff>
    </xdr:from>
    <xdr:to>
      <xdr:col>77</xdr:col>
      <xdr:colOff>44450</xdr:colOff>
      <xdr:row>14</xdr:row>
      <xdr:rowOff>78377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315512"/>
          <a:ext cx="8890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78377</xdr:rowOff>
    </xdr:from>
    <xdr:to>
      <xdr:col>72</xdr:col>
      <xdr:colOff>203200</xdr:colOff>
      <xdr:row>15</xdr:row>
      <xdr:rowOff>10341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47867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162258</xdr:rowOff>
    </xdr:from>
    <xdr:to>
      <xdr:col>68</xdr:col>
      <xdr:colOff>152400</xdr:colOff>
      <xdr:row>15</xdr:row>
      <xdr:rowOff>10341</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562558"/>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35862</xdr:rowOff>
    </xdr:from>
    <xdr:to>
      <xdr:col>77</xdr:col>
      <xdr:colOff>95250</xdr:colOff>
      <xdr:row>13</xdr:row>
      <xdr:rowOff>137462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2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147639</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03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27577</xdr:rowOff>
    </xdr:from>
    <xdr:to>
      <xdr:col>73</xdr:col>
      <xdr:colOff>44450</xdr:colOff>
      <xdr:row>14</xdr:row>
      <xdr:rowOff>129177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4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139354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19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53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111458</xdr:rowOff>
    </xdr:from>
    <xdr:to>
      <xdr:col>64</xdr:col>
      <xdr:colOff>152400</xdr:colOff>
      <xdr:row>15</xdr:row>
      <xdr:rowOff>41608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5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51785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28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70,969
69,295
24.35
26,171,465
25,621,750
423,715
15,105,906
24,836,921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、経常収支比率に占める割合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類似団体内順位は前年度と同じくワースト３となっている。職員の大量退職と若返りにより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人件費は近年減少傾向にあるが、大量退職が一段落した時点で職員循環効果がなくなるため、今後、退職手当以外の人件費増が見込まれる。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27940</xdr:rowOff>
    </xdr:from>
    <xdr:to>
      <xdr:col>24</xdr:col>
      <xdr:colOff>25400</xdr:colOff>
      <xdr:row>40</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85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66040</xdr:rowOff>
    </xdr:from>
    <xdr:to>
      <xdr:col>19</xdr:col>
      <xdr:colOff>187325</xdr:colOff>
      <xdr:row>40</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24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41</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46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161290</xdr:rowOff>
    </xdr:from>
    <xdr:to>
      <xdr:col>11</xdr:col>
      <xdr:colOff>9525</xdr:colOff>
      <xdr:row>41</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478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148590</xdr:rowOff>
    </xdr:from>
    <xdr:to>
      <xdr:col>24</xdr:col>
      <xdr:colOff>76200</xdr:colOff>
      <xdr:row>40</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15240</xdr:rowOff>
    </xdr:from>
    <xdr:to>
      <xdr:col>20</xdr:col>
      <xdr:colOff>38100</xdr:colOff>
      <xdr:row>40</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5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160020</xdr:rowOff>
    </xdr:from>
    <xdr:to>
      <xdr:col>11</xdr:col>
      <xdr:colOff>60325</xdr:colOff>
      <xdr:row>41</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110490</xdr:rowOff>
    </xdr:from>
    <xdr:to>
      <xdr:col>6</xdr:col>
      <xdr:colOff>171450</xdr:colOff>
      <xdr:row>40</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物件費の経常経費は前年度から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今後も、行財政改革の推進により、事務事業の廃止、縮小、統廃合や行政事務の効率化を図り歳出抑制に努める。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17272</xdr:rowOff>
    </xdr:from>
    <xdr:to>
      <xdr:col>82</xdr:col>
      <xdr:colOff>107950</xdr:colOff>
      <xdr:row>14</xdr:row>
      <xdr:rowOff>72136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175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17272</xdr:rowOff>
    </xdr:from>
    <xdr:to>
      <xdr:col>78</xdr:col>
      <xdr:colOff>69850</xdr:colOff>
      <xdr:row>14</xdr:row>
      <xdr:rowOff>81280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175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136144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815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136144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27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21336</xdr:rowOff>
    </xdr:from>
    <xdr:to>
      <xdr:col>82</xdr:col>
      <xdr:colOff>158750</xdr:colOff>
      <xdr:row>14</xdr:row>
      <xdr:rowOff>122936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37863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6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137922</xdr:rowOff>
    </xdr:from>
    <xdr:to>
      <xdr:col>78</xdr:col>
      <xdr:colOff>120650</xdr:colOff>
      <xdr:row>14</xdr:row>
      <xdr:rowOff>68072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78249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3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85344</xdr:rowOff>
    </xdr:from>
    <xdr:to>
      <xdr:col>69</xdr:col>
      <xdr:colOff>142875</xdr:colOff>
      <xdr:row>15</xdr:row>
      <xdr:rowOff>15494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25671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障害福祉関係費、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児童福祉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、扶助費の経常一財は増と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経常収支比率に占める割合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している。しかし、生活保護率は平成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下がってはいるものの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、類似団体よりも高い水準となっている。今後も、高齢化の進展や子育て支援施策の充実により扶助費の増加が予想されるため、義務的経費の増加抑制が喫緊の課題となっている。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35560</xdr:rowOff>
    </xdr:from>
    <xdr:to>
      <xdr:col>24</xdr:col>
      <xdr:colOff>25400</xdr:colOff>
      <xdr:row>58</xdr:row>
      <xdr:rowOff>149860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9796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35560</xdr:rowOff>
    </xdr:from>
    <xdr:to>
      <xdr:col>19</xdr:col>
      <xdr:colOff>187325</xdr:colOff>
      <xdr:row>58</xdr:row>
      <xdr:rowOff>73660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97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73660</xdr:rowOff>
    </xdr:from>
    <xdr:to>
      <xdr:col>15</xdr:col>
      <xdr:colOff>98425</xdr:colOff>
      <xdr:row>58</xdr:row>
      <xdr:rowOff>73660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01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xdr:rowOff>
    </xdr:from>
    <xdr:to>
      <xdr:col>11</xdr:col>
      <xdr:colOff>9525</xdr:colOff>
      <xdr:row>58</xdr:row>
      <xdr:rowOff>73660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49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99060</xdr:rowOff>
    </xdr:from>
    <xdr:to>
      <xdr:col>24</xdr:col>
      <xdr:colOff>76200</xdr:colOff>
      <xdr:row>59</xdr:row>
      <xdr:rowOff>29210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71137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156210</xdr:rowOff>
    </xdr:from>
    <xdr:to>
      <xdr:col>20</xdr:col>
      <xdr:colOff>38100</xdr:colOff>
      <xdr:row>58</xdr:row>
      <xdr:rowOff>86360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71137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22860</xdr:rowOff>
    </xdr:from>
    <xdr:to>
      <xdr:col>15</xdr:col>
      <xdr:colOff>149225</xdr:colOff>
      <xdr:row>58</xdr:row>
      <xdr:rowOff>124460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109237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22860</xdr:rowOff>
    </xdr:from>
    <xdr:to>
      <xdr:col>11</xdr:col>
      <xdr:colOff>60325</xdr:colOff>
      <xdr:row>58</xdr:row>
      <xdr:rowOff>124460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109237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125730</xdr:rowOff>
    </xdr:from>
    <xdr:to>
      <xdr:col>6</xdr:col>
      <xdr:colOff>171450</xdr:colOff>
      <xdr:row>58</xdr:row>
      <xdr:rowOff>55880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40657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下水道事業が法適用であり、当該事業への繰出金は補助費等での算定となるため、類似団体平均と比べて低い水準となっている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高齢化の進行等により、介護保険及び後期高齢者医療特別会計への繰出金の増加傾向が続いており、その割合が高まりつつある。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79647</xdr:rowOff>
    </xdr:from>
    <xdr:to>
      <xdr:col>82</xdr:col>
      <xdr:colOff>107950</xdr:colOff>
      <xdr:row>55</xdr:row>
      <xdr:rowOff>151493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0939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79647</xdr:rowOff>
    </xdr:from>
    <xdr:to>
      <xdr:col>78</xdr:col>
      <xdr:colOff>69850</xdr:colOff>
      <xdr:row>55</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093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99241</xdr:rowOff>
    </xdr:from>
    <xdr:to>
      <xdr:col>73</xdr:col>
      <xdr:colOff>180975</xdr:colOff>
      <xdr:row>55</xdr:row>
      <xdr:rowOff>138430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289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99241</xdr:rowOff>
    </xdr:from>
    <xdr:to>
      <xdr:col>69</xdr:col>
      <xdr:colOff>92075</xdr:colOff>
      <xdr:row>55</xdr:row>
      <xdr:rowOff>118835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5289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117220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28847</xdr:rowOff>
    </xdr:from>
    <xdr:to>
      <xdr:col>78</xdr:col>
      <xdr:colOff>120650</xdr:colOff>
      <xdr:row>55</xdr:row>
      <xdr:rowOff>130447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140624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27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48441</xdr:rowOff>
    </xdr:from>
    <xdr:to>
      <xdr:col>69</xdr:col>
      <xdr:colOff>142875</xdr:colOff>
      <xdr:row>55</xdr:row>
      <xdr:rowOff>150041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160218</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下水道事業への資本的収支への繰出を見直したこと等により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からほぼ横ばいとなって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今後も、市の助成対象事業が公共性・公益性を有しているかなど、市が定めた基準に基づき、適正に執行されているか等、助成制度の見直しも含め検討を行い、改善を図る。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147574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43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170434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437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17272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17272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退職手当債の一部繰上償還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を行った事に伴い、公債費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の経常一財は増となり、経常収支比率に占める割合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退職手当債及び平成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年度からの大型公共事業に伴う地方債の元金償還が本格化しており、公債費が増加傾向にある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、退職手当債の繰上償還や、地方交付税措置のある地方債の活用により、残高の抑制及び利息負担の軽減を図る必要がある。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164556</xdr:rowOff>
    </xdr:from>
    <xdr:to>
      <xdr:col>24</xdr:col>
      <xdr:colOff>25400</xdr:colOff>
      <xdr:row>76</xdr:row>
      <xdr:rowOff>110671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023306"/>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144962</xdr:rowOff>
    </xdr:from>
    <xdr:to>
      <xdr:col>19</xdr:col>
      <xdr:colOff>187325</xdr:colOff>
      <xdr:row>75</xdr:row>
      <xdr:rowOff>164556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0037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144962</xdr:rowOff>
    </xdr:from>
    <xdr:to>
      <xdr:col>15</xdr:col>
      <xdr:colOff>98425</xdr:colOff>
      <xdr:row>75</xdr:row>
      <xdr:rowOff>144962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03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86178</xdr:rowOff>
    </xdr:from>
    <xdr:to>
      <xdr:col>11</xdr:col>
      <xdr:colOff>9525</xdr:colOff>
      <xdr:row>75</xdr:row>
      <xdr:rowOff>144962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94492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113756</xdr:rowOff>
    </xdr:from>
    <xdr:to>
      <xdr:col>20</xdr:col>
      <xdr:colOff>38100</xdr:colOff>
      <xdr:row>76</xdr:row>
      <xdr:rowOff>43906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54083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94162</xdr:rowOff>
    </xdr:from>
    <xdr:to>
      <xdr:col>15</xdr:col>
      <xdr:colOff>149225</xdr:colOff>
      <xdr:row>76</xdr:row>
      <xdr:rowOff>24312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34489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94162</xdr:rowOff>
    </xdr:from>
    <xdr:to>
      <xdr:col>11</xdr:col>
      <xdr:colOff>60325</xdr:colOff>
      <xdr:row>76</xdr:row>
      <xdr:rowOff>24312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34489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35378</xdr:rowOff>
    </xdr:from>
    <xdr:to>
      <xdr:col>6</xdr:col>
      <xdr:colOff>171450</xdr:colOff>
      <xdr:row>75</xdr:row>
      <xdr:rowOff>136978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147155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人件費及び扶助費が主因となり、類似団体平均と比較して数値が高い。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今後、生産年齢人口の減少に伴う税等の経常一般財源の減少が予想され、少子高齢化の進展に伴う社会保障関係経費等の増加も必至であるなか、事務事業の見直し等による歳出抑制を行い、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税源涵養の視点からの潜在力を成長に結びつける施策を推進していくことで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財政構造の弾力化の推進を図る必要がある。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14987</xdr:rowOff>
    </xdr:from>
    <xdr:to>
      <xdr:col>82</xdr:col>
      <xdr:colOff>107950</xdr:colOff>
      <xdr:row>79</xdr:row>
      <xdr:rowOff>143002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559537"/>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14987</xdr:rowOff>
    </xdr:from>
    <xdr:to>
      <xdr:col>78</xdr:col>
      <xdr:colOff>69850</xdr:colOff>
      <xdr:row>79</xdr:row>
      <xdr:rowOff>152146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559537"/>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152146</xdr:rowOff>
    </xdr:from>
    <xdr:to>
      <xdr:col>73</xdr:col>
      <xdr:colOff>180975</xdr:colOff>
      <xdr:row>80</xdr:row>
      <xdr:rowOff>72137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6966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80</xdr:row>
      <xdr:rowOff>72137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600685"/>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92202</xdr:rowOff>
    </xdr:from>
    <xdr:to>
      <xdr:col>82</xdr:col>
      <xdr:colOff>158750</xdr:colOff>
      <xdr:row>80</xdr:row>
      <xdr:rowOff>22352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64279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135637</xdr:rowOff>
    </xdr:from>
    <xdr:to>
      <xdr:col>78</xdr:col>
      <xdr:colOff>120650</xdr:colOff>
      <xdr:row>79</xdr:row>
      <xdr:rowOff>65787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50564</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101346</xdr:rowOff>
    </xdr:from>
    <xdr:to>
      <xdr:col>74</xdr:col>
      <xdr:colOff>31750</xdr:colOff>
      <xdr:row>80</xdr:row>
      <xdr:rowOff>31496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16273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21337</xdr:rowOff>
    </xdr:from>
    <xdr:to>
      <xdr:col>69</xdr:col>
      <xdr:colOff>142875</xdr:colOff>
      <xdr:row>80</xdr:row>
      <xdr:rowOff>122937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107714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20696</xdr:rowOff>
    </xdr:from>
    <xdr:to>
      <xdr:col>29</xdr:col>
      <xdr:colOff>127000</xdr:colOff>
      <xdr:row>17</xdr:row>
      <xdr:rowOff>32550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82971"/>
          <a:ext cx="647700" cy="1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11600</xdr:rowOff>
    </xdr:from>
    <xdr:to>
      <xdr:col>26</xdr:col>
      <xdr:colOff>50800</xdr:colOff>
      <xdr:row>17</xdr:row>
      <xdr:rowOff>20696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73875"/>
          <a:ext cx="698500" cy="9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11600</xdr:rowOff>
    </xdr:from>
    <xdr:to>
      <xdr:col>22</xdr:col>
      <xdr:colOff>114300</xdr:colOff>
      <xdr:row>17</xdr:row>
      <xdr:rowOff>18818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73875"/>
          <a:ext cx="698500" cy="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18818</xdr:rowOff>
    </xdr:from>
    <xdr:to>
      <xdr:col>18</xdr:col>
      <xdr:colOff>177800</xdr:colOff>
      <xdr:row>17</xdr:row>
      <xdr:rowOff>25594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81093"/>
          <a:ext cx="698500" cy="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153200</xdr:rowOff>
    </xdr:from>
    <xdr:to>
      <xdr:col>29</xdr:col>
      <xdr:colOff>177800</xdr:colOff>
      <xdr:row>17</xdr:row>
      <xdr:rowOff>83350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4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125277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1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141346</xdr:rowOff>
    </xdr:from>
    <xdr:to>
      <xdr:col>26</xdr:col>
      <xdr:colOff>101600</xdr:colOff>
      <xdr:row>17</xdr:row>
      <xdr:rowOff>71496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2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56273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1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132250</xdr:rowOff>
    </xdr:from>
    <xdr:to>
      <xdr:col>22</xdr:col>
      <xdr:colOff>165100</xdr:colOff>
      <xdr:row>17</xdr:row>
      <xdr:rowOff>62400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47177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0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139468</xdr:rowOff>
    </xdr:from>
    <xdr:to>
      <xdr:col>19</xdr:col>
      <xdr:colOff>38100</xdr:colOff>
      <xdr:row>17</xdr:row>
      <xdr:rowOff>69618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54395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1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146244</xdr:rowOff>
    </xdr:from>
    <xdr:to>
      <xdr:col>15</xdr:col>
      <xdr:colOff>101600</xdr:colOff>
      <xdr:row>17</xdr:row>
      <xdr:rowOff>76394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3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61171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2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223355</xdr:rowOff>
    </xdr:from>
    <xdr:to>
      <xdr:col>29</xdr:col>
      <xdr:colOff>127000</xdr:colOff>
      <xdr:row>37</xdr:row>
      <xdr:rowOff>275292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48055"/>
          <a:ext cx="647700" cy="51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275292</xdr:rowOff>
    </xdr:from>
    <xdr:to>
      <xdr:col>26</xdr:col>
      <xdr:colOff>50800</xdr:colOff>
      <xdr:row>37</xdr:row>
      <xdr:rowOff>314749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99992"/>
          <a:ext cx="698500" cy="39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309674</xdr:rowOff>
    </xdr:from>
    <xdr:to>
      <xdr:col>22</xdr:col>
      <xdr:colOff>114300</xdr:colOff>
      <xdr:row>37</xdr:row>
      <xdr:rowOff>314749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34374"/>
          <a:ext cx="698500" cy="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309674</xdr:rowOff>
    </xdr:from>
    <xdr:to>
      <xdr:col>18</xdr:col>
      <xdr:colOff>177800</xdr:colOff>
      <xdr:row>37</xdr:row>
      <xdr:rowOff>331437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34374"/>
          <a:ext cx="698500" cy="2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172555</xdr:rowOff>
    </xdr:from>
    <xdr:to>
      <xdr:col>29</xdr:col>
      <xdr:colOff>177800</xdr:colOff>
      <xdr:row>37</xdr:row>
      <xdr:rowOff>274155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97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144632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6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224492</xdr:rowOff>
    </xdr:from>
    <xdr:to>
      <xdr:col>26</xdr:col>
      <xdr:colOff>101600</xdr:colOff>
      <xdr:row>37</xdr:row>
      <xdr:rowOff>326092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4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310869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3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263949</xdr:rowOff>
    </xdr:from>
    <xdr:to>
      <xdr:col>22</xdr:col>
      <xdr:colOff>165100</xdr:colOff>
      <xdr:row>38</xdr:row>
      <xdr:rowOff>22649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88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7426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75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258874</xdr:rowOff>
    </xdr:from>
    <xdr:to>
      <xdr:col>19</xdr:col>
      <xdr:colOff>38100</xdr:colOff>
      <xdr:row>38</xdr:row>
      <xdr:rowOff>17574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83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2351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6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280637</xdr:rowOff>
    </xdr:from>
    <xdr:to>
      <xdr:col>15</xdr:col>
      <xdr:colOff>101600</xdr:colOff>
      <xdr:row>38</xdr:row>
      <xdr:rowOff>39337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05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24114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9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70,969
69,295
24.35
26,171,465
25,621,750
423,715
15,105,906
24,836,921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13709</xdr:rowOff>
    </xdr:from>
    <xdr:to>
      <xdr:col>24</xdr:col>
      <xdr:colOff>63500</xdr:colOff>
      <xdr:row>36</xdr:row>
      <xdr:rowOff>90698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85909"/>
          <a:ext cx="838200" cy="7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13709</xdr:rowOff>
    </xdr:from>
    <xdr:to>
      <xdr:col>19</xdr:col>
      <xdr:colOff>177800</xdr:colOff>
      <xdr:row>36</xdr:row>
      <xdr:rowOff>45827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85909"/>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30462</xdr:rowOff>
    </xdr:from>
    <xdr:to>
      <xdr:col>15</xdr:col>
      <xdr:colOff>50800</xdr:colOff>
      <xdr:row>36</xdr:row>
      <xdr:rowOff>45827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02662"/>
          <a:ext cx="889000" cy="1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2736</xdr:rowOff>
    </xdr:from>
    <xdr:to>
      <xdr:col>10</xdr:col>
      <xdr:colOff>114300</xdr:colOff>
      <xdr:row>36</xdr:row>
      <xdr:rowOff>30462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74936"/>
          <a:ext cx="8890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39898</xdr:rowOff>
    </xdr:from>
    <xdr:to>
      <xdr:col>24</xdr:col>
      <xdr:colOff>114300</xdr:colOff>
      <xdr:row>36</xdr:row>
      <xdr:rowOff>141498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1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18325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9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134359</xdr:rowOff>
    </xdr:from>
    <xdr:to>
      <xdr:col>20</xdr:col>
      <xdr:colOff>38100</xdr:colOff>
      <xdr:row>36</xdr:row>
      <xdr:rowOff>64509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81036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166477</xdr:rowOff>
    </xdr:from>
    <xdr:to>
      <xdr:col>15</xdr:col>
      <xdr:colOff>101600</xdr:colOff>
      <xdr:row>36</xdr:row>
      <xdr:rowOff>96627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113154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4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151112</xdr:rowOff>
    </xdr:from>
    <xdr:to>
      <xdr:col>10</xdr:col>
      <xdr:colOff>165100</xdr:colOff>
      <xdr:row>36</xdr:row>
      <xdr:rowOff>81262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5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97789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2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123386</xdr:rowOff>
    </xdr:from>
    <xdr:to>
      <xdr:col>6</xdr:col>
      <xdr:colOff>38100</xdr:colOff>
      <xdr:row>36</xdr:row>
      <xdr:rowOff>53536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70063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161117</xdr:rowOff>
    </xdr:from>
    <xdr:to>
      <xdr:col>24</xdr:col>
      <xdr:colOff>62865</xdr:colOff>
      <xdr:row>58</xdr:row>
      <xdr:rowOff>55504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33617"/>
          <a:ext cx="127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59331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00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55504</xdr:rowOff>
    </xdr:from>
    <xdr:to>
      <xdr:col>24</xdr:col>
      <xdr:colOff>152400</xdr:colOff>
      <xdr:row>58</xdr:row>
      <xdr:rowOff>55504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9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107794</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50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161117</xdr:rowOff>
    </xdr:from>
    <xdr:to>
      <xdr:col>24</xdr:col>
      <xdr:colOff>152400</xdr:colOff>
      <xdr:row>50</xdr:row>
      <xdr:rowOff>161117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3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29501</xdr:rowOff>
    </xdr:from>
    <xdr:to>
      <xdr:col>24</xdr:col>
      <xdr:colOff>63500</xdr:colOff>
      <xdr:row>58</xdr:row>
      <xdr:rowOff>113926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973601"/>
          <a:ext cx="838200" cy="8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104491</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6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81614</xdr:rowOff>
    </xdr:from>
    <xdr:to>
      <xdr:col>24</xdr:col>
      <xdr:colOff>114300</xdr:colOff>
      <xdr:row>56</xdr:row>
      <xdr:rowOff>11764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113926</xdr:rowOff>
    </xdr:from>
    <xdr:to>
      <xdr:col>19</xdr:col>
      <xdr:colOff>177800</xdr:colOff>
      <xdr:row>58</xdr:row>
      <xdr:rowOff>116940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10058026"/>
          <a:ext cx="889000" cy="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146721</xdr:rowOff>
    </xdr:from>
    <xdr:to>
      <xdr:col>20</xdr:col>
      <xdr:colOff>38100</xdr:colOff>
      <xdr:row>56</xdr:row>
      <xdr:rowOff>76871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93398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106210</xdr:rowOff>
    </xdr:from>
    <xdr:to>
      <xdr:col>15</xdr:col>
      <xdr:colOff>50800</xdr:colOff>
      <xdr:row>58</xdr:row>
      <xdr:rowOff>116940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10050310"/>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169025</xdr:rowOff>
    </xdr:from>
    <xdr:to>
      <xdr:col>15</xdr:col>
      <xdr:colOff>101600</xdr:colOff>
      <xdr:row>56</xdr:row>
      <xdr:rowOff>99175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59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115702</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62005</xdr:rowOff>
    </xdr:from>
    <xdr:to>
      <xdr:col>10</xdr:col>
      <xdr:colOff>114300</xdr:colOff>
      <xdr:row>58</xdr:row>
      <xdr:rowOff>106210</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10006105"/>
          <a:ext cx="889000" cy="4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24020</xdr:rowOff>
    </xdr:from>
    <xdr:to>
      <xdr:col>10</xdr:col>
      <xdr:colOff>165100</xdr:colOff>
      <xdr:row>56</xdr:row>
      <xdr:rowOff>125620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142147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4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17977</xdr:rowOff>
    </xdr:from>
    <xdr:to>
      <xdr:col>6</xdr:col>
      <xdr:colOff>38100</xdr:colOff>
      <xdr:row>55</xdr:row>
      <xdr:rowOff>119577</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4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136104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2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150151</xdr:rowOff>
    </xdr:from>
    <xdr:to>
      <xdr:col>24</xdr:col>
      <xdr:colOff>114300</xdr:colOff>
      <xdr:row>58</xdr:row>
      <xdr:rowOff>80301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9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65078</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83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63126</xdr:rowOff>
    </xdr:from>
    <xdr:to>
      <xdr:col>20</xdr:col>
      <xdr:colOff>38100</xdr:colOff>
      <xdr:row>58</xdr:row>
      <xdr:rowOff>164726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100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155853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1009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66140</xdr:rowOff>
    </xdr:from>
    <xdr:to>
      <xdr:col>15</xdr:col>
      <xdr:colOff>101600</xdr:colOff>
      <xdr:row>58</xdr:row>
      <xdr:rowOff>167740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100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158867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10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55410</xdr:rowOff>
    </xdr:from>
    <xdr:to>
      <xdr:col>10</xdr:col>
      <xdr:colOff>165100</xdr:colOff>
      <xdr:row>58</xdr:row>
      <xdr:rowOff>157010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148137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11205</xdr:rowOff>
    </xdr:from>
    <xdr:to>
      <xdr:col>6</xdr:col>
      <xdr:colOff>38100</xdr:colOff>
      <xdr:row>58</xdr:row>
      <xdr:rowOff>112805</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5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103932</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4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158491</xdr:rowOff>
    </xdr:from>
    <xdr:to>
      <xdr:col>24</xdr:col>
      <xdr:colOff>63500</xdr:colOff>
      <xdr:row>78</xdr:row>
      <xdr:rowOff>22839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60141"/>
          <a:ext cx="838200" cy="3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158491</xdr:rowOff>
    </xdr:from>
    <xdr:to>
      <xdr:col>19</xdr:col>
      <xdr:colOff>177800</xdr:colOff>
      <xdr:row>78</xdr:row>
      <xdr:rowOff>12461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60141"/>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12461</xdr:rowOff>
    </xdr:from>
    <xdr:to>
      <xdr:col>15</xdr:col>
      <xdr:colOff>50800</xdr:colOff>
      <xdr:row>78</xdr:row>
      <xdr:rowOff>39390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85561"/>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124292</xdr:rowOff>
    </xdr:from>
    <xdr:to>
      <xdr:col>10</xdr:col>
      <xdr:colOff>114300</xdr:colOff>
      <xdr:row>78</xdr:row>
      <xdr:rowOff>39390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25942"/>
          <a:ext cx="889000" cy="8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143489</xdr:rowOff>
    </xdr:from>
    <xdr:to>
      <xdr:col>24</xdr:col>
      <xdr:colOff>114300</xdr:colOff>
      <xdr:row>78</xdr:row>
      <xdr:rowOff>73639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58416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107691</xdr:rowOff>
    </xdr:from>
    <xdr:to>
      <xdr:col>20</xdr:col>
      <xdr:colOff>38100</xdr:colOff>
      <xdr:row>78</xdr:row>
      <xdr:rowOff>37841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28968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0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133111</xdr:rowOff>
    </xdr:from>
    <xdr:to>
      <xdr:col>15</xdr:col>
      <xdr:colOff>101600</xdr:colOff>
      <xdr:row>78</xdr:row>
      <xdr:rowOff>63261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54388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2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160040</xdr:rowOff>
    </xdr:from>
    <xdr:to>
      <xdr:col>10</xdr:col>
      <xdr:colOff>165100</xdr:colOff>
      <xdr:row>78</xdr:row>
      <xdr:rowOff>90190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81317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5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73492</xdr:rowOff>
    </xdr:from>
    <xdr:to>
      <xdr:col>6</xdr:col>
      <xdr:colOff>38100</xdr:colOff>
      <xdr:row>78</xdr:row>
      <xdr:rowOff>3642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166219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26403</xdr:rowOff>
    </xdr:from>
    <xdr:to>
      <xdr:col>24</xdr:col>
      <xdr:colOff>63500</xdr:colOff>
      <xdr:row>95</xdr:row>
      <xdr:rowOff>77851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14153"/>
          <a:ext cx="838200" cy="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67475</xdr:rowOff>
    </xdr:from>
    <xdr:to>
      <xdr:col>19</xdr:col>
      <xdr:colOff>177800</xdr:colOff>
      <xdr:row>95</xdr:row>
      <xdr:rowOff>77851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355225"/>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67475</xdr:rowOff>
    </xdr:from>
    <xdr:to>
      <xdr:col>15</xdr:col>
      <xdr:colOff>50800</xdr:colOff>
      <xdr:row>95</xdr:row>
      <xdr:rowOff>108814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55225"/>
          <a:ext cx="8890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108814</xdr:rowOff>
    </xdr:from>
    <xdr:to>
      <xdr:col>10</xdr:col>
      <xdr:colOff>114300</xdr:colOff>
      <xdr:row>95</xdr:row>
      <xdr:rowOff>162382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96564"/>
          <a:ext cx="8890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147053</xdr:rowOff>
    </xdr:from>
    <xdr:to>
      <xdr:col>24</xdr:col>
      <xdr:colOff>114300</xdr:colOff>
      <xdr:row>95</xdr:row>
      <xdr:rowOff>77203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169930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1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27051</xdr:rowOff>
    </xdr:from>
    <xdr:to>
      <xdr:col>20</xdr:col>
      <xdr:colOff>38100</xdr:colOff>
      <xdr:row>95</xdr:row>
      <xdr:rowOff>128651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145178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09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16675</xdr:rowOff>
    </xdr:from>
    <xdr:to>
      <xdr:col>15</xdr:col>
      <xdr:colOff>101600</xdr:colOff>
      <xdr:row>95</xdr:row>
      <xdr:rowOff>118275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134802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07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58014</xdr:rowOff>
    </xdr:from>
    <xdr:to>
      <xdr:col>10</xdr:col>
      <xdr:colOff>165100</xdr:colOff>
      <xdr:row>95</xdr:row>
      <xdr:rowOff>159614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4691</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12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111582</xdr:rowOff>
    </xdr:from>
    <xdr:to>
      <xdr:col>6</xdr:col>
      <xdr:colOff>38100</xdr:colOff>
      <xdr:row>96</xdr:row>
      <xdr:rowOff>41732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58259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17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1727</xdr:rowOff>
    </xdr:from>
    <xdr:to>
      <xdr:col>55</xdr:col>
      <xdr:colOff>0</xdr:colOff>
      <xdr:row>37</xdr:row>
      <xdr:rowOff>3111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345377"/>
          <a:ext cx="8382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143675</xdr:rowOff>
    </xdr:from>
    <xdr:to>
      <xdr:col>50</xdr:col>
      <xdr:colOff>114300</xdr:colOff>
      <xdr:row>37</xdr:row>
      <xdr:rowOff>1727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315875"/>
          <a:ext cx="889000" cy="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136538</xdr:rowOff>
    </xdr:from>
    <xdr:to>
      <xdr:col>45</xdr:col>
      <xdr:colOff>177800</xdr:colOff>
      <xdr:row>36</xdr:row>
      <xdr:rowOff>143675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08738"/>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136538</xdr:rowOff>
    </xdr:from>
    <xdr:to>
      <xdr:col>41</xdr:col>
      <xdr:colOff>50800</xdr:colOff>
      <xdr:row>36</xdr:row>
      <xdr:rowOff>148107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08738"/>
          <a:ext cx="889000" cy="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123761</xdr:rowOff>
    </xdr:from>
    <xdr:to>
      <xdr:col>55</xdr:col>
      <xdr:colOff>50800</xdr:colOff>
      <xdr:row>37</xdr:row>
      <xdr:rowOff>53911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102188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7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122377</xdr:rowOff>
    </xdr:from>
    <xdr:to>
      <xdr:col>50</xdr:col>
      <xdr:colOff>165100</xdr:colOff>
      <xdr:row>37</xdr:row>
      <xdr:rowOff>52527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43654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92875</xdr:rowOff>
    </xdr:from>
    <xdr:to>
      <xdr:col>46</xdr:col>
      <xdr:colOff>38100</xdr:colOff>
      <xdr:row>37</xdr:row>
      <xdr:rowOff>23025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14152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5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85738</xdr:rowOff>
    </xdr:from>
    <xdr:to>
      <xdr:col>41</xdr:col>
      <xdr:colOff>101600</xdr:colOff>
      <xdr:row>37</xdr:row>
      <xdr:rowOff>15888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5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7015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97307</xdr:rowOff>
    </xdr:from>
    <xdr:to>
      <xdr:col>36</xdr:col>
      <xdr:colOff>165100</xdr:colOff>
      <xdr:row>37</xdr:row>
      <xdr:rowOff>27457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18584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3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95438</xdr:rowOff>
    </xdr:from>
    <xdr:to>
      <xdr:col>55</xdr:col>
      <xdr:colOff>0</xdr:colOff>
      <xdr:row>57</xdr:row>
      <xdr:rowOff>134019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68088"/>
          <a:ext cx="838200" cy="3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107650</xdr:rowOff>
    </xdr:from>
    <xdr:to>
      <xdr:col>50</xdr:col>
      <xdr:colOff>114300</xdr:colOff>
      <xdr:row>57</xdr:row>
      <xdr:rowOff>134019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880300"/>
          <a:ext cx="889000" cy="2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96095</xdr:rowOff>
    </xdr:from>
    <xdr:to>
      <xdr:col>45</xdr:col>
      <xdr:colOff>177800</xdr:colOff>
      <xdr:row>57</xdr:row>
      <xdr:rowOff>107650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97295"/>
          <a:ext cx="889000" cy="18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96095</xdr:rowOff>
    </xdr:from>
    <xdr:to>
      <xdr:col>41</xdr:col>
      <xdr:colOff>50800</xdr:colOff>
      <xdr:row>56</xdr:row>
      <xdr:rowOff>135528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97295"/>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44638</xdr:rowOff>
    </xdr:from>
    <xdr:to>
      <xdr:col>55</xdr:col>
      <xdr:colOff>50800</xdr:colOff>
      <xdr:row>57</xdr:row>
      <xdr:rowOff>146238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131015</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3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83219</xdr:rowOff>
    </xdr:from>
    <xdr:to>
      <xdr:col>50</xdr:col>
      <xdr:colOff>165100</xdr:colOff>
      <xdr:row>58</xdr:row>
      <xdr:rowOff>13369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5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4496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4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56850</xdr:rowOff>
    </xdr:from>
    <xdr:to>
      <xdr:col>46</xdr:col>
      <xdr:colOff>38100</xdr:colOff>
      <xdr:row>57</xdr:row>
      <xdr:rowOff>158450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149577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2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45295</xdr:rowOff>
    </xdr:from>
    <xdr:to>
      <xdr:col>41</xdr:col>
      <xdr:colOff>101600</xdr:colOff>
      <xdr:row>56</xdr:row>
      <xdr:rowOff>146895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138022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7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84728</xdr:rowOff>
    </xdr:from>
    <xdr:to>
      <xdr:col>36</xdr:col>
      <xdr:colOff>165100</xdr:colOff>
      <xdr:row>57</xdr:row>
      <xdr:rowOff>14878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6005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77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32220</xdr:rowOff>
    </xdr:from>
    <xdr:to>
      <xdr:col>55</xdr:col>
      <xdr:colOff>0</xdr:colOff>
      <xdr:row>79</xdr:row>
      <xdr:rowOff>34252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76770"/>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30060</xdr:rowOff>
    </xdr:from>
    <xdr:to>
      <xdr:col>50</xdr:col>
      <xdr:colOff>114300</xdr:colOff>
      <xdr:row>79</xdr:row>
      <xdr:rowOff>32220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74610"/>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103987</xdr:rowOff>
    </xdr:from>
    <xdr:to>
      <xdr:col>45</xdr:col>
      <xdr:colOff>177800</xdr:colOff>
      <xdr:row>79</xdr:row>
      <xdr:rowOff>30060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77087"/>
          <a:ext cx="889000" cy="9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16027</xdr:rowOff>
    </xdr:from>
    <xdr:to>
      <xdr:col>41</xdr:col>
      <xdr:colOff>50800</xdr:colOff>
      <xdr:row>78</xdr:row>
      <xdr:rowOff>103987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389127"/>
          <a:ext cx="889000" cy="8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154902</xdr:rowOff>
    </xdr:from>
    <xdr:to>
      <xdr:col>55</xdr:col>
      <xdr:colOff>50800</xdr:colOff>
      <xdr:row>79</xdr:row>
      <xdr:rowOff>85052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69829</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42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152870</xdr:rowOff>
    </xdr:from>
    <xdr:to>
      <xdr:col>50</xdr:col>
      <xdr:colOff>165100</xdr:colOff>
      <xdr:row>79</xdr:row>
      <xdr:rowOff>83020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74147</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50017" y="13618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150710</xdr:rowOff>
    </xdr:from>
    <xdr:to>
      <xdr:col>46</xdr:col>
      <xdr:colOff>38100</xdr:colOff>
      <xdr:row>79</xdr:row>
      <xdr:rowOff>80860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71987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1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53187</xdr:rowOff>
    </xdr:from>
    <xdr:to>
      <xdr:col>41</xdr:col>
      <xdr:colOff>101600</xdr:colOff>
      <xdr:row>78</xdr:row>
      <xdr:rowOff>154787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2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145914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136677</xdr:rowOff>
    </xdr:from>
    <xdr:to>
      <xdr:col>36</xdr:col>
      <xdr:colOff>165100</xdr:colOff>
      <xdr:row>78</xdr:row>
      <xdr:rowOff>66827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57954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3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115805</xdr:rowOff>
    </xdr:from>
    <xdr:to>
      <xdr:col>55</xdr:col>
      <xdr:colOff>0</xdr:colOff>
      <xdr:row>99</xdr:row>
      <xdr:rowOff>16898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917905"/>
          <a:ext cx="838200" cy="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127073</xdr:rowOff>
    </xdr:from>
    <xdr:to>
      <xdr:col>50</xdr:col>
      <xdr:colOff>114300</xdr:colOff>
      <xdr:row>99</xdr:row>
      <xdr:rowOff>16898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929173"/>
          <a:ext cx="889000" cy="6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28220</xdr:rowOff>
    </xdr:from>
    <xdr:to>
      <xdr:col>45</xdr:col>
      <xdr:colOff>177800</xdr:colOff>
      <xdr:row>98</xdr:row>
      <xdr:rowOff>127073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658870"/>
          <a:ext cx="889000" cy="27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28220</xdr:rowOff>
    </xdr:from>
    <xdr:to>
      <xdr:col>41</xdr:col>
      <xdr:colOff>50800</xdr:colOff>
      <xdr:row>98</xdr:row>
      <xdr:rowOff>77662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658870"/>
          <a:ext cx="889000" cy="2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65005</xdr:rowOff>
    </xdr:from>
    <xdr:to>
      <xdr:col>55</xdr:col>
      <xdr:colOff>50800</xdr:colOff>
      <xdr:row>98</xdr:row>
      <xdr:rowOff>166605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8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151382</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8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137548</xdr:rowOff>
    </xdr:from>
    <xdr:to>
      <xdr:col>50</xdr:col>
      <xdr:colOff>165100</xdr:colOff>
      <xdr:row>99</xdr:row>
      <xdr:rowOff>67698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9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58825</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04428" y="1703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76273</xdr:rowOff>
    </xdr:from>
    <xdr:to>
      <xdr:col>46</xdr:col>
      <xdr:colOff>38100</xdr:colOff>
      <xdr:row>99</xdr:row>
      <xdr:rowOff>6423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7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169000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97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148870</xdr:rowOff>
    </xdr:from>
    <xdr:to>
      <xdr:col>41</xdr:col>
      <xdr:colOff>101600</xdr:colOff>
      <xdr:row>97</xdr:row>
      <xdr:rowOff>79020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95547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3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26862</xdr:rowOff>
    </xdr:from>
    <xdr:to>
      <xdr:col>36</xdr:col>
      <xdr:colOff>165100</xdr:colOff>
      <xdr:row>98</xdr:row>
      <xdr:rowOff>128462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2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119589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9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78533</xdr:rowOff>
    </xdr:from>
    <xdr:to>
      <xdr:col>85</xdr:col>
      <xdr:colOff>127000</xdr:colOff>
      <xdr:row>39</xdr:row>
      <xdr:rowOff>91531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65083"/>
          <a:ext cx="8382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78533</xdr:rowOff>
    </xdr:from>
    <xdr:to>
      <xdr:col>81</xdr:col>
      <xdr:colOff>50800</xdr:colOff>
      <xdr:row>39</xdr:row>
      <xdr:rowOff>98237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65083"/>
          <a:ext cx="889000" cy="1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98237</xdr:rowOff>
    </xdr:from>
    <xdr:to>
      <xdr:col>76</xdr:col>
      <xdr:colOff>114300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84787"/>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97365</xdr:rowOff>
    </xdr:from>
    <xdr:to>
      <xdr:col>71</xdr:col>
      <xdr:colOff>177800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83915"/>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40731</xdr:rowOff>
    </xdr:from>
    <xdr:to>
      <xdr:col>85</xdr:col>
      <xdr:colOff>177800</xdr:colOff>
      <xdr:row>39</xdr:row>
      <xdr:rowOff>142331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7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127108</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64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27733</xdr:rowOff>
    </xdr:from>
    <xdr:to>
      <xdr:col>81</xdr:col>
      <xdr:colOff>101600</xdr:colOff>
      <xdr:row>39</xdr:row>
      <xdr:rowOff>129333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71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120460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80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47437</xdr:rowOff>
    </xdr:from>
    <xdr:to>
      <xdr:col>76</xdr:col>
      <xdr:colOff>165100</xdr:colOff>
      <xdr:row>39</xdr:row>
      <xdr:rowOff>149037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3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140164</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35333" y="68267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46565</xdr:rowOff>
    </xdr:from>
    <xdr:to>
      <xdr:col>67</xdr:col>
      <xdr:colOff>101600</xdr:colOff>
      <xdr:row>39</xdr:row>
      <xdr:rowOff>148165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139292</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825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74448</xdr:rowOff>
    </xdr:from>
    <xdr:to>
      <xdr:col>85</xdr:col>
      <xdr:colOff>127000</xdr:colOff>
      <xdr:row>77</xdr:row>
      <xdr:rowOff>1766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04648"/>
          <a:ext cx="838200" cy="9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79477</xdr:rowOff>
    </xdr:from>
    <xdr:to>
      <xdr:col>81</xdr:col>
      <xdr:colOff>50800</xdr:colOff>
      <xdr:row>77</xdr:row>
      <xdr:rowOff>1766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109677"/>
          <a:ext cx="889000" cy="9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79477</xdr:rowOff>
    </xdr:from>
    <xdr:to>
      <xdr:col>76</xdr:col>
      <xdr:colOff>114300</xdr:colOff>
      <xdr:row>76</xdr:row>
      <xdr:rowOff>116763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09677"/>
          <a:ext cx="889000" cy="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116763</xdr:rowOff>
    </xdr:from>
    <xdr:to>
      <xdr:col>71</xdr:col>
      <xdr:colOff>177800</xdr:colOff>
      <xdr:row>77</xdr:row>
      <xdr:rowOff>55245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46963"/>
          <a:ext cx="889000" cy="10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23648</xdr:rowOff>
    </xdr:from>
    <xdr:to>
      <xdr:col>85</xdr:col>
      <xdr:colOff>177800</xdr:colOff>
      <xdr:row>76</xdr:row>
      <xdr:rowOff>125248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2075</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3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122416</xdr:rowOff>
    </xdr:from>
    <xdr:to>
      <xdr:col>81</xdr:col>
      <xdr:colOff>101600</xdr:colOff>
      <xdr:row>77</xdr:row>
      <xdr:rowOff>52566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43693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28677</xdr:rowOff>
    </xdr:from>
    <xdr:to>
      <xdr:col>76</xdr:col>
      <xdr:colOff>165100</xdr:colOff>
      <xdr:row>76</xdr:row>
      <xdr:rowOff>130277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121404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15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65963</xdr:rowOff>
    </xdr:from>
    <xdr:to>
      <xdr:col>72</xdr:col>
      <xdr:colOff>38100</xdr:colOff>
      <xdr:row>76</xdr:row>
      <xdr:rowOff>167563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9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158690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8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4445</xdr:rowOff>
    </xdr:from>
    <xdr:to>
      <xdr:col>67</xdr:col>
      <xdr:colOff>101600</xdr:colOff>
      <xdr:row>77</xdr:row>
      <xdr:rowOff>106045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97172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9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51620</xdr:rowOff>
    </xdr:from>
    <xdr:to>
      <xdr:col>85</xdr:col>
      <xdr:colOff>127000</xdr:colOff>
      <xdr:row>97</xdr:row>
      <xdr:rowOff>89271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339370"/>
          <a:ext cx="838200" cy="38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51620</xdr:rowOff>
    </xdr:from>
    <xdr:to>
      <xdr:col>81</xdr:col>
      <xdr:colOff>50800</xdr:colOff>
      <xdr:row>96</xdr:row>
      <xdr:rowOff>86894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339370"/>
          <a:ext cx="889000" cy="20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86894</xdr:rowOff>
    </xdr:from>
    <xdr:to>
      <xdr:col>76</xdr:col>
      <xdr:colOff>114300</xdr:colOff>
      <xdr:row>97</xdr:row>
      <xdr:rowOff>107238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546094"/>
          <a:ext cx="889000" cy="19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134877</xdr:rowOff>
    </xdr:from>
    <xdr:to>
      <xdr:col>71</xdr:col>
      <xdr:colOff>177800</xdr:colOff>
      <xdr:row>97</xdr:row>
      <xdr:rowOff>107238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594077"/>
          <a:ext cx="889000" cy="14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38471</xdr:rowOff>
    </xdr:from>
    <xdr:to>
      <xdr:col>85</xdr:col>
      <xdr:colOff>177800</xdr:colOff>
      <xdr:row>97</xdr:row>
      <xdr:rowOff>140071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6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16898</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4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820</xdr:rowOff>
    </xdr:from>
    <xdr:to>
      <xdr:col>81</xdr:col>
      <xdr:colOff>101600</xdr:colOff>
      <xdr:row>95</xdr:row>
      <xdr:rowOff>102420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2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118947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06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36094</xdr:rowOff>
    </xdr:from>
    <xdr:to>
      <xdr:col>76</xdr:col>
      <xdr:colOff>165100</xdr:colOff>
      <xdr:row>96</xdr:row>
      <xdr:rowOff>137694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4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154221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2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56438</xdr:rowOff>
    </xdr:from>
    <xdr:to>
      <xdr:col>72</xdr:col>
      <xdr:colOff>38100</xdr:colOff>
      <xdr:row>97</xdr:row>
      <xdr:rowOff>158038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149165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77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84077</xdr:rowOff>
    </xdr:from>
    <xdr:to>
      <xdr:col>67</xdr:col>
      <xdr:colOff>101600</xdr:colOff>
      <xdr:row>97</xdr:row>
      <xdr:rowOff>14227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5354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63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97681</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784231"/>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46881</xdr:rowOff>
    </xdr:from>
    <xdr:to>
      <xdr:col>116</xdr:col>
      <xdr:colOff>114300</xdr:colOff>
      <xdr:row>39</xdr:row>
      <xdr:rowOff>148481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133258</xdr:rowOff>
    </xdr:from>
    <xdr:ext cx="313932"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83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44069</xdr:rowOff>
    </xdr:from>
    <xdr:to>
      <xdr:col>116</xdr:col>
      <xdr:colOff>63500</xdr:colOff>
      <xdr:row>59</xdr:row>
      <xdr:rowOff>44259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9619"/>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42888</xdr:rowOff>
    </xdr:from>
    <xdr:to>
      <xdr:col>111</xdr:col>
      <xdr:colOff>177800</xdr:colOff>
      <xdr:row>59</xdr:row>
      <xdr:rowOff>44069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58438"/>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41516</xdr:rowOff>
    </xdr:from>
    <xdr:to>
      <xdr:col>107</xdr:col>
      <xdr:colOff>50800</xdr:colOff>
      <xdr:row>59</xdr:row>
      <xdr:rowOff>42888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5706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41516</xdr:rowOff>
    </xdr:from>
    <xdr:to>
      <xdr:col>102</xdr:col>
      <xdr:colOff>114300</xdr:colOff>
      <xdr:row>59</xdr:row>
      <xdr:rowOff>41973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5706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164909</xdr:rowOff>
    </xdr:from>
    <xdr:to>
      <xdr:col>116</xdr:col>
      <xdr:colOff>114300</xdr:colOff>
      <xdr:row>59</xdr:row>
      <xdr:rowOff>95059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79836</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39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164719</xdr:rowOff>
    </xdr:from>
    <xdr:to>
      <xdr:col>112</xdr:col>
      <xdr:colOff>38100</xdr:colOff>
      <xdr:row>59</xdr:row>
      <xdr:rowOff>94869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85996</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201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163538</xdr:rowOff>
    </xdr:from>
    <xdr:to>
      <xdr:col>107</xdr:col>
      <xdr:colOff>101600</xdr:colOff>
      <xdr:row>59</xdr:row>
      <xdr:rowOff>93688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84815</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200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162166</xdr:rowOff>
    </xdr:from>
    <xdr:to>
      <xdr:col>102</xdr:col>
      <xdr:colOff>165100</xdr:colOff>
      <xdr:row>59</xdr:row>
      <xdr:rowOff>92316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83443</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88333" y="10198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162623</xdr:rowOff>
    </xdr:from>
    <xdr:to>
      <xdr:col>98</xdr:col>
      <xdr:colOff>38100</xdr:colOff>
      <xdr:row>59</xdr:row>
      <xdr:rowOff>92773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83900</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99333" y="10199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105411</xdr:rowOff>
    </xdr:from>
    <xdr:to>
      <xdr:col>116</xdr:col>
      <xdr:colOff>63500</xdr:colOff>
      <xdr:row>77</xdr:row>
      <xdr:rowOff>137795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3070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114554</xdr:rowOff>
    </xdr:from>
    <xdr:to>
      <xdr:col>111</xdr:col>
      <xdr:colOff>177800</xdr:colOff>
      <xdr:row>77</xdr:row>
      <xdr:rowOff>137795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316204"/>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114554</xdr:rowOff>
    </xdr:from>
    <xdr:to>
      <xdr:col>107</xdr:col>
      <xdr:colOff>50800</xdr:colOff>
      <xdr:row>77</xdr:row>
      <xdr:rowOff>129336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316204"/>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126860</xdr:rowOff>
    </xdr:from>
    <xdr:to>
      <xdr:col>102</xdr:col>
      <xdr:colOff>114300</xdr:colOff>
      <xdr:row>77</xdr:row>
      <xdr:rowOff>129336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328510"/>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54611</xdr:rowOff>
    </xdr:from>
    <xdr:to>
      <xdr:col>116</xdr:col>
      <xdr:colOff>114300</xdr:colOff>
      <xdr:row>77</xdr:row>
      <xdr:rowOff>156211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33038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86995</xdr:rowOff>
    </xdr:from>
    <xdr:to>
      <xdr:col>112</xdr:col>
      <xdr:colOff>38100</xdr:colOff>
      <xdr:row>78</xdr:row>
      <xdr:rowOff>17145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8272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63754</xdr:rowOff>
    </xdr:from>
    <xdr:to>
      <xdr:col>107</xdr:col>
      <xdr:colOff>101600</xdr:colOff>
      <xdr:row>77</xdr:row>
      <xdr:rowOff>165354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156481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5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78536</xdr:rowOff>
    </xdr:from>
    <xdr:to>
      <xdr:col>102</xdr:col>
      <xdr:colOff>165100</xdr:colOff>
      <xdr:row>78</xdr:row>
      <xdr:rowOff>8686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8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171263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7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76060</xdr:rowOff>
    </xdr:from>
    <xdr:to>
      <xdr:col>98</xdr:col>
      <xdr:colOff>38100</xdr:colOff>
      <xdr:row>78</xdr:row>
      <xdr:rowOff>6210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168787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7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本市は面積が狭く人口密度も高いことから効率的な財政運営が可能であり、類似団体と比較すると全体的に低い決算額となっているが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扶助費が類似団体よりも高く、歳出経常一般財源も毎年増加している。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公債費も今後増加傾向であり、義務的経費の歳出抑制が喫緊の課題となっている。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前年度からの主な増減は、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定年延長等に伴う人件費の減、中学校屋内運動場等空調設備整備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等による普通建設事業費の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、退職手当債を繰上償還したことによる公債費の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増及び、</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前年度に大幅な増額となっていた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公共施設等整備基金積立金の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による積立金の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70,969
69,295
24.35
26,171,465
25,621,750
423,715
15,105,906
24,836,921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18542</xdr:rowOff>
    </xdr:from>
    <xdr:to>
      <xdr:col>24</xdr:col>
      <xdr:colOff>63500</xdr:colOff>
      <xdr:row>34</xdr:row>
      <xdr:rowOff>33172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47842"/>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33172</xdr:rowOff>
    </xdr:from>
    <xdr:to>
      <xdr:col>19</xdr:col>
      <xdr:colOff>177800</xdr:colOff>
      <xdr:row>34</xdr:row>
      <xdr:rowOff>36830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6247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36830</xdr:rowOff>
    </xdr:from>
    <xdr:to>
      <xdr:col>15</xdr:col>
      <xdr:colOff>50800</xdr:colOff>
      <xdr:row>34</xdr:row>
      <xdr:rowOff>47346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6613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2083</xdr:rowOff>
    </xdr:from>
    <xdr:to>
      <xdr:col>10</xdr:col>
      <xdr:colOff>114300</xdr:colOff>
      <xdr:row>34</xdr:row>
      <xdr:rowOff>47346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59933"/>
          <a:ext cx="889000" cy="2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139192</xdr:rowOff>
    </xdr:from>
    <xdr:to>
      <xdr:col>24</xdr:col>
      <xdr:colOff>114300</xdr:colOff>
      <xdr:row>34</xdr:row>
      <xdr:rowOff>69342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162069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4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153822</xdr:rowOff>
    </xdr:from>
    <xdr:to>
      <xdr:col>20</xdr:col>
      <xdr:colOff>38100</xdr:colOff>
      <xdr:row>34</xdr:row>
      <xdr:rowOff>83972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100499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157480</xdr:rowOff>
    </xdr:from>
    <xdr:to>
      <xdr:col>15</xdr:col>
      <xdr:colOff>101600</xdr:colOff>
      <xdr:row>34</xdr:row>
      <xdr:rowOff>87630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104157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167996</xdr:rowOff>
    </xdr:from>
    <xdr:to>
      <xdr:col>10</xdr:col>
      <xdr:colOff>165100</xdr:colOff>
      <xdr:row>34</xdr:row>
      <xdr:rowOff>98146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114673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0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122733</xdr:rowOff>
    </xdr:from>
    <xdr:to>
      <xdr:col>6</xdr:col>
      <xdr:colOff>38100</xdr:colOff>
      <xdr:row>33</xdr:row>
      <xdr:rowOff>52883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69410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8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109723</xdr:rowOff>
    </xdr:from>
    <xdr:to>
      <xdr:col>24</xdr:col>
      <xdr:colOff>63500</xdr:colOff>
      <xdr:row>57</xdr:row>
      <xdr:rowOff>65816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10923"/>
          <a:ext cx="838200" cy="12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109723</xdr:rowOff>
    </xdr:from>
    <xdr:to>
      <xdr:col>19</xdr:col>
      <xdr:colOff>177800</xdr:colOff>
      <xdr:row>57</xdr:row>
      <xdr:rowOff>23785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10923"/>
          <a:ext cx="889000" cy="8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23785</xdr:rowOff>
    </xdr:from>
    <xdr:to>
      <xdr:col>15</xdr:col>
      <xdr:colOff>50800</xdr:colOff>
      <xdr:row>57</xdr:row>
      <xdr:rowOff>55697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96435"/>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166736</xdr:rowOff>
    </xdr:from>
    <xdr:to>
      <xdr:col>10</xdr:col>
      <xdr:colOff>114300</xdr:colOff>
      <xdr:row>57</xdr:row>
      <xdr:rowOff>55697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67936"/>
          <a:ext cx="889000" cy="6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15016</xdr:rowOff>
    </xdr:from>
    <xdr:to>
      <xdr:col>24</xdr:col>
      <xdr:colOff>114300</xdr:colOff>
      <xdr:row>57</xdr:row>
      <xdr:rowOff>116616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8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101393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0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58923</xdr:rowOff>
    </xdr:from>
    <xdr:to>
      <xdr:col>20</xdr:col>
      <xdr:colOff>38100</xdr:colOff>
      <xdr:row>56</xdr:row>
      <xdr:rowOff>160523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6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151650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5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144435</xdr:rowOff>
    </xdr:from>
    <xdr:to>
      <xdr:col>15</xdr:col>
      <xdr:colOff>101600</xdr:colOff>
      <xdr:row>57</xdr:row>
      <xdr:rowOff>74585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4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65712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3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4897</xdr:rowOff>
    </xdr:from>
    <xdr:to>
      <xdr:col>10</xdr:col>
      <xdr:colOff>165100</xdr:colOff>
      <xdr:row>57</xdr:row>
      <xdr:rowOff>106497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97624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115936</xdr:rowOff>
    </xdr:from>
    <xdr:to>
      <xdr:col>6</xdr:col>
      <xdr:colOff>38100</xdr:colOff>
      <xdr:row>57</xdr:row>
      <xdr:rowOff>46086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37213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0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38760</xdr:rowOff>
    </xdr:from>
    <xdr:to>
      <xdr:col>24</xdr:col>
      <xdr:colOff>63500</xdr:colOff>
      <xdr:row>75</xdr:row>
      <xdr:rowOff>76950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97510"/>
          <a:ext cx="838200" cy="3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58598</xdr:rowOff>
    </xdr:from>
    <xdr:to>
      <xdr:col>19</xdr:col>
      <xdr:colOff>177800</xdr:colOff>
      <xdr:row>75</xdr:row>
      <xdr:rowOff>76950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917348"/>
          <a:ext cx="889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48247</xdr:rowOff>
    </xdr:from>
    <xdr:to>
      <xdr:col>15</xdr:col>
      <xdr:colOff>50800</xdr:colOff>
      <xdr:row>75</xdr:row>
      <xdr:rowOff>58598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906997"/>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43485</xdr:rowOff>
    </xdr:from>
    <xdr:to>
      <xdr:col>10</xdr:col>
      <xdr:colOff>114300</xdr:colOff>
      <xdr:row>75</xdr:row>
      <xdr:rowOff>48247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02235"/>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159410</xdr:rowOff>
    </xdr:from>
    <xdr:to>
      <xdr:col>24</xdr:col>
      <xdr:colOff>114300</xdr:colOff>
      <xdr:row>75</xdr:row>
      <xdr:rowOff>89560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10837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9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26150</xdr:rowOff>
    </xdr:from>
    <xdr:to>
      <xdr:col>20</xdr:col>
      <xdr:colOff>38100</xdr:colOff>
      <xdr:row>75</xdr:row>
      <xdr:rowOff>127750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144277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6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7798</xdr:rowOff>
    </xdr:from>
    <xdr:to>
      <xdr:col>15</xdr:col>
      <xdr:colOff>101600</xdr:colOff>
      <xdr:row>75</xdr:row>
      <xdr:rowOff>109398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6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125925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4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168897</xdr:rowOff>
    </xdr:from>
    <xdr:to>
      <xdr:col>10</xdr:col>
      <xdr:colOff>165100</xdr:colOff>
      <xdr:row>75</xdr:row>
      <xdr:rowOff>99047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115574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3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164135</xdr:rowOff>
    </xdr:from>
    <xdr:to>
      <xdr:col>6</xdr:col>
      <xdr:colOff>38100</xdr:colOff>
      <xdr:row>75</xdr:row>
      <xdr:rowOff>94285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110812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2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74537</xdr:rowOff>
    </xdr:from>
    <xdr:to>
      <xdr:col>24</xdr:col>
      <xdr:colOff>63500</xdr:colOff>
      <xdr:row>97</xdr:row>
      <xdr:rowOff>86944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05187"/>
          <a:ext cx="8382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62737</xdr:rowOff>
    </xdr:from>
    <xdr:to>
      <xdr:col>19</xdr:col>
      <xdr:colOff>177800</xdr:colOff>
      <xdr:row>97</xdr:row>
      <xdr:rowOff>86944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93387"/>
          <a:ext cx="889000" cy="2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62737</xdr:rowOff>
    </xdr:from>
    <xdr:to>
      <xdr:col>15</xdr:col>
      <xdr:colOff>50800</xdr:colOff>
      <xdr:row>97</xdr:row>
      <xdr:rowOff>65405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93387"/>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65405</xdr:rowOff>
    </xdr:from>
    <xdr:to>
      <xdr:col>10</xdr:col>
      <xdr:colOff>114300</xdr:colOff>
      <xdr:row>97</xdr:row>
      <xdr:rowOff>77369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96055"/>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23737</xdr:rowOff>
    </xdr:from>
    <xdr:to>
      <xdr:col>24</xdr:col>
      <xdr:colOff>114300</xdr:colOff>
      <xdr:row>97</xdr:row>
      <xdr:rowOff>125337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5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110114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36144</xdr:rowOff>
    </xdr:from>
    <xdr:to>
      <xdr:col>20</xdr:col>
      <xdr:colOff>38100</xdr:colOff>
      <xdr:row>97</xdr:row>
      <xdr:rowOff>137744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128871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5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11937</xdr:rowOff>
    </xdr:from>
    <xdr:to>
      <xdr:col>15</xdr:col>
      <xdr:colOff>101600</xdr:colOff>
      <xdr:row>97</xdr:row>
      <xdr:rowOff>113537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4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104664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3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14605</xdr:rowOff>
    </xdr:from>
    <xdr:to>
      <xdr:col>10</xdr:col>
      <xdr:colOff>165100</xdr:colOff>
      <xdr:row>97</xdr:row>
      <xdr:rowOff>116205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107332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3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26569</xdr:rowOff>
    </xdr:from>
    <xdr:to>
      <xdr:col>6</xdr:col>
      <xdr:colOff>38100</xdr:colOff>
      <xdr:row>97</xdr:row>
      <xdr:rowOff>128169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119296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164846</xdr:rowOff>
    </xdr:from>
    <xdr:to>
      <xdr:col>55</xdr:col>
      <xdr:colOff>0</xdr:colOff>
      <xdr:row>39</xdr:row>
      <xdr:rowOff>4826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7994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166370</xdr:rowOff>
    </xdr:from>
    <xdr:to>
      <xdr:col>50</xdr:col>
      <xdr:colOff>114300</xdr:colOff>
      <xdr:row>39</xdr:row>
      <xdr:rowOff>4826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8147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165227</xdr:rowOff>
    </xdr:from>
    <xdr:to>
      <xdr:col>45</xdr:col>
      <xdr:colOff>177800</xdr:colOff>
      <xdr:row>38</xdr:row>
      <xdr:rowOff>166370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8032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18542</xdr:rowOff>
    </xdr:from>
    <xdr:to>
      <xdr:col>41</xdr:col>
      <xdr:colOff>50800</xdr:colOff>
      <xdr:row>38</xdr:row>
      <xdr:rowOff>165227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362192"/>
          <a:ext cx="88900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114046</xdr:rowOff>
    </xdr:from>
    <xdr:to>
      <xdr:col>55</xdr:col>
      <xdr:colOff>50800</xdr:colOff>
      <xdr:row>39</xdr:row>
      <xdr:rowOff>44196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28973</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4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125476</xdr:rowOff>
    </xdr:from>
    <xdr:to>
      <xdr:col>50</xdr:col>
      <xdr:colOff>165100</xdr:colOff>
      <xdr:row>39</xdr:row>
      <xdr:rowOff>55626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46753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115570</xdr:rowOff>
    </xdr:from>
    <xdr:to>
      <xdr:col>46</xdr:col>
      <xdr:colOff>38100</xdr:colOff>
      <xdr:row>39</xdr:row>
      <xdr:rowOff>45720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36847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114427</xdr:rowOff>
    </xdr:from>
    <xdr:to>
      <xdr:col>41</xdr:col>
      <xdr:colOff>101600</xdr:colOff>
      <xdr:row>39</xdr:row>
      <xdr:rowOff>44577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35704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2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139192</xdr:rowOff>
    </xdr:from>
    <xdr:to>
      <xdr:col>36</xdr:col>
      <xdr:colOff>165100</xdr:colOff>
      <xdr:row>37</xdr:row>
      <xdr:rowOff>69342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60469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40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139491</xdr:rowOff>
    </xdr:from>
    <xdr:to>
      <xdr:col>55</xdr:col>
      <xdr:colOff>0</xdr:colOff>
      <xdr:row>58</xdr:row>
      <xdr:rowOff>155816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83591"/>
          <a:ext cx="838200" cy="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155816</xdr:rowOff>
    </xdr:from>
    <xdr:to>
      <xdr:col>50</xdr:col>
      <xdr:colOff>114300</xdr:colOff>
      <xdr:row>58</xdr:row>
      <xdr:rowOff>162579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99916"/>
          <a:ext cx="889000" cy="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156159</xdr:rowOff>
    </xdr:from>
    <xdr:to>
      <xdr:col>45</xdr:col>
      <xdr:colOff>177800</xdr:colOff>
      <xdr:row>58</xdr:row>
      <xdr:rowOff>162579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100259"/>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156159</xdr:rowOff>
    </xdr:from>
    <xdr:to>
      <xdr:col>41</xdr:col>
      <xdr:colOff>50800</xdr:colOff>
      <xdr:row>58</xdr:row>
      <xdr:rowOff>168599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100259"/>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88691</xdr:rowOff>
    </xdr:from>
    <xdr:to>
      <xdr:col>55</xdr:col>
      <xdr:colOff>50800</xdr:colOff>
      <xdr:row>59</xdr:row>
      <xdr:rowOff>18841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3618</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105016</xdr:rowOff>
    </xdr:from>
    <xdr:to>
      <xdr:col>50</xdr:col>
      <xdr:colOff>165100</xdr:colOff>
      <xdr:row>59</xdr:row>
      <xdr:rowOff>35166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26293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4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111779</xdr:rowOff>
    </xdr:from>
    <xdr:to>
      <xdr:col>46</xdr:col>
      <xdr:colOff>38100</xdr:colOff>
      <xdr:row>59</xdr:row>
      <xdr:rowOff>41929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33056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4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105359</xdr:rowOff>
    </xdr:from>
    <xdr:to>
      <xdr:col>41</xdr:col>
      <xdr:colOff>101600</xdr:colOff>
      <xdr:row>59</xdr:row>
      <xdr:rowOff>35509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26636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117799</xdr:rowOff>
    </xdr:from>
    <xdr:to>
      <xdr:col>36</xdr:col>
      <xdr:colOff>165100</xdr:colOff>
      <xdr:row>59</xdr:row>
      <xdr:rowOff>47949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39076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5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5550</xdr:rowOff>
    </xdr:from>
    <xdr:to>
      <xdr:col>55</xdr:col>
      <xdr:colOff>0</xdr:colOff>
      <xdr:row>78</xdr:row>
      <xdr:rowOff>143890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78650"/>
          <a:ext cx="838200" cy="1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135165</xdr:rowOff>
    </xdr:from>
    <xdr:to>
      <xdr:col>50</xdr:col>
      <xdr:colOff>114300</xdr:colOff>
      <xdr:row>78</xdr:row>
      <xdr:rowOff>143890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08265"/>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125985</xdr:rowOff>
    </xdr:from>
    <xdr:to>
      <xdr:col>45</xdr:col>
      <xdr:colOff>177800</xdr:colOff>
      <xdr:row>78</xdr:row>
      <xdr:rowOff>135165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99085"/>
          <a:ext cx="889000" cy="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74740</xdr:rowOff>
    </xdr:from>
    <xdr:to>
      <xdr:col>41</xdr:col>
      <xdr:colOff>50800</xdr:colOff>
      <xdr:row>78</xdr:row>
      <xdr:rowOff>125985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47840"/>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126200</xdr:rowOff>
    </xdr:from>
    <xdr:to>
      <xdr:col>55</xdr:col>
      <xdr:colOff>50800</xdr:colOff>
      <xdr:row>78</xdr:row>
      <xdr:rowOff>56350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104627</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0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93090</xdr:rowOff>
    </xdr:from>
    <xdr:to>
      <xdr:col>50</xdr:col>
      <xdr:colOff>165100</xdr:colOff>
      <xdr:row>79</xdr:row>
      <xdr:rowOff>23240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14367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84365</xdr:rowOff>
    </xdr:from>
    <xdr:to>
      <xdr:col>46</xdr:col>
      <xdr:colOff>38100</xdr:colOff>
      <xdr:row>79</xdr:row>
      <xdr:rowOff>14515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5642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5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75185</xdr:rowOff>
    </xdr:from>
    <xdr:to>
      <xdr:col>41</xdr:col>
      <xdr:colOff>101600</xdr:colOff>
      <xdr:row>79</xdr:row>
      <xdr:rowOff>5335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167912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4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23940</xdr:rowOff>
    </xdr:from>
    <xdr:to>
      <xdr:col>36</xdr:col>
      <xdr:colOff>165100</xdr:colOff>
      <xdr:row>78</xdr:row>
      <xdr:rowOff>125540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116667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32886</xdr:rowOff>
    </xdr:from>
    <xdr:to>
      <xdr:col>55</xdr:col>
      <xdr:colOff>0</xdr:colOff>
      <xdr:row>99</xdr:row>
      <xdr:rowOff>75673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7006436"/>
          <a:ext cx="8382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9265</xdr:rowOff>
    </xdr:from>
    <xdr:to>
      <xdr:col>50</xdr:col>
      <xdr:colOff>114300</xdr:colOff>
      <xdr:row>99</xdr:row>
      <xdr:rowOff>75673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982815"/>
          <a:ext cx="8890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8407</xdr:rowOff>
    </xdr:from>
    <xdr:to>
      <xdr:col>45</xdr:col>
      <xdr:colOff>177800</xdr:colOff>
      <xdr:row>99</xdr:row>
      <xdr:rowOff>9265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810507"/>
          <a:ext cx="889000" cy="17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119487</xdr:rowOff>
    </xdr:from>
    <xdr:to>
      <xdr:col>41</xdr:col>
      <xdr:colOff>50800</xdr:colOff>
      <xdr:row>98</xdr:row>
      <xdr:rowOff>8407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50137"/>
          <a:ext cx="889000" cy="6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153536</xdr:rowOff>
    </xdr:from>
    <xdr:to>
      <xdr:col>55</xdr:col>
      <xdr:colOff>50800</xdr:colOff>
      <xdr:row>99</xdr:row>
      <xdr:rowOff>83686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95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68463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87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24873</xdr:rowOff>
    </xdr:from>
    <xdr:to>
      <xdr:col>50</xdr:col>
      <xdr:colOff>165100</xdr:colOff>
      <xdr:row>99</xdr:row>
      <xdr:rowOff>126473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99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117600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709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129915</xdr:rowOff>
    </xdr:from>
    <xdr:to>
      <xdr:col>46</xdr:col>
      <xdr:colOff>38100</xdr:colOff>
      <xdr:row>99</xdr:row>
      <xdr:rowOff>60065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9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51192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70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129057</xdr:rowOff>
    </xdr:from>
    <xdr:to>
      <xdr:col>41</xdr:col>
      <xdr:colOff>101600</xdr:colOff>
      <xdr:row>98</xdr:row>
      <xdr:rowOff>59207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50334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5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68687</xdr:rowOff>
    </xdr:from>
    <xdr:to>
      <xdr:col>36</xdr:col>
      <xdr:colOff>165100</xdr:colOff>
      <xdr:row>97</xdr:row>
      <xdr:rowOff>170287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161414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66548</xdr:rowOff>
    </xdr:from>
    <xdr:to>
      <xdr:col>85</xdr:col>
      <xdr:colOff>127000</xdr:colOff>
      <xdr:row>38</xdr:row>
      <xdr:rowOff>114463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581648"/>
          <a:ext cx="8382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114463</xdr:rowOff>
    </xdr:from>
    <xdr:to>
      <xdr:col>81</xdr:col>
      <xdr:colOff>50800</xdr:colOff>
      <xdr:row>38</xdr:row>
      <xdr:rowOff>132797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629563"/>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110576</xdr:rowOff>
    </xdr:from>
    <xdr:to>
      <xdr:col>76</xdr:col>
      <xdr:colOff>114300</xdr:colOff>
      <xdr:row>38</xdr:row>
      <xdr:rowOff>132797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454226"/>
          <a:ext cx="889000" cy="19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110576</xdr:rowOff>
    </xdr:from>
    <xdr:to>
      <xdr:col>71</xdr:col>
      <xdr:colOff>177800</xdr:colOff>
      <xdr:row>38</xdr:row>
      <xdr:rowOff>141574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54226"/>
          <a:ext cx="889000" cy="20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15748</xdr:rowOff>
    </xdr:from>
    <xdr:to>
      <xdr:col>85</xdr:col>
      <xdr:colOff>177800</xdr:colOff>
      <xdr:row>38</xdr:row>
      <xdr:rowOff>117348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165625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0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63663</xdr:rowOff>
    </xdr:from>
    <xdr:to>
      <xdr:col>81</xdr:col>
      <xdr:colOff>101600</xdr:colOff>
      <xdr:row>38</xdr:row>
      <xdr:rowOff>165263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156390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7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81997</xdr:rowOff>
    </xdr:from>
    <xdr:to>
      <xdr:col>76</xdr:col>
      <xdr:colOff>165100</xdr:colOff>
      <xdr:row>39</xdr:row>
      <xdr:rowOff>12147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3274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59776</xdr:rowOff>
    </xdr:from>
    <xdr:to>
      <xdr:col>72</xdr:col>
      <xdr:colOff>38100</xdr:colOff>
      <xdr:row>37</xdr:row>
      <xdr:rowOff>161376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0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152503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9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90774</xdr:rowOff>
    </xdr:from>
    <xdr:to>
      <xdr:col>67</xdr:col>
      <xdr:colOff>101600</xdr:colOff>
      <xdr:row>39</xdr:row>
      <xdr:rowOff>20924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6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12051</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79428" y="66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20501</xdr:rowOff>
    </xdr:from>
    <xdr:to>
      <xdr:col>85</xdr:col>
      <xdr:colOff>127000</xdr:colOff>
      <xdr:row>58</xdr:row>
      <xdr:rowOff>38054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64601"/>
          <a:ext cx="838200" cy="1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3356</xdr:rowOff>
    </xdr:from>
    <xdr:to>
      <xdr:col>81</xdr:col>
      <xdr:colOff>50800</xdr:colOff>
      <xdr:row>58</xdr:row>
      <xdr:rowOff>38054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47456"/>
          <a:ext cx="889000" cy="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165891</xdr:rowOff>
    </xdr:from>
    <xdr:to>
      <xdr:col>76</xdr:col>
      <xdr:colOff>114300</xdr:colOff>
      <xdr:row>58</xdr:row>
      <xdr:rowOff>3356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767091"/>
          <a:ext cx="889000" cy="18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165891</xdr:rowOff>
    </xdr:from>
    <xdr:to>
      <xdr:col>71</xdr:col>
      <xdr:colOff>177800</xdr:colOff>
      <xdr:row>57</xdr:row>
      <xdr:rowOff>109394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67091"/>
          <a:ext cx="889000" cy="1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141151</xdr:rowOff>
    </xdr:from>
    <xdr:to>
      <xdr:col>85</xdr:col>
      <xdr:colOff>177800</xdr:colOff>
      <xdr:row>58</xdr:row>
      <xdr:rowOff>71301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119578</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158704</xdr:rowOff>
    </xdr:from>
    <xdr:to>
      <xdr:col>81</xdr:col>
      <xdr:colOff>101600</xdr:colOff>
      <xdr:row>58</xdr:row>
      <xdr:rowOff>88854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79981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124006</xdr:rowOff>
    </xdr:from>
    <xdr:to>
      <xdr:col>76</xdr:col>
      <xdr:colOff>165100</xdr:colOff>
      <xdr:row>58</xdr:row>
      <xdr:rowOff>54156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45283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115091</xdr:rowOff>
    </xdr:from>
    <xdr:to>
      <xdr:col>72</xdr:col>
      <xdr:colOff>38100</xdr:colOff>
      <xdr:row>57</xdr:row>
      <xdr:rowOff>45241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36368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58594</xdr:rowOff>
    </xdr:from>
    <xdr:to>
      <xdr:col>67</xdr:col>
      <xdr:colOff>101600</xdr:colOff>
      <xdr:row>57</xdr:row>
      <xdr:rowOff>160194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3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151321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78533</xdr:rowOff>
    </xdr:from>
    <xdr:to>
      <xdr:col>85</xdr:col>
      <xdr:colOff>127000</xdr:colOff>
      <xdr:row>79</xdr:row>
      <xdr:rowOff>91531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23083"/>
          <a:ext cx="8382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78533</xdr:rowOff>
    </xdr:from>
    <xdr:to>
      <xdr:col>81</xdr:col>
      <xdr:colOff>50800</xdr:colOff>
      <xdr:row>79</xdr:row>
      <xdr:rowOff>98236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23083"/>
          <a:ext cx="8890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98236</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42786"/>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97366</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1916"/>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40731</xdr:rowOff>
    </xdr:from>
    <xdr:to>
      <xdr:col>85</xdr:col>
      <xdr:colOff>177800</xdr:colOff>
      <xdr:row>79</xdr:row>
      <xdr:rowOff>142331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127108</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0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27733</xdr:rowOff>
    </xdr:from>
    <xdr:to>
      <xdr:col>81</xdr:col>
      <xdr:colOff>101600</xdr:colOff>
      <xdr:row>79</xdr:row>
      <xdr:rowOff>129333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120460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6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47436</xdr:rowOff>
    </xdr:from>
    <xdr:to>
      <xdr:col>76</xdr:col>
      <xdr:colOff>165100</xdr:colOff>
      <xdr:row>79</xdr:row>
      <xdr:rowOff>149036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140163</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35333" y="136847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46566</xdr:rowOff>
    </xdr:from>
    <xdr:to>
      <xdr:col>67</xdr:col>
      <xdr:colOff>101600</xdr:colOff>
      <xdr:row>79</xdr:row>
      <xdr:rowOff>148166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139293</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83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74448</xdr:rowOff>
    </xdr:from>
    <xdr:to>
      <xdr:col>85</xdr:col>
      <xdr:colOff>127000</xdr:colOff>
      <xdr:row>97</xdr:row>
      <xdr:rowOff>1766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533648"/>
          <a:ext cx="838200" cy="9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79477</xdr:rowOff>
    </xdr:from>
    <xdr:to>
      <xdr:col>81</xdr:col>
      <xdr:colOff>50800</xdr:colOff>
      <xdr:row>97</xdr:row>
      <xdr:rowOff>1766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538677"/>
          <a:ext cx="889000" cy="9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79477</xdr:rowOff>
    </xdr:from>
    <xdr:to>
      <xdr:col>76</xdr:col>
      <xdr:colOff>114300</xdr:colOff>
      <xdr:row>96</xdr:row>
      <xdr:rowOff>116763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538677"/>
          <a:ext cx="889000" cy="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116763</xdr:rowOff>
    </xdr:from>
    <xdr:to>
      <xdr:col>71</xdr:col>
      <xdr:colOff>177800</xdr:colOff>
      <xdr:row>97</xdr:row>
      <xdr:rowOff>55245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575963"/>
          <a:ext cx="889000" cy="10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23648</xdr:rowOff>
    </xdr:from>
    <xdr:to>
      <xdr:col>85</xdr:col>
      <xdr:colOff>177800</xdr:colOff>
      <xdr:row>96</xdr:row>
      <xdr:rowOff>125248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8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2075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122416</xdr:rowOff>
    </xdr:from>
    <xdr:to>
      <xdr:col>81</xdr:col>
      <xdr:colOff>101600</xdr:colOff>
      <xdr:row>97</xdr:row>
      <xdr:rowOff>52566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43693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67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28677</xdr:rowOff>
    </xdr:from>
    <xdr:to>
      <xdr:col>76</xdr:col>
      <xdr:colOff>165100</xdr:colOff>
      <xdr:row>96</xdr:row>
      <xdr:rowOff>130277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121404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58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65963</xdr:rowOff>
    </xdr:from>
    <xdr:to>
      <xdr:col>72</xdr:col>
      <xdr:colOff>38100</xdr:colOff>
      <xdr:row>96</xdr:row>
      <xdr:rowOff>167563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2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158690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61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4445</xdr:rowOff>
    </xdr:from>
    <xdr:to>
      <xdr:col>67</xdr:col>
      <xdr:colOff>101600</xdr:colOff>
      <xdr:row>97</xdr:row>
      <xdr:rowOff>106045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97172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7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本市は面積が狭く人口密度も高いことから効率的な財政運営が可能であり、類似団体と比較すると全体的に低い決算額となっている。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前年度からの主な増減は、前年度に大幅な増額となっていた公共施設等整備基金積立金の減による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台風等で被害を受けた公共施設等の復旧等による災害復旧費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の減及び、</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中学校屋内運動場等空調設備整備等による教育費の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プレミアム商品券事業実施等による商工費の増、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退職手当債の繰上償還を実施したことによる公債費の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実質収支は継続的に黒字を確保している。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退職手当債の一部繰上償還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年度は財政調整基金の取崩を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行ったが、依然として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％以上を確保することができ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。実質単年度収支も市税収入が前年度比で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減収となり悪化しているが、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を確保し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今後、持続可能な財政運営を図るためには、標準財政規模の増加及び歳出抑制を同時に図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必要がある。中期的な見通しにおける収支不足額を明確化し、収支改善策を積極的に実施していく。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年度決算において国民健康保険特別会計の赤字が解消し、全会計で黒字となった。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年度もすべての会計で黒字となっている。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年度に国民健康保険特別会計及び下水道事業会計への基準外繰出の見直しを実施しており、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年度も引き続き、基準外繰出しを実施しなかった。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7;&#24180;&#24230;&#27770;&#31639;/04%20&#9313;10&#26376;&#20844;&#34920;&#20998;&#65288;&#36861;&#21152;&#20998;&#65289;/04%20&#24066;&#30010;&#26449;&#22238;&#31572;/11%20&#20843;&#24161;&#24066;&#9675;/UTF-8''&#12304;&#36001;&#25919;&#29366;&#27841;&#36039;&#26009;&#38598;&#12305;_262102_&#20843;&#24161;&#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21.7</v>
          </cell>
          <cell r="BX51">
            <v>23.4</v>
          </cell>
          <cell r="CF51">
            <v>14.4</v>
          </cell>
          <cell r="CN51">
            <v>0.2</v>
          </cell>
        </row>
        <row r="53">
          <cell r="BP53">
            <v>74.5</v>
          </cell>
          <cell r="BX53">
            <v>66.099999999999994</v>
          </cell>
          <cell r="CF53">
            <v>65.5</v>
          </cell>
          <cell r="CN53">
            <v>67.5</v>
          </cell>
          <cell r="CV53">
            <v>69.3</v>
          </cell>
        </row>
        <row r="55">
          <cell r="AN55" t="str">
            <v>類似団体内平均値</v>
          </cell>
          <cell r="BP55">
            <v>39</v>
          </cell>
          <cell r="BX55">
            <v>32.5</v>
          </cell>
          <cell r="CF55">
            <v>30.2</v>
          </cell>
          <cell r="CN55">
            <v>25.4</v>
          </cell>
          <cell r="CV55">
            <v>22.9</v>
          </cell>
        </row>
        <row r="57">
          <cell r="BP57">
            <v>55.4</v>
          </cell>
          <cell r="BX57">
            <v>57</v>
          </cell>
          <cell r="CF57">
            <v>58.9</v>
          </cell>
          <cell r="CN57">
            <v>59.9</v>
          </cell>
          <cell r="CV57">
            <v>60.7</v>
          </cell>
        </row>
        <row r="72">
          <cell r="BP72" t="str">
            <v>H27</v>
          </cell>
          <cell r="BX72" t="str">
            <v>H28</v>
          </cell>
          <cell r="CF72" t="str">
            <v>H29</v>
          </cell>
          <cell r="CN72" t="str">
            <v>H30</v>
          </cell>
          <cell r="CV72" t="str">
            <v>R01</v>
          </cell>
        </row>
        <row r="73">
          <cell r="AN73" t="str">
            <v>当該団体値</v>
          </cell>
          <cell r="BP73">
            <v>21.7</v>
          </cell>
          <cell r="BX73">
            <v>23.4</v>
          </cell>
          <cell r="CF73">
            <v>14.4</v>
          </cell>
          <cell r="CN73">
            <v>0.2</v>
          </cell>
        </row>
        <row r="75">
          <cell r="BP75">
            <v>0</v>
          </cell>
          <cell r="BX75">
            <v>0.3</v>
          </cell>
          <cell r="CF75">
            <v>0.9</v>
          </cell>
          <cell r="CN75">
            <v>1.3</v>
          </cell>
          <cell r="CV75">
            <v>1.9</v>
          </cell>
        </row>
        <row r="77">
          <cell r="AN77" t="str">
            <v>類似団体内平均値</v>
          </cell>
          <cell r="BP77">
            <v>39</v>
          </cell>
          <cell r="BX77">
            <v>32.5</v>
          </cell>
          <cell r="CF77">
            <v>30.2</v>
          </cell>
          <cell r="CN77">
            <v>25.4</v>
          </cell>
          <cell r="CV77">
            <v>22.9</v>
          </cell>
        </row>
        <row r="79">
          <cell r="BP79">
            <v>9</v>
          </cell>
          <cell r="BX79">
            <v>8.1999999999999993</v>
          </cell>
          <cell r="CF79">
            <v>8</v>
          </cell>
          <cell r="CN79">
            <v>7.8</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W22" sqref="W22:Y29"/>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4"/>
      <c r="DK3" s="184"/>
      <c r="DL3" s="184"/>
      <c r="DM3" s="184"/>
      <c r="DN3" s="184"/>
      <c r="DO3" s="184"/>
    </row>
    <row r="4" spans="1:119" ht="18.75" customHeight="1" x14ac:dyDescent="0.15">
      <c r="A4" s="185"/>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26171465</v>
      </c>
      <c r="BO4" s="393"/>
      <c r="BP4" s="393"/>
      <c r="BQ4" s="393"/>
      <c r="BR4" s="393"/>
      <c r="BS4" s="393"/>
      <c r="BT4" s="393"/>
      <c r="BU4" s="394"/>
      <c r="BV4" s="392">
        <v>26183216</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2.8</v>
      </c>
      <c r="CU4" s="399"/>
      <c r="CV4" s="399"/>
      <c r="CW4" s="399"/>
      <c r="CX4" s="399"/>
      <c r="CY4" s="399"/>
      <c r="CZ4" s="399"/>
      <c r="DA4" s="400"/>
      <c r="DB4" s="398">
        <v>3.2</v>
      </c>
      <c r="DC4" s="399"/>
      <c r="DD4" s="399"/>
      <c r="DE4" s="399"/>
      <c r="DF4" s="399"/>
      <c r="DG4" s="399"/>
      <c r="DH4" s="399"/>
      <c r="DI4" s="400"/>
      <c r="DJ4" s="184"/>
      <c r="DK4" s="184"/>
      <c r="DL4" s="184"/>
      <c r="DM4" s="184"/>
      <c r="DN4" s="184"/>
      <c r="DO4" s="184"/>
    </row>
    <row r="5" spans="1:119" ht="18.75" customHeight="1" x14ac:dyDescent="0.15">
      <c r="A5" s="185"/>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25621750</v>
      </c>
      <c r="BO5" s="430"/>
      <c r="BP5" s="430"/>
      <c r="BQ5" s="430"/>
      <c r="BR5" s="430"/>
      <c r="BS5" s="430"/>
      <c r="BT5" s="430"/>
      <c r="BU5" s="431"/>
      <c r="BV5" s="429">
        <v>25568977</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99.6</v>
      </c>
      <c r="CU5" s="427"/>
      <c r="CV5" s="427"/>
      <c r="CW5" s="427"/>
      <c r="CX5" s="427"/>
      <c r="CY5" s="427"/>
      <c r="CZ5" s="427"/>
      <c r="DA5" s="428"/>
      <c r="DB5" s="426">
        <v>95</v>
      </c>
      <c r="DC5" s="427"/>
      <c r="DD5" s="427"/>
      <c r="DE5" s="427"/>
      <c r="DF5" s="427"/>
      <c r="DG5" s="427"/>
      <c r="DH5" s="427"/>
      <c r="DI5" s="428"/>
      <c r="DJ5" s="184"/>
      <c r="DK5" s="184"/>
      <c r="DL5" s="184"/>
      <c r="DM5" s="184"/>
      <c r="DN5" s="184"/>
      <c r="DO5" s="184"/>
    </row>
    <row r="6" spans="1:119" ht="18.75" customHeight="1" x14ac:dyDescent="0.15">
      <c r="A6" s="185"/>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549715</v>
      </c>
      <c r="BO6" s="430"/>
      <c r="BP6" s="430"/>
      <c r="BQ6" s="430"/>
      <c r="BR6" s="430"/>
      <c r="BS6" s="430"/>
      <c r="BT6" s="430"/>
      <c r="BU6" s="431"/>
      <c r="BV6" s="429">
        <v>614239</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105</v>
      </c>
      <c r="CU6" s="467"/>
      <c r="CV6" s="467"/>
      <c r="CW6" s="467"/>
      <c r="CX6" s="467"/>
      <c r="CY6" s="467"/>
      <c r="CZ6" s="467"/>
      <c r="DA6" s="468"/>
      <c r="DB6" s="466">
        <v>102.4</v>
      </c>
      <c r="DC6" s="467"/>
      <c r="DD6" s="467"/>
      <c r="DE6" s="467"/>
      <c r="DF6" s="467"/>
      <c r="DG6" s="467"/>
      <c r="DH6" s="467"/>
      <c r="DI6" s="468"/>
      <c r="DJ6" s="184"/>
      <c r="DK6" s="184"/>
      <c r="DL6" s="184"/>
      <c r="DM6" s="184"/>
      <c r="DN6" s="184"/>
      <c r="DO6" s="184"/>
    </row>
    <row r="7" spans="1:119" ht="18.75" customHeight="1" x14ac:dyDescent="0.15">
      <c r="A7" s="185"/>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101</v>
      </c>
      <c r="AV7" s="462"/>
      <c r="AW7" s="462"/>
      <c r="AX7" s="462"/>
      <c r="AY7" s="463" t="s">
        <v>105</v>
      </c>
      <c r="AZ7" s="464"/>
      <c r="BA7" s="464"/>
      <c r="BB7" s="464"/>
      <c r="BC7" s="464"/>
      <c r="BD7" s="464"/>
      <c r="BE7" s="464"/>
      <c r="BF7" s="464"/>
      <c r="BG7" s="464"/>
      <c r="BH7" s="464"/>
      <c r="BI7" s="464"/>
      <c r="BJ7" s="464"/>
      <c r="BK7" s="464"/>
      <c r="BL7" s="464"/>
      <c r="BM7" s="465"/>
      <c r="BN7" s="429">
        <v>126000</v>
      </c>
      <c r="BO7" s="430"/>
      <c r="BP7" s="430"/>
      <c r="BQ7" s="430"/>
      <c r="BR7" s="430"/>
      <c r="BS7" s="430"/>
      <c r="BT7" s="430"/>
      <c r="BU7" s="431"/>
      <c r="BV7" s="429">
        <v>141568</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15105906</v>
      </c>
      <c r="CU7" s="430"/>
      <c r="CV7" s="430"/>
      <c r="CW7" s="430"/>
      <c r="CX7" s="430"/>
      <c r="CY7" s="430"/>
      <c r="CZ7" s="430"/>
      <c r="DA7" s="431"/>
      <c r="DB7" s="429">
        <v>14705193</v>
      </c>
      <c r="DC7" s="430"/>
      <c r="DD7" s="430"/>
      <c r="DE7" s="430"/>
      <c r="DF7" s="430"/>
      <c r="DG7" s="430"/>
      <c r="DH7" s="430"/>
      <c r="DI7" s="431"/>
      <c r="DJ7" s="184"/>
      <c r="DK7" s="184"/>
      <c r="DL7" s="184"/>
      <c r="DM7" s="184"/>
      <c r="DN7" s="184"/>
      <c r="DO7" s="184"/>
    </row>
    <row r="8" spans="1:119" ht="18.75" customHeight="1" thickBot="1" x14ac:dyDescent="0.2">
      <c r="A8" s="185"/>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423715</v>
      </c>
      <c r="BO8" s="430"/>
      <c r="BP8" s="430"/>
      <c r="BQ8" s="430"/>
      <c r="BR8" s="430"/>
      <c r="BS8" s="430"/>
      <c r="BT8" s="430"/>
      <c r="BU8" s="431"/>
      <c r="BV8" s="429">
        <v>472671</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0.7</v>
      </c>
      <c r="CU8" s="470"/>
      <c r="CV8" s="470"/>
      <c r="CW8" s="470"/>
      <c r="CX8" s="470"/>
      <c r="CY8" s="470"/>
      <c r="CZ8" s="470"/>
      <c r="DA8" s="471"/>
      <c r="DB8" s="469">
        <v>0.69</v>
      </c>
      <c r="DC8" s="470"/>
      <c r="DD8" s="470"/>
      <c r="DE8" s="470"/>
      <c r="DF8" s="470"/>
      <c r="DG8" s="470"/>
      <c r="DH8" s="470"/>
      <c r="DI8" s="471"/>
      <c r="DJ8" s="184"/>
      <c r="DK8" s="184"/>
      <c r="DL8" s="184"/>
      <c r="DM8" s="184"/>
      <c r="DN8" s="184"/>
      <c r="DO8" s="184"/>
    </row>
    <row r="9" spans="1:119" ht="18.75" customHeight="1" thickBot="1" x14ac:dyDescent="0.2">
      <c r="A9" s="185"/>
      <c r="B9" s="423" t="s">
        <v>111</v>
      </c>
      <c r="C9" s="424"/>
      <c r="D9" s="424"/>
      <c r="E9" s="424"/>
      <c r="F9" s="424"/>
      <c r="G9" s="424"/>
      <c r="H9" s="424"/>
      <c r="I9" s="424"/>
      <c r="J9" s="424"/>
      <c r="K9" s="472"/>
      <c r="L9" s="473" t="s">
        <v>112</v>
      </c>
      <c r="M9" s="474"/>
      <c r="N9" s="474"/>
      <c r="O9" s="474"/>
      <c r="P9" s="474"/>
      <c r="Q9" s="475"/>
      <c r="R9" s="476">
        <v>72664</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101</v>
      </c>
      <c r="AV9" s="462"/>
      <c r="AW9" s="462"/>
      <c r="AX9" s="462"/>
      <c r="AY9" s="463" t="s">
        <v>115</v>
      </c>
      <c r="AZ9" s="464"/>
      <c r="BA9" s="464"/>
      <c r="BB9" s="464"/>
      <c r="BC9" s="464"/>
      <c r="BD9" s="464"/>
      <c r="BE9" s="464"/>
      <c r="BF9" s="464"/>
      <c r="BG9" s="464"/>
      <c r="BH9" s="464"/>
      <c r="BI9" s="464"/>
      <c r="BJ9" s="464"/>
      <c r="BK9" s="464"/>
      <c r="BL9" s="464"/>
      <c r="BM9" s="465"/>
      <c r="BN9" s="429">
        <v>-48956</v>
      </c>
      <c r="BO9" s="430"/>
      <c r="BP9" s="430"/>
      <c r="BQ9" s="430"/>
      <c r="BR9" s="430"/>
      <c r="BS9" s="430"/>
      <c r="BT9" s="430"/>
      <c r="BU9" s="431"/>
      <c r="BV9" s="429">
        <v>-73490</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15.3</v>
      </c>
      <c r="CU9" s="427"/>
      <c r="CV9" s="427"/>
      <c r="CW9" s="427"/>
      <c r="CX9" s="427"/>
      <c r="CY9" s="427"/>
      <c r="CZ9" s="427"/>
      <c r="DA9" s="428"/>
      <c r="DB9" s="426">
        <v>11.7</v>
      </c>
      <c r="DC9" s="427"/>
      <c r="DD9" s="427"/>
      <c r="DE9" s="427"/>
      <c r="DF9" s="427"/>
      <c r="DG9" s="427"/>
      <c r="DH9" s="427"/>
      <c r="DI9" s="428"/>
      <c r="DJ9" s="184"/>
      <c r="DK9" s="184"/>
      <c r="DL9" s="184"/>
      <c r="DM9" s="184"/>
      <c r="DN9" s="184"/>
      <c r="DO9" s="184"/>
    </row>
    <row r="10" spans="1:119" ht="18.75" customHeight="1" thickBot="1" x14ac:dyDescent="0.2">
      <c r="A10" s="185"/>
      <c r="B10" s="423"/>
      <c r="C10" s="424"/>
      <c r="D10" s="424"/>
      <c r="E10" s="424"/>
      <c r="F10" s="424"/>
      <c r="G10" s="424"/>
      <c r="H10" s="424"/>
      <c r="I10" s="424"/>
      <c r="J10" s="424"/>
      <c r="K10" s="472"/>
      <c r="L10" s="479" t="s">
        <v>117</v>
      </c>
      <c r="M10" s="459"/>
      <c r="N10" s="459"/>
      <c r="O10" s="459"/>
      <c r="P10" s="459"/>
      <c r="Q10" s="460"/>
      <c r="R10" s="480">
        <v>74227</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3066</v>
      </c>
      <c r="BO10" s="430"/>
      <c r="BP10" s="430"/>
      <c r="BQ10" s="430"/>
      <c r="BR10" s="430"/>
      <c r="BS10" s="430"/>
      <c r="BT10" s="430"/>
      <c r="BU10" s="431"/>
      <c r="BV10" s="429">
        <v>202006</v>
      </c>
      <c r="BW10" s="430"/>
      <c r="BX10" s="430"/>
      <c r="BY10" s="430"/>
      <c r="BZ10" s="430"/>
      <c r="CA10" s="430"/>
      <c r="CB10" s="430"/>
      <c r="CC10" s="431"/>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387890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4"/>
      <c r="DK11" s="184"/>
      <c r="DL11" s="184"/>
      <c r="DM11" s="184"/>
      <c r="DN11" s="184"/>
      <c r="DO11" s="184"/>
    </row>
    <row r="12" spans="1:119" ht="18.75" customHeight="1" x14ac:dyDescent="0.15">
      <c r="A12" s="185"/>
      <c r="B12" s="489" t="s">
        <v>129</v>
      </c>
      <c r="C12" s="490"/>
      <c r="D12" s="490"/>
      <c r="E12" s="490"/>
      <c r="F12" s="490"/>
      <c r="G12" s="490"/>
      <c r="H12" s="490"/>
      <c r="I12" s="490"/>
      <c r="J12" s="490"/>
      <c r="K12" s="491"/>
      <c r="L12" s="498" t="s">
        <v>130</v>
      </c>
      <c r="M12" s="499"/>
      <c r="N12" s="499"/>
      <c r="O12" s="499"/>
      <c r="P12" s="499"/>
      <c r="Q12" s="500"/>
      <c r="R12" s="501">
        <v>70969</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240000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128</v>
      </c>
      <c r="DC12" s="470"/>
      <c r="DD12" s="470"/>
      <c r="DE12" s="470"/>
      <c r="DF12" s="470"/>
      <c r="DG12" s="470"/>
      <c r="DH12" s="470"/>
      <c r="DI12" s="471"/>
      <c r="DJ12" s="184"/>
      <c r="DK12" s="184"/>
      <c r="DL12" s="184"/>
      <c r="DM12" s="184"/>
      <c r="DN12" s="184"/>
      <c r="DO12" s="184"/>
    </row>
    <row r="13" spans="1:119" ht="18.75" customHeight="1" x14ac:dyDescent="0.15">
      <c r="A13" s="185"/>
      <c r="B13" s="492"/>
      <c r="C13" s="493"/>
      <c r="D13" s="493"/>
      <c r="E13" s="493"/>
      <c r="F13" s="493"/>
      <c r="G13" s="493"/>
      <c r="H13" s="493"/>
      <c r="I13" s="493"/>
      <c r="J13" s="493"/>
      <c r="K13" s="494"/>
      <c r="L13" s="195"/>
      <c r="M13" s="520" t="s">
        <v>138</v>
      </c>
      <c r="N13" s="521"/>
      <c r="O13" s="521"/>
      <c r="P13" s="521"/>
      <c r="Q13" s="522"/>
      <c r="R13" s="513">
        <v>69295</v>
      </c>
      <c r="S13" s="514"/>
      <c r="T13" s="514"/>
      <c r="U13" s="514"/>
      <c r="V13" s="515"/>
      <c r="W13" s="445" t="s">
        <v>139</v>
      </c>
      <c r="X13" s="446"/>
      <c r="Y13" s="446"/>
      <c r="Z13" s="446"/>
      <c r="AA13" s="446"/>
      <c r="AB13" s="436"/>
      <c r="AC13" s="480">
        <v>591</v>
      </c>
      <c r="AD13" s="481"/>
      <c r="AE13" s="481"/>
      <c r="AF13" s="481"/>
      <c r="AG13" s="523"/>
      <c r="AH13" s="480">
        <v>599</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102000</v>
      </c>
      <c r="BO13" s="430"/>
      <c r="BP13" s="430"/>
      <c r="BQ13" s="430"/>
      <c r="BR13" s="430"/>
      <c r="BS13" s="430"/>
      <c r="BT13" s="430"/>
      <c r="BU13" s="431"/>
      <c r="BV13" s="429">
        <v>128516</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1.9</v>
      </c>
      <c r="CU13" s="427"/>
      <c r="CV13" s="427"/>
      <c r="CW13" s="427"/>
      <c r="CX13" s="427"/>
      <c r="CY13" s="427"/>
      <c r="CZ13" s="427"/>
      <c r="DA13" s="428"/>
      <c r="DB13" s="426">
        <v>1.3</v>
      </c>
      <c r="DC13" s="427"/>
      <c r="DD13" s="427"/>
      <c r="DE13" s="427"/>
      <c r="DF13" s="427"/>
      <c r="DG13" s="427"/>
      <c r="DH13" s="427"/>
      <c r="DI13" s="428"/>
      <c r="DJ13" s="184"/>
      <c r="DK13" s="184"/>
      <c r="DL13" s="184"/>
      <c r="DM13" s="184"/>
      <c r="DN13" s="184"/>
      <c r="DO13" s="184"/>
    </row>
    <row r="14" spans="1:119" ht="18.75" customHeight="1" thickBot="1" x14ac:dyDescent="0.2">
      <c r="A14" s="185"/>
      <c r="B14" s="492"/>
      <c r="C14" s="493"/>
      <c r="D14" s="493"/>
      <c r="E14" s="493"/>
      <c r="F14" s="493"/>
      <c r="G14" s="493"/>
      <c r="H14" s="493"/>
      <c r="I14" s="493"/>
      <c r="J14" s="493"/>
      <c r="K14" s="494"/>
      <c r="L14" s="510" t="s">
        <v>144</v>
      </c>
      <c r="M14" s="511"/>
      <c r="N14" s="511"/>
      <c r="O14" s="511"/>
      <c r="P14" s="511"/>
      <c r="Q14" s="512"/>
      <c r="R14" s="513">
        <v>71366</v>
      </c>
      <c r="S14" s="514"/>
      <c r="T14" s="514"/>
      <c r="U14" s="514"/>
      <c r="V14" s="515"/>
      <c r="W14" s="419"/>
      <c r="X14" s="420"/>
      <c r="Y14" s="420"/>
      <c r="Z14" s="420"/>
      <c r="AA14" s="420"/>
      <c r="AB14" s="409"/>
      <c r="AC14" s="516">
        <v>2</v>
      </c>
      <c r="AD14" s="517"/>
      <c r="AE14" s="517"/>
      <c r="AF14" s="517"/>
      <c r="AG14" s="518"/>
      <c r="AH14" s="516">
        <v>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146</v>
      </c>
      <c r="CU14" s="528"/>
      <c r="CV14" s="528"/>
      <c r="CW14" s="528"/>
      <c r="CX14" s="528"/>
      <c r="CY14" s="528"/>
      <c r="CZ14" s="528"/>
      <c r="DA14" s="529"/>
      <c r="DB14" s="527">
        <v>0.2</v>
      </c>
      <c r="DC14" s="528"/>
      <c r="DD14" s="528"/>
      <c r="DE14" s="528"/>
      <c r="DF14" s="528"/>
      <c r="DG14" s="528"/>
      <c r="DH14" s="528"/>
      <c r="DI14" s="529"/>
      <c r="DJ14" s="184"/>
      <c r="DK14" s="184"/>
      <c r="DL14" s="184"/>
      <c r="DM14" s="184"/>
      <c r="DN14" s="184"/>
      <c r="DO14" s="184"/>
    </row>
    <row r="15" spans="1:119" ht="18.75" customHeight="1" x14ac:dyDescent="0.15">
      <c r="A15" s="185"/>
      <c r="B15" s="492"/>
      <c r="C15" s="493"/>
      <c r="D15" s="493"/>
      <c r="E15" s="493"/>
      <c r="F15" s="493"/>
      <c r="G15" s="493"/>
      <c r="H15" s="493"/>
      <c r="I15" s="493"/>
      <c r="J15" s="493"/>
      <c r="K15" s="494"/>
      <c r="L15" s="195"/>
      <c r="M15" s="520" t="s">
        <v>147</v>
      </c>
      <c r="N15" s="521"/>
      <c r="O15" s="521"/>
      <c r="P15" s="521"/>
      <c r="Q15" s="522"/>
      <c r="R15" s="513">
        <v>70139</v>
      </c>
      <c r="S15" s="514"/>
      <c r="T15" s="514"/>
      <c r="U15" s="514"/>
      <c r="V15" s="515"/>
      <c r="W15" s="445" t="s">
        <v>148</v>
      </c>
      <c r="X15" s="446"/>
      <c r="Y15" s="446"/>
      <c r="Z15" s="446"/>
      <c r="AA15" s="446"/>
      <c r="AB15" s="436"/>
      <c r="AC15" s="480">
        <v>6974</v>
      </c>
      <c r="AD15" s="481"/>
      <c r="AE15" s="481"/>
      <c r="AF15" s="481"/>
      <c r="AG15" s="523"/>
      <c r="AH15" s="480">
        <v>7536</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8782067</v>
      </c>
      <c r="BO15" s="393"/>
      <c r="BP15" s="393"/>
      <c r="BQ15" s="393"/>
      <c r="BR15" s="393"/>
      <c r="BS15" s="393"/>
      <c r="BT15" s="393"/>
      <c r="BU15" s="394"/>
      <c r="BV15" s="392">
        <v>7798278</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24</v>
      </c>
      <c r="AD16" s="517"/>
      <c r="AE16" s="517"/>
      <c r="AF16" s="517"/>
      <c r="AG16" s="518"/>
      <c r="AH16" s="516">
        <v>24.7</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11872911</v>
      </c>
      <c r="BO16" s="430"/>
      <c r="BP16" s="430"/>
      <c r="BQ16" s="430"/>
      <c r="BR16" s="430"/>
      <c r="BS16" s="430"/>
      <c r="BT16" s="430"/>
      <c r="BU16" s="431"/>
      <c r="BV16" s="429">
        <v>11389790</v>
      </c>
      <c r="BW16" s="430"/>
      <c r="BX16" s="430"/>
      <c r="BY16" s="430"/>
      <c r="BZ16" s="430"/>
      <c r="CA16" s="430"/>
      <c r="CB16" s="430"/>
      <c r="CC16" s="431"/>
      <c r="CD16" s="199"/>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4"/>
      <c r="DK16" s="184"/>
      <c r="DL16" s="184"/>
      <c r="DM16" s="184"/>
      <c r="DN16" s="184"/>
      <c r="DO16" s="184"/>
    </row>
    <row r="17" spans="1:119" ht="18.75" customHeight="1" thickBot="1" x14ac:dyDescent="0.2">
      <c r="A17" s="185"/>
      <c r="B17" s="495"/>
      <c r="C17" s="496"/>
      <c r="D17" s="496"/>
      <c r="E17" s="496"/>
      <c r="F17" s="496"/>
      <c r="G17" s="496"/>
      <c r="H17" s="496"/>
      <c r="I17" s="496"/>
      <c r="J17" s="496"/>
      <c r="K17" s="497"/>
      <c r="L17" s="200"/>
      <c r="M17" s="536" t="s">
        <v>154</v>
      </c>
      <c r="N17" s="537"/>
      <c r="O17" s="537"/>
      <c r="P17" s="537"/>
      <c r="Q17" s="538"/>
      <c r="R17" s="533" t="s">
        <v>155</v>
      </c>
      <c r="S17" s="534"/>
      <c r="T17" s="534"/>
      <c r="U17" s="534"/>
      <c r="V17" s="535"/>
      <c r="W17" s="445" t="s">
        <v>156</v>
      </c>
      <c r="X17" s="446"/>
      <c r="Y17" s="446"/>
      <c r="Z17" s="446"/>
      <c r="AA17" s="446"/>
      <c r="AB17" s="436"/>
      <c r="AC17" s="480">
        <v>21439</v>
      </c>
      <c r="AD17" s="481"/>
      <c r="AE17" s="481"/>
      <c r="AF17" s="481"/>
      <c r="AG17" s="523"/>
      <c r="AH17" s="480">
        <v>22412</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11269327</v>
      </c>
      <c r="BO17" s="430"/>
      <c r="BP17" s="430"/>
      <c r="BQ17" s="430"/>
      <c r="BR17" s="430"/>
      <c r="BS17" s="430"/>
      <c r="BT17" s="430"/>
      <c r="BU17" s="431"/>
      <c r="BV17" s="429">
        <v>9977595</v>
      </c>
      <c r="BW17" s="430"/>
      <c r="BX17" s="430"/>
      <c r="BY17" s="430"/>
      <c r="BZ17" s="430"/>
      <c r="CA17" s="430"/>
      <c r="CB17" s="430"/>
      <c r="CC17" s="431"/>
      <c r="CD17" s="199"/>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4"/>
      <c r="DK17" s="184"/>
      <c r="DL17" s="184"/>
      <c r="DM17" s="184"/>
      <c r="DN17" s="184"/>
      <c r="DO17" s="184"/>
    </row>
    <row r="18" spans="1:119" ht="18.75" customHeight="1" thickBot="1" x14ac:dyDescent="0.2">
      <c r="A18" s="185"/>
      <c r="B18" s="543" t="s">
        <v>158</v>
      </c>
      <c r="C18" s="472"/>
      <c r="D18" s="472"/>
      <c r="E18" s="544"/>
      <c r="F18" s="544"/>
      <c r="G18" s="544"/>
      <c r="H18" s="544"/>
      <c r="I18" s="544"/>
      <c r="J18" s="544"/>
      <c r="K18" s="544"/>
      <c r="L18" s="545">
        <v>24.35</v>
      </c>
      <c r="M18" s="545"/>
      <c r="N18" s="545"/>
      <c r="O18" s="545"/>
      <c r="P18" s="545"/>
      <c r="Q18" s="545"/>
      <c r="R18" s="546"/>
      <c r="S18" s="546"/>
      <c r="T18" s="546"/>
      <c r="U18" s="546"/>
      <c r="V18" s="547"/>
      <c r="W18" s="447"/>
      <c r="X18" s="448"/>
      <c r="Y18" s="448"/>
      <c r="Z18" s="448"/>
      <c r="AA18" s="448"/>
      <c r="AB18" s="439"/>
      <c r="AC18" s="548">
        <v>73.900000000000006</v>
      </c>
      <c r="AD18" s="549"/>
      <c r="AE18" s="549"/>
      <c r="AF18" s="549"/>
      <c r="AG18" s="550"/>
      <c r="AH18" s="548">
        <v>73.400000000000006</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14760724</v>
      </c>
      <c r="BO18" s="430"/>
      <c r="BP18" s="430"/>
      <c r="BQ18" s="430"/>
      <c r="BR18" s="430"/>
      <c r="BS18" s="430"/>
      <c r="BT18" s="430"/>
      <c r="BU18" s="431"/>
      <c r="BV18" s="429">
        <v>14947159</v>
      </c>
      <c r="BW18" s="430"/>
      <c r="BX18" s="430"/>
      <c r="BY18" s="430"/>
      <c r="BZ18" s="430"/>
      <c r="CA18" s="430"/>
      <c r="CB18" s="430"/>
      <c r="CC18" s="431"/>
      <c r="CD18" s="199"/>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4"/>
      <c r="DK18" s="184"/>
      <c r="DL18" s="184"/>
      <c r="DM18" s="184"/>
      <c r="DN18" s="184"/>
      <c r="DO18" s="184"/>
    </row>
    <row r="19" spans="1:119" ht="18.75" customHeight="1" thickBot="1" x14ac:dyDescent="0.2">
      <c r="A19" s="185"/>
      <c r="B19" s="543" t="s">
        <v>160</v>
      </c>
      <c r="C19" s="472"/>
      <c r="D19" s="472"/>
      <c r="E19" s="544"/>
      <c r="F19" s="544"/>
      <c r="G19" s="544"/>
      <c r="H19" s="544"/>
      <c r="I19" s="544"/>
      <c r="J19" s="544"/>
      <c r="K19" s="544"/>
      <c r="L19" s="552">
        <v>2984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17506481</v>
      </c>
      <c r="BO19" s="430"/>
      <c r="BP19" s="430"/>
      <c r="BQ19" s="430"/>
      <c r="BR19" s="430"/>
      <c r="BS19" s="430"/>
      <c r="BT19" s="430"/>
      <c r="BU19" s="431"/>
      <c r="BV19" s="429">
        <v>18368670</v>
      </c>
      <c r="BW19" s="430"/>
      <c r="BX19" s="430"/>
      <c r="BY19" s="430"/>
      <c r="BZ19" s="430"/>
      <c r="CA19" s="430"/>
      <c r="CB19" s="430"/>
      <c r="CC19" s="431"/>
      <c r="CD19" s="199"/>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4"/>
      <c r="DK19" s="184"/>
      <c r="DL19" s="184"/>
      <c r="DM19" s="184"/>
      <c r="DN19" s="184"/>
      <c r="DO19" s="184"/>
    </row>
    <row r="20" spans="1:119" ht="18.75" customHeight="1" thickBot="1" x14ac:dyDescent="0.2">
      <c r="A20" s="185"/>
      <c r="B20" s="543" t="s">
        <v>162</v>
      </c>
      <c r="C20" s="472"/>
      <c r="D20" s="472"/>
      <c r="E20" s="544"/>
      <c r="F20" s="544"/>
      <c r="G20" s="544"/>
      <c r="H20" s="544"/>
      <c r="I20" s="544"/>
      <c r="J20" s="544"/>
      <c r="K20" s="544"/>
      <c r="L20" s="552">
        <v>29259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199"/>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4"/>
      <c r="DK20" s="184"/>
      <c r="DL20" s="184"/>
      <c r="DM20" s="184"/>
      <c r="DN20" s="184"/>
      <c r="DO20" s="184"/>
    </row>
    <row r="21" spans="1:119" ht="18.75" customHeight="1" x14ac:dyDescent="0.15">
      <c r="A21" s="185"/>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199"/>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4"/>
      <c r="DK21" s="184"/>
      <c r="DL21" s="184"/>
      <c r="DM21" s="184"/>
      <c r="DN21" s="184"/>
      <c r="DO21" s="184"/>
    </row>
    <row r="22" spans="1:119" ht="18.75" customHeight="1" thickBot="1" x14ac:dyDescent="0.2">
      <c r="A22" s="185"/>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199"/>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4"/>
      <c r="DK22" s="184"/>
      <c r="DL22" s="184"/>
      <c r="DM22" s="184"/>
      <c r="DN22" s="184"/>
      <c r="DO22" s="184"/>
    </row>
    <row r="23" spans="1:119" ht="18.75" customHeight="1" x14ac:dyDescent="0.15">
      <c r="A23" s="185"/>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24836921</v>
      </c>
      <c r="BO23" s="430"/>
      <c r="BP23" s="430"/>
      <c r="BQ23" s="430"/>
      <c r="BR23" s="430"/>
      <c r="BS23" s="430"/>
      <c r="BT23" s="430"/>
      <c r="BU23" s="431"/>
      <c r="BV23" s="429">
        <v>26076017</v>
      </c>
      <c r="BW23" s="430"/>
      <c r="BX23" s="430"/>
      <c r="BY23" s="430"/>
      <c r="BZ23" s="430"/>
      <c r="CA23" s="430"/>
      <c r="CB23" s="430"/>
      <c r="CC23" s="431"/>
      <c r="CD23" s="199"/>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4"/>
      <c r="DK23" s="184"/>
      <c r="DL23" s="184"/>
      <c r="DM23" s="184"/>
      <c r="DN23" s="184"/>
      <c r="DO23" s="184"/>
    </row>
    <row r="24" spans="1:119" ht="18.75" customHeight="1" thickBot="1" x14ac:dyDescent="0.2">
      <c r="A24" s="185"/>
      <c r="B24" s="569"/>
      <c r="C24" s="570"/>
      <c r="D24" s="571"/>
      <c r="E24" s="479" t="s">
        <v>171</v>
      </c>
      <c r="F24" s="459"/>
      <c r="G24" s="459"/>
      <c r="H24" s="459"/>
      <c r="I24" s="459"/>
      <c r="J24" s="459"/>
      <c r="K24" s="460"/>
      <c r="L24" s="480">
        <v>1</v>
      </c>
      <c r="M24" s="481"/>
      <c r="N24" s="481"/>
      <c r="O24" s="481"/>
      <c r="P24" s="523"/>
      <c r="Q24" s="480">
        <v>8487</v>
      </c>
      <c r="R24" s="481"/>
      <c r="S24" s="481"/>
      <c r="T24" s="481"/>
      <c r="U24" s="481"/>
      <c r="V24" s="523"/>
      <c r="W24" s="582"/>
      <c r="X24" s="570"/>
      <c r="Y24" s="571"/>
      <c r="Z24" s="479" t="s">
        <v>172</v>
      </c>
      <c r="AA24" s="459"/>
      <c r="AB24" s="459"/>
      <c r="AC24" s="459"/>
      <c r="AD24" s="459"/>
      <c r="AE24" s="459"/>
      <c r="AF24" s="459"/>
      <c r="AG24" s="460"/>
      <c r="AH24" s="480">
        <v>532</v>
      </c>
      <c r="AI24" s="481"/>
      <c r="AJ24" s="481"/>
      <c r="AK24" s="481"/>
      <c r="AL24" s="523"/>
      <c r="AM24" s="480">
        <v>1503432</v>
      </c>
      <c r="AN24" s="481"/>
      <c r="AO24" s="481"/>
      <c r="AP24" s="481"/>
      <c r="AQ24" s="481"/>
      <c r="AR24" s="523"/>
      <c r="AS24" s="480">
        <v>2826</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4421418</v>
      </c>
      <c r="BO24" s="430"/>
      <c r="BP24" s="430"/>
      <c r="BQ24" s="430"/>
      <c r="BR24" s="430"/>
      <c r="BS24" s="430"/>
      <c r="BT24" s="430"/>
      <c r="BU24" s="431"/>
      <c r="BV24" s="429">
        <v>4091356</v>
      </c>
      <c r="BW24" s="430"/>
      <c r="BX24" s="430"/>
      <c r="BY24" s="430"/>
      <c r="BZ24" s="430"/>
      <c r="CA24" s="430"/>
      <c r="CB24" s="430"/>
      <c r="CC24" s="431"/>
      <c r="CD24" s="199"/>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4"/>
      <c r="DK24" s="184"/>
      <c r="DL24" s="184"/>
      <c r="DM24" s="184"/>
      <c r="DN24" s="184"/>
      <c r="DO24" s="184"/>
    </row>
    <row r="25" spans="1:119" s="184" customFormat="1" ht="18.75" customHeight="1" x14ac:dyDescent="0.15">
      <c r="A25" s="185"/>
      <c r="B25" s="569"/>
      <c r="C25" s="570"/>
      <c r="D25" s="571"/>
      <c r="E25" s="479" t="s">
        <v>174</v>
      </c>
      <c r="F25" s="459"/>
      <c r="G25" s="459"/>
      <c r="H25" s="459"/>
      <c r="I25" s="459"/>
      <c r="J25" s="459"/>
      <c r="K25" s="460"/>
      <c r="L25" s="480">
        <v>2</v>
      </c>
      <c r="M25" s="481"/>
      <c r="N25" s="481"/>
      <c r="O25" s="481"/>
      <c r="P25" s="523"/>
      <c r="Q25" s="480">
        <v>7213</v>
      </c>
      <c r="R25" s="481"/>
      <c r="S25" s="481"/>
      <c r="T25" s="481"/>
      <c r="U25" s="481"/>
      <c r="V25" s="523"/>
      <c r="W25" s="582"/>
      <c r="X25" s="570"/>
      <c r="Y25" s="571"/>
      <c r="Z25" s="479" t="s">
        <v>175</v>
      </c>
      <c r="AA25" s="459"/>
      <c r="AB25" s="459"/>
      <c r="AC25" s="459"/>
      <c r="AD25" s="459"/>
      <c r="AE25" s="459"/>
      <c r="AF25" s="459"/>
      <c r="AG25" s="460"/>
      <c r="AH25" s="480">
        <v>81</v>
      </c>
      <c r="AI25" s="481"/>
      <c r="AJ25" s="481"/>
      <c r="AK25" s="481"/>
      <c r="AL25" s="523"/>
      <c r="AM25" s="480">
        <v>227205</v>
      </c>
      <c r="AN25" s="481"/>
      <c r="AO25" s="481"/>
      <c r="AP25" s="481"/>
      <c r="AQ25" s="481"/>
      <c r="AR25" s="523"/>
      <c r="AS25" s="480">
        <v>2805</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8510039</v>
      </c>
      <c r="BO25" s="393"/>
      <c r="BP25" s="393"/>
      <c r="BQ25" s="393"/>
      <c r="BR25" s="393"/>
      <c r="BS25" s="393"/>
      <c r="BT25" s="393"/>
      <c r="BU25" s="394"/>
      <c r="BV25" s="392">
        <v>462823</v>
      </c>
      <c r="BW25" s="393"/>
      <c r="BX25" s="393"/>
      <c r="BY25" s="393"/>
      <c r="BZ25" s="393"/>
      <c r="CA25" s="393"/>
      <c r="CB25" s="393"/>
      <c r="CC25" s="394"/>
      <c r="CD25" s="199"/>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4" customFormat="1" ht="18.75" customHeight="1" x14ac:dyDescent="0.15">
      <c r="A26" s="185"/>
      <c r="B26" s="569"/>
      <c r="C26" s="570"/>
      <c r="D26" s="571"/>
      <c r="E26" s="479" t="s">
        <v>177</v>
      </c>
      <c r="F26" s="459"/>
      <c r="G26" s="459"/>
      <c r="H26" s="459"/>
      <c r="I26" s="459"/>
      <c r="J26" s="459"/>
      <c r="K26" s="460"/>
      <c r="L26" s="480">
        <v>1</v>
      </c>
      <c r="M26" s="481"/>
      <c r="N26" s="481"/>
      <c r="O26" s="481"/>
      <c r="P26" s="523"/>
      <c r="Q26" s="480">
        <v>6547</v>
      </c>
      <c r="R26" s="481"/>
      <c r="S26" s="481"/>
      <c r="T26" s="481"/>
      <c r="U26" s="481"/>
      <c r="V26" s="523"/>
      <c r="W26" s="582"/>
      <c r="X26" s="570"/>
      <c r="Y26" s="571"/>
      <c r="Z26" s="479" t="s">
        <v>178</v>
      </c>
      <c r="AA26" s="592"/>
      <c r="AB26" s="592"/>
      <c r="AC26" s="592"/>
      <c r="AD26" s="592"/>
      <c r="AE26" s="592"/>
      <c r="AF26" s="592"/>
      <c r="AG26" s="593"/>
      <c r="AH26" s="480">
        <v>52</v>
      </c>
      <c r="AI26" s="481"/>
      <c r="AJ26" s="481"/>
      <c r="AK26" s="481"/>
      <c r="AL26" s="523"/>
      <c r="AM26" s="480">
        <v>148356</v>
      </c>
      <c r="AN26" s="481"/>
      <c r="AO26" s="481"/>
      <c r="AP26" s="481"/>
      <c r="AQ26" s="481"/>
      <c r="AR26" s="523"/>
      <c r="AS26" s="480">
        <v>2853</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180</v>
      </c>
      <c r="BO26" s="430"/>
      <c r="BP26" s="430"/>
      <c r="BQ26" s="430"/>
      <c r="BR26" s="430"/>
      <c r="BS26" s="430"/>
      <c r="BT26" s="430"/>
      <c r="BU26" s="431"/>
      <c r="BV26" s="429" t="s">
        <v>181</v>
      </c>
      <c r="BW26" s="430"/>
      <c r="BX26" s="430"/>
      <c r="BY26" s="430"/>
      <c r="BZ26" s="430"/>
      <c r="CA26" s="430"/>
      <c r="CB26" s="430"/>
      <c r="CC26" s="431"/>
      <c r="CD26" s="199"/>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5"/>
      <c r="B27" s="569"/>
      <c r="C27" s="570"/>
      <c r="D27" s="571"/>
      <c r="E27" s="479" t="s">
        <v>182</v>
      </c>
      <c r="F27" s="459"/>
      <c r="G27" s="459"/>
      <c r="H27" s="459"/>
      <c r="I27" s="459"/>
      <c r="J27" s="459"/>
      <c r="K27" s="460"/>
      <c r="L27" s="480">
        <v>1</v>
      </c>
      <c r="M27" s="481"/>
      <c r="N27" s="481"/>
      <c r="O27" s="481"/>
      <c r="P27" s="523"/>
      <c r="Q27" s="480">
        <v>5500</v>
      </c>
      <c r="R27" s="481"/>
      <c r="S27" s="481"/>
      <c r="T27" s="481"/>
      <c r="U27" s="481"/>
      <c r="V27" s="523"/>
      <c r="W27" s="582"/>
      <c r="X27" s="570"/>
      <c r="Y27" s="571"/>
      <c r="Z27" s="479" t="s">
        <v>183</v>
      </c>
      <c r="AA27" s="459"/>
      <c r="AB27" s="459"/>
      <c r="AC27" s="459"/>
      <c r="AD27" s="459"/>
      <c r="AE27" s="459"/>
      <c r="AF27" s="459"/>
      <c r="AG27" s="460"/>
      <c r="AH27" s="480">
        <v>18</v>
      </c>
      <c r="AI27" s="481"/>
      <c r="AJ27" s="481"/>
      <c r="AK27" s="481"/>
      <c r="AL27" s="523"/>
      <c r="AM27" s="480">
        <v>58956</v>
      </c>
      <c r="AN27" s="481"/>
      <c r="AO27" s="481"/>
      <c r="AP27" s="481"/>
      <c r="AQ27" s="481"/>
      <c r="AR27" s="523"/>
      <c r="AS27" s="480">
        <v>3275</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t="s">
        <v>181</v>
      </c>
      <c r="BO27" s="606"/>
      <c r="BP27" s="606"/>
      <c r="BQ27" s="606"/>
      <c r="BR27" s="606"/>
      <c r="BS27" s="606"/>
      <c r="BT27" s="606"/>
      <c r="BU27" s="607"/>
      <c r="BV27" s="605" t="s">
        <v>128</v>
      </c>
      <c r="BW27" s="606"/>
      <c r="BX27" s="606"/>
      <c r="BY27" s="606"/>
      <c r="BZ27" s="606"/>
      <c r="CA27" s="606"/>
      <c r="CB27" s="606"/>
      <c r="CC27" s="607"/>
      <c r="CD27" s="201"/>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4"/>
      <c r="DK27" s="184"/>
      <c r="DL27" s="184"/>
      <c r="DM27" s="184"/>
      <c r="DN27" s="184"/>
      <c r="DO27" s="184"/>
    </row>
    <row r="28" spans="1:119" ht="18.75" customHeight="1" x14ac:dyDescent="0.15">
      <c r="A28" s="185"/>
      <c r="B28" s="569"/>
      <c r="C28" s="570"/>
      <c r="D28" s="571"/>
      <c r="E28" s="479" t="s">
        <v>185</v>
      </c>
      <c r="F28" s="459"/>
      <c r="G28" s="459"/>
      <c r="H28" s="459"/>
      <c r="I28" s="459"/>
      <c r="J28" s="459"/>
      <c r="K28" s="460"/>
      <c r="L28" s="480">
        <v>1</v>
      </c>
      <c r="M28" s="481"/>
      <c r="N28" s="481"/>
      <c r="O28" s="481"/>
      <c r="P28" s="523"/>
      <c r="Q28" s="480">
        <v>5000</v>
      </c>
      <c r="R28" s="481"/>
      <c r="S28" s="481"/>
      <c r="T28" s="481"/>
      <c r="U28" s="481"/>
      <c r="V28" s="523"/>
      <c r="W28" s="582"/>
      <c r="X28" s="570"/>
      <c r="Y28" s="571"/>
      <c r="Z28" s="479" t="s">
        <v>186</v>
      </c>
      <c r="AA28" s="459"/>
      <c r="AB28" s="459"/>
      <c r="AC28" s="459"/>
      <c r="AD28" s="459"/>
      <c r="AE28" s="459"/>
      <c r="AF28" s="459"/>
      <c r="AG28" s="460"/>
      <c r="AH28" s="480" t="s">
        <v>180</v>
      </c>
      <c r="AI28" s="481"/>
      <c r="AJ28" s="481"/>
      <c r="AK28" s="481"/>
      <c r="AL28" s="523"/>
      <c r="AM28" s="480" t="s">
        <v>128</v>
      </c>
      <c r="AN28" s="481"/>
      <c r="AO28" s="481"/>
      <c r="AP28" s="481"/>
      <c r="AQ28" s="481"/>
      <c r="AR28" s="523"/>
      <c r="AS28" s="480" t="s">
        <v>180</v>
      </c>
      <c r="AT28" s="481"/>
      <c r="AU28" s="481"/>
      <c r="AV28" s="481"/>
      <c r="AW28" s="481"/>
      <c r="AX28" s="482"/>
      <c r="AY28" s="608" t="s">
        <v>187</v>
      </c>
      <c r="AZ28" s="609"/>
      <c r="BA28" s="609"/>
      <c r="BB28" s="610"/>
      <c r="BC28" s="389" t="s">
        <v>47</v>
      </c>
      <c r="BD28" s="390"/>
      <c r="BE28" s="390"/>
      <c r="BF28" s="390"/>
      <c r="BG28" s="390"/>
      <c r="BH28" s="390"/>
      <c r="BI28" s="390"/>
      <c r="BJ28" s="390"/>
      <c r="BK28" s="390"/>
      <c r="BL28" s="390"/>
      <c r="BM28" s="391"/>
      <c r="BN28" s="392">
        <v>1767323</v>
      </c>
      <c r="BO28" s="393"/>
      <c r="BP28" s="393"/>
      <c r="BQ28" s="393"/>
      <c r="BR28" s="393"/>
      <c r="BS28" s="393"/>
      <c r="BT28" s="393"/>
      <c r="BU28" s="394"/>
      <c r="BV28" s="392">
        <v>1764257</v>
      </c>
      <c r="BW28" s="393"/>
      <c r="BX28" s="393"/>
      <c r="BY28" s="393"/>
      <c r="BZ28" s="393"/>
      <c r="CA28" s="393"/>
      <c r="CB28" s="393"/>
      <c r="CC28" s="394"/>
      <c r="CD28" s="199"/>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4"/>
      <c r="DK28" s="184"/>
      <c r="DL28" s="184"/>
      <c r="DM28" s="184"/>
      <c r="DN28" s="184"/>
      <c r="DO28" s="184"/>
    </row>
    <row r="29" spans="1:119" ht="18.75" customHeight="1" x14ac:dyDescent="0.15">
      <c r="A29" s="185"/>
      <c r="B29" s="569"/>
      <c r="C29" s="570"/>
      <c r="D29" s="571"/>
      <c r="E29" s="479" t="s">
        <v>188</v>
      </c>
      <c r="F29" s="459"/>
      <c r="G29" s="459"/>
      <c r="H29" s="459"/>
      <c r="I29" s="459"/>
      <c r="J29" s="459"/>
      <c r="K29" s="460"/>
      <c r="L29" s="480">
        <v>19</v>
      </c>
      <c r="M29" s="481"/>
      <c r="N29" s="481"/>
      <c r="O29" s="481"/>
      <c r="P29" s="523"/>
      <c r="Q29" s="480">
        <v>4700</v>
      </c>
      <c r="R29" s="481"/>
      <c r="S29" s="481"/>
      <c r="T29" s="481"/>
      <c r="U29" s="481"/>
      <c r="V29" s="523"/>
      <c r="W29" s="583"/>
      <c r="X29" s="584"/>
      <c r="Y29" s="585"/>
      <c r="Z29" s="479" t="s">
        <v>189</v>
      </c>
      <c r="AA29" s="459"/>
      <c r="AB29" s="459"/>
      <c r="AC29" s="459"/>
      <c r="AD29" s="459"/>
      <c r="AE29" s="459"/>
      <c r="AF29" s="459"/>
      <c r="AG29" s="460"/>
      <c r="AH29" s="480">
        <v>550</v>
      </c>
      <c r="AI29" s="481"/>
      <c r="AJ29" s="481"/>
      <c r="AK29" s="481"/>
      <c r="AL29" s="523"/>
      <c r="AM29" s="480">
        <v>1562388</v>
      </c>
      <c r="AN29" s="481"/>
      <c r="AO29" s="481"/>
      <c r="AP29" s="481"/>
      <c r="AQ29" s="481"/>
      <c r="AR29" s="523"/>
      <c r="AS29" s="480">
        <v>2841</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132942</v>
      </c>
      <c r="BO29" s="430"/>
      <c r="BP29" s="430"/>
      <c r="BQ29" s="430"/>
      <c r="BR29" s="430"/>
      <c r="BS29" s="430"/>
      <c r="BT29" s="430"/>
      <c r="BU29" s="431"/>
      <c r="BV29" s="429">
        <v>282689</v>
      </c>
      <c r="BW29" s="430"/>
      <c r="BX29" s="430"/>
      <c r="BY29" s="430"/>
      <c r="BZ29" s="430"/>
      <c r="CA29" s="430"/>
      <c r="CB29" s="430"/>
      <c r="CC29" s="431"/>
      <c r="CD29" s="201"/>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4"/>
      <c r="DK29" s="184"/>
      <c r="DL29" s="184"/>
      <c r="DM29" s="184"/>
      <c r="DN29" s="184"/>
      <c r="DO29" s="184"/>
    </row>
    <row r="30" spans="1:119" ht="18.75" customHeight="1" thickBot="1" x14ac:dyDescent="0.2">
      <c r="A30" s="185"/>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100</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5148867</v>
      </c>
      <c r="BO30" s="606"/>
      <c r="BP30" s="606"/>
      <c r="BQ30" s="606"/>
      <c r="BR30" s="606"/>
      <c r="BS30" s="606"/>
      <c r="BT30" s="606"/>
      <c r="BU30" s="607"/>
      <c r="BV30" s="605">
        <v>5244595</v>
      </c>
      <c r="BW30" s="606"/>
      <c r="BX30" s="606"/>
      <c r="BY30" s="606"/>
      <c r="BZ30" s="606"/>
      <c r="CA30" s="606"/>
      <c r="CB30" s="606"/>
      <c r="CC30" s="607"/>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192</v>
      </c>
      <c r="D32" s="212"/>
      <c r="E32" s="212"/>
      <c r="F32" s="209"/>
      <c r="G32" s="209"/>
      <c r="H32" s="209"/>
      <c r="I32" s="209"/>
      <c r="J32" s="209"/>
      <c r="K32" s="209"/>
      <c r="L32" s="209"/>
      <c r="M32" s="209"/>
      <c r="N32" s="209"/>
      <c r="O32" s="209"/>
      <c r="P32" s="209"/>
      <c r="Q32" s="209"/>
      <c r="R32" s="209"/>
      <c r="S32" s="209"/>
      <c r="T32" s="209"/>
      <c r="U32" s="209" t="s">
        <v>193</v>
      </c>
      <c r="V32" s="209"/>
      <c r="W32" s="209"/>
      <c r="X32" s="209"/>
      <c r="Y32" s="209"/>
      <c r="Z32" s="209"/>
      <c r="AA32" s="209"/>
      <c r="AB32" s="209"/>
      <c r="AC32" s="209"/>
      <c r="AD32" s="209"/>
      <c r="AE32" s="209"/>
      <c r="AF32" s="209"/>
      <c r="AG32" s="209"/>
      <c r="AH32" s="209"/>
      <c r="AI32" s="209"/>
      <c r="AJ32" s="209"/>
      <c r="AK32" s="209"/>
      <c r="AL32" s="209"/>
      <c r="AM32" s="213" t="s">
        <v>194</v>
      </c>
      <c r="AN32" s="209"/>
      <c r="AO32" s="209"/>
      <c r="AP32" s="209"/>
      <c r="AQ32" s="209"/>
      <c r="AR32" s="209"/>
      <c r="AS32" s="213"/>
      <c r="AT32" s="213"/>
      <c r="AU32" s="213"/>
      <c r="AV32" s="213"/>
      <c r="AW32" s="213"/>
      <c r="AX32" s="213"/>
      <c r="AY32" s="213"/>
      <c r="AZ32" s="213"/>
      <c r="BA32" s="213"/>
      <c r="BB32" s="209"/>
      <c r="BC32" s="213"/>
      <c r="BD32" s="209"/>
      <c r="BE32" s="213" t="s">
        <v>195</v>
      </c>
      <c r="BF32" s="209"/>
      <c r="BG32" s="209"/>
      <c r="BH32" s="209"/>
      <c r="BI32" s="209"/>
      <c r="BJ32" s="213"/>
      <c r="BK32" s="213"/>
      <c r="BL32" s="213"/>
      <c r="BM32" s="213"/>
      <c r="BN32" s="213"/>
      <c r="BO32" s="213"/>
      <c r="BP32" s="213"/>
      <c r="BQ32" s="213"/>
      <c r="BR32" s="209"/>
      <c r="BS32" s="209"/>
      <c r="BT32" s="209"/>
      <c r="BU32" s="209"/>
      <c r="BV32" s="209"/>
      <c r="BW32" s="209" t="s">
        <v>196</v>
      </c>
      <c r="BX32" s="209"/>
      <c r="BY32" s="209"/>
      <c r="BZ32" s="209"/>
      <c r="CA32" s="209"/>
      <c r="CB32" s="213"/>
      <c r="CC32" s="213"/>
      <c r="CD32" s="213"/>
      <c r="CE32" s="213"/>
      <c r="CF32" s="213"/>
      <c r="CG32" s="213"/>
      <c r="CH32" s="213"/>
      <c r="CI32" s="213"/>
      <c r="CJ32" s="213"/>
      <c r="CK32" s="213"/>
      <c r="CL32" s="213"/>
      <c r="CM32" s="213"/>
      <c r="CN32" s="213"/>
      <c r="CO32" s="213" t="s">
        <v>197</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53" t="s">
        <v>198</v>
      </c>
      <c r="D33" s="453"/>
      <c r="E33" s="418" t="s">
        <v>199</v>
      </c>
      <c r="F33" s="418"/>
      <c r="G33" s="418"/>
      <c r="H33" s="418"/>
      <c r="I33" s="418"/>
      <c r="J33" s="418"/>
      <c r="K33" s="418"/>
      <c r="L33" s="418"/>
      <c r="M33" s="418"/>
      <c r="N33" s="418"/>
      <c r="O33" s="418"/>
      <c r="P33" s="418"/>
      <c r="Q33" s="418"/>
      <c r="R33" s="418"/>
      <c r="S33" s="418"/>
      <c r="T33" s="214"/>
      <c r="U33" s="453" t="s">
        <v>198</v>
      </c>
      <c r="V33" s="453"/>
      <c r="W33" s="418" t="s">
        <v>200</v>
      </c>
      <c r="X33" s="418"/>
      <c r="Y33" s="418"/>
      <c r="Z33" s="418"/>
      <c r="AA33" s="418"/>
      <c r="AB33" s="418"/>
      <c r="AC33" s="418"/>
      <c r="AD33" s="418"/>
      <c r="AE33" s="418"/>
      <c r="AF33" s="418"/>
      <c r="AG33" s="418"/>
      <c r="AH33" s="418"/>
      <c r="AI33" s="418"/>
      <c r="AJ33" s="418"/>
      <c r="AK33" s="418"/>
      <c r="AL33" s="214"/>
      <c r="AM33" s="453" t="s">
        <v>201</v>
      </c>
      <c r="AN33" s="453"/>
      <c r="AO33" s="418" t="s">
        <v>200</v>
      </c>
      <c r="AP33" s="418"/>
      <c r="AQ33" s="418"/>
      <c r="AR33" s="418"/>
      <c r="AS33" s="418"/>
      <c r="AT33" s="418"/>
      <c r="AU33" s="418"/>
      <c r="AV33" s="418"/>
      <c r="AW33" s="418"/>
      <c r="AX33" s="418"/>
      <c r="AY33" s="418"/>
      <c r="AZ33" s="418"/>
      <c r="BA33" s="418"/>
      <c r="BB33" s="418"/>
      <c r="BC33" s="418"/>
      <c r="BD33" s="215"/>
      <c r="BE33" s="418" t="s">
        <v>202</v>
      </c>
      <c r="BF33" s="418"/>
      <c r="BG33" s="418" t="s">
        <v>203</v>
      </c>
      <c r="BH33" s="418"/>
      <c r="BI33" s="418"/>
      <c r="BJ33" s="418"/>
      <c r="BK33" s="418"/>
      <c r="BL33" s="418"/>
      <c r="BM33" s="418"/>
      <c r="BN33" s="418"/>
      <c r="BO33" s="418"/>
      <c r="BP33" s="418"/>
      <c r="BQ33" s="418"/>
      <c r="BR33" s="418"/>
      <c r="BS33" s="418"/>
      <c r="BT33" s="418"/>
      <c r="BU33" s="418"/>
      <c r="BV33" s="215"/>
      <c r="BW33" s="453" t="s">
        <v>202</v>
      </c>
      <c r="BX33" s="453"/>
      <c r="BY33" s="418" t="s">
        <v>204</v>
      </c>
      <c r="BZ33" s="418"/>
      <c r="CA33" s="418"/>
      <c r="CB33" s="418"/>
      <c r="CC33" s="418"/>
      <c r="CD33" s="418"/>
      <c r="CE33" s="418"/>
      <c r="CF33" s="418"/>
      <c r="CG33" s="418"/>
      <c r="CH33" s="418"/>
      <c r="CI33" s="418"/>
      <c r="CJ33" s="418"/>
      <c r="CK33" s="418"/>
      <c r="CL33" s="418"/>
      <c r="CM33" s="418"/>
      <c r="CN33" s="214"/>
      <c r="CO33" s="453" t="s">
        <v>198</v>
      </c>
      <c r="CP33" s="453"/>
      <c r="CQ33" s="418" t="s">
        <v>205</v>
      </c>
      <c r="CR33" s="418"/>
      <c r="CS33" s="418"/>
      <c r="CT33" s="418"/>
      <c r="CU33" s="418"/>
      <c r="CV33" s="418"/>
      <c r="CW33" s="418"/>
      <c r="CX33" s="418"/>
      <c r="CY33" s="418"/>
      <c r="CZ33" s="418"/>
      <c r="DA33" s="418"/>
      <c r="DB33" s="418"/>
      <c r="DC33" s="418"/>
      <c r="DD33" s="418"/>
      <c r="DE33" s="418"/>
      <c r="DF33" s="214"/>
      <c r="DG33" s="617" t="s">
        <v>206</v>
      </c>
      <c r="DH33" s="617"/>
      <c r="DI33" s="216"/>
      <c r="DJ33" s="184"/>
      <c r="DK33" s="184"/>
      <c r="DL33" s="184"/>
      <c r="DM33" s="184"/>
      <c r="DN33" s="184"/>
      <c r="DO33" s="184"/>
    </row>
    <row r="34" spans="1:119" ht="32.25" customHeight="1" x14ac:dyDescent="0.15">
      <c r="A34" s="185"/>
      <c r="B34" s="211"/>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2"/>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2"/>
      <c r="AM34" s="618">
        <f>IF(AO34="","",MAX(C34:D43,U34:V43)+1)</f>
        <v>7</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2"/>
      <c r="BE34" s="618" t="str">
        <f>IF(BG34="","",MAX(C34:D43,U34:V43,AM34:AN43)+1)</f>
        <v/>
      </c>
      <c r="BF34" s="618"/>
      <c r="BG34" s="619"/>
      <c r="BH34" s="619"/>
      <c r="BI34" s="619"/>
      <c r="BJ34" s="619"/>
      <c r="BK34" s="619"/>
      <c r="BL34" s="619"/>
      <c r="BM34" s="619"/>
      <c r="BN34" s="619"/>
      <c r="BO34" s="619"/>
      <c r="BP34" s="619"/>
      <c r="BQ34" s="619"/>
      <c r="BR34" s="619"/>
      <c r="BS34" s="619"/>
      <c r="BT34" s="619"/>
      <c r="BU34" s="619"/>
      <c r="BV34" s="212"/>
      <c r="BW34" s="618">
        <f>IF(BY34="","",MAX(C34:D43,U34:V43,AM34:AN43,BE34:BF43)+1)</f>
        <v>9</v>
      </c>
      <c r="BX34" s="618"/>
      <c r="BY34" s="619" t="str">
        <f>IF('各会計、関係団体の財政状況及び健全化判断比率'!B68="","",'各会計、関係団体の財政状況及び健全化判断比率'!B68)</f>
        <v>城南衛生管理組合</v>
      </c>
      <c r="BZ34" s="619"/>
      <c r="CA34" s="619"/>
      <c r="CB34" s="619"/>
      <c r="CC34" s="619"/>
      <c r="CD34" s="619"/>
      <c r="CE34" s="619"/>
      <c r="CF34" s="619"/>
      <c r="CG34" s="619"/>
      <c r="CH34" s="619"/>
      <c r="CI34" s="619"/>
      <c r="CJ34" s="619"/>
      <c r="CK34" s="619"/>
      <c r="CL34" s="619"/>
      <c r="CM34" s="619"/>
      <c r="CN34" s="212"/>
      <c r="CO34" s="618">
        <f>IF(CQ34="","",MAX(C34:D43,U34:V43,AM34:AN43,BE34:BF43,BW34:BX43)+1)</f>
        <v>18</v>
      </c>
      <c r="CP34" s="618"/>
      <c r="CQ34" s="619" t="str">
        <f>IF('各会計、関係団体の財政状況及び健全化判断比率'!BS7="","",'各会計、関係団体の財政状況及び健全化判断比率'!BS7)</f>
        <v>やわた市民文化事業団</v>
      </c>
      <c r="CR34" s="619"/>
      <c r="CS34" s="619"/>
      <c r="CT34" s="619"/>
      <c r="CU34" s="619"/>
      <c r="CV34" s="619"/>
      <c r="CW34" s="619"/>
      <c r="CX34" s="619"/>
      <c r="CY34" s="619"/>
      <c r="CZ34" s="619"/>
      <c r="DA34" s="619"/>
      <c r="DB34" s="619"/>
      <c r="DC34" s="619"/>
      <c r="DD34" s="619"/>
      <c r="DE34" s="619"/>
      <c r="DF34" s="209"/>
      <c r="DG34" s="620" t="str">
        <f>IF('各会計、関係団体の財政状況及び健全化判断比率'!BR7="","",'各会計、関係団体の財政状況及び健全化判断比率'!BR7)</f>
        <v/>
      </c>
      <c r="DH34" s="620"/>
      <c r="DI34" s="216"/>
      <c r="DJ34" s="184"/>
      <c r="DK34" s="184"/>
      <c r="DL34" s="184"/>
      <c r="DM34" s="184"/>
      <c r="DN34" s="184"/>
      <c r="DO34" s="184"/>
    </row>
    <row r="35" spans="1:119" ht="32.25" customHeight="1" x14ac:dyDescent="0.15">
      <c r="A35" s="185"/>
      <c r="B35" s="211"/>
      <c r="C35" s="618">
        <f>IF(E35="","",C34+1)</f>
        <v>2</v>
      </c>
      <c r="D35" s="618"/>
      <c r="E35" s="619" t="str">
        <f>IF('各会計、関係団体の財政状況及び健全化判断比率'!B8="","",'各会計、関係団体の財政状況及び健全化判断比率'!B8)</f>
        <v>休日応急診療所特別会計</v>
      </c>
      <c r="F35" s="619"/>
      <c r="G35" s="619"/>
      <c r="H35" s="619"/>
      <c r="I35" s="619"/>
      <c r="J35" s="619"/>
      <c r="K35" s="619"/>
      <c r="L35" s="619"/>
      <c r="M35" s="619"/>
      <c r="N35" s="619"/>
      <c r="O35" s="619"/>
      <c r="P35" s="619"/>
      <c r="Q35" s="619"/>
      <c r="R35" s="619"/>
      <c r="S35" s="619"/>
      <c r="T35" s="212"/>
      <c r="U35" s="618">
        <f>IF(W35="","",U34+1)</f>
        <v>4</v>
      </c>
      <c r="V35" s="618"/>
      <c r="W35" s="619" t="str">
        <f>IF('各会計、関係団体の財政状況及び健全化判断比率'!B29="","",'各会計、関係団体の財政状況及び健全化判断比率'!B29)</f>
        <v>介護保険特別会計（保険事業勘定）</v>
      </c>
      <c r="X35" s="619"/>
      <c r="Y35" s="619"/>
      <c r="Z35" s="619"/>
      <c r="AA35" s="619"/>
      <c r="AB35" s="619"/>
      <c r="AC35" s="619"/>
      <c r="AD35" s="619"/>
      <c r="AE35" s="619"/>
      <c r="AF35" s="619"/>
      <c r="AG35" s="619"/>
      <c r="AH35" s="619"/>
      <c r="AI35" s="619"/>
      <c r="AJ35" s="619"/>
      <c r="AK35" s="619"/>
      <c r="AL35" s="212"/>
      <c r="AM35" s="618">
        <f t="shared" ref="AM35:AM43" si="0">IF(AO35="","",AM34+1)</f>
        <v>8</v>
      </c>
      <c r="AN35" s="618"/>
      <c r="AO35" s="619" t="str">
        <f>IF('各会計、関係団体の財政状況及び健全化判断比率'!B33="","",'各会計、関係団体の財政状況及び健全化判断比率'!B33)</f>
        <v>下水道事業会計</v>
      </c>
      <c r="AP35" s="619"/>
      <c r="AQ35" s="619"/>
      <c r="AR35" s="619"/>
      <c r="AS35" s="619"/>
      <c r="AT35" s="619"/>
      <c r="AU35" s="619"/>
      <c r="AV35" s="619"/>
      <c r="AW35" s="619"/>
      <c r="AX35" s="619"/>
      <c r="AY35" s="619"/>
      <c r="AZ35" s="619"/>
      <c r="BA35" s="619"/>
      <c r="BB35" s="619"/>
      <c r="BC35" s="619"/>
      <c r="BD35" s="212"/>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2"/>
      <c r="BW35" s="618">
        <f t="shared" ref="BW35:BW43" si="2">IF(BY35="","",BW34+1)</f>
        <v>10</v>
      </c>
      <c r="BX35" s="618"/>
      <c r="BY35" s="619" t="str">
        <f>IF('各会計、関係団体の財政状況及び健全化判断比率'!B69="","",'各会計、関係団体の財政状況及び健全化判断比率'!B69)</f>
        <v>澱川右岸水防事務組合</v>
      </c>
      <c r="BZ35" s="619"/>
      <c r="CA35" s="619"/>
      <c r="CB35" s="619"/>
      <c r="CC35" s="619"/>
      <c r="CD35" s="619"/>
      <c r="CE35" s="619"/>
      <c r="CF35" s="619"/>
      <c r="CG35" s="619"/>
      <c r="CH35" s="619"/>
      <c r="CI35" s="619"/>
      <c r="CJ35" s="619"/>
      <c r="CK35" s="619"/>
      <c r="CL35" s="619"/>
      <c r="CM35" s="619"/>
      <c r="CN35" s="212"/>
      <c r="CO35" s="618">
        <f t="shared" ref="CO35:CO43" si="3">IF(CQ35="","",CO34+1)</f>
        <v>19</v>
      </c>
      <c r="CP35" s="618"/>
      <c r="CQ35" s="619" t="str">
        <f>IF('各会計、関係団体の財政状況及び健全化判断比率'!BS8="","",'各会計、関係団体の財政状況及び健全化判断比率'!BS8)</f>
        <v>八幡市公園施設事業団</v>
      </c>
      <c r="CR35" s="619"/>
      <c r="CS35" s="619"/>
      <c r="CT35" s="619"/>
      <c r="CU35" s="619"/>
      <c r="CV35" s="619"/>
      <c r="CW35" s="619"/>
      <c r="CX35" s="619"/>
      <c r="CY35" s="619"/>
      <c r="CZ35" s="619"/>
      <c r="DA35" s="619"/>
      <c r="DB35" s="619"/>
      <c r="DC35" s="619"/>
      <c r="DD35" s="619"/>
      <c r="DE35" s="619"/>
      <c r="DF35" s="209"/>
      <c r="DG35" s="620" t="str">
        <f>IF('各会計、関係団体の財政状況及び健全化判断比率'!BR8="","",'各会計、関係団体の財政状況及び健全化判断比率'!BR8)</f>
        <v/>
      </c>
      <c r="DH35" s="620"/>
      <c r="DI35" s="216"/>
      <c r="DJ35" s="184"/>
      <c r="DK35" s="184"/>
      <c r="DL35" s="184"/>
      <c r="DM35" s="184"/>
      <c r="DN35" s="184"/>
      <c r="DO35" s="184"/>
    </row>
    <row r="36" spans="1:119" ht="32.25" customHeight="1" x14ac:dyDescent="0.15">
      <c r="A36" s="185"/>
      <c r="B36" s="211"/>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2"/>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2"/>
      <c r="AM36" s="618" t="str">
        <f t="shared" si="0"/>
        <v/>
      </c>
      <c r="AN36" s="618"/>
      <c r="AO36" s="619"/>
      <c r="AP36" s="619"/>
      <c r="AQ36" s="619"/>
      <c r="AR36" s="619"/>
      <c r="AS36" s="619"/>
      <c r="AT36" s="619"/>
      <c r="AU36" s="619"/>
      <c r="AV36" s="619"/>
      <c r="AW36" s="619"/>
      <c r="AX36" s="619"/>
      <c r="AY36" s="619"/>
      <c r="AZ36" s="619"/>
      <c r="BA36" s="619"/>
      <c r="BB36" s="619"/>
      <c r="BC36" s="619"/>
      <c r="BD36" s="212"/>
      <c r="BE36" s="618" t="str">
        <f t="shared" si="1"/>
        <v/>
      </c>
      <c r="BF36" s="618"/>
      <c r="BG36" s="619"/>
      <c r="BH36" s="619"/>
      <c r="BI36" s="619"/>
      <c r="BJ36" s="619"/>
      <c r="BK36" s="619"/>
      <c r="BL36" s="619"/>
      <c r="BM36" s="619"/>
      <c r="BN36" s="619"/>
      <c r="BO36" s="619"/>
      <c r="BP36" s="619"/>
      <c r="BQ36" s="619"/>
      <c r="BR36" s="619"/>
      <c r="BS36" s="619"/>
      <c r="BT36" s="619"/>
      <c r="BU36" s="619"/>
      <c r="BV36" s="212"/>
      <c r="BW36" s="618">
        <f t="shared" si="2"/>
        <v>11</v>
      </c>
      <c r="BX36" s="618"/>
      <c r="BY36" s="619" t="str">
        <f>IF('各会計、関係団体の財政状況及び健全化判断比率'!B70="","",'各会計、関係団体の財政状況及び健全化判断比率'!B70)</f>
        <v>淀川・木津川水防事務組合</v>
      </c>
      <c r="BZ36" s="619"/>
      <c r="CA36" s="619"/>
      <c r="CB36" s="619"/>
      <c r="CC36" s="619"/>
      <c r="CD36" s="619"/>
      <c r="CE36" s="619"/>
      <c r="CF36" s="619"/>
      <c r="CG36" s="619"/>
      <c r="CH36" s="619"/>
      <c r="CI36" s="619"/>
      <c r="CJ36" s="619"/>
      <c r="CK36" s="619"/>
      <c r="CL36" s="619"/>
      <c r="CM36" s="619"/>
      <c r="CN36" s="212"/>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09"/>
      <c r="DG36" s="620" t="str">
        <f>IF('各会計、関係団体の財政状況及び健全化判断比率'!BR9="","",'各会計、関係団体の財政状況及び健全化判断比率'!BR9)</f>
        <v/>
      </c>
      <c r="DH36" s="620"/>
      <c r="DI36" s="216"/>
      <c r="DJ36" s="184"/>
      <c r="DK36" s="184"/>
      <c r="DL36" s="184"/>
      <c r="DM36" s="184"/>
      <c r="DN36" s="184"/>
      <c r="DO36" s="184"/>
    </row>
    <row r="37" spans="1:119" ht="32.25" customHeight="1" x14ac:dyDescent="0.15">
      <c r="A37" s="185"/>
      <c r="B37" s="211"/>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2"/>
      <c r="U37" s="618">
        <f t="shared" si="4"/>
        <v>6</v>
      </c>
      <c r="V37" s="618"/>
      <c r="W37" s="619" t="str">
        <f>IF('各会計、関係団体の財政状況及び健全化判断比率'!B31="","",'各会計、関係団体の財政状況及び健全化判断比率'!B31)</f>
        <v>駐車場特別会計</v>
      </c>
      <c r="X37" s="619"/>
      <c r="Y37" s="619"/>
      <c r="Z37" s="619"/>
      <c r="AA37" s="619"/>
      <c r="AB37" s="619"/>
      <c r="AC37" s="619"/>
      <c r="AD37" s="619"/>
      <c r="AE37" s="619"/>
      <c r="AF37" s="619"/>
      <c r="AG37" s="619"/>
      <c r="AH37" s="619"/>
      <c r="AI37" s="619"/>
      <c r="AJ37" s="619"/>
      <c r="AK37" s="619"/>
      <c r="AL37" s="212"/>
      <c r="AM37" s="618" t="str">
        <f t="shared" si="0"/>
        <v/>
      </c>
      <c r="AN37" s="618"/>
      <c r="AO37" s="619"/>
      <c r="AP37" s="619"/>
      <c r="AQ37" s="619"/>
      <c r="AR37" s="619"/>
      <c r="AS37" s="619"/>
      <c r="AT37" s="619"/>
      <c r="AU37" s="619"/>
      <c r="AV37" s="619"/>
      <c r="AW37" s="619"/>
      <c r="AX37" s="619"/>
      <c r="AY37" s="619"/>
      <c r="AZ37" s="619"/>
      <c r="BA37" s="619"/>
      <c r="BB37" s="619"/>
      <c r="BC37" s="619"/>
      <c r="BD37" s="212"/>
      <c r="BE37" s="618" t="str">
        <f t="shared" si="1"/>
        <v/>
      </c>
      <c r="BF37" s="618"/>
      <c r="BG37" s="619"/>
      <c r="BH37" s="619"/>
      <c r="BI37" s="619"/>
      <c r="BJ37" s="619"/>
      <c r="BK37" s="619"/>
      <c r="BL37" s="619"/>
      <c r="BM37" s="619"/>
      <c r="BN37" s="619"/>
      <c r="BO37" s="619"/>
      <c r="BP37" s="619"/>
      <c r="BQ37" s="619"/>
      <c r="BR37" s="619"/>
      <c r="BS37" s="619"/>
      <c r="BT37" s="619"/>
      <c r="BU37" s="619"/>
      <c r="BV37" s="212"/>
      <c r="BW37" s="618">
        <f t="shared" si="2"/>
        <v>12</v>
      </c>
      <c r="BX37" s="618"/>
      <c r="BY37" s="619" t="str">
        <f>IF('各会計、関係団体の財政状況及び健全化判断比率'!B71="","",'各会計、関係団体の財政状況及び健全化判断比率'!B71)</f>
        <v>京都府自治会館管理組合</v>
      </c>
      <c r="BZ37" s="619"/>
      <c r="CA37" s="619"/>
      <c r="CB37" s="619"/>
      <c r="CC37" s="619"/>
      <c r="CD37" s="619"/>
      <c r="CE37" s="619"/>
      <c r="CF37" s="619"/>
      <c r="CG37" s="619"/>
      <c r="CH37" s="619"/>
      <c r="CI37" s="619"/>
      <c r="CJ37" s="619"/>
      <c r="CK37" s="619"/>
      <c r="CL37" s="619"/>
      <c r="CM37" s="619"/>
      <c r="CN37" s="212"/>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09"/>
      <c r="DG37" s="620" t="str">
        <f>IF('各会計、関係団体の財政状況及び健全化判断比率'!BR10="","",'各会計、関係団体の財政状況及び健全化判断比率'!BR10)</f>
        <v/>
      </c>
      <c r="DH37" s="620"/>
      <c r="DI37" s="216"/>
      <c r="DJ37" s="184"/>
      <c r="DK37" s="184"/>
      <c r="DL37" s="184"/>
      <c r="DM37" s="184"/>
      <c r="DN37" s="184"/>
      <c r="DO37" s="184"/>
    </row>
    <row r="38" spans="1:119" ht="32.25" customHeight="1" x14ac:dyDescent="0.15">
      <c r="A38" s="185"/>
      <c r="B38" s="211"/>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2"/>
      <c r="U38" s="618" t="str">
        <f t="shared" si="4"/>
        <v/>
      </c>
      <c r="V38" s="618"/>
      <c r="W38" s="619"/>
      <c r="X38" s="619"/>
      <c r="Y38" s="619"/>
      <c r="Z38" s="619"/>
      <c r="AA38" s="619"/>
      <c r="AB38" s="619"/>
      <c r="AC38" s="619"/>
      <c r="AD38" s="619"/>
      <c r="AE38" s="619"/>
      <c r="AF38" s="619"/>
      <c r="AG38" s="619"/>
      <c r="AH38" s="619"/>
      <c r="AI38" s="619"/>
      <c r="AJ38" s="619"/>
      <c r="AK38" s="619"/>
      <c r="AL38" s="212"/>
      <c r="AM38" s="618" t="str">
        <f t="shared" si="0"/>
        <v/>
      </c>
      <c r="AN38" s="618"/>
      <c r="AO38" s="619"/>
      <c r="AP38" s="619"/>
      <c r="AQ38" s="619"/>
      <c r="AR38" s="619"/>
      <c r="AS38" s="619"/>
      <c r="AT38" s="619"/>
      <c r="AU38" s="619"/>
      <c r="AV38" s="619"/>
      <c r="AW38" s="619"/>
      <c r="AX38" s="619"/>
      <c r="AY38" s="619"/>
      <c r="AZ38" s="619"/>
      <c r="BA38" s="619"/>
      <c r="BB38" s="619"/>
      <c r="BC38" s="619"/>
      <c r="BD38" s="212"/>
      <c r="BE38" s="618" t="str">
        <f t="shared" si="1"/>
        <v/>
      </c>
      <c r="BF38" s="618"/>
      <c r="BG38" s="619"/>
      <c r="BH38" s="619"/>
      <c r="BI38" s="619"/>
      <c r="BJ38" s="619"/>
      <c r="BK38" s="619"/>
      <c r="BL38" s="619"/>
      <c r="BM38" s="619"/>
      <c r="BN38" s="619"/>
      <c r="BO38" s="619"/>
      <c r="BP38" s="619"/>
      <c r="BQ38" s="619"/>
      <c r="BR38" s="619"/>
      <c r="BS38" s="619"/>
      <c r="BT38" s="619"/>
      <c r="BU38" s="619"/>
      <c r="BV38" s="212"/>
      <c r="BW38" s="618">
        <f t="shared" si="2"/>
        <v>13</v>
      </c>
      <c r="BX38" s="618"/>
      <c r="BY38" s="619" t="str">
        <f>IF('各会計、関係団体の財政状況及び健全化判断比率'!B72="","",'各会計、関係団体の財政状況及び健全化判断比率'!B72)</f>
        <v>京都府住宅新築資金等貸付事業管理組合（一般会計）</v>
      </c>
      <c r="BZ38" s="619"/>
      <c r="CA38" s="619"/>
      <c r="CB38" s="619"/>
      <c r="CC38" s="619"/>
      <c r="CD38" s="619"/>
      <c r="CE38" s="619"/>
      <c r="CF38" s="619"/>
      <c r="CG38" s="619"/>
      <c r="CH38" s="619"/>
      <c r="CI38" s="619"/>
      <c r="CJ38" s="619"/>
      <c r="CK38" s="619"/>
      <c r="CL38" s="619"/>
      <c r="CM38" s="619"/>
      <c r="CN38" s="212"/>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09"/>
      <c r="DG38" s="620" t="str">
        <f>IF('各会計、関係団体の財政状況及び健全化判断比率'!BR11="","",'各会計、関係団体の財政状況及び健全化判断比率'!BR11)</f>
        <v/>
      </c>
      <c r="DH38" s="620"/>
      <c r="DI38" s="216"/>
      <c r="DJ38" s="184"/>
      <c r="DK38" s="184"/>
      <c r="DL38" s="184"/>
      <c r="DM38" s="184"/>
      <c r="DN38" s="184"/>
      <c r="DO38" s="184"/>
    </row>
    <row r="39" spans="1:119" ht="32.25" customHeight="1" x14ac:dyDescent="0.15">
      <c r="A39" s="185"/>
      <c r="B39" s="211"/>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2"/>
      <c r="U39" s="618" t="str">
        <f t="shared" si="4"/>
        <v/>
      </c>
      <c r="V39" s="618"/>
      <c r="W39" s="619"/>
      <c r="X39" s="619"/>
      <c r="Y39" s="619"/>
      <c r="Z39" s="619"/>
      <c r="AA39" s="619"/>
      <c r="AB39" s="619"/>
      <c r="AC39" s="619"/>
      <c r="AD39" s="619"/>
      <c r="AE39" s="619"/>
      <c r="AF39" s="619"/>
      <c r="AG39" s="619"/>
      <c r="AH39" s="619"/>
      <c r="AI39" s="619"/>
      <c r="AJ39" s="619"/>
      <c r="AK39" s="619"/>
      <c r="AL39" s="212"/>
      <c r="AM39" s="618" t="str">
        <f t="shared" si="0"/>
        <v/>
      </c>
      <c r="AN39" s="618"/>
      <c r="AO39" s="619"/>
      <c r="AP39" s="619"/>
      <c r="AQ39" s="619"/>
      <c r="AR39" s="619"/>
      <c r="AS39" s="619"/>
      <c r="AT39" s="619"/>
      <c r="AU39" s="619"/>
      <c r="AV39" s="619"/>
      <c r="AW39" s="619"/>
      <c r="AX39" s="619"/>
      <c r="AY39" s="619"/>
      <c r="AZ39" s="619"/>
      <c r="BA39" s="619"/>
      <c r="BB39" s="619"/>
      <c r="BC39" s="619"/>
      <c r="BD39" s="212"/>
      <c r="BE39" s="618" t="str">
        <f t="shared" si="1"/>
        <v/>
      </c>
      <c r="BF39" s="618"/>
      <c r="BG39" s="619"/>
      <c r="BH39" s="619"/>
      <c r="BI39" s="619"/>
      <c r="BJ39" s="619"/>
      <c r="BK39" s="619"/>
      <c r="BL39" s="619"/>
      <c r="BM39" s="619"/>
      <c r="BN39" s="619"/>
      <c r="BO39" s="619"/>
      <c r="BP39" s="619"/>
      <c r="BQ39" s="619"/>
      <c r="BR39" s="619"/>
      <c r="BS39" s="619"/>
      <c r="BT39" s="619"/>
      <c r="BU39" s="619"/>
      <c r="BV39" s="212"/>
      <c r="BW39" s="618">
        <f t="shared" si="2"/>
        <v>14</v>
      </c>
      <c r="BX39" s="618"/>
      <c r="BY39" s="619" t="str">
        <f>IF('各会計、関係団体の財政状況及び健全化判断比率'!B73="","",'各会計、関係団体の財政状況及び健全化判断比率'!B73)</f>
        <v>京都府住宅新築資金等貸付事業管理組合（特別会計）</v>
      </c>
      <c r="BZ39" s="619"/>
      <c r="CA39" s="619"/>
      <c r="CB39" s="619"/>
      <c r="CC39" s="619"/>
      <c r="CD39" s="619"/>
      <c r="CE39" s="619"/>
      <c r="CF39" s="619"/>
      <c r="CG39" s="619"/>
      <c r="CH39" s="619"/>
      <c r="CI39" s="619"/>
      <c r="CJ39" s="619"/>
      <c r="CK39" s="619"/>
      <c r="CL39" s="619"/>
      <c r="CM39" s="619"/>
      <c r="CN39" s="212"/>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09"/>
      <c r="DG39" s="620" t="str">
        <f>IF('各会計、関係団体の財政状況及び健全化判断比率'!BR12="","",'各会計、関係団体の財政状況及び健全化判断比率'!BR12)</f>
        <v/>
      </c>
      <c r="DH39" s="620"/>
      <c r="DI39" s="216"/>
      <c r="DJ39" s="184"/>
      <c r="DK39" s="184"/>
      <c r="DL39" s="184"/>
      <c r="DM39" s="184"/>
      <c r="DN39" s="184"/>
      <c r="DO39" s="184"/>
    </row>
    <row r="40" spans="1:119" ht="32.25" customHeight="1" x14ac:dyDescent="0.15">
      <c r="A40" s="185"/>
      <c r="B40" s="211"/>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2"/>
      <c r="U40" s="618" t="str">
        <f t="shared" si="4"/>
        <v/>
      </c>
      <c r="V40" s="618"/>
      <c r="W40" s="619"/>
      <c r="X40" s="619"/>
      <c r="Y40" s="619"/>
      <c r="Z40" s="619"/>
      <c r="AA40" s="619"/>
      <c r="AB40" s="619"/>
      <c r="AC40" s="619"/>
      <c r="AD40" s="619"/>
      <c r="AE40" s="619"/>
      <c r="AF40" s="619"/>
      <c r="AG40" s="619"/>
      <c r="AH40" s="619"/>
      <c r="AI40" s="619"/>
      <c r="AJ40" s="619"/>
      <c r="AK40" s="619"/>
      <c r="AL40" s="212"/>
      <c r="AM40" s="618" t="str">
        <f t="shared" si="0"/>
        <v/>
      </c>
      <c r="AN40" s="618"/>
      <c r="AO40" s="619"/>
      <c r="AP40" s="619"/>
      <c r="AQ40" s="619"/>
      <c r="AR40" s="619"/>
      <c r="AS40" s="619"/>
      <c r="AT40" s="619"/>
      <c r="AU40" s="619"/>
      <c r="AV40" s="619"/>
      <c r="AW40" s="619"/>
      <c r="AX40" s="619"/>
      <c r="AY40" s="619"/>
      <c r="AZ40" s="619"/>
      <c r="BA40" s="619"/>
      <c r="BB40" s="619"/>
      <c r="BC40" s="619"/>
      <c r="BD40" s="212"/>
      <c r="BE40" s="618" t="str">
        <f t="shared" si="1"/>
        <v/>
      </c>
      <c r="BF40" s="618"/>
      <c r="BG40" s="619"/>
      <c r="BH40" s="619"/>
      <c r="BI40" s="619"/>
      <c r="BJ40" s="619"/>
      <c r="BK40" s="619"/>
      <c r="BL40" s="619"/>
      <c r="BM40" s="619"/>
      <c r="BN40" s="619"/>
      <c r="BO40" s="619"/>
      <c r="BP40" s="619"/>
      <c r="BQ40" s="619"/>
      <c r="BR40" s="619"/>
      <c r="BS40" s="619"/>
      <c r="BT40" s="619"/>
      <c r="BU40" s="619"/>
      <c r="BV40" s="212"/>
      <c r="BW40" s="618">
        <f t="shared" si="2"/>
        <v>15</v>
      </c>
      <c r="BX40" s="618"/>
      <c r="BY40" s="619" t="str">
        <f>IF('各会計、関係団体の財政状況及び健全化判断比率'!B74="","",'各会計、関係団体の財政状況及び健全化判断比率'!B74)</f>
        <v>京都府後期高齢者医療広域連合（一般会計）</v>
      </c>
      <c r="BZ40" s="619"/>
      <c r="CA40" s="619"/>
      <c r="CB40" s="619"/>
      <c r="CC40" s="619"/>
      <c r="CD40" s="619"/>
      <c r="CE40" s="619"/>
      <c r="CF40" s="619"/>
      <c r="CG40" s="619"/>
      <c r="CH40" s="619"/>
      <c r="CI40" s="619"/>
      <c r="CJ40" s="619"/>
      <c r="CK40" s="619"/>
      <c r="CL40" s="619"/>
      <c r="CM40" s="619"/>
      <c r="CN40" s="212"/>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09"/>
      <c r="DG40" s="620" t="str">
        <f>IF('各会計、関係団体の財政状況及び健全化判断比率'!BR13="","",'各会計、関係団体の財政状況及び健全化判断比率'!BR13)</f>
        <v/>
      </c>
      <c r="DH40" s="620"/>
      <c r="DI40" s="216"/>
      <c r="DJ40" s="184"/>
      <c r="DK40" s="184"/>
      <c r="DL40" s="184"/>
      <c r="DM40" s="184"/>
      <c r="DN40" s="184"/>
      <c r="DO40" s="184"/>
    </row>
    <row r="41" spans="1:119" ht="32.25" customHeight="1" x14ac:dyDescent="0.15">
      <c r="A41" s="185"/>
      <c r="B41" s="211"/>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2"/>
      <c r="U41" s="618" t="str">
        <f t="shared" si="4"/>
        <v/>
      </c>
      <c r="V41" s="618"/>
      <c r="W41" s="619"/>
      <c r="X41" s="619"/>
      <c r="Y41" s="619"/>
      <c r="Z41" s="619"/>
      <c r="AA41" s="619"/>
      <c r="AB41" s="619"/>
      <c r="AC41" s="619"/>
      <c r="AD41" s="619"/>
      <c r="AE41" s="619"/>
      <c r="AF41" s="619"/>
      <c r="AG41" s="619"/>
      <c r="AH41" s="619"/>
      <c r="AI41" s="619"/>
      <c r="AJ41" s="619"/>
      <c r="AK41" s="619"/>
      <c r="AL41" s="212"/>
      <c r="AM41" s="618" t="str">
        <f t="shared" si="0"/>
        <v/>
      </c>
      <c r="AN41" s="618"/>
      <c r="AO41" s="619"/>
      <c r="AP41" s="619"/>
      <c r="AQ41" s="619"/>
      <c r="AR41" s="619"/>
      <c r="AS41" s="619"/>
      <c r="AT41" s="619"/>
      <c r="AU41" s="619"/>
      <c r="AV41" s="619"/>
      <c r="AW41" s="619"/>
      <c r="AX41" s="619"/>
      <c r="AY41" s="619"/>
      <c r="AZ41" s="619"/>
      <c r="BA41" s="619"/>
      <c r="BB41" s="619"/>
      <c r="BC41" s="619"/>
      <c r="BD41" s="212"/>
      <c r="BE41" s="618" t="str">
        <f t="shared" si="1"/>
        <v/>
      </c>
      <c r="BF41" s="618"/>
      <c r="BG41" s="619"/>
      <c r="BH41" s="619"/>
      <c r="BI41" s="619"/>
      <c r="BJ41" s="619"/>
      <c r="BK41" s="619"/>
      <c r="BL41" s="619"/>
      <c r="BM41" s="619"/>
      <c r="BN41" s="619"/>
      <c r="BO41" s="619"/>
      <c r="BP41" s="619"/>
      <c r="BQ41" s="619"/>
      <c r="BR41" s="619"/>
      <c r="BS41" s="619"/>
      <c r="BT41" s="619"/>
      <c r="BU41" s="619"/>
      <c r="BV41" s="212"/>
      <c r="BW41" s="618">
        <f t="shared" si="2"/>
        <v>16</v>
      </c>
      <c r="BX41" s="618"/>
      <c r="BY41" s="619" t="str">
        <f>IF('各会計、関係団体の財政状況及び健全化判断比率'!B75="","",'各会計、関係団体の財政状況及び健全化判断比率'!B75)</f>
        <v>京都府後期高齢者医療広域連合（特別会計）</v>
      </c>
      <c r="BZ41" s="619"/>
      <c r="CA41" s="619"/>
      <c r="CB41" s="619"/>
      <c r="CC41" s="619"/>
      <c r="CD41" s="619"/>
      <c r="CE41" s="619"/>
      <c r="CF41" s="619"/>
      <c r="CG41" s="619"/>
      <c r="CH41" s="619"/>
      <c r="CI41" s="619"/>
      <c r="CJ41" s="619"/>
      <c r="CK41" s="619"/>
      <c r="CL41" s="619"/>
      <c r="CM41" s="619"/>
      <c r="CN41" s="212"/>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09"/>
      <c r="DG41" s="620" t="str">
        <f>IF('各会計、関係団体の財政状況及び健全化判断比率'!BR14="","",'各会計、関係団体の財政状況及び健全化判断比率'!BR14)</f>
        <v/>
      </c>
      <c r="DH41" s="620"/>
      <c r="DI41" s="216"/>
      <c r="DJ41" s="184"/>
      <c r="DK41" s="184"/>
      <c r="DL41" s="184"/>
      <c r="DM41" s="184"/>
      <c r="DN41" s="184"/>
      <c r="DO41" s="184"/>
    </row>
    <row r="42" spans="1:119" ht="32.25" customHeight="1" x14ac:dyDescent="0.15">
      <c r="A42" s="184"/>
      <c r="B42" s="211"/>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2"/>
      <c r="U42" s="618" t="str">
        <f t="shared" si="4"/>
        <v/>
      </c>
      <c r="V42" s="618"/>
      <c r="W42" s="619"/>
      <c r="X42" s="619"/>
      <c r="Y42" s="619"/>
      <c r="Z42" s="619"/>
      <c r="AA42" s="619"/>
      <c r="AB42" s="619"/>
      <c r="AC42" s="619"/>
      <c r="AD42" s="619"/>
      <c r="AE42" s="619"/>
      <c r="AF42" s="619"/>
      <c r="AG42" s="619"/>
      <c r="AH42" s="619"/>
      <c r="AI42" s="619"/>
      <c r="AJ42" s="619"/>
      <c r="AK42" s="619"/>
      <c r="AL42" s="212"/>
      <c r="AM42" s="618" t="str">
        <f t="shared" si="0"/>
        <v/>
      </c>
      <c r="AN42" s="618"/>
      <c r="AO42" s="619"/>
      <c r="AP42" s="619"/>
      <c r="AQ42" s="619"/>
      <c r="AR42" s="619"/>
      <c r="AS42" s="619"/>
      <c r="AT42" s="619"/>
      <c r="AU42" s="619"/>
      <c r="AV42" s="619"/>
      <c r="AW42" s="619"/>
      <c r="AX42" s="619"/>
      <c r="AY42" s="619"/>
      <c r="AZ42" s="619"/>
      <c r="BA42" s="619"/>
      <c r="BB42" s="619"/>
      <c r="BC42" s="619"/>
      <c r="BD42" s="212"/>
      <c r="BE42" s="618" t="str">
        <f t="shared" si="1"/>
        <v/>
      </c>
      <c r="BF42" s="618"/>
      <c r="BG42" s="619"/>
      <c r="BH42" s="619"/>
      <c r="BI42" s="619"/>
      <c r="BJ42" s="619"/>
      <c r="BK42" s="619"/>
      <c r="BL42" s="619"/>
      <c r="BM42" s="619"/>
      <c r="BN42" s="619"/>
      <c r="BO42" s="619"/>
      <c r="BP42" s="619"/>
      <c r="BQ42" s="619"/>
      <c r="BR42" s="619"/>
      <c r="BS42" s="619"/>
      <c r="BT42" s="619"/>
      <c r="BU42" s="619"/>
      <c r="BV42" s="212"/>
      <c r="BW42" s="618">
        <f t="shared" si="2"/>
        <v>17</v>
      </c>
      <c r="BX42" s="618"/>
      <c r="BY42" s="619" t="str">
        <f>IF('各会計、関係団体の財政状況及び健全化判断比率'!B76="","",'各会計、関係団体の財政状況及び健全化判断比率'!B76)</f>
        <v>京都地方税機構</v>
      </c>
      <c r="BZ42" s="619"/>
      <c r="CA42" s="619"/>
      <c r="CB42" s="619"/>
      <c r="CC42" s="619"/>
      <c r="CD42" s="619"/>
      <c r="CE42" s="619"/>
      <c r="CF42" s="619"/>
      <c r="CG42" s="619"/>
      <c r="CH42" s="619"/>
      <c r="CI42" s="619"/>
      <c r="CJ42" s="619"/>
      <c r="CK42" s="619"/>
      <c r="CL42" s="619"/>
      <c r="CM42" s="619"/>
      <c r="CN42" s="212"/>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09"/>
      <c r="DG42" s="620" t="str">
        <f>IF('各会計、関係団体の財政状況及び健全化判断比率'!BR15="","",'各会計、関係団体の財政状況及び健全化判断比率'!BR15)</f>
        <v/>
      </c>
      <c r="DH42" s="620"/>
      <c r="DI42" s="216"/>
      <c r="DJ42" s="184"/>
      <c r="DK42" s="184"/>
      <c r="DL42" s="184"/>
      <c r="DM42" s="184"/>
      <c r="DN42" s="184"/>
      <c r="DO42" s="184"/>
    </row>
    <row r="43" spans="1:119" ht="32.25" customHeight="1" x14ac:dyDescent="0.15">
      <c r="A43" s="184"/>
      <c r="B43" s="211"/>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2"/>
      <c r="U43" s="618" t="str">
        <f t="shared" si="4"/>
        <v/>
      </c>
      <c r="V43" s="618"/>
      <c r="W43" s="619"/>
      <c r="X43" s="619"/>
      <c r="Y43" s="619"/>
      <c r="Z43" s="619"/>
      <c r="AA43" s="619"/>
      <c r="AB43" s="619"/>
      <c r="AC43" s="619"/>
      <c r="AD43" s="619"/>
      <c r="AE43" s="619"/>
      <c r="AF43" s="619"/>
      <c r="AG43" s="619"/>
      <c r="AH43" s="619"/>
      <c r="AI43" s="619"/>
      <c r="AJ43" s="619"/>
      <c r="AK43" s="619"/>
      <c r="AL43" s="212"/>
      <c r="AM43" s="618" t="str">
        <f t="shared" si="0"/>
        <v/>
      </c>
      <c r="AN43" s="618"/>
      <c r="AO43" s="619"/>
      <c r="AP43" s="619"/>
      <c r="AQ43" s="619"/>
      <c r="AR43" s="619"/>
      <c r="AS43" s="619"/>
      <c r="AT43" s="619"/>
      <c r="AU43" s="619"/>
      <c r="AV43" s="619"/>
      <c r="AW43" s="619"/>
      <c r="AX43" s="619"/>
      <c r="AY43" s="619"/>
      <c r="AZ43" s="619"/>
      <c r="BA43" s="619"/>
      <c r="BB43" s="619"/>
      <c r="BC43" s="619"/>
      <c r="BD43" s="212"/>
      <c r="BE43" s="618" t="str">
        <f t="shared" si="1"/>
        <v/>
      </c>
      <c r="BF43" s="618"/>
      <c r="BG43" s="619"/>
      <c r="BH43" s="619"/>
      <c r="BI43" s="619"/>
      <c r="BJ43" s="619"/>
      <c r="BK43" s="619"/>
      <c r="BL43" s="619"/>
      <c r="BM43" s="619"/>
      <c r="BN43" s="619"/>
      <c r="BO43" s="619"/>
      <c r="BP43" s="619"/>
      <c r="BQ43" s="619"/>
      <c r="BR43" s="619"/>
      <c r="BS43" s="619"/>
      <c r="BT43" s="619"/>
      <c r="BU43" s="619"/>
      <c r="BV43" s="212"/>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2"/>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09"/>
      <c r="DG43" s="620" t="str">
        <f>IF('各会計、関係団体の財政状況及び健全化判断比率'!BR16="","",'各会計、関係団体の財政状況及び健全化判断比率'!BR16)</f>
        <v/>
      </c>
      <c r="DH43" s="620"/>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207</v>
      </c>
      <c r="C46" s="184"/>
      <c r="D46" s="184"/>
      <c r="E46" s="184" t="s">
        <v>208</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209</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210</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211</v>
      </c>
    </row>
    <row r="50" spans="5:5" x14ac:dyDescent="0.15">
      <c r="E50" s="186" t="s">
        <v>212</v>
      </c>
    </row>
    <row r="51" spans="5:5" x14ac:dyDescent="0.15">
      <c r="E51" s="186" t="s">
        <v>213</v>
      </c>
    </row>
    <row r="52" spans="5:5" x14ac:dyDescent="0.15">
      <c r="E52" s="186" t="s">
        <v>214</v>
      </c>
    </row>
    <row r="53" spans="5:5" x14ac:dyDescent="0.15"/>
    <row r="54" spans="5:5" x14ac:dyDescent="0.15"/>
    <row r="55" spans="5:5" x14ac:dyDescent="0.15"/>
    <row r="56" spans="5:5" x14ac:dyDescent="0.15"/>
  </sheetData>
  <sheetProtection algorithmName="SHA-512" hashValue="sPYDaTJ7zgOewy7pq/EN58Xj4cc9qlu8njSLlHbyh19F2MbIpDuQT7sqqqpSCVUBAY2E+NmdJZm4W1FGQi4Rbw==" saltValue="Biz3g5/YeC842srKXS6r2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0" t="s">
        <v>572</v>
      </c>
      <c r="D34" s="1210"/>
      <c r="E34" s="1211"/>
      <c r="F34" s="32">
        <v>4.9400000000000004</v>
      </c>
      <c r="G34" s="33">
        <v>5.58</v>
      </c>
      <c r="H34" s="33">
        <v>5.95</v>
      </c>
      <c r="I34" s="33">
        <v>5.47</v>
      </c>
      <c r="J34" s="34">
        <v>5.16</v>
      </c>
      <c r="K34" s="22"/>
      <c r="L34" s="22"/>
      <c r="M34" s="22"/>
      <c r="N34" s="22"/>
      <c r="O34" s="22"/>
      <c r="P34" s="22"/>
    </row>
    <row r="35" spans="1:16" ht="39" customHeight="1" x14ac:dyDescent="0.15">
      <c r="A35" s="22"/>
      <c r="B35" s="35"/>
      <c r="C35" s="1204" t="s">
        <v>573</v>
      </c>
      <c r="D35" s="1205"/>
      <c r="E35" s="1206"/>
      <c r="F35" s="36">
        <v>7.62</v>
      </c>
      <c r="G35" s="37">
        <v>7.03</v>
      </c>
      <c r="H35" s="37">
        <v>4.3099999999999996</v>
      </c>
      <c r="I35" s="37">
        <v>4.68</v>
      </c>
      <c r="J35" s="38">
        <v>5.14</v>
      </c>
      <c r="K35" s="22"/>
      <c r="L35" s="22"/>
      <c r="M35" s="22"/>
      <c r="N35" s="22"/>
      <c r="O35" s="22"/>
      <c r="P35" s="22"/>
    </row>
    <row r="36" spans="1:16" ht="39" customHeight="1" x14ac:dyDescent="0.15">
      <c r="A36" s="22"/>
      <c r="B36" s="35"/>
      <c r="C36" s="1204" t="s">
        <v>574</v>
      </c>
      <c r="D36" s="1205"/>
      <c r="E36" s="1206"/>
      <c r="F36" s="36">
        <v>3.71</v>
      </c>
      <c r="G36" s="37">
        <v>3.88</v>
      </c>
      <c r="H36" s="37">
        <v>3.74</v>
      </c>
      <c r="I36" s="37">
        <v>3.21</v>
      </c>
      <c r="J36" s="38">
        <v>2.8</v>
      </c>
      <c r="K36" s="22"/>
      <c r="L36" s="22"/>
      <c r="M36" s="22"/>
      <c r="N36" s="22"/>
      <c r="O36" s="22"/>
      <c r="P36" s="22"/>
    </row>
    <row r="37" spans="1:16" ht="39" customHeight="1" x14ac:dyDescent="0.15">
      <c r="A37" s="22"/>
      <c r="B37" s="35"/>
      <c r="C37" s="1204" t="s">
        <v>575</v>
      </c>
      <c r="D37" s="1205"/>
      <c r="E37" s="1206"/>
      <c r="F37" s="36">
        <v>0.22</v>
      </c>
      <c r="G37" s="37">
        <v>0.93</v>
      </c>
      <c r="H37" s="37">
        <v>0.86</v>
      </c>
      <c r="I37" s="37">
        <v>0.69</v>
      </c>
      <c r="J37" s="38">
        <v>0.83</v>
      </c>
      <c r="K37" s="22"/>
      <c r="L37" s="22"/>
      <c r="M37" s="22"/>
      <c r="N37" s="22"/>
      <c r="O37" s="22"/>
      <c r="P37" s="22"/>
    </row>
    <row r="38" spans="1:16" ht="39" customHeight="1" x14ac:dyDescent="0.15">
      <c r="A38" s="22"/>
      <c r="B38" s="35"/>
      <c r="C38" s="1204" t="s">
        <v>576</v>
      </c>
      <c r="D38" s="1205"/>
      <c r="E38" s="1206"/>
      <c r="F38" s="36">
        <v>0.13</v>
      </c>
      <c r="G38" s="37">
        <v>0.23</v>
      </c>
      <c r="H38" s="37">
        <v>0.17</v>
      </c>
      <c r="I38" s="37">
        <v>0.16</v>
      </c>
      <c r="J38" s="38">
        <v>0.16</v>
      </c>
      <c r="K38" s="22"/>
      <c r="L38" s="22"/>
      <c r="M38" s="22"/>
      <c r="N38" s="22"/>
      <c r="O38" s="22"/>
      <c r="P38" s="22"/>
    </row>
    <row r="39" spans="1:16" ht="39" customHeight="1" x14ac:dyDescent="0.15">
      <c r="A39" s="22"/>
      <c r="B39" s="35"/>
      <c r="C39" s="1204" t="s">
        <v>577</v>
      </c>
      <c r="D39" s="1205"/>
      <c r="E39" s="1206"/>
      <c r="F39" s="36" t="s">
        <v>578</v>
      </c>
      <c r="G39" s="37">
        <v>0.01</v>
      </c>
      <c r="H39" s="37">
        <v>1.38</v>
      </c>
      <c r="I39" s="37">
        <v>0.81</v>
      </c>
      <c r="J39" s="38">
        <v>0.03</v>
      </c>
      <c r="K39" s="22"/>
      <c r="L39" s="22"/>
      <c r="M39" s="22"/>
      <c r="N39" s="22"/>
      <c r="O39" s="22"/>
      <c r="P39" s="22"/>
    </row>
    <row r="40" spans="1:16" ht="39" customHeight="1" x14ac:dyDescent="0.15">
      <c r="A40" s="22"/>
      <c r="B40" s="35"/>
      <c r="C40" s="1204" t="s">
        <v>579</v>
      </c>
      <c r="D40" s="1205"/>
      <c r="E40" s="1206"/>
      <c r="F40" s="36">
        <v>0</v>
      </c>
      <c r="G40" s="37">
        <v>0</v>
      </c>
      <c r="H40" s="37">
        <v>0</v>
      </c>
      <c r="I40" s="37">
        <v>0</v>
      </c>
      <c r="J40" s="38">
        <v>0</v>
      </c>
      <c r="K40" s="22"/>
      <c r="L40" s="22"/>
      <c r="M40" s="22"/>
      <c r="N40" s="22"/>
      <c r="O40" s="22"/>
      <c r="P40" s="22"/>
    </row>
    <row r="41" spans="1:16" ht="39" customHeight="1" x14ac:dyDescent="0.15">
      <c r="A41" s="22"/>
      <c r="B41" s="35"/>
      <c r="C41" s="1204" t="s">
        <v>580</v>
      </c>
      <c r="D41" s="1205"/>
      <c r="E41" s="1206"/>
      <c r="F41" s="36">
        <v>0</v>
      </c>
      <c r="G41" s="37">
        <v>0</v>
      </c>
      <c r="H41" s="37">
        <v>0</v>
      </c>
      <c r="I41" s="37">
        <v>0</v>
      </c>
      <c r="J41" s="38">
        <v>0</v>
      </c>
      <c r="K41" s="22"/>
      <c r="L41" s="22"/>
      <c r="M41" s="22"/>
      <c r="N41" s="22"/>
      <c r="O41" s="22"/>
      <c r="P41" s="22"/>
    </row>
    <row r="42" spans="1:16" ht="39" customHeight="1" x14ac:dyDescent="0.15">
      <c r="A42" s="22"/>
      <c r="B42" s="39"/>
      <c r="C42" s="1204" t="s">
        <v>581</v>
      </c>
      <c r="D42" s="1205"/>
      <c r="E42" s="1206"/>
      <c r="F42" s="36" t="s">
        <v>524</v>
      </c>
      <c r="G42" s="37" t="s">
        <v>524</v>
      </c>
      <c r="H42" s="37" t="s">
        <v>524</v>
      </c>
      <c r="I42" s="37" t="s">
        <v>524</v>
      </c>
      <c r="J42" s="38" t="s">
        <v>524</v>
      </c>
      <c r="K42" s="22"/>
      <c r="L42" s="22"/>
      <c r="M42" s="22"/>
      <c r="N42" s="22"/>
      <c r="O42" s="22"/>
      <c r="P42" s="22"/>
    </row>
    <row r="43" spans="1:16" ht="39" customHeight="1" thickBot="1" x14ac:dyDescent="0.2">
      <c r="A43" s="22"/>
      <c r="B43" s="40"/>
      <c r="C43" s="1207" t="s">
        <v>582</v>
      </c>
      <c r="D43" s="1208"/>
      <c r="E43" s="1209"/>
      <c r="F43" s="41" t="s">
        <v>524</v>
      </c>
      <c r="G43" s="42" t="s">
        <v>524</v>
      </c>
      <c r="H43" s="42" t="s">
        <v>524</v>
      </c>
      <c r="I43" s="42" t="s">
        <v>524</v>
      </c>
      <c r="J43" s="43" t="s">
        <v>524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P9jNGeVYTYdwP1vJSJ0wC3NkA+lmnP0uJHG8SCAIAJPgIhNyf57n3ciQ8Dq87sgWU7sFelPr5aKzEfa/9Etsg==" saltValue="WTHUBhPKM0o1Bha/JY/N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52" zoomScaleSheetLayoutView="55" workbookViewId="0">
      <selection activeCell="O48" sqref="O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1898</v>
      </c>
      <c r="L45" s="60">
        <v>1973</v>
      </c>
      <c r="M45" s="60">
        <v>2037</v>
      </c>
      <c r="N45" s="60">
        <v>2167</v>
      </c>
      <c r="O45" s="61">
        <v>2319</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524</v>
      </c>
      <c r="L46" s="64" t="s">
        <v>524</v>
      </c>
      <c r="M46" s="64" t="s">
        <v>524</v>
      </c>
      <c r="N46" s="64" t="s">
        <v>524</v>
      </c>
      <c r="O46" s="65" t="s">
        <v>524</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524</v>
      </c>
      <c r="L47" s="64" t="s">
        <v>524</v>
      </c>
      <c r="M47" s="64" t="s">
        <v>524</v>
      </c>
      <c r="N47" s="64" t="s">
        <v>524</v>
      </c>
      <c r="O47" s="65" t="s">
        <v>524</v>
      </c>
      <c r="P47" s="48"/>
      <c r="Q47" s="48"/>
      <c r="R47" s="48"/>
      <c r="S47" s="48"/>
      <c r="T47" s="48"/>
      <c r="U47" s="48"/>
    </row>
    <row r="48" spans="1:21" ht="30.75" customHeight="1" x14ac:dyDescent="0.15">
      <c r="A48" s="48"/>
      <c r="B48" s="1214"/>
      <c r="C48" s="1215"/>
      <c r="D48" s="62"/>
      <c r="E48" s="1220" t="s">
        <v>14</v>
      </c>
      <c r="F48" s="1220"/>
      <c r="G48" s="1220"/>
      <c r="H48" s="1220"/>
      <c r="I48" s="1220"/>
      <c r="J48" s="1221"/>
      <c r="K48" s="63">
        <v>272</v>
      </c>
      <c r="L48" s="64">
        <v>275</v>
      </c>
      <c r="M48" s="64">
        <v>219</v>
      </c>
      <c r="N48" s="64">
        <v>104</v>
      </c>
      <c r="O48" s="65">
        <v>102</v>
      </c>
      <c r="P48" s="48"/>
      <c r="Q48" s="48"/>
      <c r="R48" s="48"/>
      <c r="S48" s="48"/>
      <c r="T48" s="48"/>
      <c r="U48" s="48"/>
    </row>
    <row r="49" spans="1:21" ht="30.75" customHeight="1" x14ac:dyDescent="0.15">
      <c r="A49" s="48"/>
      <c r="B49" s="1214"/>
      <c r="C49" s="1215"/>
      <c r="D49" s="62"/>
      <c r="E49" s="1220" t="s">
        <v>15</v>
      </c>
      <c r="F49" s="1220"/>
      <c r="G49" s="1220"/>
      <c r="H49" s="1220"/>
      <c r="I49" s="1220"/>
      <c r="J49" s="1221"/>
      <c r="K49" s="63">
        <v>92</v>
      </c>
      <c r="L49" s="64">
        <v>78</v>
      </c>
      <c r="M49" s="64">
        <v>82</v>
      </c>
      <c r="N49" s="64">
        <v>103</v>
      </c>
      <c r="O49" s="65">
        <v>99</v>
      </c>
      <c r="P49" s="48"/>
      <c r="Q49" s="48"/>
      <c r="R49" s="48"/>
      <c r="S49" s="48"/>
      <c r="T49" s="48"/>
      <c r="U49" s="48"/>
    </row>
    <row r="50" spans="1:21" ht="30.75" customHeight="1" x14ac:dyDescent="0.15">
      <c r="A50" s="48"/>
      <c r="B50" s="1214"/>
      <c r="C50" s="1215"/>
      <c r="D50" s="62"/>
      <c r="E50" s="1220" t="s">
        <v>16</v>
      </c>
      <c r="F50" s="1220"/>
      <c r="G50" s="1220"/>
      <c r="H50" s="1220"/>
      <c r="I50" s="1220"/>
      <c r="J50" s="1221"/>
      <c r="K50" s="63">
        <v>6</v>
      </c>
      <c r="L50" s="64" t="s">
        <v>524</v>
      </c>
      <c r="M50" s="64" t="s">
        <v>524</v>
      </c>
      <c r="N50" s="64" t="s">
        <v>524</v>
      </c>
      <c r="O50" s="65" t="s">
        <v>524</v>
      </c>
      <c r="P50" s="48"/>
      <c r="Q50" s="48"/>
      <c r="R50" s="48"/>
      <c r="S50" s="48"/>
      <c r="T50" s="48"/>
      <c r="U50" s="48"/>
    </row>
    <row r="51" spans="1:21" ht="30.75" customHeight="1" x14ac:dyDescent="0.15">
      <c r="A51" s="48"/>
      <c r="B51" s="1216"/>
      <c r="C51" s="1217"/>
      <c r="D51" s="66"/>
      <c r="E51" s="1220" t="s">
        <v>17</v>
      </c>
      <c r="F51" s="1220"/>
      <c r="G51" s="1220"/>
      <c r="H51" s="1220"/>
      <c r="I51" s="1220"/>
      <c r="J51" s="1221"/>
      <c r="K51" s="63" t="s">
        <v>524</v>
      </c>
      <c r="L51" s="64" t="s">
        <v>524</v>
      </c>
      <c r="M51" s="64" t="s">
        <v>524</v>
      </c>
      <c r="N51" s="64" t="s">
        <v>524</v>
      </c>
      <c r="O51" s="65" t="s">
        <v>524</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2191</v>
      </c>
      <c r="L52" s="64">
        <v>2181</v>
      </c>
      <c r="M52" s="64">
        <v>2209</v>
      </c>
      <c r="N52" s="64">
        <v>2122</v>
      </c>
      <c r="O52" s="65">
        <v>2108</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77</v>
      </c>
      <c r="L53" s="69">
        <v>145</v>
      </c>
      <c r="M53" s="69">
        <v>129</v>
      </c>
      <c r="N53" s="69">
        <v>252</v>
      </c>
      <c r="O53" s="70">
        <v>412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cqHXg1qZ4/01maRrU4TW6g7fIZOUcildRIRpcywWvyIrRf6QIHz50JUaj32SPmkjlaBYKCgyUkXivTle7N9w==" saltValue="lMdF2KYzpIHFU3iOEV0+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565</v>
      </c>
      <c r="J40" s="100" t="s">
        <v>566</v>
      </c>
      <c r="K40" s="100" t="s">
        <v>567</v>
      </c>
      <c r="L40" s="100" t="s">
        <v>568</v>
      </c>
      <c r="M40" s="101" t="s">
        <v>569</v>
      </c>
    </row>
    <row r="41" spans="2:13" ht="27.75" customHeight="1" x14ac:dyDescent="0.15">
      <c r="B41" s="1238" t="s">
        <v>29</v>
      </c>
      <c r="C41" s="1239"/>
      <c r="D41" s="102"/>
      <c r="E41" s="1244" t="s">
        <v>30</v>
      </c>
      <c r="F41" s="1244"/>
      <c r="G41" s="1244"/>
      <c r="H41" s="1245"/>
      <c r="I41" s="103">
        <v>26827</v>
      </c>
      <c r="J41" s="104">
        <v>27634</v>
      </c>
      <c r="K41" s="104">
        <v>26704</v>
      </c>
      <c r="L41" s="104">
        <v>26076</v>
      </c>
      <c r="M41" s="105">
        <v>24837</v>
      </c>
    </row>
    <row r="42" spans="2:13" ht="27.75" customHeight="1" x14ac:dyDescent="0.15">
      <c r="B42" s="1240"/>
      <c r="C42" s="1241"/>
      <c r="D42" s="106"/>
      <c r="E42" s="1246" t="s">
        <v>31</v>
      </c>
      <c r="F42" s="1246"/>
      <c r="G42" s="1246"/>
      <c r="H42" s="1247"/>
      <c r="I42" s="107" t="s">
        <v>524</v>
      </c>
      <c r="J42" s="108" t="s">
        <v>524</v>
      </c>
      <c r="K42" s="108" t="s">
        <v>524</v>
      </c>
      <c r="L42" s="108" t="s">
        <v>524</v>
      </c>
      <c r="M42" s="109" t="s">
        <v>524</v>
      </c>
    </row>
    <row r="43" spans="2:13" ht="27.75" customHeight="1" x14ac:dyDescent="0.15">
      <c r="B43" s="1240"/>
      <c r="C43" s="1241"/>
      <c r="D43" s="106"/>
      <c r="E43" s="1246" t="s">
        <v>32</v>
      </c>
      <c r="F43" s="1246"/>
      <c r="G43" s="1246"/>
      <c r="H43" s="1247"/>
      <c r="I43" s="107">
        <v>1537</v>
      </c>
      <c r="J43" s="108">
        <v>1634</v>
      </c>
      <c r="K43" s="108">
        <v>2206</v>
      </c>
      <c r="L43" s="108">
        <v>1569</v>
      </c>
      <c r="M43" s="109">
        <v>992</v>
      </c>
    </row>
    <row r="44" spans="2:13" ht="27.75" customHeight="1" x14ac:dyDescent="0.15">
      <c r="B44" s="1240"/>
      <c r="C44" s="1241"/>
      <c r="D44" s="106"/>
      <c r="E44" s="1246" t="s">
        <v>33</v>
      </c>
      <c r="F44" s="1246"/>
      <c r="G44" s="1246"/>
      <c r="H44" s="1247"/>
      <c r="I44" s="107">
        <v>697</v>
      </c>
      <c r="J44" s="108">
        <v>1186</v>
      </c>
      <c r="K44" s="108">
        <v>1531</v>
      </c>
      <c r="L44" s="108">
        <v>1476</v>
      </c>
      <c r="M44" s="109">
        <v>1484</v>
      </c>
    </row>
    <row r="45" spans="2:13" ht="27.75" customHeight="1" x14ac:dyDescent="0.15">
      <c r="B45" s="1240"/>
      <c r="C45" s="1241"/>
      <c r="D45" s="106"/>
      <c r="E45" s="1246" t="s">
        <v>34</v>
      </c>
      <c r="F45" s="1246"/>
      <c r="G45" s="1246"/>
      <c r="H45" s="1247"/>
      <c r="I45" s="107">
        <v>3977</v>
      </c>
      <c r="J45" s="108">
        <v>3415</v>
      </c>
      <c r="K45" s="108">
        <v>3140</v>
      </c>
      <c r="L45" s="108">
        <v>2776</v>
      </c>
      <c r="M45" s="109">
        <v>2767</v>
      </c>
    </row>
    <row r="46" spans="2:13" ht="27.75" customHeight="1" x14ac:dyDescent="0.15">
      <c r="B46" s="1240"/>
      <c r="C46" s="1241"/>
      <c r="D46" s="110"/>
      <c r="E46" s="1246" t="s">
        <v>35</v>
      </c>
      <c r="F46" s="1246"/>
      <c r="G46" s="1246"/>
      <c r="H46" s="1247"/>
      <c r="I46" s="107" t="s">
        <v>524</v>
      </c>
      <c r="J46" s="108" t="s">
        <v>524</v>
      </c>
      <c r="K46" s="108">
        <v>4</v>
      </c>
      <c r="L46" s="108" t="s">
        <v>524</v>
      </c>
      <c r="M46" s="109" t="s">
        <v>524</v>
      </c>
    </row>
    <row r="47" spans="2:13" ht="27.75" customHeight="1" x14ac:dyDescent="0.15">
      <c r="B47" s="1240"/>
      <c r="C47" s="1241"/>
      <c r="D47" s="111"/>
      <c r="E47" s="1248" t="s">
        <v>36</v>
      </c>
      <c r="F47" s="1249"/>
      <c r="G47" s="1249"/>
      <c r="H47" s="1250"/>
      <c r="I47" s="107" t="s">
        <v>524</v>
      </c>
      <c r="J47" s="108" t="s">
        <v>524</v>
      </c>
      <c r="K47" s="108" t="s">
        <v>524</v>
      </c>
      <c r="L47" s="108" t="s">
        <v>524</v>
      </c>
      <c r="M47" s="109" t="s">
        <v>524</v>
      </c>
    </row>
    <row r="48" spans="2:13" ht="27.75" customHeight="1" x14ac:dyDescent="0.15">
      <c r="B48" s="1240"/>
      <c r="C48" s="1241"/>
      <c r="D48" s="106"/>
      <c r="E48" s="1246" t="s">
        <v>37</v>
      </c>
      <c r="F48" s="1246"/>
      <c r="G48" s="1246"/>
      <c r="H48" s="1247"/>
      <c r="I48" s="107" t="s">
        <v>524</v>
      </c>
      <c r="J48" s="108" t="s">
        <v>524</v>
      </c>
      <c r="K48" s="108" t="s">
        <v>524</v>
      </c>
      <c r="L48" s="108" t="s">
        <v>524</v>
      </c>
      <c r="M48" s="109" t="s">
        <v>524</v>
      </c>
    </row>
    <row r="49" spans="2:13" ht="27.75" customHeight="1" x14ac:dyDescent="0.15">
      <c r="B49" s="1242"/>
      <c r="C49" s="1243"/>
      <c r="D49" s="106"/>
      <c r="E49" s="1246" t="s">
        <v>38</v>
      </c>
      <c r="F49" s="1246"/>
      <c r="G49" s="1246"/>
      <c r="H49" s="1247"/>
      <c r="I49" s="107" t="s">
        <v>524</v>
      </c>
      <c r="J49" s="108" t="s">
        <v>524</v>
      </c>
      <c r="K49" s="108" t="s">
        <v>524</v>
      </c>
      <c r="L49" s="108" t="s">
        <v>524</v>
      </c>
      <c r="M49" s="109" t="s">
        <v>524</v>
      </c>
    </row>
    <row r="50" spans="2:13" ht="27.75" customHeight="1" x14ac:dyDescent="0.15">
      <c r="B50" s="1251" t="s">
        <v>39</v>
      </c>
      <c r="C50" s="1252"/>
      <c r="D50" s="112"/>
      <c r="E50" s="1246" t="s">
        <v>40</v>
      </c>
      <c r="F50" s="1246"/>
      <c r="G50" s="1246"/>
      <c r="H50" s="1247"/>
      <c r="I50" s="107">
        <v>7092</v>
      </c>
      <c r="J50" s="108">
        <v>6147</v>
      </c>
      <c r="K50" s="108">
        <v>6178</v>
      </c>
      <c r="L50" s="108">
        <v>7292</v>
      </c>
      <c r="M50" s="109">
        <v>7050</v>
      </c>
    </row>
    <row r="51" spans="2:13" ht="27.75" customHeight="1" x14ac:dyDescent="0.15">
      <c r="B51" s="1240"/>
      <c r="C51" s="1241"/>
      <c r="D51" s="106"/>
      <c r="E51" s="1246" t="s">
        <v>41</v>
      </c>
      <c r="F51" s="1246"/>
      <c r="G51" s="1246"/>
      <c r="H51" s="1247"/>
      <c r="I51" s="107">
        <v>4453</v>
      </c>
      <c r="J51" s="108">
        <v>4909</v>
      </c>
      <c r="K51" s="108">
        <v>5647</v>
      </c>
      <c r="L51" s="108">
        <v>5034</v>
      </c>
      <c r="M51" s="109">
        <v>4462</v>
      </c>
    </row>
    <row r="52" spans="2:13" ht="27.75" customHeight="1" x14ac:dyDescent="0.15">
      <c r="B52" s="1242"/>
      <c r="C52" s="1243"/>
      <c r="D52" s="106"/>
      <c r="E52" s="1246" t="s">
        <v>42</v>
      </c>
      <c r="F52" s="1246"/>
      <c r="G52" s="1246"/>
      <c r="H52" s="1247"/>
      <c r="I52" s="107">
        <v>18671</v>
      </c>
      <c r="J52" s="108">
        <v>19792</v>
      </c>
      <c r="K52" s="108">
        <v>19882</v>
      </c>
      <c r="L52" s="108">
        <v>19537</v>
      </c>
      <c r="M52" s="109">
        <v>19443</v>
      </c>
    </row>
    <row r="53" spans="2:13" ht="27.75" customHeight="1" thickBot="1" x14ac:dyDescent="0.2">
      <c r="B53" s="1253" t="s">
        <v>43</v>
      </c>
      <c r="C53" s="1254"/>
      <c r="D53" s="113"/>
      <c r="E53" s="1255" t="s">
        <v>44</v>
      </c>
      <c r="F53" s="1255"/>
      <c r="G53" s="1255"/>
      <c r="H53" s="1256"/>
      <c r="I53" s="114">
        <v>2821</v>
      </c>
      <c r="J53" s="115">
        <v>3021</v>
      </c>
      <c r="K53" s="115">
        <v>1879</v>
      </c>
      <c r="L53" s="115">
        <v>34</v>
      </c>
      <c r="M53" s="116">
        <v>-875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mxz38ToyLVy2eIJk1m19bvVQrQHEKS2VaPmLJXOPJvIi+e+mNefZh6EFQe9S4VhDAHRfp9OZ5/NZ97aX95qVg==" saltValue="jC6CbL52f2Td2314hjNx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56" sqref="F55:F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59" t="s">
        <v>47</v>
      </c>
      <c r="D55" s="1259"/>
      <c r="E55" s="1260"/>
      <c r="F55" s="128">
        <v>1282</v>
      </c>
      <c r="G55" s="128">
        <v>1764</v>
      </c>
      <c r="H55" s="129">
        <v>1767</v>
      </c>
    </row>
    <row r="56" spans="2:8" ht="52.5" customHeight="1" x14ac:dyDescent="0.15">
      <c r="B56" s="130"/>
      <c r="C56" s="1261" t="s">
        <v>48</v>
      </c>
      <c r="D56" s="1261"/>
      <c r="E56" s="1262"/>
      <c r="F56" s="131">
        <v>282</v>
      </c>
      <c r="G56" s="131">
        <v>283</v>
      </c>
      <c r="H56" s="132">
        <v>133</v>
      </c>
    </row>
    <row r="57" spans="2:8" ht="53.25" customHeight="1" x14ac:dyDescent="0.15">
      <c r="B57" s="130"/>
      <c r="C57" s="1263" t="s">
        <v>49</v>
      </c>
      <c r="D57" s="1263"/>
      <c r="E57" s="1264"/>
      <c r="F57" s="133">
        <v>4519</v>
      </c>
      <c r="G57" s="133">
        <v>5245</v>
      </c>
      <c r="H57" s="134">
        <v>5149</v>
      </c>
    </row>
    <row r="58" spans="2:8" ht="45.75" customHeight="1" x14ac:dyDescent="0.15">
      <c r="B58" s="135"/>
      <c r="C58" s="1265" t="s">
        <v>602</v>
      </c>
      <c r="D58" s="1266"/>
      <c r="E58" s="1267"/>
      <c r="F58" s="384">
        <v>2998</v>
      </c>
      <c r="G58" s="384">
        <v>4171</v>
      </c>
      <c r="H58" s="136">
        <v>4271</v>
      </c>
    </row>
    <row r="59" spans="2:8" ht="45.75" customHeight="1" x14ac:dyDescent="0.15">
      <c r="B59" s="135"/>
      <c r="C59" s="1265" t="s">
        <v>603</v>
      </c>
      <c r="D59" s="1266"/>
      <c r="E59" s="1267"/>
      <c r="F59" s="384">
        <v>992</v>
      </c>
      <c r="G59" s="384">
        <v>564</v>
      </c>
      <c r="H59" s="136">
        <v>356</v>
      </c>
    </row>
    <row r="60" spans="2:8" ht="45.75" customHeight="1" x14ac:dyDescent="0.15">
      <c r="B60" s="135"/>
      <c r="C60" s="1265" t="s">
        <v>605</v>
      </c>
      <c r="D60" s="1266"/>
      <c r="E60" s="1267"/>
      <c r="F60" s="384">
        <v>93</v>
      </c>
      <c r="G60" s="384">
        <v>106</v>
      </c>
      <c r="H60" s="136">
        <v>121</v>
      </c>
    </row>
    <row r="61" spans="2:8" ht="45.75" customHeight="1" x14ac:dyDescent="0.15">
      <c r="B61" s="135"/>
      <c r="C61" s="1265" t="s">
        <v>606</v>
      </c>
      <c r="D61" s="1266"/>
      <c r="E61" s="1267"/>
      <c r="F61" s="384">
        <v>111</v>
      </c>
      <c r="G61" s="384">
        <v>111</v>
      </c>
      <c r="H61" s="136">
        <v>111</v>
      </c>
    </row>
    <row r="62" spans="2:8" ht="45.75" customHeight="1" thickBot="1" x14ac:dyDescent="0.2">
      <c r="B62" s="137"/>
      <c r="C62" s="1268" t="s">
        <v>604</v>
      </c>
      <c r="D62" s="1269"/>
      <c r="E62" s="1270"/>
      <c r="F62" s="385">
        <v>105</v>
      </c>
      <c r="G62" s="385">
        <v>106</v>
      </c>
      <c r="H62" s="138">
        <v>106</v>
      </c>
    </row>
    <row r="63" spans="2:8" ht="52.5" customHeight="1" thickBot="1" x14ac:dyDescent="0.2">
      <c r="B63" s="139"/>
      <c r="C63" s="1257" t="s">
        <v>50</v>
      </c>
      <c r="D63" s="1257"/>
      <c r="E63" s="1258"/>
      <c r="F63" s="140">
        <v>6083</v>
      </c>
      <c r="G63" s="140">
        <v>7292</v>
      </c>
      <c r="H63" s="141">
        <v>7049</v>
      </c>
    </row>
    <row r="64" spans="2:8" ht="15" customHeight="1" x14ac:dyDescent="0.15"/>
  </sheetData>
  <sheetProtection algorithmName="SHA-512" hashValue="cMQWCCY8a8YUCLxxwnUwl9h7Id6hIZGW+qikSTW8bbiQM7IUvl32yWaPy4qTs2mICA6ARNMxpwOiyMXBztmcwA==" saltValue="+nocMVVG8EV6KGIpRgFOgA=="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5AA32-7D8A-41ED-80F7-3C19BC934480}">
  <sheetPr>
    <pageSetUpPr fitToPage="1"/>
  </sheetPr>
  <dimension ref="A1:WZM160"/>
  <sheetViews>
    <sheetView showGridLines="0" tabSelected="1" topLeftCell="A34" zoomScale="80" zoomScaleNormal="80" zoomScaleSheetLayoutView="55" workbookViewId="0">
      <selection activeCell="CD59" sqref="CD5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89"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0"/>
      <c r="DG10" s="290"/>
      <c r="DH10" s="290"/>
      <c r="DI10" s="290"/>
      <c r="DJ10" s="290"/>
      <c r="DK10" s="290"/>
      <c r="DL10" s="290"/>
      <c r="DM10" s="290"/>
      <c r="DN10" s="290"/>
      <c r="DO10" s="290"/>
      <c r="DP10" s="290"/>
      <c r="DQ10" s="290"/>
      <c r="DR10" s="290"/>
      <c r="DS10" s="290"/>
      <c r="DT10" s="290"/>
      <c r="DU10" s="290"/>
      <c r="DV10" s="290"/>
      <c r="DW10" s="290"/>
      <c r="EM10" s="289" t="s">
        <v>609</v>
      </c>
    </row>
    <row r="11" spans="1:143" s="289"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0"/>
      <c r="DG12" s="290"/>
      <c r="DH12" s="290"/>
      <c r="DI12" s="290"/>
      <c r="DJ12" s="290"/>
      <c r="DK12" s="290"/>
      <c r="DL12" s="290"/>
      <c r="DM12" s="290"/>
      <c r="DN12" s="290"/>
      <c r="DO12" s="290"/>
      <c r="DP12" s="290"/>
      <c r="DQ12" s="290"/>
      <c r="DR12" s="290"/>
      <c r="DS12" s="290"/>
      <c r="DT12" s="290"/>
      <c r="DU12" s="290"/>
      <c r="DV12" s="290"/>
      <c r="DW12" s="290"/>
      <c r="EM12" s="289" t="s">
        <v>609</v>
      </c>
    </row>
    <row r="13" spans="1:143" s="289"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610</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611</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613</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565</v>
      </c>
      <c r="BQ50" s="1305"/>
      <c r="BR50" s="1305"/>
      <c r="BS50" s="1305"/>
      <c r="BT50" s="1305"/>
      <c r="BU50" s="1305"/>
      <c r="BV50" s="1305"/>
      <c r="BW50" s="1305"/>
      <c r="BX50" s="1305" t="s">
        <v>566</v>
      </c>
      <c r="BY50" s="1305"/>
      <c r="BZ50" s="1305"/>
      <c r="CA50" s="1305"/>
      <c r="CB50" s="1305"/>
      <c r="CC50" s="1305"/>
      <c r="CD50" s="1305"/>
      <c r="CE50" s="1305"/>
      <c r="CF50" s="1305" t="s">
        <v>567</v>
      </c>
      <c r="CG50" s="1305"/>
      <c r="CH50" s="1305"/>
      <c r="CI50" s="1305"/>
      <c r="CJ50" s="1305"/>
      <c r="CK50" s="1305"/>
      <c r="CL50" s="1305"/>
      <c r="CM50" s="1305"/>
      <c r="CN50" s="1305" t="s">
        <v>568</v>
      </c>
      <c r="CO50" s="1305"/>
      <c r="CP50" s="1305"/>
      <c r="CQ50" s="1305"/>
      <c r="CR50" s="1305"/>
      <c r="CS50" s="1305"/>
      <c r="CT50" s="1305"/>
      <c r="CU50" s="1305"/>
      <c r="CV50" s="1305" t="s">
        <v>569</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614</v>
      </c>
      <c r="AO51" s="1309"/>
      <c r="AP51" s="1309"/>
      <c r="AQ51" s="1309"/>
      <c r="AR51" s="1309"/>
      <c r="AS51" s="1309"/>
      <c r="AT51" s="1309"/>
      <c r="AU51" s="1309"/>
      <c r="AV51" s="1309"/>
      <c r="AW51" s="1309"/>
      <c r="AX51" s="1309"/>
      <c r="AY51" s="1309"/>
      <c r="AZ51" s="1309"/>
      <c r="BA51" s="1309"/>
      <c r="BB51" s="1309" t="s">
        <v>615</v>
      </c>
      <c r="BC51" s="1309"/>
      <c r="BD51" s="1309"/>
      <c r="BE51" s="1309"/>
      <c r="BF51" s="1309"/>
      <c r="BG51" s="1309"/>
      <c r="BH51" s="1309"/>
      <c r="BI51" s="1309"/>
      <c r="BJ51" s="1309"/>
      <c r="BK51" s="1309"/>
      <c r="BL51" s="1309"/>
      <c r="BM51" s="1309"/>
      <c r="BN51" s="1309"/>
      <c r="BO51" s="1309"/>
      <c r="BP51" s="1310">
        <v>21.7</v>
      </c>
      <c r="BQ51" s="1310"/>
      <c r="BR51" s="1310"/>
      <c r="BS51" s="1310"/>
      <c r="BT51" s="1310"/>
      <c r="BU51" s="1310"/>
      <c r="BV51" s="1310"/>
      <c r="BW51" s="1310"/>
      <c r="BX51" s="1310">
        <v>23.4</v>
      </c>
      <c r="BY51" s="1310"/>
      <c r="BZ51" s="1310"/>
      <c r="CA51" s="1310"/>
      <c r="CB51" s="1310"/>
      <c r="CC51" s="1310"/>
      <c r="CD51" s="1310"/>
      <c r="CE51" s="1310"/>
      <c r="CF51" s="1310">
        <v>14.4</v>
      </c>
      <c r="CG51" s="1310"/>
      <c r="CH51" s="1310"/>
      <c r="CI51" s="1310"/>
      <c r="CJ51" s="1310"/>
      <c r="CK51" s="1310"/>
      <c r="CL51" s="1310"/>
      <c r="CM51" s="1310"/>
      <c r="CN51" s="1310">
        <v>0.2</v>
      </c>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616</v>
      </c>
      <c r="BC53" s="1309"/>
      <c r="BD53" s="1309"/>
      <c r="BE53" s="1309"/>
      <c r="BF53" s="1309"/>
      <c r="BG53" s="1309"/>
      <c r="BH53" s="1309"/>
      <c r="BI53" s="1309"/>
      <c r="BJ53" s="1309"/>
      <c r="BK53" s="1309"/>
      <c r="BL53" s="1309"/>
      <c r="BM53" s="1309"/>
      <c r="BN53" s="1309"/>
      <c r="BO53" s="1309"/>
      <c r="BP53" s="1310">
        <v>74.5</v>
      </c>
      <c r="BQ53" s="1310"/>
      <c r="BR53" s="1310"/>
      <c r="BS53" s="1310"/>
      <c r="BT53" s="1310"/>
      <c r="BU53" s="1310"/>
      <c r="BV53" s="1310"/>
      <c r="BW53" s="1310"/>
      <c r="BX53" s="1310">
        <v>66.099999999999994</v>
      </c>
      <c r="BY53" s="1310"/>
      <c r="BZ53" s="1310"/>
      <c r="CA53" s="1310"/>
      <c r="CB53" s="1310"/>
      <c r="CC53" s="1310"/>
      <c r="CD53" s="1310"/>
      <c r="CE53" s="1310"/>
      <c r="CF53" s="1310">
        <v>65.5</v>
      </c>
      <c r="CG53" s="1310"/>
      <c r="CH53" s="1310"/>
      <c r="CI53" s="1310"/>
      <c r="CJ53" s="1310"/>
      <c r="CK53" s="1310"/>
      <c r="CL53" s="1310"/>
      <c r="CM53" s="1310"/>
      <c r="CN53" s="1310">
        <v>67.5</v>
      </c>
      <c r="CO53" s="1310"/>
      <c r="CP53" s="1310"/>
      <c r="CQ53" s="1310"/>
      <c r="CR53" s="1310"/>
      <c r="CS53" s="1310"/>
      <c r="CT53" s="1310"/>
      <c r="CU53" s="1310"/>
      <c r="CV53" s="1310">
        <v>69.3</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617</v>
      </c>
      <c r="AO55" s="1305"/>
      <c r="AP55" s="1305"/>
      <c r="AQ55" s="1305"/>
      <c r="AR55" s="1305"/>
      <c r="AS55" s="1305"/>
      <c r="AT55" s="1305"/>
      <c r="AU55" s="1305"/>
      <c r="AV55" s="1305"/>
      <c r="AW55" s="1305"/>
      <c r="AX55" s="1305"/>
      <c r="AY55" s="1305"/>
      <c r="AZ55" s="1305"/>
      <c r="BA55" s="1305"/>
      <c r="BB55" s="1309" t="s">
        <v>615</v>
      </c>
      <c r="BC55" s="1309"/>
      <c r="BD55" s="1309"/>
      <c r="BE55" s="1309"/>
      <c r="BF55" s="1309"/>
      <c r="BG55" s="1309"/>
      <c r="BH55" s="1309"/>
      <c r="BI55" s="1309"/>
      <c r="BJ55" s="1309"/>
      <c r="BK55" s="1309"/>
      <c r="BL55" s="1309"/>
      <c r="BM55" s="1309"/>
      <c r="BN55" s="1309"/>
      <c r="BO55" s="1309"/>
      <c r="BP55" s="1310">
        <v>39</v>
      </c>
      <c r="BQ55" s="1310"/>
      <c r="BR55" s="1310"/>
      <c r="BS55" s="1310"/>
      <c r="BT55" s="1310"/>
      <c r="BU55" s="1310"/>
      <c r="BV55" s="1310"/>
      <c r="BW55" s="1310"/>
      <c r="BX55" s="1310">
        <v>32.5</v>
      </c>
      <c r="BY55" s="1310"/>
      <c r="BZ55" s="1310"/>
      <c r="CA55" s="1310"/>
      <c r="CB55" s="1310"/>
      <c r="CC55" s="1310"/>
      <c r="CD55" s="1310"/>
      <c r="CE55" s="1310"/>
      <c r="CF55" s="1310">
        <v>30.2</v>
      </c>
      <c r="CG55" s="1310"/>
      <c r="CH55" s="1310"/>
      <c r="CI55" s="1310"/>
      <c r="CJ55" s="1310"/>
      <c r="CK55" s="1310"/>
      <c r="CL55" s="1310"/>
      <c r="CM55" s="1310"/>
      <c r="CN55" s="1310">
        <v>25.4</v>
      </c>
      <c r="CO55" s="1310"/>
      <c r="CP55" s="1310"/>
      <c r="CQ55" s="1310"/>
      <c r="CR55" s="1310"/>
      <c r="CS55" s="1310"/>
      <c r="CT55" s="1310"/>
      <c r="CU55" s="1310"/>
      <c r="CV55" s="1310">
        <v>22.9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616</v>
      </c>
      <c r="BC57" s="1309"/>
      <c r="BD57" s="1309"/>
      <c r="BE57" s="1309"/>
      <c r="BF57" s="1309"/>
      <c r="BG57" s="1309"/>
      <c r="BH57" s="1309"/>
      <c r="BI57" s="1309"/>
      <c r="BJ57" s="1309"/>
      <c r="BK57" s="1309"/>
      <c r="BL57" s="1309"/>
      <c r="BM57" s="1309"/>
      <c r="BN57" s="1309"/>
      <c r="BO57" s="1309"/>
      <c r="BP57" s="1310">
        <v>55.4</v>
      </c>
      <c r="BQ57" s="1310"/>
      <c r="BR57" s="1310"/>
      <c r="BS57" s="1310"/>
      <c r="BT57" s="1310"/>
      <c r="BU57" s="1310"/>
      <c r="BV57" s="1310"/>
      <c r="BW57" s="1310"/>
      <c r="BX57" s="1310">
        <v>57</v>
      </c>
      <c r="BY57" s="1310"/>
      <c r="BZ57" s="1310"/>
      <c r="CA57" s="1310"/>
      <c r="CB57" s="1310"/>
      <c r="CC57" s="1310"/>
      <c r="CD57" s="1310"/>
      <c r="CE57" s="1310"/>
      <c r="CF57" s="1310">
        <v>58.9</v>
      </c>
      <c r="CG57" s="1310"/>
      <c r="CH57" s="1310"/>
      <c r="CI57" s="1310"/>
      <c r="CJ57" s="1310"/>
      <c r="CK57" s="1310"/>
      <c r="CL57" s="1310"/>
      <c r="CM57" s="1310"/>
      <c r="CN57" s="1310">
        <v>59.9</v>
      </c>
      <c r="CO57" s="1310"/>
      <c r="CP57" s="1310"/>
      <c r="CQ57" s="1310"/>
      <c r="CR57" s="1310"/>
      <c r="CS57" s="1310"/>
      <c r="CT57" s="1310"/>
      <c r="CU57" s="1310"/>
      <c r="CV57" s="1310">
        <v>60.7</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618</v>
      </c>
    </row>
    <row r="64" spans="1:109" x14ac:dyDescent="0.15">
      <c r="B64" s="1280"/>
      <c r="G64" s="1287"/>
      <c r="I64" s="1320"/>
      <c r="J64" s="1320"/>
      <c r="K64" s="1320"/>
      <c r="L64" s="1320"/>
      <c r="M64" s="1320"/>
      <c r="N64" s="1321"/>
      <c r="AM64" s="1287"/>
      <c r="AN64" s="1287" t="s">
        <v>611</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613</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565</v>
      </c>
      <c r="BQ72" s="1305"/>
      <c r="BR72" s="1305"/>
      <c r="BS72" s="1305"/>
      <c r="BT72" s="1305"/>
      <c r="BU72" s="1305"/>
      <c r="BV72" s="1305"/>
      <c r="BW72" s="1305"/>
      <c r="BX72" s="1305" t="s">
        <v>566</v>
      </c>
      <c r="BY72" s="1305"/>
      <c r="BZ72" s="1305"/>
      <c r="CA72" s="1305"/>
      <c r="CB72" s="1305"/>
      <c r="CC72" s="1305"/>
      <c r="CD72" s="1305"/>
      <c r="CE72" s="1305"/>
      <c r="CF72" s="1305" t="s">
        <v>567</v>
      </c>
      <c r="CG72" s="1305"/>
      <c r="CH72" s="1305"/>
      <c r="CI72" s="1305"/>
      <c r="CJ72" s="1305"/>
      <c r="CK72" s="1305"/>
      <c r="CL72" s="1305"/>
      <c r="CM72" s="1305"/>
      <c r="CN72" s="1305" t="s">
        <v>568</v>
      </c>
      <c r="CO72" s="1305"/>
      <c r="CP72" s="1305"/>
      <c r="CQ72" s="1305"/>
      <c r="CR72" s="1305"/>
      <c r="CS72" s="1305"/>
      <c r="CT72" s="1305"/>
      <c r="CU72" s="1305"/>
      <c r="CV72" s="1305" t="s">
        <v>569</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614</v>
      </c>
      <c r="AO73" s="1309"/>
      <c r="AP73" s="1309"/>
      <c r="AQ73" s="1309"/>
      <c r="AR73" s="1309"/>
      <c r="AS73" s="1309"/>
      <c r="AT73" s="1309"/>
      <c r="AU73" s="1309"/>
      <c r="AV73" s="1309"/>
      <c r="AW73" s="1309"/>
      <c r="AX73" s="1309"/>
      <c r="AY73" s="1309"/>
      <c r="AZ73" s="1309"/>
      <c r="BA73" s="1309"/>
      <c r="BB73" s="1309" t="s">
        <v>615</v>
      </c>
      <c r="BC73" s="1309"/>
      <c r="BD73" s="1309"/>
      <c r="BE73" s="1309"/>
      <c r="BF73" s="1309"/>
      <c r="BG73" s="1309"/>
      <c r="BH73" s="1309"/>
      <c r="BI73" s="1309"/>
      <c r="BJ73" s="1309"/>
      <c r="BK73" s="1309"/>
      <c r="BL73" s="1309"/>
      <c r="BM73" s="1309"/>
      <c r="BN73" s="1309"/>
      <c r="BO73" s="1309"/>
      <c r="BP73" s="1310">
        <v>21.7</v>
      </c>
      <c r="BQ73" s="1310"/>
      <c r="BR73" s="1310"/>
      <c r="BS73" s="1310"/>
      <c r="BT73" s="1310"/>
      <c r="BU73" s="1310"/>
      <c r="BV73" s="1310"/>
      <c r="BW73" s="1310"/>
      <c r="BX73" s="1310">
        <v>23.4</v>
      </c>
      <c r="BY73" s="1310"/>
      <c r="BZ73" s="1310"/>
      <c r="CA73" s="1310"/>
      <c r="CB73" s="1310"/>
      <c r="CC73" s="1310"/>
      <c r="CD73" s="1310"/>
      <c r="CE73" s="1310"/>
      <c r="CF73" s="1310">
        <v>14.4</v>
      </c>
      <c r="CG73" s="1310"/>
      <c r="CH73" s="1310"/>
      <c r="CI73" s="1310"/>
      <c r="CJ73" s="1310"/>
      <c r="CK73" s="1310"/>
      <c r="CL73" s="1310"/>
      <c r="CM73" s="1310"/>
      <c r="CN73" s="1310">
        <v>0.2</v>
      </c>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620</v>
      </c>
      <c r="BC75" s="1309"/>
      <c r="BD75" s="1309"/>
      <c r="BE75" s="1309"/>
      <c r="BF75" s="1309"/>
      <c r="BG75" s="1309"/>
      <c r="BH75" s="1309"/>
      <c r="BI75" s="1309"/>
      <c r="BJ75" s="1309"/>
      <c r="BK75" s="1309"/>
      <c r="BL75" s="1309"/>
      <c r="BM75" s="1309"/>
      <c r="BN75" s="1309"/>
      <c r="BO75" s="1309"/>
      <c r="BP75" s="1310">
        <v>0</v>
      </c>
      <c r="BQ75" s="1310"/>
      <c r="BR75" s="1310"/>
      <c r="BS75" s="1310"/>
      <c r="BT75" s="1310"/>
      <c r="BU75" s="1310"/>
      <c r="BV75" s="1310"/>
      <c r="BW75" s="1310"/>
      <c r="BX75" s="1310">
        <v>0.3</v>
      </c>
      <c r="BY75" s="1310"/>
      <c r="BZ75" s="1310"/>
      <c r="CA75" s="1310"/>
      <c r="CB75" s="1310"/>
      <c r="CC75" s="1310"/>
      <c r="CD75" s="1310"/>
      <c r="CE75" s="1310"/>
      <c r="CF75" s="1310">
        <v>0.9</v>
      </c>
      <c r="CG75" s="1310"/>
      <c r="CH75" s="1310"/>
      <c r="CI75" s="1310"/>
      <c r="CJ75" s="1310"/>
      <c r="CK75" s="1310"/>
      <c r="CL75" s="1310"/>
      <c r="CM75" s="1310"/>
      <c r="CN75" s="1310">
        <v>1.3</v>
      </c>
      <c r="CO75" s="1310"/>
      <c r="CP75" s="1310"/>
      <c r="CQ75" s="1310"/>
      <c r="CR75" s="1310"/>
      <c r="CS75" s="1310"/>
      <c r="CT75" s="1310"/>
      <c r="CU75" s="1310"/>
      <c r="CV75" s="1310">
        <v>1.9</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617</v>
      </c>
      <c r="AO77" s="1305"/>
      <c r="AP77" s="1305"/>
      <c r="AQ77" s="1305"/>
      <c r="AR77" s="1305"/>
      <c r="AS77" s="1305"/>
      <c r="AT77" s="1305"/>
      <c r="AU77" s="1305"/>
      <c r="AV77" s="1305"/>
      <c r="AW77" s="1305"/>
      <c r="AX77" s="1305"/>
      <c r="AY77" s="1305"/>
      <c r="AZ77" s="1305"/>
      <c r="BA77" s="1305"/>
      <c r="BB77" s="1309" t="s">
        <v>615</v>
      </c>
      <c r="BC77" s="1309"/>
      <c r="BD77" s="1309"/>
      <c r="BE77" s="1309"/>
      <c r="BF77" s="1309"/>
      <c r="BG77" s="1309"/>
      <c r="BH77" s="1309"/>
      <c r="BI77" s="1309"/>
      <c r="BJ77" s="1309"/>
      <c r="BK77" s="1309"/>
      <c r="BL77" s="1309"/>
      <c r="BM77" s="1309"/>
      <c r="BN77" s="1309"/>
      <c r="BO77" s="1309"/>
      <c r="BP77" s="1310">
        <v>39</v>
      </c>
      <c r="BQ77" s="1310"/>
      <c r="BR77" s="1310"/>
      <c r="BS77" s="1310"/>
      <c r="BT77" s="1310"/>
      <c r="BU77" s="1310"/>
      <c r="BV77" s="1310"/>
      <c r="BW77" s="1310"/>
      <c r="BX77" s="1310">
        <v>32.5</v>
      </c>
      <c r="BY77" s="1310"/>
      <c r="BZ77" s="1310"/>
      <c r="CA77" s="1310"/>
      <c r="CB77" s="1310"/>
      <c r="CC77" s="1310"/>
      <c r="CD77" s="1310"/>
      <c r="CE77" s="1310"/>
      <c r="CF77" s="1310">
        <v>30.2</v>
      </c>
      <c r="CG77" s="1310"/>
      <c r="CH77" s="1310"/>
      <c r="CI77" s="1310"/>
      <c r="CJ77" s="1310"/>
      <c r="CK77" s="1310"/>
      <c r="CL77" s="1310"/>
      <c r="CM77" s="1310"/>
      <c r="CN77" s="1310">
        <v>25.4</v>
      </c>
      <c r="CO77" s="1310"/>
      <c r="CP77" s="1310"/>
      <c r="CQ77" s="1310"/>
      <c r="CR77" s="1310"/>
      <c r="CS77" s="1310"/>
      <c r="CT77" s="1310"/>
      <c r="CU77" s="1310"/>
      <c r="CV77" s="1310">
        <v>22.9</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620</v>
      </c>
      <c r="BC79" s="1309"/>
      <c r="BD79" s="1309"/>
      <c r="BE79" s="1309"/>
      <c r="BF79" s="1309"/>
      <c r="BG79" s="1309"/>
      <c r="BH79" s="1309"/>
      <c r="BI79" s="1309"/>
      <c r="BJ79" s="1309"/>
      <c r="BK79" s="1309"/>
      <c r="BL79" s="1309"/>
      <c r="BM79" s="1309"/>
      <c r="BN79" s="1309"/>
      <c r="BO79" s="1309"/>
      <c r="BP79" s="1310">
        <v>9</v>
      </c>
      <c r="BQ79" s="1310"/>
      <c r="BR79" s="1310"/>
      <c r="BS79" s="1310"/>
      <c r="BT79" s="1310"/>
      <c r="BU79" s="1310"/>
      <c r="BV79" s="1310"/>
      <c r="BW79" s="1310"/>
      <c r="BX79" s="1310">
        <v>8.1999999999999993</v>
      </c>
      <c r="BY79" s="1310"/>
      <c r="BZ79" s="1310"/>
      <c r="CA79" s="1310"/>
      <c r="CB79" s="1310"/>
      <c r="CC79" s="1310"/>
      <c r="CD79" s="1310"/>
      <c r="CE79" s="1310"/>
      <c r="CF79" s="1310">
        <v>8</v>
      </c>
      <c r="CG79" s="1310"/>
      <c r="CH79" s="1310"/>
      <c r="CI79" s="1310"/>
      <c r="CJ79" s="1310"/>
      <c r="CK79" s="1310"/>
      <c r="CL79" s="1310"/>
      <c r="CM79" s="1310"/>
      <c r="CN79" s="1310">
        <v>7.8</v>
      </c>
      <c r="CO79" s="1310"/>
      <c r="CP79" s="1310"/>
      <c r="CQ79" s="1310"/>
      <c r="CR79" s="1310"/>
      <c r="CS79" s="1310"/>
      <c r="CT79" s="1310"/>
      <c r="CU79" s="1310"/>
      <c r="CV79" s="1310">
        <v>7.7</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aLYP6gul7SC+4jAH8untOLT1v1WgNbz4+ioDHxNy2JtH7cWn/ZqS1L+kqnTA3dFBvKVyTNRVyroAiYGnjesHHg==" saltValue="93+p/xX3hah8MfMOqNQhO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6CA1B-A673-4C56-8851-5056CFCEE376}">
  <sheetPr>
    <pageSetUpPr fitToPage="1"/>
  </sheetPr>
  <dimension ref="A1:DR125"/>
  <sheetViews>
    <sheetView showGridLines="0" topLeftCell="E73" zoomScale="80" zoomScaleNormal="80" zoomScaleSheetLayoutView="70" workbookViewId="0">
      <selection activeCell="CD59" sqref="CD59"/>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511</v>
      </c>
    </row>
  </sheetData>
  <sheetProtection algorithmName="SHA-512" hashValue="XAHwrV5/OZ6jHcxY6j3JQaI6mQw4Sqmzf38x2G5oiL4nyquCrL2NO0nZiKgrXA/xtF8LzvVTXS4rDQCkxjd6rw==" saltValue="cx4NbDyFbr6tvJDiayKG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4AC99-2549-4E80-8DEE-D71C49DB5294}">
  <sheetPr>
    <pageSetUpPr fitToPage="1"/>
  </sheetPr>
  <dimension ref="A1:DR125"/>
  <sheetViews>
    <sheetView showGridLines="0" topLeftCell="A76" zoomScale="80" zoomScaleNormal="80" zoomScaleSheetLayoutView="55" workbookViewId="0">
      <selection activeCell="CD59" sqref="CD59"/>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511</v>
      </c>
    </row>
  </sheetData>
  <sheetProtection algorithmName="SHA-512" hashValue="gMl9Q+/IBfE+IGhxO4W74gDeNEw/r7xCPdfyvCbt7JME9Q6oH98bPbTW0LPdh8HYl3cy/biheKAMCWsJ5LKZtA==" saltValue="rBFFTuuMHX7UhXYG/tfO5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562</v>
      </c>
      <c r="G2" s="155"/>
      <c r="H2" s="156"/>
    </row>
    <row r="3" spans="1:8" x14ac:dyDescent="0.15">
      <c r="A3" s="152" t="s">
        <v>555</v>
      </c>
      <c r="B3" s="157"/>
      <c r="C3" s="158"/>
      <c r="D3" s="159">
        <v>40730</v>
      </c>
      <c r="E3" s="160"/>
      <c r="F3" s="161">
        <v>92247</v>
      </c>
      <c r="G3" s="162"/>
      <c r="H3" s="163"/>
    </row>
    <row r="4" spans="1:8" x14ac:dyDescent="0.15">
      <c r="A4" s="164"/>
      <c r="B4" s="165"/>
      <c r="C4" s="166"/>
      <c r="D4" s="167">
        <v>18145</v>
      </c>
      <c r="E4" s="168"/>
      <c r="F4" s="169">
        <v>37204</v>
      </c>
      <c r="G4" s="170"/>
      <c r="H4" s="171"/>
    </row>
    <row r="5" spans="1:8" x14ac:dyDescent="0.15">
      <c r="A5" s="152" t="s">
        <v>557</v>
      </c>
      <c r="B5" s="157"/>
      <c r="C5" s="158"/>
      <c r="D5" s="159">
        <v>47630</v>
      </c>
      <c r="E5" s="160"/>
      <c r="F5" s="161">
        <v>67319</v>
      </c>
      <c r="G5" s="162"/>
      <c r="H5" s="163"/>
    </row>
    <row r="6" spans="1:8" x14ac:dyDescent="0.15">
      <c r="A6" s="164"/>
      <c r="B6" s="165"/>
      <c r="C6" s="166"/>
      <c r="D6" s="167">
        <v>38553</v>
      </c>
      <c r="E6" s="168"/>
      <c r="F6" s="169">
        <v>38101</v>
      </c>
      <c r="G6" s="170"/>
      <c r="H6" s="171"/>
    </row>
    <row r="7" spans="1:8" x14ac:dyDescent="0.15">
      <c r="A7" s="152" t="s">
        <v>558</v>
      </c>
      <c r="B7" s="157"/>
      <c r="C7" s="158"/>
      <c r="D7" s="159">
        <v>15608</v>
      </c>
      <c r="E7" s="160"/>
      <c r="F7" s="161">
        <v>70615</v>
      </c>
      <c r="G7" s="162"/>
      <c r="H7" s="163"/>
    </row>
    <row r="8" spans="1:8" x14ac:dyDescent="0.15">
      <c r="A8" s="164"/>
      <c r="B8" s="165"/>
      <c r="C8" s="166"/>
      <c r="D8" s="167">
        <v>8070</v>
      </c>
      <c r="E8" s="168"/>
      <c r="F8" s="169">
        <v>37382</v>
      </c>
      <c r="G8" s="170"/>
      <c r="H8" s="171"/>
    </row>
    <row r="9" spans="1:8" x14ac:dyDescent="0.15">
      <c r="A9" s="152" t="s">
        <v>559</v>
      </c>
      <c r="B9" s="157"/>
      <c r="C9" s="158"/>
      <c r="D9" s="159">
        <v>10994</v>
      </c>
      <c r="E9" s="160"/>
      <c r="F9" s="161">
        <v>69185</v>
      </c>
      <c r="G9" s="162"/>
      <c r="H9" s="163"/>
    </row>
    <row r="10" spans="1:8" x14ac:dyDescent="0.15">
      <c r="A10" s="164"/>
      <c r="B10" s="165"/>
      <c r="C10" s="166"/>
      <c r="D10" s="167">
        <v>5250</v>
      </c>
      <c r="E10" s="168"/>
      <c r="F10" s="169">
        <v>38519</v>
      </c>
      <c r="G10" s="170"/>
      <c r="H10" s="171"/>
    </row>
    <row r="11" spans="1:8" x14ac:dyDescent="0.15">
      <c r="A11" s="152" t="s">
        <v>560</v>
      </c>
      <c r="B11" s="157"/>
      <c r="C11" s="158"/>
      <c r="D11" s="159">
        <v>17745</v>
      </c>
      <c r="E11" s="160"/>
      <c r="F11" s="161">
        <v>70166</v>
      </c>
      <c r="G11" s="162"/>
      <c r="H11" s="163"/>
    </row>
    <row r="12" spans="1:8" x14ac:dyDescent="0.15">
      <c r="A12" s="164"/>
      <c r="B12" s="165"/>
      <c r="C12" s="172"/>
      <c r="D12" s="167">
        <v>10193</v>
      </c>
      <c r="E12" s="168"/>
      <c r="F12" s="169">
        <v>36115</v>
      </c>
      <c r="G12" s="170"/>
      <c r="H12" s="171"/>
    </row>
    <row r="13" spans="1:8" x14ac:dyDescent="0.15">
      <c r="A13" s="152"/>
      <c r="B13" s="157"/>
      <c r="C13" s="173"/>
      <c r="D13" s="174">
        <v>26541</v>
      </c>
      <c r="E13" s="175"/>
      <c r="F13" s="176">
        <v>73906</v>
      </c>
      <c r="G13" s="177"/>
      <c r="H13" s="163"/>
    </row>
    <row r="14" spans="1:8" x14ac:dyDescent="0.15">
      <c r="A14" s="164"/>
      <c r="B14" s="165"/>
      <c r="C14" s="166"/>
      <c r="D14" s="167">
        <v>16042</v>
      </c>
      <c r="E14" s="168"/>
      <c r="F14" s="169">
        <v>37464</v>
      </c>
      <c r="G14" s="170"/>
      <c r="H14" s="171"/>
    </row>
    <row r="17" spans="1:11" x14ac:dyDescent="0.15">
      <c r="A17" s="148" t="s">
        <v>52</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53</v>
      </c>
      <c r="B19" s="178">
        <f>ROUND(VALUE(SUBSTITUTE(実質収支比率等に係る経年分析!F$48,"▲","-")),2)</f>
        <v>3.72</v>
      </c>
      <c r="C19" s="178">
        <f>ROUND(VALUE(SUBSTITUTE(実質収支比率等に係る経年分析!G$48,"▲","-")),2)</f>
        <v>3.89</v>
      </c>
      <c r="D19" s="178">
        <f>ROUND(VALUE(SUBSTITUTE(実質収支比率等に係る経年分析!H$48,"▲","-")),2)</f>
        <v>3.75</v>
      </c>
      <c r="E19" s="178">
        <f>ROUND(VALUE(SUBSTITUTE(実質収支比率等に係る経年分析!I$48,"▲","-")),2)</f>
        <v>3.21</v>
      </c>
      <c r="F19" s="178">
        <f>ROUND(VALUE(SUBSTITUTE(実質収支比率等に係る経年分析!J$48,"▲","-")),2)</f>
        <v>2.8</v>
      </c>
    </row>
    <row r="20" spans="1:11" x14ac:dyDescent="0.15">
      <c r="A20" s="178" t="s">
        <v>54</v>
      </c>
      <c r="B20" s="178">
        <f>ROUND(VALUE(SUBSTITUTE(実質収支比率等に係る経年分析!F$47,"▲","-")),2)</f>
        <v>12.64</v>
      </c>
      <c r="C20" s="178">
        <f>ROUND(VALUE(SUBSTITUTE(実質収支比率等に係る経年分析!G$47,"▲","-")),2)</f>
        <v>9.0500000000000007</v>
      </c>
      <c r="D20" s="178">
        <f>ROUND(VALUE(SUBSTITUTE(実質収支比率等に係る経年分析!H$47,"▲","-")),2)</f>
        <v>8.7899999999999991</v>
      </c>
      <c r="E20" s="178">
        <f>ROUND(VALUE(SUBSTITUTE(実質収支比率等に係る経年分析!I$47,"▲","-")),2)</f>
        <v>12</v>
      </c>
      <c r="F20" s="178">
        <f>ROUND(VALUE(SUBSTITUTE(実質収支比率等に係る経年分析!J$47,"▲","-")),2)</f>
        <v>11.7</v>
      </c>
    </row>
    <row r="21" spans="1:11" x14ac:dyDescent="0.15">
      <c r="A21" s="178" t="s">
        <v>55</v>
      </c>
      <c r="B21" s="178">
        <f>IF(ISNUMBER(VALUE(SUBSTITUTE(実質収支比率等に係る経年分析!F$49,"▲","-"))),ROUND(VALUE(SUBSTITUTE(実質収支比率等に係る経年分析!F$49,"▲","-")),2),NA())</f>
        <v>-3.93</v>
      </c>
      <c r="C21" s="178">
        <f>IF(ISNUMBER(VALUE(SUBSTITUTE(実質収支比率等に係る経年分析!G$49,"▲","-"))),ROUND(VALUE(SUBSTITUTE(実質収支比率等に係る経年分析!G$49,"▲","-")),2),NA())</f>
        <v>-0.41</v>
      </c>
      <c r="D21" s="178">
        <f>IF(ISNUMBER(VALUE(SUBSTITUTE(実質収支比率等に係る経年分析!H$49,"▲","-"))),ROUND(VALUE(SUBSTITUTE(実質収支比率等に係る経年分析!H$49,"▲","-")),2),NA())</f>
        <v>2.29</v>
      </c>
      <c r="E21" s="178">
        <f>IF(ISNUMBER(VALUE(SUBSTITUTE(実質収支比率等に係る経年分析!I$49,"▲","-"))),ROUND(VALUE(SUBSTITUTE(実質収支比率等に係る経年分析!I$49,"▲","-")),2),NA())</f>
        <v>0.87</v>
      </c>
      <c r="F21" s="178">
        <f>IF(ISNUMBER(VALUE(SUBSTITUTE(実質収支比率等に係る経年分析!J$49,"▲","-"))),ROUND(VALUE(SUBSTITUTE(実質収支比率等に係る経年分析!J$49,"▲","-")),2),NA())</f>
        <v>0.68</v>
      </c>
    </row>
    <row r="24" spans="1:11" x14ac:dyDescent="0.15">
      <c r="A24" s="148" t="s">
        <v>56</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休日応急診療所特別会計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駐車場特別会計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国民健康保険特別会計</v>
      </c>
      <c r="B31" s="179">
        <f>IF(ROUND(VALUE(SUBSTITUTE(連結実質赤字比率に係る赤字・黒字の構成分析!F$39,"▲", "-")), 2) &lt; 0, ABS(ROUND(VALUE(SUBSTITUTE(連結実質赤字比率に係る赤字・黒字の構成分析!F$39,"▲", "-")), 2)), NA())</f>
        <v>1.41</v>
      </c>
      <c r="C31" s="179" t="e">
        <f>IF(ROUND(VALUE(SUBSTITUTE(連結実質赤字比率に係る赤字・黒字の構成分析!F$39,"▲", "-")), 2) &gt;= 0, ABS(ROUND(VALUE(SUBSTITUTE(連結実質赤字比率に係る赤字・黒字の構成分析!F$39,"▲", "-")), 2)), NA())</f>
        <v>#N/A</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0.01</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1.38</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0.81</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0.03</v>
      </c>
    </row>
    <row r="32" spans="1:11" x14ac:dyDescent="0.15">
      <c r="A32" s="179" t="str">
        <f>IF(連結実質赤字比率に係る赤字・黒字の構成分析!C$38="",NA(),連結実質赤字比率に係る赤字・黒字の構成分析!C$38)</f>
        <v>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0.13</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0.23</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0.17</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0.16</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0.16</v>
      </c>
    </row>
    <row r="33" spans="1:16" x14ac:dyDescent="0.15">
      <c r="A33" s="179" t="str">
        <f>IF(連結実質赤字比率に係る赤字・黒字の構成分析!C$37="",NA(),連結実質赤字比率に係る赤字・黒字の構成分析!C$37)</f>
        <v>介護保険特別会計（保険事業勘定）</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0.22</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0.93</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0.86</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0.69</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0.83</v>
      </c>
    </row>
    <row r="34" spans="1:16" x14ac:dyDescent="0.15">
      <c r="A34" s="179" t="str">
        <f>IF(連結実質赤字比率に係る赤字・黒字の構成分析!C$36="",NA(),連結実質赤字比率に係る赤字・黒字の構成分析!C$36)</f>
        <v>一般会計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3.71</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3.88</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3.74</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3.21</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2.8</v>
      </c>
    </row>
    <row r="35" spans="1:16" x14ac:dyDescent="0.15">
      <c r="A35" s="179" t="str">
        <f>IF(連結実質赤字比率に係る赤字・黒字の構成分析!C$35="",NA(),連結実質赤字比率に係る赤字・黒字の構成分析!C$35)</f>
        <v>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7.62</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7.03</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4.3099999999999996</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4.68</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5.14</v>
      </c>
    </row>
    <row r="36" spans="1:16" x14ac:dyDescent="0.15">
      <c r="A36" s="179" t="str">
        <f>IF(連結実質赤字比率に係る赤字・黒字の構成分析!C$34="",NA(),連結実質赤字比率に係る赤字・黒字の構成分析!C$34)</f>
        <v>下水道事業会計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4.9400000000000004</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5.58</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5.95</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5.47</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5.16</v>
      </c>
    </row>
    <row r="39" spans="1:16" x14ac:dyDescent="0.15">
      <c r="A39" s="148" t="s">
        <v>59</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2191</v>
      </c>
      <c r="E42" s="180"/>
      <c r="F42" s="180"/>
      <c r="G42" s="180">
        <f>'実質公債費比率（分子）の構造'!L$52</f>
        <v>2181</v>
      </c>
      <c r="H42" s="180"/>
      <c r="I42" s="180"/>
      <c r="J42" s="180">
        <f>'実質公債費比率（分子）の構造'!M$52</f>
        <v>2209</v>
      </c>
      <c r="K42" s="180"/>
      <c r="L42" s="180"/>
      <c r="M42" s="180">
        <f>'実質公債費比率（分子）の構造'!N$52</f>
        <v>2122</v>
      </c>
      <c r="N42" s="180"/>
      <c r="O42" s="180"/>
      <c r="P42" s="180">
        <f>'実質公債費比率（分子）の構造'!O$52</f>
        <v>2108</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f>'実質公債費比率（分子）の構造'!K$50</f>
        <v>6</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65</v>
      </c>
      <c r="B45" s="180">
        <f>'実質公債費比率（分子）の構造'!K$49</f>
        <v>92</v>
      </c>
      <c r="C45" s="180"/>
      <c r="D45" s="180"/>
      <c r="E45" s="180">
        <f>'実質公債費比率（分子）の構造'!L$49</f>
        <v>78</v>
      </c>
      <c r="F45" s="180"/>
      <c r="G45" s="180"/>
      <c r="H45" s="180">
        <f>'実質公債費比率（分子）の構造'!M$49</f>
        <v>82</v>
      </c>
      <c r="I45" s="180"/>
      <c r="J45" s="180"/>
      <c r="K45" s="180">
        <f>'実質公債費比率（分子）の構造'!N$49</f>
        <v>103</v>
      </c>
      <c r="L45" s="180"/>
      <c r="M45" s="180"/>
      <c r="N45" s="180">
        <f>'実質公債費比率（分子）の構造'!O$49</f>
        <v>99</v>
      </c>
      <c r="O45" s="180"/>
      <c r="P45" s="180"/>
    </row>
    <row r="46" spans="1:16" x14ac:dyDescent="0.15">
      <c r="A46" s="180" t="s">
        <v>66</v>
      </c>
      <c r="B46" s="180">
        <f>'実質公債費比率（分子）の構造'!K$48</f>
        <v>272</v>
      </c>
      <c r="C46" s="180"/>
      <c r="D46" s="180"/>
      <c r="E46" s="180">
        <f>'実質公債費比率（分子）の構造'!L$48</f>
        <v>275</v>
      </c>
      <c r="F46" s="180"/>
      <c r="G46" s="180"/>
      <c r="H46" s="180">
        <f>'実質公債費比率（分子）の構造'!M$48</f>
        <v>219</v>
      </c>
      <c r="I46" s="180"/>
      <c r="J46" s="180"/>
      <c r="K46" s="180">
        <f>'実質公債費比率（分子）の構造'!N$48</f>
        <v>104</v>
      </c>
      <c r="L46" s="180"/>
      <c r="M46" s="180"/>
      <c r="N46" s="180">
        <f>'実質公債費比率（分子）の構造'!O$48</f>
        <v>102</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1898</v>
      </c>
      <c r="C49" s="180"/>
      <c r="D49" s="180"/>
      <c r="E49" s="180">
        <f>'実質公債費比率（分子）の構造'!L$45</f>
        <v>1973</v>
      </c>
      <c r="F49" s="180"/>
      <c r="G49" s="180"/>
      <c r="H49" s="180">
        <f>'実質公債費比率（分子）の構造'!M$45</f>
        <v>2037</v>
      </c>
      <c r="I49" s="180"/>
      <c r="J49" s="180"/>
      <c r="K49" s="180">
        <f>'実質公債費比率（分子）の構造'!N$45</f>
        <v>2167</v>
      </c>
      <c r="L49" s="180"/>
      <c r="M49" s="180"/>
      <c r="N49" s="180">
        <f>'実質公債費比率（分子）の構造'!O$45</f>
        <v>2319</v>
      </c>
      <c r="O49" s="180"/>
      <c r="P49" s="180"/>
    </row>
    <row r="50" spans="1:16" x14ac:dyDescent="0.15">
      <c r="A50" s="180" t="s">
        <v>70</v>
      </c>
      <c r="B50" s="180" t="e">
        <f>NA()</f>
        <v>#N/A</v>
      </c>
      <c r="C50" s="180">
        <f>IF(ISNUMBER('実質公債費比率（分子）の構造'!K$53),'実質公債費比率（分子）の構造'!K$53,NA())</f>
        <v>77</v>
      </c>
      <c r="D50" s="180" t="e">
        <f>NA()</f>
        <v>#N/A</v>
      </c>
      <c r="E50" s="180" t="e">
        <f>NA()</f>
        <v>#N/A</v>
      </c>
      <c r="F50" s="180">
        <f>IF(ISNUMBER('実質公債費比率（分子）の構造'!L$53),'実質公債費比率（分子）の構造'!L$53,NA())</f>
        <v>145</v>
      </c>
      <c r="G50" s="180" t="e">
        <f>NA()</f>
        <v>#N/A</v>
      </c>
      <c r="H50" s="180" t="e">
        <f>NA()</f>
        <v>#N/A</v>
      </c>
      <c r="I50" s="180">
        <f>IF(ISNUMBER('実質公債費比率（分子）の構造'!M$53),'実質公債費比率（分子）の構造'!M$53,NA())</f>
        <v>129</v>
      </c>
      <c r="J50" s="180" t="e">
        <f>NA()</f>
        <v>#N/A</v>
      </c>
      <c r="K50" s="180" t="e">
        <f>NA()</f>
        <v>#N/A</v>
      </c>
      <c r="L50" s="180">
        <f>IF(ISNUMBER('実質公債費比率（分子）の構造'!N$53),'実質公債費比率（分子）の構造'!N$53,NA())</f>
        <v>252</v>
      </c>
      <c r="M50" s="180" t="e">
        <f>NA()</f>
        <v>#N/A</v>
      </c>
      <c r="N50" s="180" t="e">
        <f>NA()</f>
        <v>#N/A</v>
      </c>
      <c r="O50" s="180">
        <f>IF(ISNUMBER('実質公債費比率（分子）の構造'!O$53),'実質公債費比率（分子）の構造'!O$53,NA())</f>
        <v>412</v>
      </c>
      <c r="P50" s="180" t="e">
        <f>NA()</f>
        <v>#N/A</v>
      </c>
    </row>
    <row r="53" spans="1:16" x14ac:dyDescent="0.15">
      <c r="A53" s="148" t="s">
        <v>71</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18671</v>
      </c>
      <c r="E56" s="179"/>
      <c r="F56" s="179"/>
      <c r="G56" s="179">
        <f>'将来負担比率（分子）の構造'!J$52</f>
        <v>19792</v>
      </c>
      <c r="H56" s="179"/>
      <c r="I56" s="179"/>
      <c r="J56" s="179">
        <f>'将来負担比率（分子）の構造'!K$52</f>
        <v>19882</v>
      </c>
      <c r="K56" s="179"/>
      <c r="L56" s="179"/>
      <c r="M56" s="179">
        <f>'将来負担比率（分子）の構造'!L$52</f>
        <v>19537</v>
      </c>
      <c r="N56" s="179"/>
      <c r="O56" s="179"/>
      <c r="P56" s="179">
        <f>'将来負担比率（分子）の構造'!M$52</f>
        <v>19443</v>
      </c>
    </row>
    <row r="57" spans="1:16" x14ac:dyDescent="0.15">
      <c r="A57" s="179" t="s">
        <v>41</v>
      </c>
      <c r="B57" s="179"/>
      <c r="C57" s="179"/>
      <c r="D57" s="179">
        <f>'将来負担比率（分子）の構造'!I$51</f>
        <v>4453</v>
      </c>
      <c r="E57" s="179"/>
      <c r="F57" s="179"/>
      <c r="G57" s="179">
        <f>'将来負担比率（分子）の構造'!J$51</f>
        <v>4909</v>
      </c>
      <c r="H57" s="179"/>
      <c r="I57" s="179"/>
      <c r="J57" s="179">
        <f>'将来負担比率（分子）の構造'!K$51</f>
        <v>5647</v>
      </c>
      <c r="K57" s="179"/>
      <c r="L57" s="179"/>
      <c r="M57" s="179">
        <f>'将来負担比率（分子）の構造'!L$51</f>
        <v>5034</v>
      </c>
      <c r="N57" s="179"/>
      <c r="O57" s="179"/>
      <c r="P57" s="179">
        <f>'将来負担比率（分子）の構造'!M$51</f>
        <v>4462</v>
      </c>
    </row>
    <row r="58" spans="1:16" x14ac:dyDescent="0.15">
      <c r="A58" s="179" t="s">
        <v>40</v>
      </c>
      <c r="B58" s="179"/>
      <c r="C58" s="179"/>
      <c r="D58" s="179">
        <f>'将来負担比率（分子）の構造'!I$50</f>
        <v>7092</v>
      </c>
      <c r="E58" s="179"/>
      <c r="F58" s="179"/>
      <c r="G58" s="179">
        <f>'将来負担比率（分子）の構造'!J$50</f>
        <v>6147</v>
      </c>
      <c r="H58" s="179"/>
      <c r="I58" s="179"/>
      <c r="J58" s="179">
        <f>'将来負担比率（分子）の構造'!K$50</f>
        <v>6178</v>
      </c>
      <c r="K58" s="179"/>
      <c r="L58" s="179"/>
      <c r="M58" s="179">
        <f>'将来負担比率（分子）の構造'!L$50</f>
        <v>7292</v>
      </c>
      <c r="N58" s="179"/>
      <c r="O58" s="179"/>
      <c r="P58" s="179">
        <f>'将来負担比率（分子）の構造'!M$50</f>
        <v>7050</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t="str">
        <f>'将来負担比率（分子）の構造'!I$46</f>
        <v>-</v>
      </c>
      <c r="C61" s="179"/>
      <c r="D61" s="179"/>
      <c r="E61" s="179" t="str">
        <f>'将来負担比率（分子）の構造'!J$46</f>
        <v>-</v>
      </c>
      <c r="F61" s="179"/>
      <c r="G61" s="179"/>
      <c r="H61" s="179">
        <f>'将来負担比率（分子）の構造'!K$46</f>
        <v>4</v>
      </c>
      <c r="I61" s="179"/>
      <c r="J61" s="179"/>
      <c r="K61" s="179" t="str">
        <f>'将来負担比率（分子）の構造'!L$46</f>
        <v>-</v>
      </c>
      <c r="L61" s="179"/>
      <c r="M61" s="179"/>
      <c r="N61" s="179" t="str">
        <f>'将来負担比率（分子）の構造'!M$46</f>
        <v>-</v>
      </c>
      <c r="O61" s="179"/>
      <c r="P61" s="179"/>
    </row>
    <row r="62" spans="1:16" x14ac:dyDescent="0.15">
      <c r="A62" s="179" t="s">
        <v>34</v>
      </c>
      <c r="B62" s="179">
        <f>'将来負担比率（分子）の構造'!I$45</f>
        <v>3977</v>
      </c>
      <c r="C62" s="179"/>
      <c r="D62" s="179"/>
      <c r="E62" s="179">
        <f>'将来負担比率（分子）の構造'!J$45</f>
        <v>3415</v>
      </c>
      <c r="F62" s="179"/>
      <c r="G62" s="179"/>
      <c r="H62" s="179">
        <f>'将来負担比率（分子）の構造'!K$45</f>
        <v>3140</v>
      </c>
      <c r="I62" s="179"/>
      <c r="J62" s="179"/>
      <c r="K62" s="179">
        <f>'将来負担比率（分子）の構造'!L$45</f>
        <v>2776</v>
      </c>
      <c r="L62" s="179"/>
      <c r="M62" s="179"/>
      <c r="N62" s="179">
        <f>'将来負担比率（分子）の構造'!M$45</f>
        <v>2767</v>
      </c>
      <c r="O62" s="179"/>
      <c r="P62" s="179"/>
    </row>
    <row r="63" spans="1:16" x14ac:dyDescent="0.15">
      <c r="A63" s="179" t="s">
        <v>33</v>
      </c>
      <c r="B63" s="179">
        <f>'将来負担比率（分子）の構造'!I$44</f>
        <v>697</v>
      </c>
      <c r="C63" s="179"/>
      <c r="D63" s="179"/>
      <c r="E63" s="179">
        <f>'将来負担比率（分子）の構造'!J$44</f>
        <v>1186</v>
      </c>
      <c r="F63" s="179"/>
      <c r="G63" s="179"/>
      <c r="H63" s="179">
        <f>'将来負担比率（分子）の構造'!K$44</f>
        <v>1531</v>
      </c>
      <c r="I63" s="179"/>
      <c r="J63" s="179"/>
      <c r="K63" s="179">
        <f>'将来負担比率（分子）の構造'!L$44</f>
        <v>1476</v>
      </c>
      <c r="L63" s="179"/>
      <c r="M63" s="179"/>
      <c r="N63" s="179">
        <f>'将来負担比率（分子）の構造'!M$44</f>
        <v>1484</v>
      </c>
      <c r="O63" s="179"/>
      <c r="P63" s="179"/>
    </row>
    <row r="64" spans="1:16" x14ac:dyDescent="0.15">
      <c r="A64" s="179" t="s">
        <v>32</v>
      </c>
      <c r="B64" s="179">
        <f>'将来負担比率（分子）の構造'!I$43</f>
        <v>1537</v>
      </c>
      <c r="C64" s="179"/>
      <c r="D64" s="179"/>
      <c r="E64" s="179">
        <f>'将来負担比率（分子）の構造'!J$43</f>
        <v>1634</v>
      </c>
      <c r="F64" s="179"/>
      <c r="G64" s="179"/>
      <c r="H64" s="179">
        <f>'将来負担比率（分子）の構造'!K$43</f>
        <v>2206</v>
      </c>
      <c r="I64" s="179"/>
      <c r="J64" s="179"/>
      <c r="K64" s="179">
        <f>'将来負担比率（分子）の構造'!L$43</f>
        <v>1569</v>
      </c>
      <c r="L64" s="179"/>
      <c r="M64" s="179"/>
      <c r="N64" s="179">
        <f>'将来負担比率（分子）の構造'!M$43</f>
        <v>992</v>
      </c>
      <c r="O64" s="179"/>
      <c r="P64" s="179"/>
    </row>
    <row r="65" spans="1:16" x14ac:dyDescent="0.15">
      <c r="A65" s="179" t="s">
        <v>31</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30</v>
      </c>
      <c r="B66" s="179">
        <f>'将来負担比率（分子）の構造'!I$41</f>
        <v>26827</v>
      </c>
      <c r="C66" s="179"/>
      <c r="D66" s="179"/>
      <c r="E66" s="179">
        <f>'将来負担比率（分子）の構造'!J$41</f>
        <v>27634</v>
      </c>
      <c r="F66" s="179"/>
      <c r="G66" s="179"/>
      <c r="H66" s="179">
        <f>'将来負担比率（分子）の構造'!K$41</f>
        <v>26704</v>
      </c>
      <c r="I66" s="179"/>
      <c r="J66" s="179"/>
      <c r="K66" s="179">
        <f>'将来負担比率（分子）の構造'!L$41</f>
        <v>26076</v>
      </c>
      <c r="L66" s="179"/>
      <c r="M66" s="179"/>
      <c r="N66" s="179">
        <f>'将来負担比率（分子）の構造'!M$41</f>
        <v>24837</v>
      </c>
      <c r="O66" s="179"/>
      <c r="P66" s="179"/>
    </row>
    <row r="67" spans="1:16" x14ac:dyDescent="0.15">
      <c r="A67" s="179" t="s">
        <v>74</v>
      </c>
      <c r="B67" s="179" t="e">
        <f>NA()</f>
        <v>#N/A</v>
      </c>
      <c r="C67" s="179">
        <f>IF(ISNUMBER('将来負担比率（分子）の構造'!I$53), IF('将来負担比率（分子）の構造'!I$53 &lt; 0, 0, '将来負担比率（分子）の構造'!I$53), NA())</f>
        <v>2821</v>
      </c>
      <c r="D67" s="179" t="e">
        <f>NA()</f>
        <v>#N/A</v>
      </c>
      <c r="E67" s="179" t="e">
        <f>NA()</f>
        <v>#N/A</v>
      </c>
      <c r="F67" s="179">
        <f>IF(ISNUMBER('将来負担比率（分子）の構造'!J$53), IF('将来負担比率（分子）の構造'!J$53 &lt; 0, 0, '将来負担比率（分子）の構造'!J$53), NA())</f>
        <v>3021</v>
      </c>
      <c r="G67" s="179" t="e">
        <f>NA()</f>
        <v>#N/A</v>
      </c>
      <c r="H67" s="179" t="e">
        <f>NA()</f>
        <v>#N/A</v>
      </c>
      <c r="I67" s="179">
        <f>IF(ISNUMBER('将来負担比率（分子）の構造'!K$53), IF('将来負担比率（分子）の構造'!K$53 &lt; 0, 0, '将来負担比率（分子）の構造'!K$53), NA())</f>
        <v>1879</v>
      </c>
      <c r="J67" s="179" t="e">
        <f>NA()</f>
        <v>#N/A</v>
      </c>
      <c r="K67" s="179" t="e">
        <f>NA()</f>
        <v>#N/A</v>
      </c>
      <c r="L67" s="179">
        <f>IF(ISNUMBER('将来負担比率（分子）の構造'!L$53), IF('将来負担比率（分子）の構造'!L$53 &lt; 0, 0, '将来負担比率（分子）の構造'!L$53), NA())</f>
        <v>34</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75</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76</v>
      </c>
      <c r="B72" s="183">
        <f>基金残高に係る経年分析!F55</f>
        <v>1282</v>
      </c>
      <c r="C72" s="183">
        <f>基金残高に係る経年分析!G55</f>
        <v>1764</v>
      </c>
      <c r="D72" s="183">
        <f>基金残高に係る経年分析!H55</f>
        <v>1767</v>
      </c>
    </row>
    <row r="73" spans="1:16" x14ac:dyDescent="0.15">
      <c r="A73" s="182" t="s">
        <v>77</v>
      </c>
      <c r="B73" s="183">
        <f>基金残高に係る経年分析!F56</f>
        <v>282</v>
      </c>
      <c r="C73" s="183">
        <f>基金残高に係る経年分析!G56</f>
        <v>283</v>
      </c>
      <c r="D73" s="183">
        <f>基金残高に係る経年分析!H56</f>
        <v>133</v>
      </c>
    </row>
    <row r="74" spans="1:16" x14ac:dyDescent="0.15">
      <c r="A74" s="182" t="s">
        <v>78</v>
      </c>
      <c r="B74" s="183">
        <f>基金残高に係る経年分析!F57</f>
        <v>4519</v>
      </c>
      <c r="C74" s="183">
        <f>基金残高に係る経年分析!G57</f>
        <v>5245</v>
      </c>
      <c r="D74" s="183">
        <f>基金残高に係る経年分析!H57</f>
        <v>5149</v>
      </c>
    </row>
  </sheetData>
  <sheetProtection algorithmName="SHA-512" hashValue="A5L3RSzxHOLabQHODSU6xU0pl9vvrPXtW8+5pkCOCan7m3OS6CFmLDwJ9S2xkrgOnhCbAQD1FCs2e2zBLwZbPw==" saltValue="6ZRxZQ6vTw4d5sfc3/9m/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21" t="s">
        <v>215</v>
      </c>
      <c r="DI1" s="622"/>
      <c r="DJ1" s="622"/>
      <c r="DK1" s="622"/>
      <c r="DL1" s="622"/>
      <c r="DM1" s="622"/>
      <c r="DN1" s="623"/>
      <c r="DO1" s="224"/>
      <c r="DP1" s="621" t="s">
        <v>216</v>
      </c>
      <c r="DQ1" s="622"/>
      <c r="DR1" s="622"/>
      <c r="DS1" s="622"/>
      <c r="DT1" s="622"/>
      <c r="DU1" s="622"/>
      <c r="DV1" s="622"/>
      <c r="DW1" s="622"/>
      <c r="DX1" s="622"/>
      <c r="DY1" s="622"/>
      <c r="DZ1" s="622"/>
      <c r="EA1" s="622"/>
      <c r="EB1" s="622"/>
      <c r="EC1" s="623"/>
      <c r="ED1" s="222"/>
      <c r="EE1" s="222"/>
      <c r="EF1" s="222"/>
      <c r="EG1" s="222"/>
      <c r="EH1" s="222"/>
      <c r="EI1" s="222"/>
      <c r="EJ1" s="222"/>
      <c r="EK1" s="222"/>
      <c r="EL1" s="222"/>
      <c r="EM1" s="222"/>
    </row>
    <row r="2" spans="2:143" ht="22.5" customHeight="1" x14ac:dyDescent="0.15">
      <c r="B2" s="225" t="s">
        <v>217</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28" customFormat="1" ht="11.25" customHeight="1" x14ac:dyDescent="0.15">
      <c r="B5" s="631" t="s">
        <v>228</v>
      </c>
      <c r="C5" s="632"/>
      <c r="D5" s="632"/>
      <c r="E5" s="632"/>
      <c r="F5" s="632"/>
      <c r="G5" s="632"/>
      <c r="H5" s="632"/>
      <c r="I5" s="632"/>
      <c r="J5" s="632"/>
      <c r="K5" s="632"/>
      <c r="L5" s="632"/>
      <c r="M5" s="632"/>
      <c r="N5" s="632"/>
      <c r="O5" s="632"/>
      <c r="P5" s="632"/>
      <c r="Q5" s="633"/>
      <c r="R5" s="634">
        <v>10015335</v>
      </c>
      <c r="S5" s="635"/>
      <c r="T5" s="635"/>
      <c r="U5" s="635"/>
      <c r="V5" s="635"/>
      <c r="W5" s="635"/>
      <c r="X5" s="635"/>
      <c r="Y5" s="636"/>
      <c r="Z5" s="637">
        <v>38.299999999999997</v>
      </c>
      <c r="AA5" s="637"/>
      <c r="AB5" s="637"/>
      <c r="AC5" s="637"/>
      <c r="AD5" s="638">
        <v>9207405</v>
      </c>
      <c r="AE5" s="638"/>
      <c r="AF5" s="638"/>
      <c r="AG5" s="638"/>
      <c r="AH5" s="638"/>
      <c r="AI5" s="638"/>
      <c r="AJ5" s="638"/>
      <c r="AK5" s="638"/>
      <c r="AL5" s="639">
        <v>65.5</v>
      </c>
      <c r="AM5" s="640"/>
      <c r="AN5" s="640"/>
      <c r="AO5" s="641"/>
      <c r="AP5" s="631" t="s">
        <v>229</v>
      </c>
      <c r="AQ5" s="632"/>
      <c r="AR5" s="632"/>
      <c r="AS5" s="632"/>
      <c r="AT5" s="632"/>
      <c r="AU5" s="632"/>
      <c r="AV5" s="632"/>
      <c r="AW5" s="632"/>
      <c r="AX5" s="632"/>
      <c r="AY5" s="632"/>
      <c r="AZ5" s="632"/>
      <c r="BA5" s="632"/>
      <c r="BB5" s="632"/>
      <c r="BC5" s="632"/>
      <c r="BD5" s="632"/>
      <c r="BE5" s="632"/>
      <c r="BF5" s="633"/>
      <c r="BG5" s="645">
        <v>9207405</v>
      </c>
      <c r="BH5" s="646"/>
      <c r="BI5" s="646"/>
      <c r="BJ5" s="646"/>
      <c r="BK5" s="646"/>
      <c r="BL5" s="646"/>
      <c r="BM5" s="646"/>
      <c r="BN5" s="647"/>
      <c r="BO5" s="648">
        <v>91.9</v>
      </c>
      <c r="BP5" s="648"/>
      <c r="BQ5" s="648"/>
      <c r="BR5" s="648"/>
      <c r="BS5" s="649">
        <v>100379</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151195</v>
      </c>
      <c r="S6" s="646"/>
      <c r="T6" s="646"/>
      <c r="U6" s="646"/>
      <c r="V6" s="646"/>
      <c r="W6" s="646"/>
      <c r="X6" s="646"/>
      <c r="Y6" s="647"/>
      <c r="Z6" s="648">
        <v>0.6</v>
      </c>
      <c r="AA6" s="648"/>
      <c r="AB6" s="648"/>
      <c r="AC6" s="648"/>
      <c r="AD6" s="649">
        <v>151195</v>
      </c>
      <c r="AE6" s="649"/>
      <c r="AF6" s="649"/>
      <c r="AG6" s="649"/>
      <c r="AH6" s="649"/>
      <c r="AI6" s="649"/>
      <c r="AJ6" s="649"/>
      <c r="AK6" s="649"/>
      <c r="AL6" s="650">
        <v>1.1000000000000001</v>
      </c>
      <c r="AM6" s="651"/>
      <c r="AN6" s="651"/>
      <c r="AO6" s="652"/>
      <c r="AP6" s="642" t="s">
        <v>234</v>
      </c>
      <c r="AQ6" s="643"/>
      <c r="AR6" s="643"/>
      <c r="AS6" s="643"/>
      <c r="AT6" s="643"/>
      <c r="AU6" s="643"/>
      <c r="AV6" s="643"/>
      <c r="AW6" s="643"/>
      <c r="AX6" s="643"/>
      <c r="AY6" s="643"/>
      <c r="AZ6" s="643"/>
      <c r="BA6" s="643"/>
      <c r="BB6" s="643"/>
      <c r="BC6" s="643"/>
      <c r="BD6" s="643"/>
      <c r="BE6" s="643"/>
      <c r="BF6" s="644"/>
      <c r="BG6" s="645">
        <v>9207405</v>
      </c>
      <c r="BH6" s="646"/>
      <c r="BI6" s="646"/>
      <c r="BJ6" s="646"/>
      <c r="BK6" s="646"/>
      <c r="BL6" s="646"/>
      <c r="BM6" s="646"/>
      <c r="BN6" s="647"/>
      <c r="BO6" s="648">
        <v>91.9</v>
      </c>
      <c r="BP6" s="648"/>
      <c r="BQ6" s="648"/>
      <c r="BR6" s="648"/>
      <c r="BS6" s="649">
        <v>100379</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267182</v>
      </c>
      <c r="CS6" s="646"/>
      <c r="CT6" s="646"/>
      <c r="CU6" s="646"/>
      <c r="CV6" s="646"/>
      <c r="CW6" s="646"/>
      <c r="CX6" s="646"/>
      <c r="CY6" s="647"/>
      <c r="CZ6" s="639">
        <v>1</v>
      </c>
      <c r="DA6" s="640"/>
      <c r="DB6" s="640"/>
      <c r="DC6" s="659"/>
      <c r="DD6" s="654" t="s">
        <v>146</v>
      </c>
      <c r="DE6" s="646"/>
      <c r="DF6" s="646"/>
      <c r="DG6" s="646"/>
      <c r="DH6" s="646"/>
      <c r="DI6" s="646"/>
      <c r="DJ6" s="646"/>
      <c r="DK6" s="646"/>
      <c r="DL6" s="646"/>
      <c r="DM6" s="646"/>
      <c r="DN6" s="646"/>
      <c r="DO6" s="646"/>
      <c r="DP6" s="647"/>
      <c r="DQ6" s="654">
        <v>267182</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8172</v>
      </c>
      <c r="S7" s="646"/>
      <c r="T7" s="646"/>
      <c r="U7" s="646"/>
      <c r="V7" s="646"/>
      <c r="W7" s="646"/>
      <c r="X7" s="646"/>
      <c r="Y7" s="647"/>
      <c r="Z7" s="648">
        <v>0</v>
      </c>
      <c r="AA7" s="648"/>
      <c r="AB7" s="648"/>
      <c r="AC7" s="648"/>
      <c r="AD7" s="649">
        <v>8172</v>
      </c>
      <c r="AE7" s="649"/>
      <c r="AF7" s="649"/>
      <c r="AG7" s="649"/>
      <c r="AH7" s="649"/>
      <c r="AI7" s="649"/>
      <c r="AJ7" s="649"/>
      <c r="AK7" s="649"/>
      <c r="AL7" s="650">
        <v>0.1</v>
      </c>
      <c r="AM7" s="651"/>
      <c r="AN7" s="651"/>
      <c r="AO7" s="652"/>
      <c r="AP7" s="642" t="s">
        <v>237</v>
      </c>
      <c r="AQ7" s="643"/>
      <c r="AR7" s="643"/>
      <c r="AS7" s="643"/>
      <c r="AT7" s="643"/>
      <c r="AU7" s="643"/>
      <c r="AV7" s="643"/>
      <c r="AW7" s="643"/>
      <c r="AX7" s="643"/>
      <c r="AY7" s="643"/>
      <c r="AZ7" s="643"/>
      <c r="BA7" s="643"/>
      <c r="BB7" s="643"/>
      <c r="BC7" s="643"/>
      <c r="BD7" s="643"/>
      <c r="BE7" s="643"/>
      <c r="BF7" s="644"/>
      <c r="BG7" s="645">
        <v>4305253</v>
      </c>
      <c r="BH7" s="646"/>
      <c r="BI7" s="646"/>
      <c r="BJ7" s="646"/>
      <c r="BK7" s="646"/>
      <c r="BL7" s="646"/>
      <c r="BM7" s="646"/>
      <c r="BN7" s="647"/>
      <c r="BO7" s="648">
        <v>43</v>
      </c>
      <c r="BP7" s="648"/>
      <c r="BQ7" s="648"/>
      <c r="BR7" s="648"/>
      <c r="BS7" s="649">
        <v>100379</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2994638</v>
      </c>
      <c r="CS7" s="646"/>
      <c r="CT7" s="646"/>
      <c r="CU7" s="646"/>
      <c r="CV7" s="646"/>
      <c r="CW7" s="646"/>
      <c r="CX7" s="646"/>
      <c r="CY7" s="647"/>
      <c r="CZ7" s="648">
        <v>11.7</v>
      </c>
      <c r="DA7" s="648"/>
      <c r="DB7" s="648"/>
      <c r="DC7" s="648"/>
      <c r="DD7" s="654">
        <v>219983</v>
      </c>
      <c r="DE7" s="646"/>
      <c r="DF7" s="646"/>
      <c r="DG7" s="646"/>
      <c r="DH7" s="646"/>
      <c r="DI7" s="646"/>
      <c r="DJ7" s="646"/>
      <c r="DK7" s="646"/>
      <c r="DL7" s="646"/>
      <c r="DM7" s="646"/>
      <c r="DN7" s="646"/>
      <c r="DO7" s="646"/>
      <c r="DP7" s="647"/>
      <c r="DQ7" s="654">
        <v>2372833</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66082</v>
      </c>
      <c r="S8" s="646"/>
      <c r="T8" s="646"/>
      <c r="U8" s="646"/>
      <c r="V8" s="646"/>
      <c r="W8" s="646"/>
      <c r="X8" s="646"/>
      <c r="Y8" s="647"/>
      <c r="Z8" s="648">
        <v>0.3</v>
      </c>
      <c r="AA8" s="648"/>
      <c r="AB8" s="648"/>
      <c r="AC8" s="648"/>
      <c r="AD8" s="649">
        <v>66082</v>
      </c>
      <c r="AE8" s="649"/>
      <c r="AF8" s="649"/>
      <c r="AG8" s="649"/>
      <c r="AH8" s="649"/>
      <c r="AI8" s="649"/>
      <c r="AJ8" s="649"/>
      <c r="AK8" s="649"/>
      <c r="AL8" s="650">
        <v>0.5</v>
      </c>
      <c r="AM8" s="651"/>
      <c r="AN8" s="651"/>
      <c r="AO8" s="652"/>
      <c r="AP8" s="642" t="s">
        <v>240</v>
      </c>
      <c r="AQ8" s="643"/>
      <c r="AR8" s="643"/>
      <c r="AS8" s="643"/>
      <c r="AT8" s="643"/>
      <c r="AU8" s="643"/>
      <c r="AV8" s="643"/>
      <c r="AW8" s="643"/>
      <c r="AX8" s="643"/>
      <c r="AY8" s="643"/>
      <c r="AZ8" s="643"/>
      <c r="BA8" s="643"/>
      <c r="BB8" s="643"/>
      <c r="BC8" s="643"/>
      <c r="BD8" s="643"/>
      <c r="BE8" s="643"/>
      <c r="BF8" s="644"/>
      <c r="BG8" s="645">
        <v>118326</v>
      </c>
      <c r="BH8" s="646"/>
      <c r="BI8" s="646"/>
      <c r="BJ8" s="646"/>
      <c r="BK8" s="646"/>
      <c r="BL8" s="646"/>
      <c r="BM8" s="646"/>
      <c r="BN8" s="647"/>
      <c r="BO8" s="648">
        <v>1.2</v>
      </c>
      <c r="BP8" s="648"/>
      <c r="BQ8" s="648"/>
      <c r="BR8" s="648"/>
      <c r="BS8" s="654" t="s">
        <v>146</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12380405</v>
      </c>
      <c r="CS8" s="646"/>
      <c r="CT8" s="646"/>
      <c r="CU8" s="646"/>
      <c r="CV8" s="646"/>
      <c r="CW8" s="646"/>
      <c r="CX8" s="646"/>
      <c r="CY8" s="647"/>
      <c r="CZ8" s="648">
        <v>48.3</v>
      </c>
      <c r="DA8" s="648"/>
      <c r="DB8" s="648"/>
      <c r="DC8" s="648"/>
      <c r="DD8" s="654">
        <v>94297</v>
      </c>
      <c r="DE8" s="646"/>
      <c r="DF8" s="646"/>
      <c r="DG8" s="646"/>
      <c r="DH8" s="646"/>
      <c r="DI8" s="646"/>
      <c r="DJ8" s="646"/>
      <c r="DK8" s="646"/>
      <c r="DL8" s="646"/>
      <c r="DM8" s="646"/>
      <c r="DN8" s="646"/>
      <c r="DO8" s="646"/>
      <c r="DP8" s="647"/>
      <c r="DQ8" s="654">
        <v>6194011</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36083</v>
      </c>
      <c r="S9" s="646"/>
      <c r="T9" s="646"/>
      <c r="U9" s="646"/>
      <c r="V9" s="646"/>
      <c r="W9" s="646"/>
      <c r="X9" s="646"/>
      <c r="Y9" s="647"/>
      <c r="Z9" s="648">
        <v>0.1</v>
      </c>
      <c r="AA9" s="648"/>
      <c r="AB9" s="648"/>
      <c r="AC9" s="648"/>
      <c r="AD9" s="649">
        <v>36083</v>
      </c>
      <c r="AE9" s="649"/>
      <c r="AF9" s="649"/>
      <c r="AG9" s="649"/>
      <c r="AH9" s="649"/>
      <c r="AI9" s="649"/>
      <c r="AJ9" s="649"/>
      <c r="AK9" s="649"/>
      <c r="AL9" s="650">
        <v>0.3</v>
      </c>
      <c r="AM9" s="651"/>
      <c r="AN9" s="651"/>
      <c r="AO9" s="652"/>
      <c r="AP9" s="642" t="s">
        <v>243</v>
      </c>
      <c r="AQ9" s="643"/>
      <c r="AR9" s="643"/>
      <c r="AS9" s="643"/>
      <c r="AT9" s="643"/>
      <c r="AU9" s="643"/>
      <c r="AV9" s="643"/>
      <c r="AW9" s="643"/>
      <c r="AX9" s="643"/>
      <c r="AY9" s="643"/>
      <c r="AZ9" s="643"/>
      <c r="BA9" s="643"/>
      <c r="BB9" s="643"/>
      <c r="BC9" s="643"/>
      <c r="BD9" s="643"/>
      <c r="BE9" s="643"/>
      <c r="BF9" s="644"/>
      <c r="BG9" s="645">
        <v>3474758</v>
      </c>
      <c r="BH9" s="646"/>
      <c r="BI9" s="646"/>
      <c r="BJ9" s="646"/>
      <c r="BK9" s="646"/>
      <c r="BL9" s="646"/>
      <c r="BM9" s="646"/>
      <c r="BN9" s="647"/>
      <c r="BO9" s="648">
        <v>34.700000000000003</v>
      </c>
      <c r="BP9" s="648"/>
      <c r="BQ9" s="648"/>
      <c r="BR9" s="648"/>
      <c r="BS9" s="654" t="s">
        <v>244</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1748052</v>
      </c>
      <c r="CS9" s="646"/>
      <c r="CT9" s="646"/>
      <c r="CU9" s="646"/>
      <c r="CV9" s="646"/>
      <c r="CW9" s="646"/>
      <c r="CX9" s="646"/>
      <c r="CY9" s="647"/>
      <c r="CZ9" s="648">
        <v>6.8</v>
      </c>
      <c r="DA9" s="648"/>
      <c r="DB9" s="648"/>
      <c r="DC9" s="648"/>
      <c r="DD9" s="654">
        <v>15748</v>
      </c>
      <c r="DE9" s="646"/>
      <c r="DF9" s="646"/>
      <c r="DG9" s="646"/>
      <c r="DH9" s="646"/>
      <c r="DI9" s="646"/>
      <c r="DJ9" s="646"/>
      <c r="DK9" s="646"/>
      <c r="DL9" s="646"/>
      <c r="DM9" s="646"/>
      <c r="DN9" s="646"/>
      <c r="DO9" s="646"/>
      <c r="DP9" s="647"/>
      <c r="DQ9" s="654">
        <v>1673149</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146</v>
      </c>
      <c r="S10" s="646"/>
      <c r="T10" s="646"/>
      <c r="U10" s="646"/>
      <c r="V10" s="646"/>
      <c r="W10" s="646"/>
      <c r="X10" s="646"/>
      <c r="Y10" s="647"/>
      <c r="Z10" s="648" t="s">
        <v>146</v>
      </c>
      <c r="AA10" s="648"/>
      <c r="AB10" s="648"/>
      <c r="AC10" s="648"/>
      <c r="AD10" s="649" t="s">
        <v>146</v>
      </c>
      <c r="AE10" s="649"/>
      <c r="AF10" s="649"/>
      <c r="AG10" s="649"/>
      <c r="AH10" s="649"/>
      <c r="AI10" s="649"/>
      <c r="AJ10" s="649"/>
      <c r="AK10" s="649"/>
      <c r="AL10" s="650" t="s">
        <v>146</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222051</v>
      </c>
      <c r="BH10" s="646"/>
      <c r="BI10" s="646"/>
      <c r="BJ10" s="646"/>
      <c r="BK10" s="646"/>
      <c r="BL10" s="646"/>
      <c r="BM10" s="646"/>
      <c r="BN10" s="647"/>
      <c r="BO10" s="648">
        <v>2.2000000000000002</v>
      </c>
      <c r="BP10" s="648"/>
      <c r="BQ10" s="648"/>
      <c r="BR10" s="648"/>
      <c r="BS10" s="654">
        <v>36987</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9538</v>
      </c>
      <c r="CS10" s="646"/>
      <c r="CT10" s="646"/>
      <c r="CU10" s="646"/>
      <c r="CV10" s="646"/>
      <c r="CW10" s="646"/>
      <c r="CX10" s="646"/>
      <c r="CY10" s="647"/>
      <c r="CZ10" s="648">
        <v>0</v>
      </c>
      <c r="DA10" s="648"/>
      <c r="DB10" s="648"/>
      <c r="DC10" s="648"/>
      <c r="DD10" s="654" t="s">
        <v>146</v>
      </c>
      <c r="DE10" s="646"/>
      <c r="DF10" s="646"/>
      <c r="DG10" s="646"/>
      <c r="DH10" s="646"/>
      <c r="DI10" s="646"/>
      <c r="DJ10" s="646"/>
      <c r="DK10" s="646"/>
      <c r="DL10" s="646"/>
      <c r="DM10" s="646"/>
      <c r="DN10" s="646"/>
      <c r="DO10" s="646"/>
      <c r="DP10" s="647"/>
      <c r="DQ10" s="654">
        <v>9104</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1129014</v>
      </c>
      <c r="S11" s="646"/>
      <c r="T11" s="646"/>
      <c r="U11" s="646"/>
      <c r="V11" s="646"/>
      <c r="W11" s="646"/>
      <c r="X11" s="646"/>
      <c r="Y11" s="647"/>
      <c r="Z11" s="650">
        <v>4.3</v>
      </c>
      <c r="AA11" s="651"/>
      <c r="AB11" s="651"/>
      <c r="AC11" s="663"/>
      <c r="AD11" s="654">
        <v>1129014</v>
      </c>
      <c r="AE11" s="646"/>
      <c r="AF11" s="646"/>
      <c r="AG11" s="646"/>
      <c r="AH11" s="646"/>
      <c r="AI11" s="646"/>
      <c r="AJ11" s="646"/>
      <c r="AK11" s="647"/>
      <c r="AL11" s="650">
        <v>8</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490118</v>
      </c>
      <c r="BH11" s="646"/>
      <c r="BI11" s="646"/>
      <c r="BJ11" s="646"/>
      <c r="BK11" s="646"/>
      <c r="BL11" s="646"/>
      <c r="BM11" s="646"/>
      <c r="BN11" s="647"/>
      <c r="BO11" s="648">
        <v>4.9000000000000004</v>
      </c>
      <c r="BP11" s="648"/>
      <c r="BQ11" s="648"/>
      <c r="BR11" s="648"/>
      <c r="BS11" s="654">
        <v>63392</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284655</v>
      </c>
      <c r="CS11" s="646"/>
      <c r="CT11" s="646"/>
      <c r="CU11" s="646"/>
      <c r="CV11" s="646"/>
      <c r="CW11" s="646"/>
      <c r="CX11" s="646"/>
      <c r="CY11" s="647"/>
      <c r="CZ11" s="648">
        <v>1.1000000000000001</v>
      </c>
      <c r="DA11" s="648"/>
      <c r="DB11" s="648"/>
      <c r="DC11" s="648"/>
      <c r="DD11" s="654">
        <v>40952</v>
      </c>
      <c r="DE11" s="646"/>
      <c r="DF11" s="646"/>
      <c r="DG11" s="646"/>
      <c r="DH11" s="646"/>
      <c r="DI11" s="646"/>
      <c r="DJ11" s="646"/>
      <c r="DK11" s="646"/>
      <c r="DL11" s="646"/>
      <c r="DM11" s="646"/>
      <c r="DN11" s="646"/>
      <c r="DO11" s="646"/>
      <c r="DP11" s="647"/>
      <c r="DQ11" s="654">
        <v>135362</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v>3066</v>
      </c>
      <c r="S12" s="646"/>
      <c r="T12" s="646"/>
      <c r="U12" s="646"/>
      <c r="V12" s="646"/>
      <c r="W12" s="646"/>
      <c r="X12" s="646"/>
      <c r="Y12" s="647"/>
      <c r="Z12" s="648">
        <v>0</v>
      </c>
      <c r="AA12" s="648"/>
      <c r="AB12" s="648"/>
      <c r="AC12" s="648"/>
      <c r="AD12" s="649">
        <v>3066</v>
      </c>
      <c r="AE12" s="649"/>
      <c r="AF12" s="649"/>
      <c r="AG12" s="649"/>
      <c r="AH12" s="649"/>
      <c r="AI12" s="649"/>
      <c r="AJ12" s="649"/>
      <c r="AK12" s="649"/>
      <c r="AL12" s="650">
        <v>0</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3769568</v>
      </c>
      <c r="BH12" s="646"/>
      <c r="BI12" s="646"/>
      <c r="BJ12" s="646"/>
      <c r="BK12" s="646"/>
      <c r="BL12" s="646"/>
      <c r="BM12" s="646"/>
      <c r="BN12" s="647"/>
      <c r="BO12" s="648">
        <v>37.6</v>
      </c>
      <c r="BP12" s="648"/>
      <c r="BQ12" s="648"/>
      <c r="BR12" s="648"/>
      <c r="BS12" s="654" t="s">
        <v>244</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391815</v>
      </c>
      <c r="CS12" s="646"/>
      <c r="CT12" s="646"/>
      <c r="CU12" s="646"/>
      <c r="CV12" s="646"/>
      <c r="CW12" s="646"/>
      <c r="CX12" s="646"/>
      <c r="CY12" s="647"/>
      <c r="CZ12" s="648">
        <v>1.5</v>
      </c>
      <c r="DA12" s="648"/>
      <c r="DB12" s="648"/>
      <c r="DC12" s="648"/>
      <c r="DD12" s="654" t="s">
        <v>244</v>
      </c>
      <c r="DE12" s="646"/>
      <c r="DF12" s="646"/>
      <c r="DG12" s="646"/>
      <c r="DH12" s="646"/>
      <c r="DI12" s="646"/>
      <c r="DJ12" s="646"/>
      <c r="DK12" s="646"/>
      <c r="DL12" s="646"/>
      <c r="DM12" s="646"/>
      <c r="DN12" s="646"/>
      <c r="DO12" s="646"/>
      <c r="DP12" s="647"/>
      <c r="DQ12" s="654">
        <v>150404</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146</v>
      </c>
      <c r="S13" s="646"/>
      <c r="T13" s="646"/>
      <c r="U13" s="646"/>
      <c r="V13" s="646"/>
      <c r="W13" s="646"/>
      <c r="X13" s="646"/>
      <c r="Y13" s="647"/>
      <c r="Z13" s="648" t="s">
        <v>146</v>
      </c>
      <c r="AA13" s="648"/>
      <c r="AB13" s="648"/>
      <c r="AC13" s="648"/>
      <c r="AD13" s="649" t="s">
        <v>146</v>
      </c>
      <c r="AE13" s="649"/>
      <c r="AF13" s="649"/>
      <c r="AG13" s="649"/>
      <c r="AH13" s="649"/>
      <c r="AI13" s="649"/>
      <c r="AJ13" s="649"/>
      <c r="AK13" s="649"/>
      <c r="AL13" s="650" t="s">
        <v>146</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3758864</v>
      </c>
      <c r="BH13" s="646"/>
      <c r="BI13" s="646"/>
      <c r="BJ13" s="646"/>
      <c r="BK13" s="646"/>
      <c r="BL13" s="646"/>
      <c r="BM13" s="646"/>
      <c r="BN13" s="647"/>
      <c r="BO13" s="648">
        <v>37.5</v>
      </c>
      <c r="BP13" s="648"/>
      <c r="BQ13" s="648"/>
      <c r="BR13" s="648"/>
      <c r="BS13" s="654" t="s">
        <v>244</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1462493</v>
      </c>
      <c r="CS13" s="646"/>
      <c r="CT13" s="646"/>
      <c r="CU13" s="646"/>
      <c r="CV13" s="646"/>
      <c r="CW13" s="646"/>
      <c r="CX13" s="646"/>
      <c r="CY13" s="647"/>
      <c r="CZ13" s="648">
        <v>5.7</v>
      </c>
      <c r="DA13" s="648"/>
      <c r="DB13" s="648"/>
      <c r="DC13" s="648"/>
      <c r="DD13" s="654">
        <v>652038</v>
      </c>
      <c r="DE13" s="646"/>
      <c r="DF13" s="646"/>
      <c r="DG13" s="646"/>
      <c r="DH13" s="646"/>
      <c r="DI13" s="646"/>
      <c r="DJ13" s="646"/>
      <c r="DK13" s="646"/>
      <c r="DL13" s="646"/>
      <c r="DM13" s="646"/>
      <c r="DN13" s="646"/>
      <c r="DO13" s="646"/>
      <c r="DP13" s="647"/>
      <c r="DQ13" s="654">
        <v>764742</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37198</v>
      </c>
      <c r="S14" s="646"/>
      <c r="T14" s="646"/>
      <c r="U14" s="646"/>
      <c r="V14" s="646"/>
      <c r="W14" s="646"/>
      <c r="X14" s="646"/>
      <c r="Y14" s="647"/>
      <c r="Z14" s="648">
        <v>0.1</v>
      </c>
      <c r="AA14" s="648"/>
      <c r="AB14" s="648"/>
      <c r="AC14" s="648"/>
      <c r="AD14" s="649">
        <v>37198</v>
      </c>
      <c r="AE14" s="649"/>
      <c r="AF14" s="649"/>
      <c r="AG14" s="649"/>
      <c r="AH14" s="649"/>
      <c r="AI14" s="649"/>
      <c r="AJ14" s="649"/>
      <c r="AK14" s="649"/>
      <c r="AL14" s="650">
        <v>0.3</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144316</v>
      </c>
      <c r="BH14" s="646"/>
      <c r="BI14" s="646"/>
      <c r="BJ14" s="646"/>
      <c r="BK14" s="646"/>
      <c r="BL14" s="646"/>
      <c r="BM14" s="646"/>
      <c r="BN14" s="647"/>
      <c r="BO14" s="648">
        <v>1.4</v>
      </c>
      <c r="BP14" s="648"/>
      <c r="BQ14" s="648"/>
      <c r="BR14" s="648"/>
      <c r="BS14" s="654" t="s">
        <v>146</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823251</v>
      </c>
      <c r="CS14" s="646"/>
      <c r="CT14" s="646"/>
      <c r="CU14" s="646"/>
      <c r="CV14" s="646"/>
      <c r="CW14" s="646"/>
      <c r="CX14" s="646"/>
      <c r="CY14" s="647"/>
      <c r="CZ14" s="648">
        <v>3.2</v>
      </c>
      <c r="DA14" s="648"/>
      <c r="DB14" s="648"/>
      <c r="DC14" s="648"/>
      <c r="DD14" s="654">
        <v>37206</v>
      </c>
      <c r="DE14" s="646"/>
      <c r="DF14" s="646"/>
      <c r="DG14" s="646"/>
      <c r="DH14" s="646"/>
      <c r="DI14" s="646"/>
      <c r="DJ14" s="646"/>
      <c r="DK14" s="646"/>
      <c r="DL14" s="646"/>
      <c r="DM14" s="646"/>
      <c r="DN14" s="646"/>
      <c r="DO14" s="646"/>
      <c r="DP14" s="647"/>
      <c r="DQ14" s="654">
        <v>741588</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244</v>
      </c>
      <c r="S15" s="646"/>
      <c r="T15" s="646"/>
      <c r="U15" s="646"/>
      <c r="V15" s="646"/>
      <c r="W15" s="646"/>
      <c r="X15" s="646"/>
      <c r="Y15" s="647"/>
      <c r="Z15" s="648" t="s">
        <v>146</v>
      </c>
      <c r="AA15" s="648"/>
      <c r="AB15" s="648"/>
      <c r="AC15" s="648"/>
      <c r="AD15" s="649" t="s">
        <v>262</v>
      </c>
      <c r="AE15" s="649"/>
      <c r="AF15" s="649"/>
      <c r="AG15" s="649"/>
      <c r="AH15" s="649"/>
      <c r="AI15" s="649"/>
      <c r="AJ15" s="649"/>
      <c r="AK15" s="649"/>
      <c r="AL15" s="650" t="s">
        <v>244</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988268</v>
      </c>
      <c r="BH15" s="646"/>
      <c r="BI15" s="646"/>
      <c r="BJ15" s="646"/>
      <c r="BK15" s="646"/>
      <c r="BL15" s="646"/>
      <c r="BM15" s="646"/>
      <c r="BN15" s="647"/>
      <c r="BO15" s="648">
        <v>9.9</v>
      </c>
      <c r="BP15" s="648"/>
      <c r="BQ15" s="648"/>
      <c r="BR15" s="648"/>
      <c r="BS15" s="654" t="s">
        <v>244</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2505238</v>
      </c>
      <c r="CS15" s="646"/>
      <c r="CT15" s="646"/>
      <c r="CU15" s="646"/>
      <c r="CV15" s="646"/>
      <c r="CW15" s="646"/>
      <c r="CX15" s="646"/>
      <c r="CY15" s="647"/>
      <c r="CZ15" s="648">
        <v>9.8000000000000007</v>
      </c>
      <c r="DA15" s="648"/>
      <c r="DB15" s="648"/>
      <c r="DC15" s="648"/>
      <c r="DD15" s="654">
        <v>199131</v>
      </c>
      <c r="DE15" s="646"/>
      <c r="DF15" s="646"/>
      <c r="DG15" s="646"/>
      <c r="DH15" s="646"/>
      <c r="DI15" s="646"/>
      <c r="DJ15" s="646"/>
      <c r="DK15" s="646"/>
      <c r="DL15" s="646"/>
      <c r="DM15" s="646"/>
      <c r="DN15" s="646"/>
      <c r="DO15" s="646"/>
      <c r="DP15" s="647"/>
      <c r="DQ15" s="654">
        <v>1967982</v>
      </c>
      <c r="DR15" s="646"/>
      <c r="DS15" s="646"/>
      <c r="DT15" s="646"/>
      <c r="DU15" s="646"/>
      <c r="DV15" s="646"/>
      <c r="DW15" s="646"/>
      <c r="DX15" s="646"/>
      <c r="DY15" s="646"/>
      <c r="DZ15" s="646"/>
      <c r="EA15" s="646"/>
      <c r="EB15" s="646"/>
      <c r="EC15" s="655"/>
    </row>
    <row r="16" spans="2:143" ht="11.25" customHeight="1" x14ac:dyDescent="0.15">
      <c r="B16" s="642" t="s">
        <v>265</v>
      </c>
      <c r="C16" s="643"/>
      <c r="D16" s="643"/>
      <c r="E16" s="643"/>
      <c r="F16" s="643"/>
      <c r="G16" s="643"/>
      <c r="H16" s="643"/>
      <c r="I16" s="643"/>
      <c r="J16" s="643"/>
      <c r="K16" s="643"/>
      <c r="L16" s="643"/>
      <c r="M16" s="643"/>
      <c r="N16" s="643"/>
      <c r="O16" s="643"/>
      <c r="P16" s="643"/>
      <c r="Q16" s="644"/>
      <c r="R16" s="645">
        <v>9228</v>
      </c>
      <c r="S16" s="646"/>
      <c r="T16" s="646"/>
      <c r="U16" s="646"/>
      <c r="V16" s="646"/>
      <c r="W16" s="646"/>
      <c r="X16" s="646"/>
      <c r="Y16" s="647"/>
      <c r="Z16" s="648">
        <v>0</v>
      </c>
      <c r="AA16" s="648"/>
      <c r="AB16" s="648"/>
      <c r="AC16" s="648"/>
      <c r="AD16" s="649">
        <v>9228</v>
      </c>
      <c r="AE16" s="649"/>
      <c r="AF16" s="649"/>
      <c r="AG16" s="649"/>
      <c r="AH16" s="649"/>
      <c r="AI16" s="649"/>
      <c r="AJ16" s="649"/>
      <c r="AK16" s="649"/>
      <c r="AL16" s="650">
        <v>0.1</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244</v>
      </c>
      <c r="BH16" s="646"/>
      <c r="BI16" s="646"/>
      <c r="BJ16" s="646"/>
      <c r="BK16" s="646"/>
      <c r="BL16" s="646"/>
      <c r="BM16" s="646"/>
      <c r="BN16" s="647"/>
      <c r="BO16" s="648" t="s">
        <v>244</v>
      </c>
      <c r="BP16" s="648"/>
      <c r="BQ16" s="648"/>
      <c r="BR16" s="648"/>
      <c r="BS16" s="654" t="s">
        <v>244</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v>47889</v>
      </c>
      <c r="CS16" s="646"/>
      <c r="CT16" s="646"/>
      <c r="CU16" s="646"/>
      <c r="CV16" s="646"/>
      <c r="CW16" s="646"/>
      <c r="CX16" s="646"/>
      <c r="CY16" s="647"/>
      <c r="CZ16" s="648">
        <v>0.2</v>
      </c>
      <c r="DA16" s="648"/>
      <c r="DB16" s="648"/>
      <c r="DC16" s="648"/>
      <c r="DD16" s="654" t="s">
        <v>262</v>
      </c>
      <c r="DE16" s="646"/>
      <c r="DF16" s="646"/>
      <c r="DG16" s="646"/>
      <c r="DH16" s="646"/>
      <c r="DI16" s="646"/>
      <c r="DJ16" s="646"/>
      <c r="DK16" s="646"/>
      <c r="DL16" s="646"/>
      <c r="DM16" s="646"/>
      <c r="DN16" s="646"/>
      <c r="DO16" s="646"/>
      <c r="DP16" s="647"/>
      <c r="DQ16" s="654" t="s">
        <v>244</v>
      </c>
      <c r="DR16" s="646"/>
      <c r="DS16" s="646"/>
      <c r="DT16" s="646"/>
      <c r="DU16" s="646"/>
      <c r="DV16" s="646"/>
      <c r="DW16" s="646"/>
      <c r="DX16" s="646"/>
      <c r="DY16" s="646"/>
      <c r="DZ16" s="646"/>
      <c r="EA16" s="646"/>
      <c r="EB16" s="646"/>
      <c r="EC16" s="655"/>
    </row>
    <row r="17" spans="2:133" ht="11.25" customHeight="1" x14ac:dyDescent="0.15">
      <c r="B17" s="642" t="s">
        <v>268</v>
      </c>
      <c r="C17" s="643"/>
      <c r="D17" s="643"/>
      <c r="E17" s="643"/>
      <c r="F17" s="643"/>
      <c r="G17" s="643"/>
      <c r="H17" s="643"/>
      <c r="I17" s="643"/>
      <c r="J17" s="643"/>
      <c r="K17" s="643"/>
      <c r="L17" s="643"/>
      <c r="M17" s="643"/>
      <c r="N17" s="643"/>
      <c r="O17" s="643"/>
      <c r="P17" s="643"/>
      <c r="Q17" s="644"/>
      <c r="R17" s="645">
        <v>157004</v>
      </c>
      <c r="S17" s="646"/>
      <c r="T17" s="646"/>
      <c r="U17" s="646"/>
      <c r="V17" s="646"/>
      <c r="W17" s="646"/>
      <c r="X17" s="646"/>
      <c r="Y17" s="647"/>
      <c r="Z17" s="648">
        <v>0.6</v>
      </c>
      <c r="AA17" s="648"/>
      <c r="AB17" s="648"/>
      <c r="AC17" s="648"/>
      <c r="AD17" s="649">
        <v>157004</v>
      </c>
      <c r="AE17" s="649"/>
      <c r="AF17" s="649"/>
      <c r="AG17" s="649"/>
      <c r="AH17" s="649"/>
      <c r="AI17" s="649"/>
      <c r="AJ17" s="649"/>
      <c r="AK17" s="649"/>
      <c r="AL17" s="650">
        <v>1.1000000000000001</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262</v>
      </c>
      <c r="BH17" s="646"/>
      <c r="BI17" s="646"/>
      <c r="BJ17" s="646"/>
      <c r="BK17" s="646"/>
      <c r="BL17" s="646"/>
      <c r="BM17" s="646"/>
      <c r="BN17" s="647"/>
      <c r="BO17" s="648" t="s">
        <v>146</v>
      </c>
      <c r="BP17" s="648"/>
      <c r="BQ17" s="648"/>
      <c r="BR17" s="648"/>
      <c r="BS17" s="654" t="s">
        <v>244</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2706594</v>
      </c>
      <c r="CS17" s="646"/>
      <c r="CT17" s="646"/>
      <c r="CU17" s="646"/>
      <c r="CV17" s="646"/>
      <c r="CW17" s="646"/>
      <c r="CX17" s="646"/>
      <c r="CY17" s="647"/>
      <c r="CZ17" s="648">
        <v>10.6</v>
      </c>
      <c r="DA17" s="648"/>
      <c r="DB17" s="648"/>
      <c r="DC17" s="648"/>
      <c r="DD17" s="654" t="s">
        <v>244</v>
      </c>
      <c r="DE17" s="646"/>
      <c r="DF17" s="646"/>
      <c r="DG17" s="646"/>
      <c r="DH17" s="646"/>
      <c r="DI17" s="646"/>
      <c r="DJ17" s="646"/>
      <c r="DK17" s="646"/>
      <c r="DL17" s="646"/>
      <c r="DM17" s="646"/>
      <c r="DN17" s="646"/>
      <c r="DO17" s="646"/>
      <c r="DP17" s="647"/>
      <c r="DQ17" s="654">
        <v>2680409</v>
      </c>
      <c r="DR17" s="646"/>
      <c r="DS17" s="646"/>
      <c r="DT17" s="646"/>
      <c r="DU17" s="646"/>
      <c r="DV17" s="646"/>
      <c r="DW17" s="646"/>
      <c r="DX17" s="646"/>
      <c r="DY17" s="646"/>
      <c r="DZ17" s="646"/>
      <c r="EA17" s="646"/>
      <c r="EB17" s="646"/>
      <c r="EC17" s="655"/>
    </row>
    <row r="18" spans="2:133" ht="11.25" customHeight="1" x14ac:dyDescent="0.15">
      <c r="B18" s="642" t="s">
        <v>271</v>
      </c>
      <c r="C18" s="643"/>
      <c r="D18" s="643"/>
      <c r="E18" s="643"/>
      <c r="F18" s="643"/>
      <c r="G18" s="643"/>
      <c r="H18" s="643"/>
      <c r="I18" s="643"/>
      <c r="J18" s="643"/>
      <c r="K18" s="643"/>
      <c r="L18" s="643"/>
      <c r="M18" s="643"/>
      <c r="N18" s="643"/>
      <c r="O18" s="643"/>
      <c r="P18" s="643"/>
      <c r="Q18" s="644"/>
      <c r="R18" s="645">
        <v>53383</v>
      </c>
      <c r="S18" s="646"/>
      <c r="T18" s="646"/>
      <c r="U18" s="646"/>
      <c r="V18" s="646"/>
      <c r="W18" s="646"/>
      <c r="X18" s="646"/>
      <c r="Y18" s="647"/>
      <c r="Z18" s="648">
        <v>0.2</v>
      </c>
      <c r="AA18" s="648"/>
      <c r="AB18" s="648"/>
      <c r="AC18" s="648"/>
      <c r="AD18" s="649">
        <v>53383</v>
      </c>
      <c r="AE18" s="649"/>
      <c r="AF18" s="649"/>
      <c r="AG18" s="649"/>
      <c r="AH18" s="649"/>
      <c r="AI18" s="649"/>
      <c r="AJ18" s="649"/>
      <c r="AK18" s="649"/>
      <c r="AL18" s="650">
        <v>0.4</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244</v>
      </c>
      <c r="BH18" s="646"/>
      <c r="BI18" s="646"/>
      <c r="BJ18" s="646"/>
      <c r="BK18" s="646"/>
      <c r="BL18" s="646"/>
      <c r="BM18" s="646"/>
      <c r="BN18" s="647"/>
      <c r="BO18" s="648" t="s">
        <v>244</v>
      </c>
      <c r="BP18" s="648"/>
      <c r="BQ18" s="648"/>
      <c r="BR18" s="648"/>
      <c r="BS18" s="654" t="s">
        <v>244</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146</v>
      </c>
      <c r="CS18" s="646"/>
      <c r="CT18" s="646"/>
      <c r="CU18" s="646"/>
      <c r="CV18" s="646"/>
      <c r="CW18" s="646"/>
      <c r="CX18" s="646"/>
      <c r="CY18" s="647"/>
      <c r="CZ18" s="648" t="s">
        <v>244</v>
      </c>
      <c r="DA18" s="648"/>
      <c r="DB18" s="648"/>
      <c r="DC18" s="648"/>
      <c r="DD18" s="654" t="s">
        <v>146</v>
      </c>
      <c r="DE18" s="646"/>
      <c r="DF18" s="646"/>
      <c r="DG18" s="646"/>
      <c r="DH18" s="646"/>
      <c r="DI18" s="646"/>
      <c r="DJ18" s="646"/>
      <c r="DK18" s="646"/>
      <c r="DL18" s="646"/>
      <c r="DM18" s="646"/>
      <c r="DN18" s="646"/>
      <c r="DO18" s="646"/>
      <c r="DP18" s="647"/>
      <c r="DQ18" s="654" t="s">
        <v>244</v>
      </c>
      <c r="DR18" s="646"/>
      <c r="DS18" s="646"/>
      <c r="DT18" s="646"/>
      <c r="DU18" s="646"/>
      <c r="DV18" s="646"/>
      <c r="DW18" s="646"/>
      <c r="DX18" s="646"/>
      <c r="DY18" s="646"/>
      <c r="DZ18" s="646"/>
      <c r="EA18" s="646"/>
      <c r="EB18" s="646"/>
      <c r="EC18" s="655"/>
    </row>
    <row r="19" spans="2:133" ht="11.25" customHeight="1" x14ac:dyDescent="0.15">
      <c r="B19" s="642" t="s">
        <v>274</v>
      </c>
      <c r="C19" s="643"/>
      <c r="D19" s="643"/>
      <c r="E19" s="643"/>
      <c r="F19" s="643"/>
      <c r="G19" s="643"/>
      <c r="H19" s="643"/>
      <c r="I19" s="643"/>
      <c r="J19" s="643"/>
      <c r="K19" s="643"/>
      <c r="L19" s="643"/>
      <c r="M19" s="643"/>
      <c r="N19" s="643"/>
      <c r="O19" s="643"/>
      <c r="P19" s="643"/>
      <c r="Q19" s="644"/>
      <c r="R19" s="645">
        <v>5099</v>
      </c>
      <c r="S19" s="646"/>
      <c r="T19" s="646"/>
      <c r="U19" s="646"/>
      <c r="V19" s="646"/>
      <c r="W19" s="646"/>
      <c r="X19" s="646"/>
      <c r="Y19" s="647"/>
      <c r="Z19" s="648">
        <v>0</v>
      </c>
      <c r="AA19" s="648"/>
      <c r="AB19" s="648"/>
      <c r="AC19" s="648"/>
      <c r="AD19" s="649">
        <v>5099</v>
      </c>
      <c r="AE19" s="649"/>
      <c r="AF19" s="649"/>
      <c r="AG19" s="649"/>
      <c r="AH19" s="649"/>
      <c r="AI19" s="649"/>
      <c r="AJ19" s="649"/>
      <c r="AK19" s="649"/>
      <c r="AL19" s="650">
        <v>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807930</v>
      </c>
      <c r="BH19" s="646"/>
      <c r="BI19" s="646"/>
      <c r="BJ19" s="646"/>
      <c r="BK19" s="646"/>
      <c r="BL19" s="646"/>
      <c r="BM19" s="646"/>
      <c r="BN19" s="647"/>
      <c r="BO19" s="648">
        <v>8.1</v>
      </c>
      <c r="BP19" s="648"/>
      <c r="BQ19" s="648"/>
      <c r="BR19" s="648"/>
      <c r="BS19" s="654" t="s">
        <v>146</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244</v>
      </c>
      <c r="CS19" s="646"/>
      <c r="CT19" s="646"/>
      <c r="CU19" s="646"/>
      <c r="CV19" s="646"/>
      <c r="CW19" s="646"/>
      <c r="CX19" s="646"/>
      <c r="CY19" s="647"/>
      <c r="CZ19" s="648" t="s">
        <v>146</v>
      </c>
      <c r="DA19" s="648"/>
      <c r="DB19" s="648"/>
      <c r="DC19" s="648"/>
      <c r="DD19" s="654" t="s">
        <v>146</v>
      </c>
      <c r="DE19" s="646"/>
      <c r="DF19" s="646"/>
      <c r="DG19" s="646"/>
      <c r="DH19" s="646"/>
      <c r="DI19" s="646"/>
      <c r="DJ19" s="646"/>
      <c r="DK19" s="646"/>
      <c r="DL19" s="646"/>
      <c r="DM19" s="646"/>
      <c r="DN19" s="646"/>
      <c r="DO19" s="646"/>
      <c r="DP19" s="647"/>
      <c r="DQ19" s="654" t="s">
        <v>146</v>
      </c>
      <c r="DR19" s="646"/>
      <c r="DS19" s="646"/>
      <c r="DT19" s="646"/>
      <c r="DU19" s="646"/>
      <c r="DV19" s="646"/>
      <c r="DW19" s="646"/>
      <c r="DX19" s="646"/>
      <c r="DY19" s="646"/>
      <c r="DZ19" s="646"/>
      <c r="EA19" s="646"/>
      <c r="EB19" s="646"/>
      <c r="EC19" s="655"/>
    </row>
    <row r="20" spans="2:133" ht="11.25" customHeight="1" x14ac:dyDescent="0.15">
      <c r="B20" s="642" t="s">
        <v>277</v>
      </c>
      <c r="C20" s="643"/>
      <c r="D20" s="643"/>
      <c r="E20" s="643"/>
      <c r="F20" s="643"/>
      <c r="G20" s="643"/>
      <c r="H20" s="643"/>
      <c r="I20" s="643"/>
      <c r="J20" s="643"/>
      <c r="K20" s="643"/>
      <c r="L20" s="643"/>
      <c r="M20" s="643"/>
      <c r="N20" s="643"/>
      <c r="O20" s="643"/>
      <c r="P20" s="643"/>
      <c r="Q20" s="644"/>
      <c r="R20" s="645">
        <v>1619</v>
      </c>
      <c r="S20" s="646"/>
      <c r="T20" s="646"/>
      <c r="U20" s="646"/>
      <c r="V20" s="646"/>
      <c r="W20" s="646"/>
      <c r="X20" s="646"/>
      <c r="Y20" s="647"/>
      <c r="Z20" s="648">
        <v>0</v>
      </c>
      <c r="AA20" s="648"/>
      <c r="AB20" s="648"/>
      <c r="AC20" s="648"/>
      <c r="AD20" s="649">
        <v>1619</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807930</v>
      </c>
      <c r="BH20" s="646"/>
      <c r="BI20" s="646"/>
      <c r="BJ20" s="646"/>
      <c r="BK20" s="646"/>
      <c r="BL20" s="646"/>
      <c r="BM20" s="646"/>
      <c r="BN20" s="647"/>
      <c r="BO20" s="648">
        <v>8.1</v>
      </c>
      <c r="BP20" s="648"/>
      <c r="BQ20" s="648"/>
      <c r="BR20" s="648"/>
      <c r="BS20" s="654" t="s">
        <v>244</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25621750</v>
      </c>
      <c r="CS20" s="646"/>
      <c r="CT20" s="646"/>
      <c r="CU20" s="646"/>
      <c r="CV20" s="646"/>
      <c r="CW20" s="646"/>
      <c r="CX20" s="646"/>
      <c r="CY20" s="647"/>
      <c r="CZ20" s="648">
        <v>100</v>
      </c>
      <c r="DA20" s="648"/>
      <c r="DB20" s="648"/>
      <c r="DC20" s="648"/>
      <c r="DD20" s="654">
        <v>1259355</v>
      </c>
      <c r="DE20" s="646"/>
      <c r="DF20" s="646"/>
      <c r="DG20" s="646"/>
      <c r="DH20" s="646"/>
      <c r="DI20" s="646"/>
      <c r="DJ20" s="646"/>
      <c r="DK20" s="646"/>
      <c r="DL20" s="646"/>
      <c r="DM20" s="646"/>
      <c r="DN20" s="646"/>
      <c r="DO20" s="646"/>
      <c r="DP20" s="647"/>
      <c r="DQ20" s="654">
        <v>16956766</v>
      </c>
      <c r="DR20" s="646"/>
      <c r="DS20" s="646"/>
      <c r="DT20" s="646"/>
      <c r="DU20" s="646"/>
      <c r="DV20" s="646"/>
      <c r="DW20" s="646"/>
      <c r="DX20" s="646"/>
      <c r="DY20" s="646"/>
      <c r="DZ20" s="646"/>
      <c r="EA20" s="646"/>
      <c r="EB20" s="646"/>
      <c r="EC20" s="655"/>
    </row>
    <row r="21" spans="2:133" ht="11.25" customHeight="1" x14ac:dyDescent="0.15">
      <c r="B21" s="642" t="s">
        <v>280</v>
      </c>
      <c r="C21" s="643"/>
      <c r="D21" s="643"/>
      <c r="E21" s="643"/>
      <c r="F21" s="643"/>
      <c r="G21" s="643"/>
      <c r="H21" s="643"/>
      <c r="I21" s="643"/>
      <c r="J21" s="643"/>
      <c r="K21" s="643"/>
      <c r="L21" s="643"/>
      <c r="M21" s="643"/>
      <c r="N21" s="643"/>
      <c r="O21" s="643"/>
      <c r="P21" s="643"/>
      <c r="Q21" s="644"/>
      <c r="R21" s="645">
        <v>96903</v>
      </c>
      <c r="S21" s="646"/>
      <c r="T21" s="646"/>
      <c r="U21" s="646"/>
      <c r="V21" s="646"/>
      <c r="W21" s="646"/>
      <c r="X21" s="646"/>
      <c r="Y21" s="647"/>
      <c r="Z21" s="648">
        <v>0.4</v>
      </c>
      <c r="AA21" s="648"/>
      <c r="AB21" s="648"/>
      <c r="AC21" s="648"/>
      <c r="AD21" s="649">
        <v>96903</v>
      </c>
      <c r="AE21" s="649"/>
      <c r="AF21" s="649"/>
      <c r="AG21" s="649"/>
      <c r="AH21" s="649"/>
      <c r="AI21" s="649"/>
      <c r="AJ21" s="649"/>
      <c r="AK21" s="649"/>
      <c r="AL21" s="650">
        <v>0.7</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t="s">
        <v>244</v>
      </c>
      <c r="BH21" s="646"/>
      <c r="BI21" s="646"/>
      <c r="BJ21" s="646"/>
      <c r="BK21" s="646"/>
      <c r="BL21" s="646"/>
      <c r="BM21" s="646"/>
      <c r="BN21" s="647"/>
      <c r="BO21" s="648" t="s">
        <v>244</v>
      </c>
      <c r="BP21" s="648"/>
      <c r="BQ21" s="648"/>
      <c r="BR21" s="648"/>
      <c r="BS21" s="654" t="s">
        <v>244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282</v>
      </c>
      <c r="C22" s="643"/>
      <c r="D22" s="643"/>
      <c r="E22" s="643"/>
      <c r="F22" s="643"/>
      <c r="G22" s="643"/>
      <c r="H22" s="643"/>
      <c r="I22" s="643"/>
      <c r="J22" s="643"/>
      <c r="K22" s="643"/>
      <c r="L22" s="643"/>
      <c r="M22" s="643"/>
      <c r="N22" s="643"/>
      <c r="O22" s="643"/>
      <c r="P22" s="643"/>
      <c r="Q22" s="644"/>
      <c r="R22" s="645">
        <v>3588363</v>
      </c>
      <c r="S22" s="646"/>
      <c r="T22" s="646"/>
      <c r="U22" s="646"/>
      <c r="V22" s="646"/>
      <c r="W22" s="646"/>
      <c r="X22" s="646"/>
      <c r="Y22" s="647"/>
      <c r="Z22" s="648">
        <v>13.7</v>
      </c>
      <c r="AA22" s="648"/>
      <c r="AB22" s="648"/>
      <c r="AC22" s="648"/>
      <c r="AD22" s="649">
        <v>3080387</v>
      </c>
      <c r="AE22" s="649"/>
      <c r="AF22" s="649"/>
      <c r="AG22" s="649"/>
      <c r="AH22" s="649"/>
      <c r="AI22" s="649"/>
      <c r="AJ22" s="649"/>
      <c r="AK22" s="649"/>
      <c r="AL22" s="650">
        <v>21.9</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244</v>
      </c>
      <c r="BH22" s="646"/>
      <c r="BI22" s="646"/>
      <c r="BJ22" s="646"/>
      <c r="BK22" s="646"/>
      <c r="BL22" s="646"/>
      <c r="BM22" s="646"/>
      <c r="BN22" s="647"/>
      <c r="BO22" s="648" t="s">
        <v>244</v>
      </c>
      <c r="BP22" s="648"/>
      <c r="BQ22" s="648"/>
      <c r="BR22" s="648"/>
      <c r="BS22" s="654" t="s">
        <v>244</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285</v>
      </c>
      <c r="C23" s="643"/>
      <c r="D23" s="643"/>
      <c r="E23" s="643"/>
      <c r="F23" s="643"/>
      <c r="G23" s="643"/>
      <c r="H23" s="643"/>
      <c r="I23" s="643"/>
      <c r="J23" s="643"/>
      <c r="K23" s="643"/>
      <c r="L23" s="643"/>
      <c r="M23" s="643"/>
      <c r="N23" s="643"/>
      <c r="O23" s="643"/>
      <c r="P23" s="643"/>
      <c r="Q23" s="644"/>
      <c r="R23" s="645">
        <v>3080387</v>
      </c>
      <c r="S23" s="646"/>
      <c r="T23" s="646"/>
      <c r="U23" s="646"/>
      <c r="V23" s="646"/>
      <c r="W23" s="646"/>
      <c r="X23" s="646"/>
      <c r="Y23" s="647"/>
      <c r="Z23" s="648">
        <v>11.8</v>
      </c>
      <c r="AA23" s="648"/>
      <c r="AB23" s="648"/>
      <c r="AC23" s="648"/>
      <c r="AD23" s="649">
        <v>3080387</v>
      </c>
      <c r="AE23" s="649"/>
      <c r="AF23" s="649"/>
      <c r="AG23" s="649"/>
      <c r="AH23" s="649"/>
      <c r="AI23" s="649"/>
      <c r="AJ23" s="649"/>
      <c r="AK23" s="649"/>
      <c r="AL23" s="650">
        <v>21.9</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v>807930</v>
      </c>
      <c r="BH23" s="646"/>
      <c r="BI23" s="646"/>
      <c r="BJ23" s="646"/>
      <c r="BK23" s="646"/>
      <c r="BL23" s="646"/>
      <c r="BM23" s="646"/>
      <c r="BN23" s="647"/>
      <c r="BO23" s="648">
        <v>8.1</v>
      </c>
      <c r="BP23" s="648"/>
      <c r="BQ23" s="648"/>
      <c r="BR23" s="648"/>
      <c r="BS23" s="654" t="s">
        <v>244</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6" t="s">
        <v>290</v>
      </c>
      <c r="DM23" s="677"/>
      <c r="DN23" s="677"/>
      <c r="DO23" s="677"/>
      <c r="DP23" s="677"/>
      <c r="DQ23" s="677"/>
      <c r="DR23" s="677"/>
      <c r="DS23" s="677"/>
      <c r="DT23" s="677"/>
      <c r="DU23" s="677"/>
      <c r="DV23" s="678"/>
      <c r="DW23" s="627" t="s">
        <v>291</v>
      </c>
      <c r="DX23" s="628"/>
      <c r="DY23" s="628"/>
      <c r="DZ23" s="628"/>
      <c r="EA23" s="628"/>
      <c r="EB23" s="628"/>
      <c r="EC23" s="629"/>
    </row>
    <row r="24" spans="2:133" ht="11.25" customHeight="1" x14ac:dyDescent="0.15">
      <c r="B24" s="642" t="s">
        <v>292</v>
      </c>
      <c r="C24" s="643"/>
      <c r="D24" s="643"/>
      <c r="E24" s="643"/>
      <c r="F24" s="643"/>
      <c r="G24" s="643"/>
      <c r="H24" s="643"/>
      <c r="I24" s="643"/>
      <c r="J24" s="643"/>
      <c r="K24" s="643"/>
      <c r="L24" s="643"/>
      <c r="M24" s="643"/>
      <c r="N24" s="643"/>
      <c r="O24" s="643"/>
      <c r="P24" s="643"/>
      <c r="Q24" s="644"/>
      <c r="R24" s="645">
        <v>507976</v>
      </c>
      <c r="S24" s="646"/>
      <c r="T24" s="646"/>
      <c r="U24" s="646"/>
      <c r="V24" s="646"/>
      <c r="W24" s="646"/>
      <c r="X24" s="646"/>
      <c r="Y24" s="647"/>
      <c r="Z24" s="648">
        <v>1.9</v>
      </c>
      <c r="AA24" s="648"/>
      <c r="AB24" s="648"/>
      <c r="AC24" s="648"/>
      <c r="AD24" s="649" t="s">
        <v>146</v>
      </c>
      <c r="AE24" s="649"/>
      <c r="AF24" s="649"/>
      <c r="AG24" s="649"/>
      <c r="AH24" s="649"/>
      <c r="AI24" s="649"/>
      <c r="AJ24" s="649"/>
      <c r="AK24" s="649"/>
      <c r="AL24" s="650" t="s">
        <v>146</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262</v>
      </c>
      <c r="BH24" s="646"/>
      <c r="BI24" s="646"/>
      <c r="BJ24" s="646"/>
      <c r="BK24" s="646"/>
      <c r="BL24" s="646"/>
      <c r="BM24" s="646"/>
      <c r="BN24" s="647"/>
      <c r="BO24" s="648" t="s">
        <v>146</v>
      </c>
      <c r="BP24" s="648"/>
      <c r="BQ24" s="648"/>
      <c r="BR24" s="648"/>
      <c r="BS24" s="654" t="s">
        <v>146</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16007781</v>
      </c>
      <c r="CS24" s="635"/>
      <c r="CT24" s="635"/>
      <c r="CU24" s="635"/>
      <c r="CV24" s="635"/>
      <c r="CW24" s="635"/>
      <c r="CX24" s="635"/>
      <c r="CY24" s="636"/>
      <c r="CZ24" s="639">
        <v>62.5</v>
      </c>
      <c r="DA24" s="640"/>
      <c r="DB24" s="640"/>
      <c r="DC24" s="659"/>
      <c r="DD24" s="684">
        <v>10105732</v>
      </c>
      <c r="DE24" s="635"/>
      <c r="DF24" s="635"/>
      <c r="DG24" s="635"/>
      <c r="DH24" s="635"/>
      <c r="DI24" s="635"/>
      <c r="DJ24" s="635"/>
      <c r="DK24" s="636"/>
      <c r="DL24" s="684">
        <v>9634266</v>
      </c>
      <c r="DM24" s="635"/>
      <c r="DN24" s="635"/>
      <c r="DO24" s="635"/>
      <c r="DP24" s="635"/>
      <c r="DQ24" s="635"/>
      <c r="DR24" s="635"/>
      <c r="DS24" s="635"/>
      <c r="DT24" s="635"/>
      <c r="DU24" s="635"/>
      <c r="DV24" s="636"/>
      <c r="DW24" s="639">
        <v>65</v>
      </c>
      <c r="DX24" s="640"/>
      <c r="DY24" s="640"/>
      <c r="DZ24" s="640"/>
      <c r="EA24" s="640"/>
      <c r="EB24" s="640"/>
      <c r="EC24" s="641"/>
    </row>
    <row r="25" spans="2:133" ht="11.25" customHeight="1" x14ac:dyDescent="0.15">
      <c r="B25" s="642" t="s">
        <v>295</v>
      </c>
      <c r="C25" s="643"/>
      <c r="D25" s="643"/>
      <c r="E25" s="643"/>
      <c r="F25" s="643"/>
      <c r="G25" s="643"/>
      <c r="H25" s="643"/>
      <c r="I25" s="643"/>
      <c r="J25" s="643"/>
      <c r="K25" s="643"/>
      <c r="L25" s="643"/>
      <c r="M25" s="643"/>
      <c r="N25" s="643"/>
      <c r="O25" s="643"/>
      <c r="P25" s="643"/>
      <c r="Q25" s="644"/>
      <c r="R25" s="645" t="s">
        <v>262</v>
      </c>
      <c r="S25" s="646"/>
      <c r="T25" s="646"/>
      <c r="U25" s="646"/>
      <c r="V25" s="646"/>
      <c r="W25" s="646"/>
      <c r="X25" s="646"/>
      <c r="Y25" s="647"/>
      <c r="Z25" s="648" t="s">
        <v>244</v>
      </c>
      <c r="AA25" s="648"/>
      <c r="AB25" s="648"/>
      <c r="AC25" s="648"/>
      <c r="AD25" s="649" t="s">
        <v>244</v>
      </c>
      <c r="AE25" s="649"/>
      <c r="AF25" s="649"/>
      <c r="AG25" s="649"/>
      <c r="AH25" s="649"/>
      <c r="AI25" s="649"/>
      <c r="AJ25" s="649"/>
      <c r="AK25" s="649"/>
      <c r="AL25" s="650" t="s">
        <v>244</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262</v>
      </c>
      <c r="BH25" s="646"/>
      <c r="BI25" s="646"/>
      <c r="BJ25" s="646"/>
      <c r="BK25" s="646"/>
      <c r="BL25" s="646"/>
      <c r="BM25" s="646"/>
      <c r="BN25" s="647"/>
      <c r="BO25" s="648" t="s">
        <v>244</v>
      </c>
      <c r="BP25" s="648"/>
      <c r="BQ25" s="648"/>
      <c r="BR25" s="648"/>
      <c r="BS25" s="654" t="s">
        <v>244</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5109862</v>
      </c>
      <c r="CS25" s="681"/>
      <c r="CT25" s="681"/>
      <c r="CU25" s="681"/>
      <c r="CV25" s="681"/>
      <c r="CW25" s="681"/>
      <c r="CX25" s="681"/>
      <c r="CY25" s="682"/>
      <c r="CZ25" s="650">
        <v>19.899999999999999</v>
      </c>
      <c r="DA25" s="679"/>
      <c r="DB25" s="679"/>
      <c r="DC25" s="683"/>
      <c r="DD25" s="654">
        <v>4711659</v>
      </c>
      <c r="DE25" s="681"/>
      <c r="DF25" s="681"/>
      <c r="DG25" s="681"/>
      <c r="DH25" s="681"/>
      <c r="DI25" s="681"/>
      <c r="DJ25" s="681"/>
      <c r="DK25" s="682"/>
      <c r="DL25" s="654">
        <v>4628858</v>
      </c>
      <c r="DM25" s="681"/>
      <c r="DN25" s="681"/>
      <c r="DO25" s="681"/>
      <c r="DP25" s="681"/>
      <c r="DQ25" s="681"/>
      <c r="DR25" s="681"/>
      <c r="DS25" s="681"/>
      <c r="DT25" s="681"/>
      <c r="DU25" s="681"/>
      <c r="DV25" s="682"/>
      <c r="DW25" s="650">
        <v>31.2</v>
      </c>
      <c r="DX25" s="679"/>
      <c r="DY25" s="679"/>
      <c r="DZ25" s="679"/>
      <c r="EA25" s="679"/>
      <c r="EB25" s="679"/>
      <c r="EC25" s="680"/>
    </row>
    <row r="26" spans="2:133" ht="11.25" customHeight="1" x14ac:dyDescent="0.15">
      <c r="B26" s="642" t="s">
        <v>298</v>
      </c>
      <c r="C26" s="643"/>
      <c r="D26" s="643"/>
      <c r="E26" s="643"/>
      <c r="F26" s="643"/>
      <c r="G26" s="643"/>
      <c r="H26" s="643"/>
      <c r="I26" s="643"/>
      <c r="J26" s="643"/>
      <c r="K26" s="643"/>
      <c r="L26" s="643"/>
      <c r="M26" s="643"/>
      <c r="N26" s="643"/>
      <c r="O26" s="643"/>
      <c r="P26" s="643"/>
      <c r="Q26" s="644"/>
      <c r="R26" s="645">
        <v>15200740</v>
      </c>
      <c r="S26" s="646"/>
      <c r="T26" s="646"/>
      <c r="U26" s="646"/>
      <c r="V26" s="646"/>
      <c r="W26" s="646"/>
      <c r="X26" s="646"/>
      <c r="Y26" s="647"/>
      <c r="Z26" s="648">
        <v>58.1</v>
      </c>
      <c r="AA26" s="648"/>
      <c r="AB26" s="648"/>
      <c r="AC26" s="648"/>
      <c r="AD26" s="649">
        <v>13884834</v>
      </c>
      <c r="AE26" s="649"/>
      <c r="AF26" s="649"/>
      <c r="AG26" s="649"/>
      <c r="AH26" s="649"/>
      <c r="AI26" s="649"/>
      <c r="AJ26" s="649"/>
      <c r="AK26" s="649"/>
      <c r="AL26" s="650">
        <v>98.8</v>
      </c>
      <c r="AM26" s="651"/>
      <c r="AN26" s="651"/>
      <c r="AO26" s="652"/>
      <c r="AP26" s="664" t="s">
        <v>299</v>
      </c>
      <c r="AQ26" s="694"/>
      <c r="AR26" s="694"/>
      <c r="AS26" s="694"/>
      <c r="AT26" s="694"/>
      <c r="AU26" s="694"/>
      <c r="AV26" s="694"/>
      <c r="AW26" s="694"/>
      <c r="AX26" s="694"/>
      <c r="AY26" s="694"/>
      <c r="AZ26" s="694"/>
      <c r="BA26" s="694"/>
      <c r="BB26" s="694"/>
      <c r="BC26" s="694"/>
      <c r="BD26" s="694"/>
      <c r="BE26" s="694"/>
      <c r="BF26" s="666"/>
      <c r="BG26" s="645" t="s">
        <v>244</v>
      </c>
      <c r="BH26" s="646"/>
      <c r="BI26" s="646"/>
      <c r="BJ26" s="646"/>
      <c r="BK26" s="646"/>
      <c r="BL26" s="646"/>
      <c r="BM26" s="646"/>
      <c r="BN26" s="647"/>
      <c r="BO26" s="648" t="s">
        <v>244</v>
      </c>
      <c r="BP26" s="648"/>
      <c r="BQ26" s="648"/>
      <c r="BR26" s="648"/>
      <c r="BS26" s="654" t="s">
        <v>146</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3175082</v>
      </c>
      <c r="CS26" s="646"/>
      <c r="CT26" s="646"/>
      <c r="CU26" s="646"/>
      <c r="CV26" s="646"/>
      <c r="CW26" s="646"/>
      <c r="CX26" s="646"/>
      <c r="CY26" s="647"/>
      <c r="CZ26" s="650">
        <v>12.4</v>
      </c>
      <c r="DA26" s="679"/>
      <c r="DB26" s="679"/>
      <c r="DC26" s="683"/>
      <c r="DD26" s="654">
        <v>2863479</v>
      </c>
      <c r="DE26" s="646"/>
      <c r="DF26" s="646"/>
      <c r="DG26" s="646"/>
      <c r="DH26" s="646"/>
      <c r="DI26" s="646"/>
      <c r="DJ26" s="646"/>
      <c r="DK26" s="647"/>
      <c r="DL26" s="654" t="s">
        <v>244</v>
      </c>
      <c r="DM26" s="646"/>
      <c r="DN26" s="646"/>
      <c r="DO26" s="646"/>
      <c r="DP26" s="646"/>
      <c r="DQ26" s="646"/>
      <c r="DR26" s="646"/>
      <c r="DS26" s="646"/>
      <c r="DT26" s="646"/>
      <c r="DU26" s="646"/>
      <c r="DV26" s="647"/>
      <c r="DW26" s="650" t="s">
        <v>146</v>
      </c>
      <c r="DX26" s="679"/>
      <c r="DY26" s="679"/>
      <c r="DZ26" s="679"/>
      <c r="EA26" s="679"/>
      <c r="EB26" s="679"/>
      <c r="EC26" s="680"/>
    </row>
    <row r="27" spans="2:133" ht="11.25" customHeight="1" x14ac:dyDescent="0.15">
      <c r="B27" s="642" t="s">
        <v>301</v>
      </c>
      <c r="C27" s="643"/>
      <c r="D27" s="643"/>
      <c r="E27" s="643"/>
      <c r="F27" s="643"/>
      <c r="G27" s="643"/>
      <c r="H27" s="643"/>
      <c r="I27" s="643"/>
      <c r="J27" s="643"/>
      <c r="K27" s="643"/>
      <c r="L27" s="643"/>
      <c r="M27" s="643"/>
      <c r="N27" s="643"/>
      <c r="O27" s="643"/>
      <c r="P27" s="643"/>
      <c r="Q27" s="644"/>
      <c r="R27" s="645">
        <v>7046</v>
      </c>
      <c r="S27" s="646"/>
      <c r="T27" s="646"/>
      <c r="U27" s="646"/>
      <c r="V27" s="646"/>
      <c r="W27" s="646"/>
      <c r="X27" s="646"/>
      <c r="Y27" s="647"/>
      <c r="Z27" s="648">
        <v>0</v>
      </c>
      <c r="AA27" s="648"/>
      <c r="AB27" s="648"/>
      <c r="AC27" s="648"/>
      <c r="AD27" s="649">
        <v>7046</v>
      </c>
      <c r="AE27" s="649"/>
      <c r="AF27" s="649"/>
      <c r="AG27" s="649"/>
      <c r="AH27" s="649"/>
      <c r="AI27" s="649"/>
      <c r="AJ27" s="649"/>
      <c r="AK27" s="649"/>
      <c r="AL27" s="650">
        <v>0.1</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10015335</v>
      </c>
      <c r="BH27" s="646"/>
      <c r="BI27" s="646"/>
      <c r="BJ27" s="646"/>
      <c r="BK27" s="646"/>
      <c r="BL27" s="646"/>
      <c r="BM27" s="646"/>
      <c r="BN27" s="647"/>
      <c r="BO27" s="648">
        <v>100</v>
      </c>
      <c r="BP27" s="648"/>
      <c r="BQ27" s="648"/>
      <c r="BR27" s="648"/>
      <c r="BS27" s="654">
        <v>100379</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8191325</v>
      </c>
      <c r="CS27" s="681"/>
      <c r="CT27" s="681"/>
      <c r="CU27" s="681"/>
      <c r="CV27" s="681"/>
      <c r="CW27" s="681"/>
      <c r="CX27" s="681"/>
      <c r="CY27" s="682"/>
      <c r="CZ27" s="650">
        <v>32</v>
      </c>
      <c r="DA27" s="679"/>
      <c r="DB27" s="679"/>
      <c r="DC27" s="683"/>
      <c r="DD27" s="654">
        <v>2713664</v>
      </c>
      <c r="DE27" s="681"/>
      <c r="DF27" s="681"/>
      <c r="DG27" s="681"/>
      <c r="DH27" s="681"/>
      <c r="DI27" s="681"/>
      <c r="DJ27" s="681"/>
      <c r="DK27" s="682"/>
      <c r="DL27" s="654">
        <v>2712889</v>
      </c>
      <c r="DM27" s="681"/>
      <c r="DN27" s="681"/>
      <c r="DO27" s="681"/>
      <c r="DP27" s="681"/>
      <c r="DQ27" s="681"/>
      <c r="DR27" s="681"/>
      <c r="DS27" s="681"/>
      <c r="DT27" s="681"/>
      <c r="DU27" s="681"/>
      <c r="DV27" s="682"/>
      <c r="DW27" s="650">
        <v>18.3</v>
      </c>
      <c r="DX27" s="679"/>
      <c r="DY27" s="679"/>
      <c r="DZ27" s="679"/>
      <c r="EA27" s="679"/>
      <c r="EB27" s="679"/>
      <c r="EC27" s="680"/>
    </row>
    <row r="28" spans="2:133" ht="11.25" customHeight="1" x14ac:dyDescent="0.15">
      <c r="B28" s="642" t="s">
        <v>304</v>
      </c>
      <c r="C28" s="643"/>
      <c r="D28" s="643"/>
      <c r="E28" s="643"/>
      <c r="F28" s="643"/>
      <c r="G28" s="643"/>
      <c r="H28" s="643"/>
      <c r="I28" s="643"/>
      <c r="J28" s="643"/>
      <c r="K28" s="643"/>
      <c r="L28" s="643"/>
      <c r="M28" s="643"/>
      <c r="N28" s="643"/>
      <c r="O28" s="643"/>
      <c r="P28" s="643"/>
      <c r="Q28" s="644"/>
      <c r="R28" s="645">
        <v>143470</v>
      </c>
      <c r="S28" s="646"/>
      <c r="T28" s="646"/>
      <c r="U28" s="646"/>
      <c r="V28" s="646"/>
      <c r="W28" s="646"/>
      <c r="X28" s="646"/>
      <c r="Y28" s="647"/>
      <c r="Z28" s="648">
        <v>0.5</v>
      </c>
      <c r="AA28" s="648"/>
      <c r="AB28" s="648"/>
      <c r="AC28" s="648"/>
      <c r="AD28" s="649" t="s">
        <v>146</v>
      </c>
      <c r="AE28" s="649"/>
      <c r="AF28" s="649"/>
      <c r="AG28" s="649"/>
      <c r="AH28" s="649"/>
      <c r="AI28" s="649"/>
      <c r="AJ28" s="649"/>
      <c r="AK28" s="649"/>
      <c r="AL28" s="650" t="s">
        <v>146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2706594</v>
      </c>
      <c r="CS28" s="646"/>
      <c r="CT28" s="646"/>
      <c r="CU28" s="646"/>
      <c r="CV28" s="646"/>
      <c r="CW28" s="646"/>
      <c r="CX28" s="646"/>
      <c r="CY28" s="647"/>
      <c r="CZ28" s="650">
        <v>10.6</v>
      </c>
      <c r="DA28" s="679"/>
      <c r="DB28" s="679"/>
      <c r="DC28" s="683"/>
      <c r="DD28" s="654">
        <v>2680409</v>
      </c>
      <c r="DE28" s="646"/>
      <c r="DF28" s="646"/>
      <c r="DG28" s="646"/>
      <c r="DH28" s="646"/>
      <c r="DI28" s="646"/>
      <c r="DJ28" s="646"/>
      <c r="DK28" s="647"/>
      <c r="DL28" s="654">
        <v>2292519</v>
      </c>
      <c r="DM28" s="646"/>
      <c r="DN28" s="646"/>
      <c r="DO28" s="646"/>
      <c r="DP28" s="646"/>
      <c r="DQ28" s="646"/>
      <c r="DR28" s="646"/>
      <c r="DS28" s="646"/>
      <c r="DT28" s="646"/>
      <c r="DU28" s="646"/>
      <c r="DV28" s="647"/>
      <c r="DW28" s="650">
        <v>15.5</v>
      </c>
      <c r="DX28" s="679"/>
      <c r="DY28" s="679"/>
      <c r="DZ28" s="679"/>
      <c r="EA28" s="679"/>
      <c r="EB28" s="679"/>
      <c r="EC28" s="680"/>
    </row>
    <row r="29" spans="2:133" ht="11.25" customHeight="1" x14ac:dyDescent="0.15">
      <c r="B29" s="642" t="s">
        <v>306</v>
      </c>
      <c r="C29" s="643"/>
      <c r="D29" s="643"/>
      <c r="E29" s="643"/>
      <c r="F29" s="643"/>
      <c r="G29" s="643"/>
      <c r="H29" s="643"/>
      <c r="I29" s="643"/>
      <c r="J29" s="643"/>
      <c r="K29" s="643"/>
      <c r="L29" s="643"/>
      <c r="M29" s="643"/>
      <c r="N29" s="643"/>
      <c r="O29" s="643"/>
      <c r="P29" s="643"/>
      <c r="Q29" s="644"/>
      <c r="R29" s="645">
        <v>422831</v>
      </c>
      <c r="S29" s="646"/>
      <c r="T29" s="646"/>
      <c r="U29" s="646"/>
      <c r="V29" s="646"/>
      <c r="W29" s="646"/>
      <c r="X29" s="646"/>
      <c r="Y29" s="647"/>
      <c r="Z29" s="648">
        <v>1.6</v>
      </c>
      <c r="AA29" s="648"/>
      <c r="AB29" s="648"/>
      <c r="AC29" s="648"/>
      <c r="AD29" s="649">
        <v>158126</v>
      </c>
      <c r="AE29" s="649"/>
      <c r="AF29" s="649"/>
      <c r="AG29" s="649"/>
      <c r="AH29" s="649"/>
      <c r="AI29" s="649"/>
      <c r="AJ29" s="649"/>
      <c r="AK29" s="649"/>
      <c r="AL29" s="650">
        <v>1.1000000000000001</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307</v>
      </c>
      <c r="CE29" s="686"/>
      <c r="CF29" s="660" t="s">
        <v>308</v>
      </c>
      <c r="CG29" s="661"/>
      <c r="CH29" s="661"/>
      <c r="CI29" s="661"/>
      <c r="CJ29" s="661"/>
      <c r="CK29" s="661"/>
      <c r="CL29" s="661"/>
      <c r="CM29" s="661"/>
      <c r="CN29" s="661"/>
      <c r="CO29" s="661"/>
      <c r="CP29" s="661"/>
      <c r="CQ29" s="662"/>
      <c r="CR29" s="645">
        <v>2706594</v>
      </c>
      <c r="CS29" s="681"/>
      <c r="CT29" s="681"/>
      <c r="CU29" s="681"/>
      <c r="CV29" s="681"/>
      <c r="CW29" s="681"/>
      <c r="CX29" s="681"/>
      <c r="CY29" s="682"/>
      <c r="CZ29" s="650">
        <v>10.6</v>
      </c>
      <c r="DA29" s="679"/>
      <c r="DB29" s="679"/>
      <c r="DC29" s="683"/>
      <c r="DD29" s="654">
        <v>2680409</v>
      </c>
      <c r="DE29" s="681"/>
      <c r="DF29" s="681"/>
      <c r="DG29" s="681"/>
      <c r="DH29" s="681"/>
      <c r="DI29" s="681"/>
      <c r="DJ29" s="681"/>
      <c r="DK29" s="682"/>
      <c r="DL29" s="654">
        <v>2292519</v>
      </c>
      <c r="DM29" s="681"/>
      <c r="DN29" s="681"/>
      <c r="DO29" s="681"/>
      <c r="DP29" s="681"/>
      <c r="DQ29" s="681"/>
      <c r="DR29" s="681"/>
      <c r="DS29" s="681"/>
      <c r="DT29" s="681"/>
      <c r="DU29" s="681"/>
      <c r="DV29" s="682"/>
      <c r="DW29" s="650">
        <v>15.5</v>
      </c>
      <c r="DX29" s="679"/>
      <c r="DY29" s="679"/>
      <c r="DZ29" s="679"/>
      <c r="EA29" s="679"/>
      <c r="EB29" s="679"/>
      <c r="EC29" s="680"/>
    </row>
    <row r="30" spans="2:133" ht="11.25" customHeight="1" x14ac:dyDescent="0.15">
      <c r="B30" s="642" t="s">
        <v>309</v>
      </c>
      <c r="C30" s="643"/>
      <c r="D30" s="643"/>
      <c r="E30" s="643"/>
      <c r="F30" s="643"/>
      <c r="G30" s="643"/>
      <c r="H30" s="643"/>
      <c r="I30" s="643"/>
      <c r="J30" s="643"/>
      <c r="K30" s="643"/>
      <c r="L30" s="643"/>
      <c r="M30" s="643"/>
      <c r="N30" s="643"/>
      <c r="O30" s="643"/>
      <c r="P30" s="643"/>
      <c r="Q30" s="644"/>
      <c r="R30" s="645">
        <v>37801</v>
      </c>
      <c r="S30" s="646"/>
      <c r="T30" s="646"/>
      <c r="U30" s="646"/>
      <c r="V30" s="646"/>
      <c r="W30" s="646"/>
      <c r="X30" s="646"/>
      <c r="Y30" s="647"/>
      <c r="Z30" s="648">
        <v>0.1</v>
      </c>
      <c r="AA30" s="648"/>
      <c r="AB30" s="648"/>
      <c r="AC30" s="648"/>
      <c r="AD30" s="649" t="s">
        <v>244</v>
      </c>
      <c r="AE30" s="649"/>
      <c r="AF30" s="649"/>
      <c r="AG30" s="649"/>
      <c r="AH30" s="649"/>
      <c r="AI30" s="649"/>
      <c r="AJ30" s="649"/>
      <c r="AK30" s="649"/>
      <c r="AL30" s="650" t="s">
        <v>244</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310</v>
      </c>
      <c r="BH30" s="698"/>
      <c r="BI30" s="698"/>
      <c r="BJ30" s="698"/>
      <c r="BK30" s="698"/>
      <c r="BL30" s="698"/>
      <c r="BM30" s="698"/>
      <c r="BN30" s="698"/>
      <c r="BO30" s="698"/>
      <c r="BP30" s="698"/>
      <c r="BQ30" s="699"/>
      <c r="BR30" s="624" t="s">
        <v>311</v>
      </c>
      <c r="BS30" s="698"/>
      <c r="BT30" s="698"/>
      <c r="BU30" s="698"/>
      <c r="BV30" s="698"/>
      <c r="BW30" s="698"/>
      <c r="BX30" s="698"/>
      <c r="BY30" s="698"/>
      <c r="BZ30" s="698"/>
      <c r="CA30" s="698"/>
      <c r="CB30" s="699"/>
      <c r="CD30" s="687"/>
      <c r="CE30" s="688"/>
      <c r="CF30" s="660" t="s">
        <v>312</v>
      </c>
      <c r="CG30" s="661"/>
      <c r="CH30" s="661"/>
      <c r="CI30" s="661"/>
      <c r="CJ30" s="661"/>
      <c r="CK30" s="661"/>
      <c r="CL30" s="661"/>
      <c r="CM30" s="661"/>
      <c r="CN30" s="661"/>
      <c r="CO30" s="661"/>
      <c r="CP30" s="661"/>
      <c r="CQ30" s="662"/>
      <c r="CR30" s="645">
        <v>2569196</v>
      </c>
      <c r="CS30" s="646"/>
      <c r="CT30" s="646"/>
      <c r="CU30" s="646"/>
      <c r="CV30" s="646"/>
      <c r="CW30" s="646"/>
      <c r="CX30" s="646"/>
      <c r="CY30" s="647"/>
      <c r="CZ30" s="650">
        <v>10</v>
      </c>
      <c r="DA30" s="679"/>
      <c r="DB30" s="679"/>
      <c r="DC30" s="683"/>
      <c r="DD30" s="654">
        <v>2544362</v>
      </c>
      <c r="DE30" s="646"/>
      <c r="DF30" s="646"/>
      <c r="DG30" s="646"/>
      <c r="DH30" s="646"/>
      <c r="DI30" s="646"/>
      <c r="DJ30" s="646"/>
      <c r="DK30" s="647"/>
      <c r="DL30" s="654">
        <v>2156472</v>
      </c>
      <c r="DM30" s="646"/>
      <c r="DN30" s="646"/>
      <c r="DO30" s="646"/>
      <c r="DP30" s="646"/>
      <c r="DQ30" s="646"/>
      <c r="DR30" s="646"/>
      <c r="DS30" s="646"/>
      <c r="DT30" s="646"/>
      <c r="DU30" s="646"/>
      <c r="DV30" s="647"/>
      <c r="DW30" s="650">
        <v>14.6</v>
      </c>
      <c r="DX30" s="679"/>
      <c r="DY30" s="679"/>
      <c r="DZ30" s="679"/>
      <c r="EA30" s="679"/>
      <c r="EB30" s="679"/>
      <c r="EC30" s="680"/>
    </row>
    <row r="31" spans="2:133" ht="11.25" customHeight="1" x14ac:dyDescent="0.15">
      <c r="B31" s="642" t="s">
        <v>313</v>
      </c>
      <c r="C31" s="643"/>
      <c r="D31" s="643"/>
      <c r="E31" s="643"/>
      <c r="F31" s="643"/>
      <c r="G31" s="643"/>
      <c r="H31" s="643"/>
      <c r="I31" s="643"/>
      <c r="J31" s="643"/>
      <c r="K31" s="643"/>
      <c r="L31" s="643"/>
      <c r="M31" s="643"/>
      <c r="N31" s="643"/>
      <c r="O31" s="643"/>
      <c r="P31" s="643"/>
      <c r="Q31" s="644"/>
      <c r="R31" s="645">
        <v>4922795</v>
      </c>
      <c r="S31" s="646"/>
      <c r="T31" s="646"/>
      <c r="U31" s="646"/>
      <c r="V31" s="646"/>
      <c r="W31" s="646"/>
      <c r="X31" s="646"/>
      <c r="Y31" s="647"/>
      <c r="Z31" s="648">
        <v>18.8</v>
      </c>
      <c r="AA31" s="648"/>
      <c r="AB31" s="648"/>
      <c r="AC31" s="648"/>
      <c r="AD31" s="649" t="s">
        <v>244</v>
      </c>
      <c r="AE31" s="649"/>
      <c r="AF31" s="649"/>
      <c r="AG31" s="649"/>
      <c r="AH31" s="649"/>
      <c r="AI31" s="649"/>
      <c r="AJ31" s="649"/>
      <c r="AK31" s="649"/>
      <c r="AL31" s="650" t="s">
        <v>244</v>
      </c>
      <c r="AM31" s="651"/>
      <c r="AN31" s="651"/>
      <c r="AO31" s="652"/>
      <c r="AP31" s="702" t="s">
        <v>314</v>
      </c>
      <c r="AQ31" s="703"/>
      <c r="AR31" s="703"/>
      <c r="AS31" s="703"/>
      <c r="AT31" s="708" t="s">
        <v>315</v>
      </c>
      <c r="AU31" s="229"/>
      <c r="AV31" s="229"/>
      <c r="AW31" s="229"/>
      <c r="AX31" s="631" t="s">
        <v>189</v>
      </c>
      <c r="AY31" s="632"/>
      <c r="AZ31" s="632"/>
      <c r="BA31" s="632"/>
      <c r="BB31" s="632"/>
      <c r="BC31" s="632"/>
      <c r="BD31" s="632"/>
      <c r="BE31" s="632"/>
      <c r="BF31" s="633"/>
      <c r="BG31" s="713">
        <v>99.3</v>
      </c>
      <c r="BH31" s="700"/>
      <c r="BI31" s="700"/>
      <c r="BJ31" s="700"/>
      <c r="BK31" s="700"/>
      <c r="BL31" s="700"/>
      <c r="BM31" s="640">
        <v>97.3</v>
      </c>
      <c r="BN31" s="700"/>
      <c r="BO31" s="700"/>
      <c r="BP31" s="700"/>
      <c r="BQ31" s="701"/>
      <c r="BR31" s="713">
        <v>99.3</v>
      </c>
      <c r="BS31" s="700"/>
      <c r="BT31" s="700"/>
      <c r="BU31" s="700"/>
      <c r="BV31" s="700"/>
      <c r="BW31" s="700"/>
      <c r="BX31" s="640">
        <v>97.2</v>
      </c>
      <c r="BY31" s="700"/>
      <c r="BZ31" s="700"/>
      <c r="CA31" s="700"/>
      <c r="CB31" s="701"/>
      <c r="CD31" s="687"/>
      <c r="CE31" s="688"/>
      <c r="CF31" s="660" t="s">
        <v>316</v>
      </c>
      <c r="CG31" s="661"/>
      <c r="CH31" s="661"/>
      <c r="CI31" s="661"/>
      <c r="CJ31" s="661"/>
      <c r="CK31" s="661"/>
      <c r="CL31" s="661"/>
      <c r="CM31" s="661"/>
      <c r="CN31" s="661"/>
      <c r="CO31" s="661"/>
      <c r="CP31" s="661"/>
      <c r="CQ31" s="662"/>
      <c r="CR31" s="645">
        <v>137398</v>
      </c>
      <c r="CS31" s="681"/>
      <c r="CT31" s="681"/>
      <c r="CU31" s="681"/>
      <c r="CV31" s="681"/>
      <c r="CW31" s="681"/>
      <c r="CX31" s="681"/>
      <c r="CY31" s="682"/>
      <c r="CZ31" s="650">
        <v>0.5</v>
      </c>
      <c r="DA31" s="679"/>
      <c r="DB31" s="679"/>
      <c r="DC31" s="683"/>
      <c r="DD31" s="654">
        <v>136047</v>
      </c>
      <c r="DE31" s="681"/>
      <c r="DF31" s="681"/>
      <c r="DG31" s="681"/>
      <c r="DH31" s="681"/>
      <c r="DI31" s="681"/>
      <c r="DJ31" s="681"/>
      <c r="DK31" s="682"/>
      <c r="DL31" s="654">
        <v>136047</v>
      </c>
      <c r="DM31" s="681"/>
      <c r="DN31" s="681"/>
      <c r="DO31" s="681"/>
      <c r="DP31" s="681"/>
      <c r="DQ31" s="681"/>
      <c r="DR31" s="681"/>
      <c r="DS31" s="681"/>
      <c r="DT31" s="681"/>
      <c r="DU31" s="681"/>
      <c r="DV31" s="682"/>
      <c r="DW31" s="650">
        <v>0.9</v>
      </c>
      <c r="DX31" s="679"/>
      <c r="DY31" s="679"/>
      <c r="DZ31" s="679"/>
      <c r="EA31" s="679"/>
      <c r="EB31" s="679"/>
      <c r="EC31" s="680"/>
    </row>
    <row r="32" spans="2:133" ht="11.25" customHeight="1" x14ac:dyDescent="0.15">
      <c r="B32" s="691" t="s">
        <v>317</v>
      </c>
      <c r="C32" s="692"/>
      <c r="D32" s="692"/>
      <c r="E32" s="692"/>
      <c r="F32" s="692"/>
      <c r="G32" s="692"/>
      <c r="H32" s="692"/>
      <c r="I32" s="692"/>
      <c r="J32" s="692"/>
      <c r="K32" s="692"/>
      <c r="L32" s="692"/>
      <c r="M32" s="692"/>
      <c r="N32" s="692"/>
      <c r="O32" s="692"/>
      <c r="P32" s="692"/>
      <c r="Q32" s="693"/>
      <c r="R32" s="645" t="s">
        <v>244</v>
      </c>
      <c r="S32" s="646"/>
      <c r="T32" s="646"/>
      <c r="U32" s="646"/>
      <c r="V32" s="646"/>
      <c r="W32" s="646"/>
      <c r="X32" s="646"/>
      <c r="Y32" s="647"/>
      <c r="Z32" s="648" t="s">
        <v>146</v>
      </c>
      <c r="AA32" s="648"/>
      <c r="AB32" s="648"/>
      <c r="AC32" s="648"/>
      <c r="AD32" s="649" t="s">
        <v>146</v>
      </c>
      <c r="AE32" s="649"/>
      <c r="AF32" s="649"/>
      <c r="AG32" s="649"/>
      <c r="AH32" s="649"/>
      <c r="AI32" s="649"/>
      <c r="AJ32" s="649"/>
      <c r="AK32" s="649"/>
      <c r="AL32" s="650" t="s">
        <v>244</v>
      </c>
      <c r="AM32" s="651"/>
      <c r="AN32" s="651"/>
      <c r="AO32" s="652"/>
      <c r="AP32" s="704"/>
      <c r="AQ32" s="705"/>
      <c r="AR32" s="705"/>
      <c r="AS32" s="705"/>
      <c r="AT32" s="709"/>
      <c r="AU32" s="228" t="s">
        <v>318</v>
      </c>
      <c r="AV32" s="228"/>
      <c r="AW32" s="228"/>
      <c r="AX32" s="642" t="s">
        <v>319</v>
      </c>
      <c r="AY32" s="643"/>
      <c r="AZ32" s="643"/>
      <c r="BA32" s="643"/>
      <c r="BB32" s="643"/>
      <c r="BC32" s="643"/>
      <c r="BD32" s="643"/>
      <c r="BE32" s="643"/>
      <c r="BF32" s="644"/>
      <c r="BG32" s="714">
        <v>99.1</v>
      </c>
      <c r="BH32" s="681"/>
      <c r="BI32" s="681"/>
      <c r="BJ32" s="681"/>
      <c r="BK32" s="681"/>
      <c r="BL32" s="681"/>
      <c r="BM32" s="651">
        <v>96.3</v>
      </c>
      <c r="BN32" s="711"/>
      <c r="BO32" s="711"/>
      <c r="BP32" s="711"/>
      <c r="BQ32" s="712"/>
      <c r="BR32" s="714">
        <v>99.1</v>
      </c>
      <c r="BS32" s="681"/>
      <c r="BT32" s="681"/>
      <c r="BU32" s="681"/>
      <c r="BV32" s="681"/>
      <c r="BW32" s="681"/>
      <c r="BX32" s="651">
        <v>96.1</v>
      </c>
      <c r="BY32" s="711"/>
      <c r="BZ32" s="711"/>
      <c r="CA32" s="711"/>
      <c r="CB32" s="712"/>
      <c r="CD32" s="689"/>
      <c r="CE32" s="690"/>
      <c r="CF32" s="660" t="s">
        <v>320</v>
      </c>
      <c r="CG32" s="661"/>
      <c r="CH32" s="661"/>
      <c r="CI32" s="661"/>
      <c r="CJ32" s="661"/>
      <c r="CK32" s="661"/>
      <c r="CL32" s="661"/>
      <c r="CM32" s="661"/>
      <c r="CN32" s="661"/>
      <c r="CO32" s="661"/>
      <c r="CP32" s="661"/>
      <c r="CQ32" s="662"/>
      <c r="CR32" s="645" t="s">
        <v>146</v>
      </c>
      <c r="CS32" s="646"/>
      <c r="CT32" s="646"/>
      <c r="CU32" s="646"/>
      <c r="CV32" s="646"/>
      <c r="CW32" s="646"/>
      <c r="CX32" s="646"/>
      <c r="CY32" s="647"/>
      <c r="CZ32" s="650" t="s">
        <v>146</v>
      </c>
      <c r="DA32" s="679"/>
      <c r="DB32" s="679"/>
      <c r="DC32" s="683"/>
      <c r="DD32" s="654" t="s">
        <v>146</v>
      </c>
      <c r="DE32" s="646"/>
      <c r="DF32" s="646"/>
      <c r="DG32" s="646"/>
      <c r="DH32" s="646"/>
      <c r="DI32" s="646"/>
      <c r="DJ32" s="646"/>
      <c r="DK32" s="647"/>
      <c r="DL32" s="654" t="s">
        <v>146</v>
      </c>
      <c r="DM32" s="646"/>
      <c r="DN32" s="646"/>
      <c r="DO32" s="646"/>
      <c r="DP32" s="646"/>
      <c r="DQ32" s="646"/>
      <c r="DR32" s="646"/>
      <c r="DS32" s="646"/>
      <c r="DT32" s="646"/>
      <c r="DU32" s="646"/>
      <c r="DV32" s="647"/>
      <c r="DW32" s="650" t="s">
        <v>146</v>
      </c>
      <c r="DX32" s="679"/>
      <c r="DY32" s="679"/>
      <c r="DZ32" s="679"/>
      <c r="EA32" s="679"/>
      <c r="EB32" s="679"/>
      <c r="EC32" s="680"/>
    </row>
    <row r="33" spans="2:133" ht="11.25" customHeight="1" x14ac:dyDescent="0.15">
      <c r="B33" s="642" t="s">
        <v>321</v>
      </c>
      <c r="C33" s="643"/>
      <c r="D33" s="643"/>
      <c r="E33" s="643"/>
      <c r="F33" s="643"/>
      <c r="G33" s="643"/>
      <c r="H33" s="643"/>
      <c r="I33" s="643"/>
      <c r="J33" s="643"/>
      <c r="K33" s="643"/>
      <c r="L33" s="643"/>
      <c r="M33" s="643"/>
      <c r="N33" s="643"/>
      <c r="O33" s="643"/>
      <c r="P33" s="643"/>
      <c r="Q33" s="644"/>
      <c r="R33" s="645">
        <v>2025634</v>
      </c>
      <c r="S33" s="646"/>
      <c r="T33" s="646"/>
      <c r="U33" s="646"/>
      <c r="V33" s="646"/>
      <c r="W33" s="646"/>
      <c r="X33" s="646"/>
      <c r="Y33" s="647"/>
      <c r="Z33" s="648">
        <v>7.7</v>
      </c>
      <c r="AA33" s="648"/>
      <c r="AB33" s="648"/>
      <c r="AC33" s="648"/>
      <c r="AD33" s="649" t="s">
        <v>244</v>
      </c>
      <c r="AE33" s="649"/>
      <c r="AF33" s="649"/>
      <c r="AG33" s="649"/>
      <c r="AH33" s="649"/>
      <c r="AI33" s="649"/>
      <c r="AJ33" s="649"/>
      <c r="AK33" s="649"/>
      <c r="AL33" s="650" t="s">
        <v>244</v>
      </c>
      <c r="AM33" s="651"/>
      <c r="AN33" s="651"/>
      <c r="AO33" s="652"/>
      <c r="AP33" s="706"/>
      <c r="AQ33" s="707"/>
      <c r="AR33" s="707"/>
      <c r="AS33" s="707"/>
      <c r="AT33" s="710"/>
      <c r="AU33" s="230"/>
      <c r="AV33" s="230"/>
      <c r="AW33" s="230"/>
      <c r="AX33" s="695" t="s">
        <v>322</v>
      </c>
      <c r="AY33" s="696"/>
      <c r="AZ33" s="696"/>
      <c r="BA33" s="696"/>
      <c r="BB33" s="696"/>
      <c r="BC33" s="696"/>
      <c r="BD33" s="696"/>
      <c r="BE33" s="696"/>
      <c r="BF33" s="697"/>
      <c r="BG33" s="715">
        <v>99.4</v>
      </c>
      <c r="BH33" s="716"/>
      <c r="BI33" s="716"/>
      <c r="BJ33" s="716"/>
      <c r="BK33" s="716"/>
      <c r="BL33" s="716"/>
      <c r="BM33" s="717">
        <v>98.2</v>
      </c>
      <c r="BN33" s="716"/>
      <c r="BO33" s="716"/>
      <c r="BP33" s="716"/>
      <c r="BQ33" s="718"/>
      <c r="BR33" s="715">
        <v>99.4</v>
      </c>
      <c r="BS33" s="716"/>
      <c r="BT33" s="716"/>
      <c r="BU33" s="716"/>
      <c r="BV33" s="716"/>
      <c r="BW33" s="716"/>
      <c r="BX33" s="717">
        <v>98</v>
      </c>
      <c r="BY33" s="716"/>
      <c r="BZ33" s="716"/>
      <c r="CA33" s="716"/>
      <c r="CB33" s="718"/>
      <c r="CD33" s="660" t="s">
        <v>323</v>
      </c>
      <c r="CE33" s="661"/>
      <c r="CF33" s="661"/>
      <c r="CG33" s="661"/>
      <c r="CH33" s="661"/>
      <c r="CI33" s="661"/>
      <c r="CJ33" s="661"/>
      <c r="CK33" s="661"/>
      <c r="CL33" s="661"/>
      <c r="CM33" s="661"/>
      <c r="CN33" s="661"/>
      <c r="CO33" s="661"/>
      <c r="CP33" s="661"/>
      <c r="CQ33" s="662"/>
      <c r="CR33" s="645">
        <v>8306725</v>
      </c>
      <c r="CS33" s="681"/>
      <c r="CT33" s="681"/>
      <c r="CU33" s="681"/>
      <c r="CV33" s="681"/>
      <c r="CW33" s="681"/>
      <c r="CX33" s="681"/>
      <c r="CY33" s="682"/>
      <c r="CZ33" s="650">
        <v>32.4</v>
      </c>
      <c r="DA33" s="679"/>
      <c r="DB33" s="679"/>
      <c r="DC33" s="683"/>
      <c r="DD33" s="654">
        <v>6534846</v>
      </c>
      <c r="DE33" s="681"/>
      <c r="DF33" s="681"/>
      <c r="DG33" s="681"/>
      <c r="DH33" s="681"/>
      <c r="DI33" s="681"/>
      <c r="DJ33" s="681"/>
      <c r="DK33" s="682"/>
      <c r="DL33" s="654">
        <v>5126458</v>
      </c>
      <c r="DM33" s="681"/>
      <c r="DN33" s="681"/>
      <c r="DO33" s="681"/>
      <c r="DP33" s="681"/>
      <c r="DQ33" s="681"/>
      <c r="DR33" s="681"/>
      <c r="DS33" s="681"/>
      <c r="DT33" s="681"/>
      <c r="DU33" s="681"/>
      <c r="DV33" s="682"/>
      <c r="DW33" s="650">
        <v>34.6</v>
      </c>
      <c r="DX33" s="679"/>
      <c r="DY33" s="679"/>
      <c r="DZ33" s="679"/>
      <c r="EA33" s="679"/>
      <c r="EB33" s="679"/>
      <c r="EC33" s="680"/>
    </row>
    <row r="34" spans="2:133" ht="11.25" customHeight="1" x14ac:dyDescent="0.15">
      <c r="B34" s="642" t="s">
        <v>324</v>
      </c>
      <c r="C34" s="643"/>
      <c r="D34" s="643"/>
      <c r="E34" s="643"/>
      <c r="F34" s="643"/>
      <c r="G34" s="643"/>
      <c r="H34" s="643"/>
      <c r="I34" s="643"/>
      <c r="J34" s="643"/>
      <c r="K34" s="643"/>
      <c r="L34" s="643"/>
      <c r="M34" s="643"/>
      <c r="N34" s="643"/>
      <c r="O34" s="643"/>
      <c r="P34" s="643"/>
      <c r="Q34" s="644"/>
      <c r="R34" s="645">
        <v>23135</v>
      </c>
      <c r="S34" s="646"/>
      <c r="T34" s="646"/>
      <c r="U34" s="646"/>
      <c r="V34" s="646"/>
      <c r="W34" s="646"/>
      <c r="X34" s="646"/>
      <c r="Y34" s="647"/>
      <c r="Z34" s="648">
        <v>0.1</v>
      </c>
      <c r="AA34" s="648"/>
      <c r="AB34" s="648"/>
      <c r="AC34" s="648"/>
      <c r="AD34" s="649">
        <v>6860</v>
      </c>
      <c r="AE34" s="649"/>
      <c r="AF34" s="649"/>
      <c r="AG34" s="649"/>
      <c r="AH34" s="649"/>
      <c r="AI34" s="649"/>
      <c r="AJ34" s="649"/>
      <c r="AK34" s="649"/>
      <c r="AL34" s="650">
        <v>0</v>
      </c>
      <c r="AM34" s="651"/>
      <c r="AN34" s="651"/>
      <c r="AO34" s="652"/>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60" t="s">
        <v>325</v>
      </c>
      <c r="CE34" s="661"/>
      <c r="CF34" s="661"/>
      <c r="CG34" s="661"/>
      <c r="CH34" s="661"/>
      <c r="CI34" s="661"/>
      <c r="CJ34" s="661"/>
      <c r="CK34" s="661"/>
      <c r="CL34" s="661"/>
      <c r="CM34" s="661"/>
      <c r="CN34" s="661"/>
      <c r="CO34" s="661"/>
      <c r="CP34" s="661"/>
      <c r="CQ34" s="662"/>
      <c r="CR34" s="645">
        <v>2818399</v>
      </c>
      <c r="CS34" s="646"/>
      <c r="CT34" s="646"/>
      <c r="CU34" s="646"/>
      <c r="CV34" s="646"/>
      <c r="CW34" s="646"/>
      <c r="CX34" s="646"/>
      <c r="CY34" s="647"/>
      <c r="CZ34" s="650">
        <v>11</v>
      </c>
      <c r="DA34" s="679"/>
      <c r="DB34" s="679"/>
      <c r="DC34" s="683"/>
      <c r="DD34" s="654">
        <v>2106598</v>
      </c>
      <c r="DE34" s="646"/>
      <c r="DF34" s="646"/>
      <c r="DG34" s="646"/>
      <c r="DH34" s="646"/>
      <c r="DI34" s="646"/>
      <c r="DJ34" s="646"/>
      <c r="DK34" s="647"/>
      <c r="DL34" s="654">
        <v>1758292</v>
      </c>
      <c r="DM34" s="646"/>
      <c r="DN34" s="646"/>
      <c r="DO34" s="646"/>
      <c r="DP34" s="646"/>
      <c r="DQ34" s="646"/>
      <c r="DR34" s="646"/>
      <c r="DS34" s="646"/>
      <c r="DT34" s="646"/>
      <c r="DU34" s="646"/>
      <c r="DV34" s="647"/>
      <c r="DW34" s="650">
        <v>11.9</v>
      </c>
      <c r="DX34" s="679"/>
      <c r="DY34" s="679"/>
      <c r="DZ34" s="679"/>
      <c r="EA34" s="679"/>
      <c r="EB34" s="679"/>
      <c r="EC34" s="680"/>
    </row>
    <row r="35" spans="2:133" ht="11.25" customHeight="1" x14ac:dyDescent="0.15">
      <c r="B35" s="642" t="s">
        <v>326</v>
      </c>
      <c r="C35" s="643"/>
      <c r="D35" s="643"/>
      <c r="E35" s="643"/>
      <c r="F35" s="643"/>
      <c r="G35" s="643"/>
      <c r="H35" s="643"/>
      <c r="I35" s="643"/>
      <c r="J35" s="643"/>
      <c r="K35" s="643"/>
      <c r="L35" s="643"/>
      <c r="M35" s="643"/>
      <c r="N35" s="643"/>
      <c r="O35" s="643"/>
      <c r="P35" s="643"/>
      <c r="Q35" s="644"/>
      <c r="R35" s="645">
        <v>5699</v>
      </c>
      <c r="S35" s="646"/>
      <c r="T35" s="646"/>
      <c r="U35" s="646"/>
      <c r="V35" s="646"/>
      <c r="W35" s="646"/>
      <c r="X35" s="646"/>
      <c r="Y35" s="647"/>
      <c r="Z35" s="648">
        <v>0</v>
      </c>
      <c r="AA35" s="648"/>
      <c r="AB35" s="648"/>
      <c r="AC35" s="648"/>
      <c r="AD35" s="649" t="s">
        <v>244</v>
      </c>
      <c r="AE35" s="649"/>
      <c r="AF35" s="649"/>
      <c r="AG35" s="649"/>
      <c r="AH35" s="649"/>
      <c r="AI35" s="649"/>
      <c r="AJ35" s="649"/>
      <c r="AK35" s="649"/>
      <c r="AL35" s="650" t="s">
        <v>244</v>
      </c>
      <c r="AM35" s="651"/>
      <c r="AN35" s="651"/>
      <c r="AO35" s="652"/>
      <c r="AP35" s="233"/>
      <c r="AQ35" s="624" t="s">
        <v>327</v>
      </c>
      <c r="AR35" s="625"/>
      <c r="AS35" s="625"/>
      <c r="AT35" s="625"/>
      <c r="AU35" s="625"/>
      <c r="AV35" s="625"/>
      <c r="AW35" s="625"/>
      <c r="AX35" s="625"/>
      <c r="AY35" s="625"/>
      <c r="AZ35" s="625"/>
      <c r="BA35" s="625"/>
      <c r="BB35" s="625"/>
      <c r="BC35" s="625"/>
      <c r="BD35" s="625"/>
      <c r="BE35" s="625"/>
      <c r="BF35" s="626"/>
      <c r="BG35" s="624" t="s">
        <v>328</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329</v>
      </c>
      <c r="CE35" s="661"/>
      <c r="CF35" s="661"/>
      <c r="CG35" s="661"/>
      <c r="CH35" s="661"/>
      <c r="CI35" s="661"/>
      <c r="CJ35" s="661"/>
      <c r="CK35" s="661"/>
      <c r="CL35" s="661"/>
      <c r="CM35" s="661"/>
      <c r="CN35" s="661"/>
      <c r="CO35" s="661"/>
      <c r="CP35" s="661"/>
      <c r="CQ35" s="662"/>
      <c r="CR35" s="645">
        <v>181432</v>
      </c>
      <c r="CS35" s="681"/>
      <c r="CT35" s="681"/>
      <c r="CU35" s="681"/>
      <c r="CV35" s="681"/>
      <c r="CW35" s="681"/>
      <c r="CX35" s="681"/>
      <c r="CY35" s="682"/>
      <c r="CZ35" s="650">
        <v>0.7</v>
      </c>
      <c r="DA35" s="679"/>
      <c r="DB35" s="679"/>
      <c r="DC35" s="683"/>
      <c r="DD35" s="654">
        <v>146862</v>
      </c>
      <c r="DE35" s="681"/>
      <c r="DF35" s="681"/>
      <c r="DG35" s="681"/>
      <c r="DH35" s="681"/>
      <c r="DI35" s="681"/>
      <c r="DJ35" s="681"/>
      <c r="DK35" s="682"/>
      <c r="DL35" s="654">
        <v>143867</v>
      </c>
      <c r="DM35" s="681"/>
      <c r="DN35" s="681"/>
      <c r="DO35" s="681"/>
      <c r="DP35" s="681"/>
      <c r="DQ35" s="681"/>
      <c r="DR35" s="681"/>
      <c r="DS35" s="681"/>
      <c r="DT35" s="681"/>
      <c r="DU35" s="681"/>
      <c r="DV35" s="682"/>
      <c r="DW35" s="650">
        <v>1</v>
      </c>
      <c r="DX35" s="679"/>
      <c r="DY35" s="679"/>
      <c r="DZ35" s="679"/>
      <c r="EA35" s="679"/>
      <c r="EB35" s="679"/>
      <c r="EC35" s="680"/>
    </row>
    <row r="36" spans="2:133" ht="11.25" customHeight="1" x14ac:dyDescent="0.15">
      <c r="B36" s="642" t="s">
        <v>330</v>
      </c>
      <c r="C36" s="643"/>
      <c r="D36" s="643"/>
      <c r="E36" s="643"/>
      <c r="F36" s="643"/>
      <c r="G36" s="643"/>
      <c r="H36" s="643"/>
      <c r="I36" s="643"/>
      <c r="J36" s="643"/>
      <c r="K36" s="643"/>
      <c r="L36" s="643"/>
      <c r="M36" s="643"/>
      <c r="N36" s="643"/>
      <c r="O36" s="643"/>
      <c r="P36" s="643"/>
      <c r="Q36" s="644"/>
      <c r="R36" s="645">
        <v>1191840</v>
      </c>
      <c r="S36" s="646"/>
      <c r="T36" s="646"/>
      <c r="U36" s="646"/>
      <c r="V36" s="646"/>
      <c r="W36" s="646"/>
      <c r="X36" s="646"/>
      <c r="Y36" s="647"/>
      <c r="Z36" s="648">
        <v>4.5999999999999996</v>
      </c>
      <c r="AA36" s="648"/>
      <c r="AB36" s="648"/>
      <c r="AC36" s="648"/>
      <c r="AD36" s="649" t="s">
        <v>146</v>
      </c>
      <c r="AE36" s="649"/>
      <c r="AF36" s="649"/>
      <c r="AG36" s="649"/>
      <c r="AH36" s="649"/>
      <c r="AI36" s="649"/>
      <c r="AJ36" s="649"/>
      <c r="AK36" s="649"/>
      <c r="AL36" s="650" t="s">
        <v>146</v>
      </c>
      <c r="AM36" s="651"/>
      <c r="AN36" s="651"/>
      <c r="AO36" s="652"/>
      <c r="AP36" s="233"/>
      <c r="AQ36" s="719" t="s">
        <v>331</v>
      </c>
      <c r="AR36" s="720"/>
      <c r="AS36" s="720"/>
      <c r="AT36" s="720"/>
      <c r="AU36" s="720"/>
      <c r="AV36" s="720"/>
      <c r="AW36" s="720"/>
      <c r="AX36" s="720"/>
      <c r="AY36" s="721"/>
      <c r="AZ36" s="634">
        <v>2684394</v>
      </c>
      <c r="BA36" s="635"/>
      <c r="BB36" s="635"/>
      <c r="BC36" s="635"/>
      <c r="BD36" s="635"/>
      <c r="BE36" s="635"/>
      <c r="BF36" s="722"/>
      <c r="BG36" s="656" t="s">
        <v>332</v>
      </c>
      <c r="BH36" s="657"/>
      <c r="BI36" s="657"/>
      <c r="BJ36" s="657"/>
      <c r="BK36" s="657"/>
      <c r="BL36" s="657"/>
      <c r="BM36" s="657"/>
      <c r="BN36" s="657"/>
      <c r="BO36" s="657"/>
      <c r="BP36" s="657"/>
      <c r="BQ36" s="657"/>
      <c r="BR36" s="657"/>
      <c r="BS36" s="657"/>
      <c r="BT36" s="657"/>
      <c r="BU36" s="658"/>
      <c r="BV36" s="634">
        <v>5644</v>
      </c>
      <c r="BW36" s="635"/>
      <c r="BX36" s="635"/>
      <c r="BY36" s="635"/>
      <c r="BZ36" s="635"/>
      <c r="CA36" s="635"/>
      <c r="CB36" s="722"/>
      <c r="CD36" s="660" t="s">
        <v>333</v>
      </c>
      <c r="CE36" s="661"/>
      <c r="CF36" s="661"/>
      <c r="CG36" s="661"/>
      <c r="CH36" s="661"/>
      <c r="CI36" s="661"/>
      <c r="CJ36" s="661"/>
      <c r="CK36" s="661"/>
      <c r="CL36" s="661"/>
      <c r="CM36" s="661"/>
      <c r="CN36" s="661"/>
      <c r="CO36" s="661"/>
      <c r="CP36" s="661"/>
      <c r="CQ36" s="662"/>
      <c r="CR36" s="645">
        <v>2147178</v>
      </c>
      <c r="CS36" s="646"/>
      <c r="CT36" s="646"/>
      <c r="CU36" s="646"/>
      <c r="CV36" s="646"/>
      <c r="CW36" s="646"/>
      <c r="CX36" s="646"/>
      <c r="CY36" s="647"/>
      <c r="CZ36" s="650">
        <v>8.4</v>
      </c>
      <c r="DA36" s="679"/>
      <c r="DB36" s="679"/>
      <c r="DC36" s="683"/>
      <c r="DD36" s="654">
        <v>1757462</v>
      </c>
      <c r="DE36" s="646"/>
      <c r="DF36" s="646"/>
      <c r="DG36" s="646"/>
      <c r="DH36" s="646"/>
      <c r="DI36" s="646"/>
      <c r="DJ36" s="646"/>
      <c r="DK36" s="647"/>
      <c r="DL36" s="654">
        <v>1356779</v>
      </c>
      <c r="DM36" s="646"/>
      <c r="DN36" s="646"/>
      <c r="DO36" s="646"/>
      <c r="DP36" s="646"/>
      <c r="DQ36" s="646"/>
      <c r="DR36" s="646"/>
      <c r="DS36" s="646"/>
      <c r="DT36" s="646"/>
      <c r="DU36" s="646"/>
      <c r="DV36" s="647"/>
      <c r="DW36" s="650">
        <v>9.1999999999999993</v>
      </c>
      <c r="DX36" s="679"/>
      <c r="DY36" s="679"/>
      <c r="DZ36" s="679"/>
      <c r="EA36" s="679"/>
      <c r="EB36" s="679"/>
      <c r="EC36" s="680"/>
    </row>
    <row r="37" spans="2:133" ht="11.25" customHeight="1" x14ac:dyDescent="0.15">
      <c r="B37" s="642" t="s">
        <v>334</v>
      </c>
      <c r="C37" s="643"/>
      <c r="D37" s="643"/>
      <c r="E37" s="643"/>
      <c r="F37" s="643"/>
      <c r="G37" s="643"/>
      <c r="H37" s="643"/>
      <c r="I37" s="643"/>
      <c r="J37" s="643"/>
      <c r="K37" s="643"/>
      <c r="L37" s="643"/>
      <c r="M37" s="643"/>
      <c r="N37" s="643"/>
      <c r="O37" s="643"/>
      <c r="P37" s="643"/>
      <c r="Q37" s="644"/>
      <c r="R37" s="645">
        <v>374239</v>
      </c>
      <c r="S37" s="646"/>
      <c r="T37" s="646"/>
      <c r="U37" s="646"/>
      <c r="V37" s="646"/>
      <c r="W37" s="646"/>
      <c r="X37" s="646"/>
      <c r="Y37" s="647"/>
      <c r="Z37" s="648">
        <v>1.4</v>
      </c>
      <c r="AA37" s="648"/>
      <c r="AB37" s="648"/>
      <c r="AC37" s="648"/>
      <c r="AD37" s="649" t="s">
        <v>146</v>
      </c>
      <c r="AE37" s="649"/>
      <c r="AF37" s="649"/>
      <c r="AG37" s="649"/>
      <c r="AH37" s="649"/>
      <c r="AI37" s="649"/>
      <c r="AJ37" s="649"/>
      <c r="AK37" s="649"/>
      <c r="AL37" s="650" t="s">
        <v>244</v>
      </c>
      <c r="AM37" s="651"/>
      <c r="AN37" s="651"/>
      <c r="AO37" s="652"/>
      <c r="AQ37" s="723" t="s">
        <v>335</v>
      </c>
      <c r="AR37" s="724"/>
      <c r="AS37" s="724"/>
      <c r="AT37" s="724"/>
      <c r="AU37" s="724"/>
      <c r="AV37" s="724"/>
      <c r="AW37" s="724"/>
      <c r="AX37" s="724"/>
      <c r="AY37" s="725"/>
      <c r="AZ37" s="645">
        <v>176193</v>
      </c>
      <c r="BA37" s="646"/>
      <c r="BB37" s="646"/>
      <c r="BC37" s="646"/>
      <c r="BD37" s="681"/>
      <c r="BE37" s="681"/>
      <c r="BF37" s="712"/>
      <c r="BG37" s="660" t="s">
        <v>336</v>
      </c>
      <c r="BH37" s="661"/>
      <c r="BI37" s="661"/>
      <c r="BJ37" s="661"/>
      <c r="BK37" s="661"/>
      <c r="BL37" s="661"/>
      <c r="BM37" s="661"/>
      <c r="BN37" s="661"/>
      <c r="BO37" s="661"/>
      <c r="BP37" s="661"/>
      <c r="BQ37" s="661"/>
      <c r="BR37" s="661"/>
      <c r="BS37" s="661"/>
      <c r="BT37" s="661"/>
      <c r="BU37" s="662"/>
      <c r="BV37" s="645">
        <v>-91008</v>
      </c>
      <c r="BW37" s="646"/>
      <c r="BX37" s="646"/>
      <c r="BY37" s="646"/>
      <c r="BZ37" s="646"/>
      <c r="CA37" s="646"/>
      <c r="CB37" s="655"/>
      <c r="CD37" s="660" t="s">
        <v>337</v>
      </c>
      <c r="CE37" s="661"/>
      <c r="CF37" s="661"/>
      <c r="CG37" s="661"/>
      <c r="CH37" s="661"/>
      <c r="CI37" s="661"/>
      <c r="CJ37" s="661"/>
      <c r="CK37" s="661"/>
      <c r="CL37" s="661"/>
      <c r="CM37" s="661"/>
      <c r="CN37" s="661"/>
      <c r="CO37" s="661"/>
      <c r="CP37" s="661"/>
      <c r="CQ37" s="662"/>
      <c r="CR37" s="645">
        <v>634331</v>
      </c>
      <c r="CS37" s="681"/>
      <c r="CT37" s="681"/>
      <c r="CU37" s="681"/>
      <c r="CV37" s="681"/>
      <c r="CW37" s="681"/>
      <c r="CX37" s="681"/>
      <c r="CY37" s="682"/>
      <c r="CZ37" s="650">
        <v>2.5</v>
      </c>
      <c r="DA37" s="679"/>
      <c r="DB37" s="679"/>
      <c r="DC37" s="683"/>
      <c r="DD37" s="654">
        <v>634331</v>
      </c>
      <c r="DE37" s="681"/>
      <c r="DF37" s="681"/>
      <c r="DG37" s="681"/>
      <c r="DH37" s="681"/>
      <c r="DI37" s="681"/>
      <c r="DJ37" s="681"/>
      <c r="DK37" s="682"/>
      <c r="DL37" s="654">
        <v>450504</v>
      </c>
      <c r="DM37" s="681"/>
      <c r="DN37" s="681"/>
      <c r="DO37" s="681"/>
      <c r="DP37" s="681"/>
      <c r="DQ37" s="681"/>
      <c r="DR37" s="681"/>
      <c r="DS37" s="681"/>
      <c r="DT37" s="681"/>
      <c r="DU37" s="681"/>
      <c r="DV37" s="682"/>
      <c r="DW37" s="650">
        <v>3</v>
      </c>
      <c r="DX37" s="679"/>
      <c r="DY37" s="679"/>
      <c r="DZ37" s="679"/>
      <c r="EA37" s="679"/>
      <c r="EB37" s="679"/>
      <c r="EC37" s="680"/>
    </row>
    <row r="38" spans="2:133" ht="11.25" customHeight="1" x14ac:dyDescent="0.15">
      <c r="B38" s="642" t="s">
        <v>338</v>
      </c>
      <c r="C38" s="643"/>
      <c r="D38" s="643"/>
      <c r="E38" s="643"/>
      <c r="F38" s="643"/>
      <c r="G38" s="643"/>
      <c r="H38" s="643"/>
      <c r="I38" s="643"/>
      <c r="J38" s="643"/>
      <c r="K38" s="643"/>
      <c r="L38" s="643"/>
      <c r="M38" s="643"/>
      <c r="N38" s="643"/>
      <c r="O38" s="643"/>
      <c r="P38" s="643"/>
      <c r="Q38" s="644"/>
      <c r="R38" s="645">
        <v>486135</v>
      </c>
      <c r="S38" s="646"/>
      <c r="T38" s="646"/>
      <c r="U38" s="646"/>
      <c r="V38" s="646"/>
      <c r="W38" s="646"/>
      <c r="X38" s="646"/>
      <c r="Y38" s="647"/>
      <c r="Z38" s="648">
        <v>1.9</v>
      </c>
      <c r="AA38" s="648"/>
      <c r="AB38" s="648"/>
      <c r="AC38" s="648"/>
      <c r="AD38" s="649">
        <v>844</v>
      </c>
      <c r="AE38" s="649"/>
      <c r="AF38" s="649"/>
      <c r="AG38" s="649"/>
      <c r="AH38" s="649"/>
      <c r="AI38" s="649"/>
      <c r="AJ38" s="649"/>
      <c r="AK38" s="649"/>
      <c r="AL38" s="650">
        <v>0</v>
      </c>
      <c r="AM38" s="651"/>
      <c r="AN38" s="651"/>
      <c r="AO38" s="652"/>
      <c r="AQ38" s="723" t="s">
        <v>339</v>
      </c>
      <c r="AR38" s="724"/>
      <c r="AS38" s="724"/>
      <c r="AT38" s="724"/>
      <c r="AU38" s="724"/>
      <c r="AV38" s="724"/>
      <c r="AW38" s="724"/>
      <c r="AX38" s="724"/>
      <c r="AY38" s="725"/>
      <c r="AZ38" s="645">
        <v>38494</v>
      </c>
      <c r="BA38" s="646"/>
      <c r="BB38" s="646"/>
      <c r="BC38" s="646"/>
      <c r="BD38" s="681"/>
      <c r="BE38" s="681"/>
      <c r="BF38" s="712"/>
      <c r="BG38" s="660" t="s">
        <v>340</v>
      </c>
      <c r="BH38" s="661"/>
      <c r="BI38" s="661"/>
      <c r="BJ38" s="661"/>
      <c r="BK38" s="661"/>
      <c r="BL38" s="661"/>
      <c r="BM38" s="661"/>
      <c r="BN38" s="661"/>
      <c r="BO38" s="661"/>
      <c r="BP38" s="661"/>
      <c r="BQ38" s="661"/>
      <c r="BR38" s="661"/>
      <c r="BS38" s="661"/>
      <c r="BT38" s="661"/>
      <c r="BU38" s="662"/>
      <c r="BV38" s="645">
        <v>10551</v>
      </c>
      <c r="BW38" s="646"/>
      <c r="BX38" s="646"/>
      <c r="BY38" s="646"/>
      <c r="BZ38" s="646"/>
      <c r="CA38" s="646"/>
      <c r="CB38" s="655"/>
      <c r="CD38" s="660" t="s">
        <v>341</v>
      </c>
      <c r="CE38" s="661"/>
      <c r="CF38" s="661"/>
      <c r="CG38" s="661"/>
      <c r="CH38" s="661"/>
      <c r="CI38" s="661"/>
      <c r="CJ38" s="661"/>
      <c r="CK38" s="661"/>
      <c r="CL38" s="661"/>
      <c r="CM38" s="661"/>
      <c r="CN38" s="661"/>
      <c r="CO38" s="661"/>
      <c r="CP38" s="661"/>
      <c r="CQ38" s="662"/>
      <c r="CR38" s="645">
        <v>2469707</v>
      </c>
      <c r="CS38" s="646"/>
      <c r="CT38" s="646"/>
      <c r="CU38" s="646"/>
      <c r="CV38" s="646"/>
      <c r="CW38" s="646"/>
      <c r="CX38" s="646"/>
      <c r="CY38" s="647"/>
      <c r="CZ38" s="650">
        <v>9.6</v>
      </c>
      <c r="DA38" s="679"/>
      <c r="DB38" s="679"/>
      <c r="DC38" s="683"/>
      <c r="DD38" s="654">
        <v>1983878</v>
      </c>
      <c r="DE38" s="646"/>
      <c r="DF38" s="646"/>
      <c r="DG38" s="646"/>
      <c r="DH38" s="646"/>
      <c r="DI38" s="646"/>
      <c r="DJ38" s="646"/>
      <c r="DK38" s="647"/>
      <c r="DL38" s="654">
        <v>1867520</v>
      </c>
      <c r="DM38" s="646"/>
      <c r="DN38" s="646"/>
      <c r="DO38" s="646"/>
      <c r="DP38" s="646"/>
      <c r="DQ38" s="646"/>
      <c r="DR38" s="646"/>
      <c r="DS38" s="646"/>
      <c r="DT38" s="646"/>
      <c r="DU38" s="646"/>
      <c r="DV38" s="647"/>
      <c r="DW38" s="650">
        <v>12.6</v>
      </c>
      <c r="DX38" s="679"/>
      <c r="DY38" s="679"/>
      <c r="DZ38" s="679"/>
      <c r="EA38" s="679"/>
      <c r="EB38" s="679"/>
      <c r="EC38" s="680"/>
    </row>
    <row r="39" spans="2:133" ht="11.25" customHeight="1" x14ac:dyDescent="0.15">
      <c r="B39" s="642" t="s">
        <v>342</v>
      </c>
      <c r="C39" s="643"/>
      <c r="D39" s="643"/>
      <c r="E39" s="643"/>
      <c r="F39" s="643"/>
      <c r="G39" s="643"/>
      <c r="H39" s="643"/>
      <c r="I39" s="643"/>
      <c r="J39" s="643"/>
      <c r="K39" s="643"/>
      <c r="L39" s="643"/>
      <c r="M39" s="643"/>
      <c r="N39" s="643"/>
      <c r="O39" s="643"/>
      <c r="P39" s="643"/>
      <c r="Q39" s="644"/>
      <c r="R39" s="645">
        <v>1330100</v>
      </c>
      <c r="S39" s="646"/>
      <c r="T39" s="646"/>
      <c r="U39" s="646"/>
      <c r="V39" s="646"/>
      <c r="W39" s="646"/>
      <c r="X39" s="646"/>
      <c r="Y39" s="647"/>
      <c r="Z39" s="648">
        <v>5.0999999999999996</v>
      </c>
      <c r="AA39" s="648"/>
      <c r="AB39" s="648"/>
      <c r="AC39" s="648"/>
      <c r="AD39" s="649" t="s">
        <v>146</v>
      </c>
      <c r="AE39" s="649"/>
      <c r="AF39" s="649"/>
      <c r="AG39" s="649"/>
      <c r="AH39" s="649"/>
      <c r="AI39" s="649"/>
      <c r="AJ39" s="649"/>
      <c r="AK39" s="649"/>
      <c r="AL39" s="650" t="s">
        <v>146</v>
      </c>
      <c r="AM39" s="651"/>
      <c r="AN39" s="651"/>
      <c r="AO39" s="652"/>
      <c r="AQ39" s="723" t="s">
        <v>343</v>
      </c>
      <c r="AR39" s="724"/>
      <c r="AS39" s="724"/>
      <c r="AT39" s="724"/>
      <c r="AU39" s="724"/>
      <c r="AV39" s="724"/>
      <c r="AW39" s="724"/>
      <c r="AX39" s="724"/>
      <c r="AY39" s="725"/>
      <c r="AZ39" s="645" t="s">
        <v>244</v>
      </c>
      <c r="BA39" s="646"/>
      <c r="BB39" s="646"/>
      <c r="BC39" s="646"/>
      <c r="BD39" s="681"/>
      <c r="BE39" s="681"/>
      <c r="BF39" s="712"/>
      <c r="BG39" s="660" t="s">
        <v>344</v>
      </c>
      <c r="BH39" s="661"/>
      <c r="BI39" s="661"/>
      <c r="BJ39" s="661"/>
      <c r="BK39" s="661"/>
      <c r="BL39" s="661"/>
      <c r="BM39" s="661"/>
      <c r="BN39" s="661"/>
      <c r="BO39" s="661"/>
      <c r="BP39" s="661"/>
      <c r="BQ39" s="661"/>
      <c r="BR39" s="661"/>
      <c r="BS39" s="661"/>
      <c r="BT39" s="661"/>
      <c r="BU39" s="662"/>
      <c r="BV39" s="645">
        <v>16388</v>
      </c>
      <c r="BW39" s="646"/>
      <c r="BX39" s="646"/>
      <c r="BY39" s="646"/>
      <c r="BZ39" s="646"/>
      <c r="CA39" s="646"/>
      <c r="CB39" s="655"/>
      <c r="CD39" s="660" t="s">
        <v>345</v>
      </c>
      <c r="CE39" s="661"/>
      <c r="CF39" s="661"/>
      <c r="CG39" s="661"/>
      <c r="CH39" s="661"/>
      <c r="CI39" s="661"/>
      <c r="CJ39" s="661"/>
      <c r="CK39" s="661"/>
      <c r="CL39" s="661"/>
      <c r="CM39" s="661"/>
      <c r="CN39" s="661"/>
      <c r="CO39" s="661"/>
      <c r="CP39" s="661"/>
      <c r="CQ39" s="662"/>
      <c r="CR39" s="645">
        <v>688849</v>
      </c>
      <c r="CS39" s="681"/>
      <c r="CT39" s="681"/>
      <c r="CU39" s="681"/>
      <c r="CV39" s="681"/>
      <c r="CW39" s="681"/>
      <c r="CX39" s="681"/>
      <c r="CY39" s="682"/>
      <c r="CZ39" s="650">
        <v>2.7</v>
      </c>
      <c r="DA39" s="679"/>
      <c r="DB39" s="679"/>
      <c r="DC39" s="683"/>
      <c r="DD39" s="654">
        <v>540046</v>
      </c>
      <c r="DE39" s="681"/>
      <c r="DF39" s="681"/>
      <c r="DG39" s="681"/>
      <c r="DH39" s="681"/>
      <c r="DI39" s="681"/>
      <c r="DJ39" s="681"/>
      <c r="DK39" s="682"/>
      <c r="DL39" s="654" t="s">
        <v>146</v>
      </c>
      <c r="DM39" s="681"/>
      <c r="DN39" s="681"/>
      <c r="DO39" s="681"/>
      <c r="DP39" s="681"/>
      <c r="DQ39" s="681"/>
      <c r="DR39" s="681"/>
      <c r="DS39" s="681"/>
      <c r="DT39" s="681"/>
      <c r="DU39" s="681"/>
      <c r="DV39" s="682"/>
      <c r="DW39" s="650" t="s">
        <v>244</v>
      </c>
      <c r="DX39" s="679"/>
      <c r="DY39" s="679"/>
      <c r="DZ39" s="679"/>
      <c r="EA39" s="679"/>
      <c r="EB39" s="679"/>
      <c r="EC39" s="680"/>
    </row>
    <row r="40" spans="2:133" ht="11.25" customHeight="1" x14ac:dyDescent="0.15">
      <c r="B40" s="642" t="s">
        <v>346</v>
      </c>
      <c r="C40" s="643"/>
      <c r="D40" s="643"/>
      <c r="E40" s="643"/>
      <c r="F40" s="643"/>
      <c r="G40" s="643"/>
      <c r="H40" s="643"/>
      <c r="I40" s="643"/>
      <c r="J40" s="643"/>
      <c r="K40" s="643"/>
      <c r="L40" s="643"/>
      <c r="M40" s="643"/>
      <c r="N40" s="643"/>
      <c r="O40" s="643"/>
      <c r="P40" s="643"/>
      <c r="Q40" s="644"/>
      <c r="R40" s="645" t="s">
        <v>244</v>
      </c>
      <c r="S40" s="646"/>
      <c r="T40" s="646"/>
      <c r="U40" s="646"/>
      <c r="V40" s="646"/>
      <c r="W40" s="646"/>
      <c r="X40" s="646"/>
      <c r="Y40" s="647"/>
      <c r="Z40" s="648" t="s">
        <v>244</v>
      </c>
      <c r="AA40" s="648"/>
      <c r="AB40" s="648"/>
      <c r="AC40" s="648"/>
      <c r="AD40" s="649" t="s">
        <v>146</v>
      </c>
      <c r="AE40" s="649"/>
      <c r="AF40" s="649"/>
      <c r="AG40" s="649"/>
      <c r="AH40" s="649"/>
      <c r="AI40" s="649"/>
      <c r="AJ40" s="649"/>
      <c r="AK40" s="649"/>
      <c r="AL40" s="650" t="s">
        <v>146</v>
      </c>
      <c r="AM40" s="651"/>
      <c r="AN40" s="651"/>
      <c r="AO40" s="652"/>
      <c r="AQ40" s="723" t="s">
        <v>347</v>
      </c>
      <c r="AR40" s="724"/>
      <c r="AS40" s="724"/>
      <c r="AT40" s="724"/>
      <c r="AU40" s="724"/>
      <c r="AV40" s="724"/>
      <c r="AW40" s="724"/>
      <c r="AX40" s="724"/>
      <c r="AY40" s="725"/>
      <c r="AZ40" s="645" t="s">
        <v>244</v>
      </c>
      <c r="BA40" s="646"/>
      <c r="BB40" s="646"/>
      <c r="BC40" s="646"/>
      <c r="BD40" s="681"/>
      <c r="BE40" s="681"/>
      <c r="BF40" s="712"/>
      <c r="BG40" s="726" t="s">
        <v>348</v>
      </c>
      <c r="BH40" s="727"/>
      <c r="BI40" s="727"/>
      <c r="BJ40" s="727"/>
      <c r="BK40" s="727"/>
      <c r="BL40" s="234"/>
      <c r="BM40" s="661" t="s">
        <v>349</v>
      </c>
      <c r="BN40" s="661"/>
      <c r="BO40" s="661"/>
      <c r="BP40" s="661"/>
      <c r="BQ40" s="661"/>
      <c r="BR40" s="661"/>
      <c r="BS40" s="661"/>
      <c r="BT40" s="661"/>
      <c r="BU40" s="662"/>
      <c r="BV40" s="645">
        <v>91</v>
      </c>
      <c r="BW40" s="646"/>
      <c r="BX40" s="646"/>
      <c r="BY40" s="646"/>
      <c r="BZ40" s="646"/>
      <c r="CA40" s="646"/>
      <c r="CB40" s="655"/>
      <c r="CD40" s="660" t="s">
        <v>350</v>
      </c>
      <c r="CE40" s="661"/>
      <c r="CF40" s="661"/>
      <c r="CG40" s="661"/>
      <c r="CH40" s="661"/>
      <c r="CI40" s="661"/>
      <c r="CJ40" s="661"/>
      <c r="CK40" s="661"/>
      <c r="CL40" s="661"/>
      <c r="CM40" s="661"/>
      <c r="CN40" s="661"/>
      <c r="CO40" s="661"/>
      <c r="CP40" s="661"/>
      <c r="CQ40" s="662"/>
      <c r="CR40" s="645">
        <v>1160</v>
      </c>
      <c r="CS40" s="646"/>
      <c r="CT40" s="646"/>
      <c r="CU40" s="646"/>
      <c r="CV40" s="646"/>
      <c r="CW40" s="646"/>
      <c r="CX40" s="646"/>
      <c r="CY40" s="647"/>
      <c r="CZ40" s="650">
        <v>0</v>
      </c>
      <c r="DA40" s="679"/>
      <c r="DB40" s="679"/>
      <c r="DC40" s="683"/>
      <c r="DD40" s="654" t="s">
        <v>146</v>
      </c>
      <c r="DE40" s="646"/>
      <c r="DF40" s="646"/>
      <c r="DG40" s="646"/>
      <c r="DH40" s="646"/>
      <c r="DI40" s="646"/>
      <c r="DJ40" s="646"/>
      <c r="DK40" s="647"/>
      <c r="DL40" s="654" t="s">
        <v>146</v>
      </c>
      <c r="DM40" s="646"/>
      <c r="DN40" s="646"/>
      <c r="DO40" s="646"/>
      <c r="DP40" s="646"/>
      <c r="DQ40" s="646"/>
      <c r="DR40" s="646"/>
      <c r="DS40" s="646"/>
      <c r="DT40" s="646"/>
      <c r="DU40" s="646"/>
      <c r="DV40" s="647"/>
      <c r="DW40" s="650" t="s">
        <v>146</v>
      </c>
      <c r="DX40" s="679"/>
      <c r="DY40" s="679"/>
      <c r="DZ40" s="679"/>
      <c r="EA40" s="679"/>
      <c r="EB40" s="679"/>
      <c r="EC40" s="680"/>
    </row>
    <row r="41" spans="2:133" ht="11.25" customHeight="1" x14ac:dyDescent="0.15">
      <c r="B41" s="642" t="s">
        <v>351</v>
      </c>
      <c r="C41" s="643"/>
      <c r="D41" s="643"/>
      <c r="E41" s="643"/>
      <c r="F41" s="643"/>
      <c r="G41" s="643"/>
      <c r="H41" s="643"/>
      <c r="I41" s="643"/>
      <c r="J41" s="643"/>
      <c r="K41" s="643"/>
      <c r="L41" s="643"/>
      <c r="M41" s="643"/>
      <c r="N41" s="643"/>
      <c r="O41" s="643"/>
      <c r="P41" s="643"/>
      <c r="Q41" s="644"/>
      <c r="R41" s="645">
        <v>756100</v>
      </c>
      <c r="S41" s="646"/>
      <c r="T41" s="646"/>
      <c r="U41" s="646"/>
      <c r="V41" s="646"/>
      <c r="W41" s="646"/>
      <c r="X41" s="646"/>
      <c r="Y41" s="647"/>
      <c r="Z41" s="648">
        <v>2.9</v>
      </c>
      <c r="AA41" s="648"/>
      <c r="AB41" s="648"/>
      <c r="AC41" s="648"/>
      <c r="AD41" s="649" t="s">
        <v>146</v>
      </c>
      <c r="AE41" s="649"/>
      <c r="AF41" s="649"/>
      <c r="AG41" s="649"/>
      <c r="AH41" s="649"/>
      <c r="AI41" s="649"/>
      <c r="AJ41" s="649"/>
      <c r="AK41" s="649"/>
      <c r="AL41" s="650" t="s">
        <v>244</v>
      </c>
      <c r="AM41" s="651"/>
      <c r="AN41" s="651"/>
      <c r="AO41" s="652"/>
      <c r="AQ41" s="723" t="s">
        <v>352</v>
      </c>
      <c r="AR41" s="724"/>
      <c r="AS41" s="724"/>
      <c r="AT41" s="724"/>
      <c r="AU41" s="724"/>
      <c r="AV41" s="724"/>
      <c r="AW41" s="724"/>
      <c r="AX41" s="724"/>
      <c r="AY41" s="725"/>
      <c r="AZ41" s="645">
        <v>698240</v>
      </c>
      <c r="BA41" s="646"/>
      <c r="BB41" s="646"/>
      <c r="BC41" s="646"/>
      <c r="BD41" s="681"/>
      <c r="BE41" s="681"/>
      <c r="BF41" s="712"/>
      <c r="BG41" s="726"/>
      <c r="BH41" s="727"/>
      <c r="BI41" s="727"/>
      <c r="BJ41" s="727"/>
      <c r="BK41" s="727"/>
      <c r="BL41" s="234"/>
      <c r="BM41" s="661" t="s">
        <v>353</v>
      </c>
      <c r="BN41" s="661"/>
      <c r="BO41" s="661"/>
      <c r="BP41" s="661"/>
      <c r="BQ41" s="661"/>
      <c r="BR41" s="661"/>
      <c r="BS41" s="661"/>
      <c r="BT41" s="661"/>
      <c r="BU41" s="662"/>
      <c r="BV41" s="645" t="s">
        <v>262</v>
      </c>
      <c r="BW41" s="646"/>
      <c r="BX41" s="646"/>
      <c r="BY41" s="646"/>
      <c r="BZ41" s="646"/>
      <c r="CA41" s="646"/>
      <c r="CB41" s="655"/>
      <c r="CD41" s="660" t="s">
        <v>354</v>
      </c>
      <c r="CE41" s="661"/>
      <c r="CF41" s="661"/>
      <c r="CG41" s="661"/>
      <c r="CH41" s="661"/>
      <c r="CI41" s="661"/>
      <c r="CJ41" s="661"/>
      <c r="CK41" s="661"/>
      <c r="CL41" s="661"/>
      <c r="CM41" s="661"/>
      <c r="CN41" s="661"/>
      <c r="CO41" s="661"/>
      <c r="CP41" s="661"/>
      <c r="CQ41" s="662"/>
      <c r="CR41" s="645" t="s">
        <v>244</v>
      </c>
      <c r="CS41" s="681"/>
      <c r="CT41" s="681"/>
      <c r="CU41" s="681"/>
      <c r="CV41" s="681"/>
      <c r="CW41" s="681"/>
      <c r="CX41" s="681"/>
      <c r="CY41" s="682"/>
      <c r="CZ41" s="650" t="s">
        <v>244</v>
      </c>
      <c r="DA41" s="679"/>
      <c r="DB41" s="679"/>
      <c r="DC41" s="683"/>
      <c r="DD41" s="654" t="s">
        <v>244</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355</v>
      </c>
      <c r="C42" s="696"/>
      <c r="D42" s="696"/>
      <c r="E42" s="696"/>
      <c r="F42" s="696"/>
      <c r="G42" s="696"/>
      <c r="H42" s="696"/>
      <c r="I42" s="696"/>
      <c r="J42" s="696"/>
      <c r="K42" s="696"/>
      <c r="L42" s="696"/>
      <c r="M42" s="696"/>
      <c r="N42" s="696"/>
      <c r="O42" s="696"/>
      <c r="P42" s="696"/>
      <c r="Q42" s="697"/>
      <c r="R42" s="730">
        <v>26171465</v>
      </c>
      <c r="S42" s="731"/>
      <c r="T42" s="731"/>
      <c r="U42" s="731"/>
      <c r="V42" s="731"/>
      <c r="W42" s="731"/>
      <c r="X42" s="731"/>
      <c r="Y42" s="739"/>
      <c r="Z42" s="740">
        <v>100</v>
      </c>
      <c r="AA42" s="740"/>
      <c r="AB42" s="740"/>
      <c r="AC42" s="740"/>
      <c r="AD42" s="741">
        <v>14057710</v>
      </c>
      <c r="AE42" s="741"/>
      <c r="AF42" s="741"/>
      <c r="AG42" s="741"/>
      <c r="AH42" s="741"/>
      <c r="AI42" s="741"/>
      <c r="AJ42" s="741"/>
      <c r="AK42" s="741"/>
      <c r="AL42" s="742">
        <v>100</v>
      </c>
      <c r="AM42" s="717"/>
      <c r="AN42" s="717"/>
      <c r="AO42" s="743"/>
      <c r="AQ42" s="744" t="s">
        <v>356</v>
      </c>
      <c r="AR42" s="745"/>
      <c r="AS42" s="745"/>
      <c r="AT42" s="745"/>
      <c r="AU42" s="745"/>
      <c r="AV42" s="745"/>
      <c r="AW42" s="745"/>
      <c r="AX42" s="745"/>
      <c r="AY42" s="746"/>
      <c r="AZ42" s="730">
        <v>1771467</v>
      </c>
      <c r="BA42" s="731"/>
      <c r="BB42" s="731"/>
      <c r="BC42" s="731"/>
      <c r="BD42" s="716"/>
      <c r="BE42" s="716"/>
      <c r="BF42" s="718"/>
      <c r="BG42" s="728"/>
      <c r="BH42" s="729"/>
      <c r="BI42" s="729"/>
      <c r="BJ42" s="729"/>
      <c r="BK42" s="729"/>
      <c r="BL42" s="235"/>
      <c r="BM42" s="671" t="s">
        <v>357</v>
      </c>
      <c r="BN42" s="671"/>
      <c r="BO42" s="671"/>
      <c r="BP42" s="671"/>
      <c r="BQ42" s="671"/>
      <c r="BR42" s="671"/>
      <c r="BS42" s="671"/>
      <c r="BT42" s="671"/>
      <c r="BU42" s="672"/>
      <c r="BV42" s="730">
        <v>338</v>
      </c>
      <c r="BW42" s="731"/>
      <c r="BX42" s="731"/>
      <c r="BY42" s="731"/>
      <c r="BZ42" s="731"/>
      <c r="CA42" s="731"/>
      <c r="CB42" s="738"/>
      <c r="CD42" s="642" t="s">
        <v>358</v>
      </c>
      <c r="CE42" s="643"/>
      <c r="CF42" s="643"/>
      <c r="CG42" s="643"/>
      <c r="CH42" s="643"/>
      <c r="CI42" s="643"/>
      <c r="CJ42" s="643"/>
      <c r="CK42" s="643"/>
      <c r="CL42" s="643"/>
      <c r="CM42" s="643"/>
      <c r="CN42" s="643"/>
      <c r="CO42" s="643"/>
      <c r="CP42" s="643"/>
      <c r="CQ42" s="644"/>
      <c r="CR42" s="645">
        <v>1307244</v>
      </c>
      <c r="CS42" s="646"/>
      <c r="CT42" s="646"/>
      <c r="CU42" s="646"/>
      <c r="CV42" s="646"/>
      <c r="CW42" s="646"/>
      <c r="CX42" s="646"/>
      <c r="CY42" s="647"/>
      <c r="CZ42" s="650">
        <v>5.0999999999999996</v>
      </c>
      <c r="DA42" s="651"/>
      <c r="DB42" s="651"/>
      <c r="DC42" s="663"/>
      <c r="DD42" s="654">
        <v>316188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6"/>
      <c r="BW43" s="236"/>
      <c r="BX43" s="236"/>
      <c r="BY43" s="236"/>
      <c r="BZ43" s="236"/>
      <c r="CA43" s="236"/>
      <c r="CB43" s="236"/>
      <c r="CD43" s="642" t="s">
        <v>359</v>
      </c>
      <c r="CE43" s="643"/>
      <c r="CF43" s="643"/>
      <c r="CG43" s="643"/>
      <c r="CH43" s="643"/>
      <c r="CI43" s="643"/>
      <c r="CJ43" s="643"/>
      <c r="CK43" s="643"/>
      <c r="CL43" s="643"/>
      <c r="CM43" s="643"/>
      <c r="CN43" s="643"/>
      <c r="CO43" s="643"/>
      <c r="CP43" s="643"/>
      <c r="CQ43" s="644"/>
      <c r="CR43" s="645">
        <v>30610</v>
      </c>
      <c r="CS43" s="681"/>
      <c r="CT43" s="681"/>
      <c r="CU43" s="681"/>
      <c r="CV43" s="681"/>
      <c r="CW43" s="681"/>
      <c r="CX43" s="681"/>
      <c r="CY43" s="682"/>
      <c r="CZ43" s="650">
        <v>0.1</v>
      </c>
      <c r="DA43" s="679"/>
      <c r="DB43" s="679"/>
      <c r="DC43" s="683"/>
      <c r="DD43" s="654">
        <v>30610</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307</v>
      </c>
      <c r="CE44" s="758"/>
      <c r="CF44" s="642" t="s">
        <v>360</v>
      </c>
      <c r="CG44" s="643"/>
      <c r="CH44" s="643"/>
      <c r="CI44" s="643"/>
      <c r="CJ44" s="643"/>
      <c r="CK44" s="643"/>
      <c r="CL44" s="643"/>
      <c r="CM44" s="643"/>
      <c r="CN44" s="643"/>
      <c r="CO44" s="643"/>
      <c r="CP44" s="643"/>
      <c r="CQ44" s="644"/>
      <c r="CR44" s="645">
        <v>1259355</v>
      </c>
      <c r="CS44" s="646"/>
      <c r="CT44" s="646"/>
      <c r="CU44" s="646"/>
      <c r="CV44" s="646"/>
      <c r="CW44" s="646"/>
      <c r="CX44" s="646"/>
      <c r="CY44" s="647"/>
      <c r="CZ44" s="650">
        <v>4.9000000000000004</v>
      </c>
      <c r="DA44" s="651"/>
      <c r="DB44" s="651"/>
      <c r="DC44" s="663"/>
      <c r="DD44" s="654">
        <v>316188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361</v>
      </c>
      <c r="CG45" s="643"/>
      <c r="CH45" s="643"/>
      <c r="CI45" s="643"/>
      <c r="CJ45" s="643"/>
      <c r="CK45" s="643"/>
      <c r="CL45" s="643"/>
      <c r="CM45" s="643"/>
      <c r="CN45" s="643"/>
      <c r="CO45" s="643"/>
      <c r="CP45" s="643"/>
      <c r="CQ45" s="644"/>
      <c r="CR45" s="645">
        <v>420132</v>
      </c>
      <c r="CS45" s="681"/>
      <c r="CT45" s="681"/>
      <c r="CU45" s="681"/>
      <c r="CV45" s="681"/>
      <c r="CW45" s="681"/>
      <c r="CX45" s="681"/>
      <c r="CY45" s="682"/>
      <c r="CZ45" s="650">
        <v>1.6</v>
      </c>
      <c r="DA45" s="679"/>
      <c r="DB45" s="679"/>
      <c r="DC45" s="683"/>
      <c r="DD45" s="654">
        <v>39724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28" t="s">
        <v>362</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59"/>
      <c r="CE46" s="760"/>
      <c r="CF46" s="642" t="s">
        <v>363</v>
      </c>
      <c r="CG46" s="643"/>
      <c r="CH46" s="643"/>
      <c r="CI46" s="643"/>
      <c r="CJ46" s="643"/>
      <c r="CK46" s="643"/>
      <c r="CL46" s="643"/>
      <c r="CM46" s="643"/>
      <c r="CN46" s="643"/>
      <c r="CO46" s="643"/>
      <c r="CP46" s="643"/>
      <c r="CQ46" s="644"/>
      <c r="CR46" s="645">
        <v>723400</v>
      </c>
      <c r="CS46" s="646"/>
      <c r="CT46" s="646"/>
      <c r="CU46" s="646"/>
      <c r="CV46" s="646"/>
      <c r="CW46" s="646"/>
      <c r="CX46" s="646"/>
      <c r="CY46" s="647"/>
      <c r="CZ46" s="650">
        <v>2.8</v>
      </c>
      <c r="DA46" s="651"/>
      <c r="DB46" s="651"/>
      <c r="DC46" s="663"/>
      <c r="DD46" s="654">
        <v>269341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38" t="s">
        <v>364</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59"/>
      <c r="CE47" s="760"/>
      <c r="CF47" s="642" t="s">
        <v>365</v>
      </c>
      <c r="CG47" s="643"/>
      <c r="CH47" s="643"/>
      <c r="CI47" s="643"/>
      <c r="CJ47" s="643"/>
      <c r="CK47" s="643"/>
      <c r="CL47" s="643"/>
      <c r="CM47" s="643"/>
      <c r="CN47" s="643"/>
      <c r="CO47" s="643"/>
      <c r="CP47" s="643"/>
      <c r="CQ47" s="644"/>
      <c r="CR47" s="645">
        <v>47889</v>
      </c>
      <c r="CS47" s="681"/>
      <c r="CT47" s="681"/>
      <c r="CU47" s="681"/>
      <c r="CV47" s="681"/>
      <c r="CW47" s="681"/>
      <c r="CX47" s="681"/>
      <c r="CY47" s="682"/>
      <c r="CZ47" s="650">
        <v>0.2</v>
      </c>
      <c r="DA47" s="679"/>
      <c r="DB47" s="679"/>
      <c r="DC47" s="683"/>
      <c r="DD47" s="654" t="s">
        <v>146</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39" t="s">
        <v>366</v>
      </c>
      <c r="CD48" s="761"/>
      <c r="CE48" s="762"/>
      <c r="CF48" s="642" t="s">
        <v>367</v>
      </c>
      <c r="CG48" s="643"/>
      <c r="CH48" s="643"/>
      <c r="CI48" s="643"/>
      <c r="CJ48" s="643"/>
      <c r="CK48" s="643"/>
      <c r="CL48" s="643"/>
      <c r="CM48" s="643"/>
      <c r="CN48" s="643"/>
      <c r="CO48" s="643"/>
      <c r="CP48" s="643"/>
      <c r="CQ48" s="644"/>
      <c r="CR48" s="645" t="s">
        <v>244</v>
      </c>
      <c r="CS48" s="646"/>
      <c r="CT48" s="646"/>
      <c r="CU48" s="646"/>
      <c r="CV48" s="646"/>
      <c r="CW48" s="646"/>
      <c r="CX48" s="646"/>
      <c r="CY48" s="647"/>
      <c r="CZ48" s="650" t="s">
        <v>244</v>
      </c>
      <c r="DA48" s="651"/>
      <c r="DB48" s="651"/>
      <c r="DC48" s="663"/>
      <c r="DD48" s="654" t="s">
        <v>244</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368</v>
      </c>
      <c r="CE49" s="696"/>
      <c r="CF49" s="696"/>
      <c r="CG49" s="696"/>
      <c r="CH49" s="696"/>
      <c r="CI49" s="696"/>
      <c r="CJ49" s="696"/>
      <c r="CK49" s="696"/>
      <c r="CL49" s="696"/>
      <c r="CM49" s="696"/>
      <c r="CN49" s="696"/>
      <c r="CO49" s="696"/>
      <c r="CP49" s="696"/>
      <c r="CQ49" s="697"/>
      <c r="CR49" s="730">
        <v>25621750</v>
      </c>
      <c r="CS49" s="716"/>
      <c r="CT49" s="716"/>
      <c r="CU49" s="716"/>
      <c r="CV49" s="716"/>
      <c r="CW49" s="716"/>
      <c r="CX49" s="716"/>
      <c r="CY49" s="747"/>
      <c r="CZ49" s="742">
        <v>100</v>
      </c>
      <c r="DA49" s="748"/>
      <c r="DB49" s="748"/>
      <c r="DC49" s="749"/>
      <c r="DD49" s="750">
        <v>16956766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VckwttJg3pAGF9JP1m4hR0MpE94pGvqJnmS6xRdLshN7I00gdLwUV1UD4SiGy31I6U3VQJ/4CnXMbtVRvHRtuw==" saltValue="lC0YBGDJK5WKAq7AfufOY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82" zoomScale="70" zoomScaleNormal="25" zoomScaleSheetLayoutView="70" workbookViewId="0">
      <selection activeCell="DV102" sqref="DV102:DZ102"/>
    </sheetView>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369</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792" t="s">
        <v>370</v>
      </c>
      <c r="DK2" s="793"/>
      <c r="DL2" s="793"/>
      <c r="DM2" s="793"/>
      <c r="DN2" s="793"/>
      <c r="DO2" s="794"/>
      <c r="DP2" s="248"/>
      <c r="DQ2" s="792" t="s">
        <v>371</v>
      </c>
      <c r="DR2" s="793"/>
      <c r="DS2" s="793"/>
      <c r="DT2" s="793"/>
      <c r="DU2" s="793"/>
      <c r="DV2" s="793"/>
      <c r="DW2" s="793"/>
      <c r="DX2" s="793"/>
      <c r="DY2" s="793"/>
      <c r="DZ2" s="794"/>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795" t="s">
        <v>372</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1"/>
      <c r="BA4" s="251"/>
      <c r="BB4" s="251"/>
      <c r="BC4" s="251"/>
      <c r="BD4" s="251"/>
      <c r="BE4" s="252"/>
      <c r="BF4" s="252"/>
      <c r="BG4" s="252"/>
      <c r="BH4" s="252"/>
      <c r="BI4" s="252"/>
      <c r="BJ4" s="252"/>
      <c r="BK4" s="252"/>
      <c r="BL4" s="252"/>
      <c r="BM4" s="252"/>
      <c r="BN4" s="252"/>
      <c r="BO4" s="252"/>
      <c r="BP4" s="252"/>
      <c r="BQ4" s="251" t="s">
        <v>373</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786" t="s">
        <v>374</v>
      </c>
      <c r="B5" s="787"/>
      <c r="C5" s="787"/>
      <c r="D5" s="787"/>
      <c r="E5" s="787"/>
      <c r="F5" s="787"/>
      <c r="G5" s="787"/>
      <c r="H5" s="787"/>
      <c r="I5" s="787"/>
      <c r="J5" s="787"/>
      <c r="K5" s="787"/>
      <c r="L5" s="787"/>
      <c r="M5" s="787"/>
      <c r="N5" s="787"/>
      <c r="O5" s="787"/>
      <c r="P5" s="788"/>
      <c r="Q5" s="763" t="s">
        <v>375</v>
      </c>
      <c r="R5" s="764"/>
      <c r="S5" s="764"/>
      <c r="T5" s="764"/>
      <c r="U5" s="765"/>
      <c r="V5" s="763" t="s">
        <v>376</v>
      </c>
      <c r="W5" s="764"/>
      <c r="X5" s="764"/>
      <c r="Y5" s="764"/>
      <c r="Z5" s="765"/>
      <c r="AA5" s="763" t="s">
        <v>377</v>
      </c>
      <c r="AB5" s="764"/>
      <c r="AC5" s="764"/>
      <c r="AD5" s="764"/>
      <c r="AE5" s="764"/>
      <c r="AF5" s="796" t="s">
        <v>378</v>
      </c>
      <c r="AG5" s="764"/>
      <c r="AH5" s="764"/>
      <c r="AI5" s="764"/>
      <c r="AJ5" s="775"/>
      <c r="AK5" s="764" t="s">
        <v>379</v>
      </c>
      <c r="AL5" s="764"/>
      <c r="AM5" s="764"/>
      <c r="AN5" s="764"/>
      <c r="AO5" s="765"/>
      <c r="AP5" s="763" t="s">
        <v>380</v>
      </c>
      <c r="AQ5" s="764"/>
      <c r="AR5" s="764"/>
      <c r="AS5" s="764"/>
      <c r="AT5" s="765"/>
      <c r="AU5" s="763" t="s">
        <v>381</v>
      </c>
      <c r="AV5" s="764"/>
      <c r="AW5" s="764"/>
      <c r="AX5" s="764"/>
      <c r="AY5" s="775"/>
      <c r="AZ5" s="255"/>
      <c r="BA5" s="255"/>
      <c r="BB5" s="255"/>
      <c r="BC5" s="255"/>
      <c r="BD5" s="255"/>
      <c r="BE5" s="256"/>
      <c r="BF5" s="256"/>
      <c r="BG5" s="256"/>
      <c r="BH5" s="256"/>
      <c r="BI5" s="256"/>
      <c r="BJ5" s="256"/>
      <c r="BK5" s="256"/>
      <c r="BL5" s="256"/>
      <c r="BM5" s="256"/>
      <c r="BN5" s="256"/>
      <c r="BO5" s="256"/>
      <c r="BP5" s="256"/>
      <c r="BQ5" s="786" t="s">
        <v>382</v>
      </c>
      <c r="BR5" s="787"/>
      <c r="BS5" s="787"/>
      <c r="BT5" s="787"/>
      <c r="BU5" s="787"/>
      <c r="BV5" s="787"/>
      <c r="BW5" s="787"/>
      <c r="BX5" s="787"/>
      <c r="BY5" s="787"/>
      <c r="BZ5" s="787"/>
      <c r="CA5" s="787"/>
      <c r="CB5" s="787"/>
      <c r="CC5" s="787"/>
      <c r="CD5" s="787"/>
      <c r="CE5" s="787"/>
      <c r="CF5" s="787"/>
      <c r="CG5" s="788"/>
      <c r="CH5" s="763" t="s">
        <v>383</v>
      </c>
      <c r="CI5" s="764"/>
      <c r="CJ5" s="764"/>
      <c r="CK5" s="764"/>
      <c r="CL5" s="765"/>
      <c r="CM5" s="763" t="s">
        <v>384</v>
      </c>
      <c r="CN5" s="764"/>
      <c r="CO5" s="764"/>
      <c r="CP5" s="764"/>
      <c r="CQ5" s="765"/>
      <c r="CR5" s="763" t="s">
        <v>385</v>
      </c>
      <c r="CS5" s="764"/>
      <c r="CT5" s="764"/>
      <c r="CU5" s="764"/>
      <c r="CV5" s="765"/>
      <c r="CW5" s="763" t="s">
        <v>386</v>
      </c>
      <c r="CX5" s="764"/>
      <c r="CY5" s="764"/>
      <c r="CZ5" s="764"/>
      <c r="DA5" s="765"/>
      <c r="DB5" s="763" t="s">
        <v>387</v>
      </c>
      <c r="DC5" s="764"/>
      <c r="DD5" s="764"/>
      <c r="DE5" s="764"/>
      <c r="DF5" s="765"/>
      <c r="DG5" s="769" t="s">
        <v>388</v>
      </c>
      <c r="DH5" s="770"/>
      <c r="DI5" s="770"/>
      <c r="DJ5" s="770"/>
      <c r="DK5" s="771"/>
      <c r="DL5" s="769" t="s">
        <v>389</v>
      </c>
      <c r="DM5" s="770"/>
      <c r="DN5" s="770"/>
      <c r="DO5" s="770"/>
      <c r="DP5" s="771"/>
      <c r="DQ5" s="763" t="s">
        <v>390</v>
      </c>
      <c r="DR5" s="764"/>
      <c r="DS5" s="764"/>
      <c r="DT5" s="764"/>
      <c r="DU5" s="765"/>
      <c r="DV5" s="763" t="s">
        <v>381</v>
      </c>
      <c r="DW5" s="764"/>
      <c r="DX5" s="764"/>
      <c r="DY5" s="764"/>
      <c r="DZ5" s="775"/>
      <c r="EA5" s="253"/>
    </row>
    <row r="6" spans="1:131" s="254"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1"/>
      <c r="BA6" s="251"/>
      <c r="BB6" s="251"/>
      <c r="BC6" s="251"/>
      <c r="BD6" s="251"/>
      <c r="BE6" s="252"/>
      <c r="BF6" s="252"/>
      <c r="BG6" s="252"/>
      <c r="BH6" s="252"/>
      <c r="BI6" s="252"/>
      <c r="BJ6" s="252"/>
      <c r="BK6" s="252"/>
      <c r="BL6" s="252"/>
      <c r="BM6" s="252"/>
      <c r="BN6" s="252"/>
      <c r="BO6" s="252"/>
      <c r="BP6" s="252"/>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3"/>
    </row>
    <row r="7" spans="1:131" s="254" customFormat="1" ht="26.25" customHeight="1" thickTop="1" x14ac:dyDescent="0.15">
      <c r="A7" s="257">
        <v>1</v>
      </c>
      <c r="B7" s="777" t="s">
        <v>391</v>
      </c>
      <c r="C7" s="778"/>
      <c r="D7" s="778"/>
      <c r="E7" s="778"/>
      <c r="F7" s="778"/>
      <c r="G7" s="778"/>
      <c r="H7" s="778"/>
      <c r="I7" s="778"/>
      <c r="J7" s="778"/>
      <c r="K7" s="778"/>
      <c r="L7" s="778"/>
      <c r="M7" s="778"/>
      <c r="N7" s="778"/>
      <c r="O7" s="778"/>
      <c r="P7" s="779"/>
      <c r="Q7" s="780">
        <v>26794</v>
      </c>
      <c r="R7" s="781"/>
      <c r="S7" s="781"/>
      <c r="T7" s="781"/>
      <c r="U7" s="781"/>
      <c r="V7" s="781">
        <v>26245</v>
      </c>
      <c r="W7" s="781"/>
      <c r="X7" s="781"/>
      <c r="Y7" s="781"/>
      <c r="Z7" s="781"/>
      <c r="AA7" s="781">
        <v>550</v>
      </c>
      <c r="AB7" s="781"/>
      <c r="AC7" s="781"/>
      <c r="AD7" s="781"/>
      <c r="AE7" s="782"/>
      <c r="AF7" s="783">
        <v>424</v>
      </c>
      <c r="AG7" s="784"/>
      <c r="AH7" s="784"/>
      <c r="AI7" s="784"/>
      <c r="AJ7" s="785"/>
      <c r="AK7" s="820">
        <v>1192</v>
      </c>
      <c r="AL7" s="821"/>
      <c r="AM7" s="821"/>
      <c r="AN7" s="821"/>
      <c r="AO7" s="821"/>
      <c r="AP7" s="821">
        <v>24837</v>
      </c>
      <c r="AQ7" s="821"/>
      <c r="AR7" s="821"/>
      <c r="AS7" s="821"/>
      <c r="AT7" s="821"/>
      <c r="AU7" s="822"/>
      <c r="AV7" s="822"/>
      <c r="AW7" s="822"/>
      <c r="AX7" s="822"/>
      <c r="AY7" s="823"/>
      <c r="AZ7" s="251"/>
      <c r="BA7" s="251"/>
      <c r="BB7" s="251"/>
      <c r="BC7" s="251"/>
      <c r="BD7" s="251"/>
      <c r="BE7" s="252"/>
      <c r="BF7" s="252"/>
      <c r="BG7" s="252"/>
      <c r="BH7" s="252"/>
      <c r="BI7" s="252"/>
      <c r="BJ7" s="252"/>
      <c r="BK7" s="252"/>
      <c r="BL7" s="252"/>
      <c r="BM7" s="252"/>
      <c r="BN7" s="252"/>
      <c r="BO7" s="252"/>
      <c r="BP7" s="252"/>
      <c r="BQ7" s="258">
        <v>1</v>
      </c>
      <c r="BR7" s="259"/>
      <c r="BS7" s="824" t="s">
        <v>589</v>
      </c>
      <c r="BT7" s="825"/>
      <c r="BU7" s="825"/>
      <c r="BV7" s="825"/>
      <c r="BW7" s="825"/>
      <c r="BX7" s="825"/>
      <c r="BY7" s="825"/>
      <c r="BZ7" s="825"/>
      <c r="CA7" s="825"/>
      <c r="CB7" s="825"/>
      <c r="CC7" s="825"/>
      <c r="CD7" s="825"/>
      <c r="CE7" s="825"/>
      <c r="CF7" s="825"/>
      <c r="CG7" s="826"/>
      <c r="CH7" s="817">
        <v>0</v>
      </c>
      <c r="CI7" s="818"/>
      <c r="CJ7" s="818"/>
      <c r="CK7" s="818"/>
      <c r="CL7" s="819"/>
      <c r="CM7" s="817">
        <v>37</v>
      </c>
      <c r="CN7" s="818"/>
      <c r="CO7" s="818"/>
      <c r="CP7" s="818"/>
      <c r="CQ7" s="819"/>
      <c r="CR7" s="817">
        <v>10</v>
      </c>
      <c r="CS7" s="818"/>
      <c r="CT7" s="818"/>
      <c r="CU7" s="818"/>
      <c r="CV7" s="819"/>
      <c r="CW7" s="817">
        <v>142</v>
      </c>
      <c r="CX7" s="818"/>
      <c r="CY7" s="818"/>
      <c r="CZ7" s="818"/>
      <c r="DA7" s="819"/>
      <c r="DB7" s="817" t="s">
        <v>524</v>
      </c>
      <c r="DC7" s="818"/>
      <c r="DD7" s="818"/>
      <c r="DE7" s="818"/>
      <c r="DF7" s="819"/>
      <c r="DG7" s="817" t="s">
        <v>524</v>
      </c>
      <c r="DH7" s="818"/>
      <c r="DI7" s="818"/>
      <c r="DJ7" s="818"/>
      <c r="DK7" s="819"/>
      <c r="DL7" s="817" t="s">
        <v>524</v>
      </c>
      <c r="DM7" s="818"/>
      <c r="DN7" s="818"/>
      <c r="DO7" s="818"/>
      <c r="DP7" s="819"/>
      <c r="DQ7" s="817" t="s">
        <v>524</v>
      </c>
      <c r="DR7" s="818"/>
      <c r="DS7" s="818"/>
      <c r="DT7" s="818"/>
      <c r="DU7" s="819"/>
      <c r="DV7" s="798"/>
      <c r="DW7" s="799"/>
      <c r="DX7" s="799"/>
      <c r="DY7" s="799"/>
      <c r="DZ7" s="800"/>
      <c r="EA7" s="253"/>
    </row>
    <row r="8" spans="1:131" s="254" customFormat="1" ht="26.25" customHeight="1" x14ac:dyDescent="0.15">
      <c r="A8" s="260">
        <v>2</v>
      </c>
      <c r="B8" s="801" t="s">
        <v>392</v>
      </c>
      <c r="C8" s="802"/>
      <c r="D8" s="802"/>
      <c r="E8" s="802"/>
      <c r="F8" s="802"/>
      <c r="G8" s="802"/>
      <c r="H8" s="802"/>
      <c r="I8" s="802"/>
      <c r="J8" s="802"/>
      <c r="K8" s="802"/>
      <c r="L8" s="802"/>
      <c r="M8" s="802"/>
      <c r="N8" s="802"/>
      <c r="O8" s="802"/>
      <c r="P8" s="803"/>
      <c r="Q8" s="804">
        <v>26</v>
      </c>
      <c r="R8" s="805"/>
      <c r="S8" s="805"/>
      <c r="T8" s="805"/>
      <c r="U8" s="805"/>
      <c r="V8" s="805">
        <v>26</v>
      </c>
      <c r="W8" s="805"/>
      <c r="X8" s="805"/>
      <c r="Y8" s="805"/>
      <c r="Z8" s="805"/>
      <c r="AA8" s="805">
        <v>0</v>
      </c>
      <c r="AB8" s="805"/>
      <c r="AC8" s="805"/>
      <c r="AD8" s="805"/>
      <c r="AE8" s="806"/>
      <c r="AF8" s="807">
        <v>0</v>
      </c>
      <c r="AG8" s="808"/>
      <c r="AH8" s="808"/>
      <c r="AI8" s="808"/>
      <c r="AJ8" s="809"/>
      <c r="AK8" s="810">
        <v>13</v>
      </c>
      <c r="AL8" s="811"/>
      <c r="AM8" s="811"/>
      <c r="AN8" s="811"/>
      <c r="AO8" s="811"/>
      <c r="AP8" s="811" t="s">
        <v>591</v>
      </c>
      <c r="AQ8" s="811"/>
      <c r="AR8" s="811"/>
      <c r="AS8" s="811"/>
      <c r="AT8" s="811"/>
      <c r="AU8" s="812"/>
      <c r="AV8" s="812"/>
      <c r="AW8" s="812"/>
      <c r="AX8" s="812"/>
      <c r="AY8" s="813"/>
      <c r="AZ8" s="251"/>
      <c r="BA8" s="251"/>
      <c r="BB8" s="251"/>
      <c r="BC8" s="251"/>
      <c r="BD8" s="251"/>
      <c r="BE8" s="252"/>
      <c r="BF8" s="252"/>
      <c r="BG8" s="252"/>
      <c r="BH8" s="252"/>
      <c r="BI8" s="252"/>
      <c r="BJ8" s="252"/>
      <c r="BK8" s="252"/>
      <c r="BL8" s="252"/>
      <c r="BM8" s="252"/>
      <c r="BN8" s="252"/>
      <c r="BO8" s="252"/>
      <c r="BP8" s="252"/>
      <c r="BQ8" s="261">
        <v>2</v>
      </c>
      <c r="BR8" s="262"/>
      <c r="BS8" s="814" t="s">
        <v>590</v>
      </c>
      <c r="BT8" s="815"/>
      <c r="BU8" s="815"/>
      <c r="BV8" s="815"/>
      <c r="BW8" s="815"/>
      <c r="BX8" s="815"/>
      <c r="BY8" s="815"/>
      <c r="BZ8" s="815"/>
      <c r="CA8" s="815"/>
      <c r="CB8" s="815"/>
      <c r="CC8" s="815"/>
      <c r="CD8" s="815"/>
      <c r="CE8" s="815"/>
      <c r="CF8" s="815"/>
      <c r="CG8" s="816"/>
      <c r="CH8" s="827">
        <v>4</v>
      </c>
      <c r="CI8" s="828"/>
      <c r="CJ8" s="828"/>
      <c r="CK8" s="828"/>
      <c r="CL8" s="829"/>
      <c r="CM8" s="827">
        <v>24</v>
      </c>
      <c r="CN8" s="828"/>
      <c r="CO8" s="828"/>
      <c r="CP8" s="828"/>
      <c r="CQ8" s="829"/>
      <c r="CR8" s="827">
        <v>10</v>
      </c>
      <c r="CS8" s="828"/>
      <c r="CT8" s="828"/>
      <c r="CU8" s="828"/>
      <c r="CV8" s="829"/>
      <c r="CW8" s="827">
        <v>78</v>
      </c>
      <c r="CX8" s="828"/>
      <c r="CY8" s="828"/>
      <c r="CZ8" s="828"/>
      <c r="DA8" s="829"/>
      <c r="DB8" s="827" t="s">
        <v>524</v>
      </c>
      <c r="DC8" s="828"/>
      <c r="DD8" s="828"/>
      <c r="DE8" s="828"/>
      <c r="DF8" s="829"/>
      <c r="DG8" s="827" t="s">
        <v>524</v>
      </c>
      <c r="DH8" s="828"/>
      <c r="DI8" s="828"/>
      <c r="DJ8" s="828"/>
      <c r="DK8" s="829"/>
      <c r="DL8" s="827" t="s">
        <v>524</v>
      </c>
      <c r="DM8" s="828"/>
      <c r="DN8" s="828"/>
      <c r="DO8" s="828"/>
      <c r="DP8" s="829"/>
      <c r="DQ8" s="827" t="s">
        <v>524</v>
      </c>
      <c r="DR8" s="828"/>
      <c r="DS8" s="828"/>
      <c r="DT8" s="828"/>
      <c r="DU8" s="829"/>
      <c r="DV8" s="830"/>
      <c r="DW8" s="831"/>
      <c r="DX8" s="831"/>
      <c r="DY8" s="831"/>
      <c r="DZ8" s="832"/>
      <c r="EA8" s="253"/>
    </row>
    <row r="9" spans="1:131" s="254" customFormat="1" ht="26.25" customHeight="1" x14ac:dyDescent="0.15">
      <c r="A9" s="260">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1"/>
      <c r="BA9" s="251"/>
      <c r="BB9" s="251"/>
      <c r="BC9" s="251"/>
      <c r="BD9" s="251"/>
      <c r="BE9" s="252"/>
      <c r="BF9" s="252"/>
      <c r="BG9" s="252"/>
      <c r="BH9" s="252"/>
      <c r="BI9" s="252"/>
      <c r="BJ9" s="252"/>
      <c r="BK9" s="252"/>
      <c r="BL9" s="252"/>
      <c r="BM9" s="252"/>
      <c r="BN9" s="252"/>
      <c r="BO9" s="252"/>
      <c r="BP9" s="252"/>
      <c r="BQ9" s="261">
        <v>3</v>
      </c>
      <c r="BR9" s="262"/>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3"/>
    </row>
    <row r="10" spans="1:131" s="254" customFormat="1" ht="26.25" customHeight="1" x14ac:dyDescent="0.15">
      <c r="A10" s="260">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1"/>
      <c r="BA10" s="251"/>
      <c r="BB10" s="251"/>
      <c r="BC10" s="251"/>
      <c r="BD10" s="251"/>
      <c r="BE10" s="252"/>
      <c r="BF10" s="252"/>
      <c r="BG10" s="252"/>
      <c r="BH10" s="252"/>
      <c r="BI10" s="252"/>
      <c r="BJ10" s="252"/>
      <c r="BK10" s="252"/>
      <c r="BL10" s="252"/>
      <c r="BM10" s="252"/>
      <c r="BN10" s="252"/>
      <c r="BO10" s="252"/>
      <c r="BP10" s="252"/>
      <c r="BQ10" s="261">
        <v>4</v>
      </c>
      <c r="BR10" s="262"/>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3"/>
    </row>
    <row r="11" spans="1:131" s="254" customFormat="1" ht="26.25" customHeight="1" x14ac:dyDescent="0.15">
      <c r="A11" s="260">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1"/>
      <c r="BA11" s="251"/>
      <c r="BB11" s="251"/>
      <c r="BC11" s="251"/>
      <c r="BD11" s="251"/>
      <c r="BE11" s="252"/>
      <c r="BF11" s="252"/>
      <c r="BG11" s="252"/>
      <c r="BH11" s="252"/>
      <c r="BI11" s="252"/>
      <c r="BJ11" s="252"/>
      <c r="BK11" s="252"/>
      <c r="BL11" s="252"/>
      <c r="BM11" s="252"/>
      <c r="BN11" s="252"/>
      <c r="BO11" s="252"/>
      <c r="BP11" s="252"/>
      <c r="BQ11" s="261">
        <v>5</v>
      </c>
      <c r="BR11" s="262"/>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3"/>
    </row>
    <row r="12" spans="1:131" s="254" customFormat="1" ht="26.25" customHeight="1" x14ac:dyDescent="0.15">
      <c r="A12" s="260">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1"/>
      <c r="BA12" s="251"/>
      <c r="BB12" s="251"/>
      <c r="BC12" s="251"/>
      <c r="BD12" s="251"/>
      <c r="BE12" s="252"/>
      <c r="BF12" s="252"/>
      <c r="BG12" s="252"/>
      <c r="BH12" s="252"/>
      <c r="BI12" s="252"/>
      <c r="BJ12" s="252"/>
      <c r="BK12" s="252"/>
      <c r="BL12" s="252"/>
      <c r="BM12" s="252"/>
      <c r="BN12" s="252"/>
      <c r="BO12" s="252"/>
      <c r="BP12" s="252"/>
      <c r="BQ12" s="261">
        <v>6</v>
      </c>
      <c r="BR12" s="262"/>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3"/>
    </row>
    <row r="13" spans="1:131" s="254" customFormat="1" ht="26.25" customHeight="1" x14ac:dyDescent="0.15">
      <c r="A13" s="260">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1"/>
      <c r="BA13" s="251"/>
      <c r="BB13" s="251"/>
      <c r="BC13" s="251"/>
      <c r="BD13" s="251"/>
      <c r="BE13" s="252"/>
      <c r="BF13" s="252"/>
      <c r="BG13" s="252"/>
      <c r="BH13" s="252"/>
      <c r="BI13" s="252"/>
      <c r="BJ13" s="252"/>
      <c r="BK13" s="252"/>
      <c r="BL13" s="252"/>
      <c r="BM13" s="252"/>
      <c r="BN13" s="252"/>
      <c r="BO13" s="252"/>
      <c r="BP13" s="252"/>
      <c r="BQ13" s="261">
        <v>7</v>
      </c>
      <c r="BR13" s="262"/>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3"/>
    </row>
    <row r="14" spans="1:131" s="254" customFormat="1" ht="26.25" customHeight="1" x14ac:dyDescent="0.15">
      <c r="A14" s="260">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1"/>
      <c r="BA14" s="251"/>
      <c r="BB14" s="251"/>
      <c r="BC14" s="251"/>
      <c r="BD14" s="251"/>
      <c r="BE14" s="252"/>
      <c r="BF14" s="252"/>
      <c r="BG14" s="252"/>
      <c r="BH14" s="252"/>
      <c r="BI14" s="252"/>
      <c r="BJ14" s="252"/>
      <c r="BK14" s="252"/>
      <c r="BL14" s="252"/>
      <c r="BM14" s="252"/>
      <c r="BN14" s="252"/>
      <c r="BO14" s="252"/>
      <c r="BP14" s="252"/>
      <c r="BQ14" s="261">
        <v>8</v>
      </c>
      <c r="BR14" s="262"/>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3"/>
    </row>
    <row r="15" spans="1:131" s="254" customFormat="1" ht="26.25" customHeight="1" x14ac:dyDescent="0.15">
      <c r="A15" s="260">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1"/>
      <c r="BA15" s="251"/>
      <c r="BB15" s="251"/>
      <c r="BC15" s="251"/>
      <c r="BD15" s="251"/>
      <c r="BE15" s="252"/>
      <c r="BF15" s="252"/>
      <c r="BG15" s="252"/>
      <c r="BH15" s="252"/>
      <c r="BI15" s="252"/>
      <c r="BJ15" s="252"/>
      <c r="BK15" s="252"/>
      <c r="BL15" s="252"/>
      <c r="BM15" s="252"/>
      <c r="BN15" s="252"/>
      <c r="BO15" s="252"/>
      <c r="BP15" s="252"/>
      <c r="BQ15" s="261">
        <v>9</v>
      </c>
      <c r="BR15" s="262"/>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3"/>
    </row>
    <row r="16" spans="1:131" s="254" customFormat="1" ht="26.25" customHeight="1" x14ac:dyDescent="0.15">
      <c r="A16" s="260">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1"/>
      <c r="BA16" s="251"/>
      <c r="BB16" s="251"/>
      <c r="BC16" s="251"/>
      <c r="BD16" s="251"/>
      <c r="BE16" s="252"/>
      <c r="BF16" s="252"/>
      <c r="BG16" s="252"/>
      <c r="BH16" s="252"/>
      <c r="BI16" s="252"/>
      <c r="BJ16" s="252"/>
      <c r="BK16" s="252"/>
      <c r="BL16" s="252"/>
      <c r="BM16" s="252"/>
      <c r="BN16" s="252"/>
      <c r="BO16" s="252"/>
      <c r="BP16" s="252"/>
      <c r="BQ16" s="261">
        <v>10</v>
      </c>
      <c r="BR16" s="262"/>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3"/>
    </row>
    <row r="17" spans="1:131" s="254" customFormat="1" ht="26.25" customHeight="1" x14ac:dyDescent="0.15">
      <c r="A17" s="260">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1"/>
      <c r="BA17" s="251"/>
      <c r="BB17" s="251"/>
      <c r="BC17" s="251"/>
      <c r="BD17" s="251"/>
      <c r="BE17" s="252"/>
      <c r="BF17" s="252"/>
      <c r="BG17" s="252"/>
      <c r="BH17" s="252"/>
      <c r="BI17" s="252"/>
      <c r="BJ17" s="252"/>
      <c r="BK17" s="252"/>
      <c r="BL17" s="252"/>
      <c r="BM17" s="252"/>
      <c r="BN17" s="252"/>
      <c r="BO17" s="252"/>
      <c r="BP17" s="252"/>
      <c r="BQ17" s="261">
        <v>11</v>
      </c>
      <c r="BR17" s="262"/>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3"/>
    </row>
    <row r="18" spans="1:131" s="254" customFormat="1" ht="26.25" customHeight="1" x14ac:dyDescent="0.15">
      <c r="A18" s="260">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1"/>
      <c r="BA18" s="251"/>
      <c r="BB18" s="251"/>
      <c r="BC18" s="251"/>
      <c r="BD18" s="251"/>
      <c r="BE18" s="252"/>
      <c r="BF18" s="252"/>
      <c r="BG18" s="252"/>
      <c r="BH18" s="252"/>
      <c r="BI18" s="252"/>
      <c r="BJ18" s="252"/>
      <c r="BK18" s="252"/>
      <c r="BL18" s="252"/>
      <c r="BM18" s="252"/>
      <c r="BN18" s="252"/>
      <c r="BO18" s="252"/>
      <c r="BP18" s="252"/>
      <c r="BQ18" s="261">
        <v>12</v>
      </c>
      <c r="BR18" s="262"/>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3"/>
    </row>
    <row r="19" spans="1:131" s="254" customFormat="1" ht="26.25" customHeight="1" x14ac:dyDescent="0.15">
      <c r="A19" s="260">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1"/>
      <c r="BA19" s="251"/>
      <c r="BB19" s="251"/>
      <c r="BC19" s="251"/>
      <c r="BD19" s="251"/>
      <c r="BE19" s="252"/>
      <c r="BF19" s="252"/>
      <c r="BG19" s="252"/>
      <c r="BH19" s="252"/>
      <c r="BI19" s="252"/>
      <c r="BJ19" s="252"/>
      <c r="BK19" s="252"/>
      <c r="BL19" s="252"/>
      <c r="BM19" s="252"/>
      <c r="BN19" s="252"/>
      <c r="BO19" s="252"/>
      <c r="BP19" s="252"/>
      <c r="BQ19" s="261">
        <v>13</v>
      </c>
      <c r="BR19" s="262"/>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3"/>
    </row>
    <row r="20" spans="1:131" s="254" customFormat="1" ht="26.25" customHeight="1" x14ac:dyDescent="0.15">
      <c r="A20" s="260">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1"/>
      <c r="BA20" s="251"/>
      <c r="BB20" s="251"/>
      <c r="BC20" s="251"/>
      <c r="BD20" s="251"/>
      <c r="BE20" s="252"/>
      <c r="BF20" s="252"/>
      <c r="BG20" s="252"/>
      <c r="BH20" s="252"/>
      <c r="BI20" s="252"/>
      <c r="BJ20" s="252"/>
      <c r="BK20" s="252"/>
      <c r="BL20" s="252"/>
      <c r="BM20" s="252"/>
      <c r="BN20" s="252"/>
      <c r="BO20" s="252"/>
      <c r="BP20" s="252"/>
      <c r="BQ20" s="261">
        <v>14</v>
      </c>
      <c r="BR20" s="262"/>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3"/>
    </row>
    <row r="21" spans="1:131" s="254" customFormat="1" ht="26.25" customHeight="1" thickBot="1" x14ac:dyDescent="0.2">
      <c r="A21" s="260">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1"/>
      <c r="BA21" s="251"/>
      <c r="BB21" s="251"/>
      <c r="BC21" s="251"/>
      <c r="BD21" s="251"/>
      <c r="BE21" s="252"/>
      <c r="BF21" s="252"/>
      <c r="BG21" s="252"/>
      <c r="BH21" s="252"/>
      <c r="BI21" s="252"/>
      <c r="BJ21" s="252"/>
      <c r="BK21" s="252"/>
      <c r="BL21" s="252"/>
      <c r="BM21" s="252"/>
      <c r="BN21" s="252"/>
      <c r="BO21" s="252"/>
      <c r="BP21" s="252"/>
      <c r="BQ21" s="261">
        <v>15</v>
      </c>
      <c r="BR21" s="262"/>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3"/>
    </row>
    <row r="22" spans="1:131" s="254" customFormat="1" ht="26.25" customHeight="1" x14ac:dyDescent="0.15">
      <c r="A22" s="260">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393</v>
      </c>
      <c r="BA22" s="852"/>
      <c r="BB22" s="852"/>
      <c r="BC22" s="852"/>
      <c r="BD22" s="853"/>
      <c r="BE22" s="252"/>
      <c r="BF22" s="252"/>
      <c r="BG22" s="252"/>
      <c r="BH22" s="252"/>
      <c r="BI22" s="252"/>
      <c r="BJ22" s="252"/>
      <c r="BK22" s="252"/>
      <c r="BL22" s="252"/>
      <c r="BM22" s="252"/>
      <c r="BN22" s="252"/>
      <c r="BO22" s="252"/>
      <c r="BP22" s="252"/>
      <c r="BQ22" s="261">
        <v>16</v>
      </c>
      <c r="BR22" s="262"/>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3"/>
    </row>
    <row r="23" spans="1:131" s="254" customFormat="1" ht="26.25" customHeight="1" thickBot="1" x14ac:dyDescent="0.2">
      <c r="A23" s="263" t="s">
        <v>394</v>
      </c>
      <c r="B23" s="836" t="s">
        <v>395</v>
      </c>
      <c r="C23" s="837"/>
      <c r="D23" s="837"/>
      <c r="E23" s="837"/>
      <c r="F23" s="837"/>
      <c r="G23" s="837"/>
      <c r="H23" s="837"/>
      <c r="I23" s="837"/>
      <c r="J23" s="837"/>
      <c r="K23" s="837"/>
      <c r="L23" s="837"/>
      <c r="M23" s="837"/>
      <c r="N23" s="837"/>
      <c r="O23" s="837"/>
      <c r="P23" s="838"/>
      <c r="Q23" s="839">
        <v>26171</v>
      </c>
      <c r="R23" s="840"/>
      <c r="S23" s="840"/>
      <c r="T23" s="840"/>
      <c r="U23" s="840"/>
      <c r="V23" s="840">
        <v>25622</v>
      </c>
      <c r="W23" s="840"/>
      <c r="X23" s="840"/>
      <c r="Y23" s="840"/>
      <c r="Z23" s="840"/>
      <c r="AA23" s="840">
        <v>550</v>
      </c>
      <c r="AB23" s="840"/>
      <c r="AC23" s="840"/>
      <c r="AD23" s="840"/>
      <c r="AE23" s="841"/>
      <c r="AF23" s="842">
        <v>424</v>
      </c>
      <c r="AG23" s="840"/>
      <c r="AH23" s="840"/>
      <c r="AI23" s="840"/>
      <c r="AJ23" s="843"/>
      <c r="AK23" s="844"/>
      <c r="AL23" s="845"/>
      <c r="AM23" s="845"/>
      <c r="AN23" s="845"/>
      <c r="AO23" s="845"/>
      <c r="AP23" s="840">
        <v>24837</v>
      </c>
      <c r="AQ23" s="840"/>
      <c r="AR23" s="840"/>
      <c r="AS23" s="840"/>
      <c r="AT23" s="840"/>
      <c r="AU23" s="846"/>
      <c r="AV23" s="846"/>
      <c r="AW23" s="846"/>
      <c r="AX23" s="846"/>
      <c r="AY23" s="847"/>
      <c r="AZ23" s="855" t="s">
        <v>146</v>
      </c>
      <c r="BA23" s="856"/>
      <c r="BB23" s="856"/>
      <c r="BC23" s="856"/>
      <c r="BD23" s="857"/>
      <c r="BE23" s="252"/>
      <c r="BF23" s="252"/>
      <c r="BG23" s="252"/>
      <c r="BH23" s="252"/>
      <c r="BI23" s="252"/>
      <c r="BJ23" s="252"/>
      <c r="BK23" s="252"/>
      <c r="BL23" s="252"/>
      <c r="BM23" s="252"/>
      <c r="BN23" s="252"/>
      <c r="BO23" s="252"/>
      <c r="BP23" s="252"/>
      <c r="BQ23" s="261">
        <v>17</v>
      </c>
      <c r="BR23" s="262"/>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3"/>
    </row>
    <row r="24" spans="1:131" s="254" customFormat="1" ht="26.25" customHeight="1" x14ac:dyDescent="0.15">
      <c r="A24" s="854" t="s">
        <v>396</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1"/>
      <c r="BA24" s="251"/>
      <c r="BB24" s="251"/>
      <c r="BC24" s="251"/>
      <c r="BD24" s="251"/>
      <c r="BE24" s="252"/>
      <c r="BF24" s="252"/>
      <c r="BG24" s="252"/>
      <c r="BH24" s="252"/>
      <c r="BI24" s="252"/>
      <c r="BJ24" s="252"/>
      <c r="BK24" s="252"/>
      <c r="BL24" s="252"/>
      <c r="BM24" s="252"/>
      <c r="BN24" s="252"/>
      <c r="BO24" s="252"/>
      <c r="BP24" s="252"/>
      <c r="BQ24" s="261">
        <v>18</v>
      </c>
      <c r="BR24" s="262"/>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3"/>
    </row>
    <row r="25" spans="1:131" s="246" customFormat="1" ht="26.25" customHeight="1" thickBot="1" x14ac:dyDescent="0.2">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1"/>
      <c r="BK25" s="251"/>
      <c r="BL25" s="251"/>
      <c r="BM25" s="251"/>
      <c r="BN25" s="251"/>
      <c r="BO25" s="264"/>
      <c r="BP25" s="264"/>
      <c r="BQ25" s="261">
        <v>19</v>
      </c>
      <c r="BR25" s="262"/>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5"/>
    </row>
    <row r="26" spans="1:131" s="246" customFormat="1" ht="26.25" customHeight="1" x14ac:dyDescent="0.15">
      <c r="A26" s="786" t="s">
        <v>374</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8" t="s">
        <v>401</v>
      </c>
      <c r="AG26" s="859"/>
      <c r="AH26" s="859"/>
      <c r="AI26" s="859"/>
      <c r="AJ26" s="860"/>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381</v>
      </c>
      <c r="BF26" s="764"/>
      <c r="BG26" s="764"/>
      <c r="BH26" s="764"/>
      <c r="BI26" s="775"/>
      <c r="BJ26" s="251"/>
      <c r="BK26" s="251"/>
      <c r="BL26" s="251"/>
      <c r="BM26" s="251"/>
      <c r="BN26" s="251"/>
      <c r="BO26" s="264"/>
      <c r="BP26" s="264"/>
      <c r="BQ26" s="261">
        <v>20</v>
      </c>
      <c r="BR26" s="262"/>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5"/>
    </row>
    <row r="27" spans="1:131" s="246"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1"/>
      <c r="BK27" s="251"/>
      <c r="BL27" s="251"/>
      <c r="BM27" s="251"/>
      <c r="BN27" s="251"/>
      <c r="BO27" s="264"/>
      <c r="BP27" s="264"/>
      <c r="BQ27" s="261">
        <v>21</v>
      </c>
      <c r="BR27" s="262"/>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5"/>
    </row>
    <row r="28" spans="1:131" s="246" customFormat="1" ht="26.25" customHeight="1" thickTop="1" x14ac:dyDescent="0.15">
      <c r="A28" s="265">
        <v>1</v>
      </c>
      <c r="B28" s="777" t="s">
        <v>406</v>
      </c>
      <c r="C28" s="778"/>
      <c r="D28" s="778"/>
      <c r="E28" s="778"/>
      <c r="F28" s="778"/>
      <c r="G28" s="778"/>
      <c r="H28" s="778"/>
      <c r="I28" s="778"/>
      <c r="J28" s="778"/>
      <c r="K28" s="778"/>
      <c r="L28" s="778"/>
      <c r="M28" s="778"/>
      <c r="N28" s="778"/>
      <c r="O28" s="778"/>
      <c r="P28" s="779"/>
      <c r="Q28" s="868">
        <v>7753</v>
      </c>
      <c r="R28" s="869"/>
      <c r="S28" s="869"/>
      <c r="T28" s="869"/>
      <c r="U28" s="869"/>
      <c r="V28" s="869">
        <v>7747</v>
      </c>
      <c r="W28" s="869"/>
      <c r="X28" s="869"/>
      <c r="Y28" s="869"/>
      <c r="Z28" s="869"/>
      <c r="AA28" s="869">
        <v>6</v>
      </c>
      <c r="AB28" s="869"/>
      <c r="AC28" s="869"/>
      <c r="AD28" s="869"/>
      <c r="AE28" s="870"/>
      <c r="AF28" s="871">
        <v>6</v>
      </c>
      <c r="AG28" s="869"/>
      <c r="AH28" s="869"/>
      <c r="AI28" s="869"/>
      <c r="AJ28" s="872"/>
      <c r="AK28" s="873">
        <v>698</v>
      </c>
      <c r="AL28" s="864"/>
      <c r="AM28" s="864"/>
      <c r="AN28" s="864"/>
      <c r="AO28" s="864"/>
      <c r="AP28" s="864" t="s">
        <v>607</v>
      </c>
      <c r="AQ28" s="864"/>
      <c r="AR28" s="864"/>
      <c r="AS28" s="864"/>
      <c r="AT28" s="864"/>
      <c r="AU28" s="864" t="s">
        <v>591</v>
      </c>
      <c r="AV28" s="864"/>
      <c r="AW28" s="864"/>
      <c r="AX28" s="864"/>
      <c r="AY28" s="864"/>
      <c r="AZ28" s="865" t="s">
        <v>591</v>
      </c>
      <c r="BA28" s="865"/>
      <c r="BB28" s="865"/>
      <c r="BC28" s="865"/>
      <c r="BD28" s="865"/>
      <c r="BE28" s="866"/>
      <c r="BF28" s="866"/>
      <c r="BG28" s="866"/>
      <c r="BH28" s="866"/>
      <c r="BI28" s="867"/>
      <c r="BJ28" s="251"/>
      <c r="BK28" s="251"/>
      <c r="BL28" s="251"/>
      <c r="BM28" s="251"/>
      <c r="BN28" s="251"/>
      <c r="BO28" s="264"/>
      <c r="BP28" s="264"/>
      <c r="BQ28" s="261">
        <v>22</v>
      </c>
      <c r="BR28" s="262"/>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5"/>
    </row>
    <row r="29" spans="1:131" s="246" customFormat="1" ht="26.25" customHeight="1" x14ac:dyDescent="0.15">
      <c r="A29" s="265">
        <v>2</v>
      </c>
      <c r="B29" s="801" t="s">
        <v>407</v>
      </c>
      <c r="C29" s="802"/>
      <c r="D29" s="802"/>
      <c r="E29" s="802"/>
      <c r="F29" s="802"/>
      <c r="G29" s="802"/>
      <c r="H29" s="802"/>
      <c r="I29" s="802"/>
      <c r="J29" s="802"/>
      <c r="K29" s="802"/>
      <c r="L29" s="802"/>
      <c r="M29" s="802"/>
      <c r="N29" s="802"/>
      <c r="O29" s="802"/>
      <c r="P29" s="803"/>
      <c r="Q29" s="804">
        <v>5460</v>
      </c>
      <c r="R29" s="805"/>
      <c r="S29" s="805"/>
      <c r="T29" s="805"/>
      <c r="U29" s="805"/>
      <c r="V29" s="805">
        <v>5334</v>
      </c>
      <c r="W29" s="805"/>
      <c r="X29" s="805"/>
      <c r="Y29" s="805"/>
      <c r="Z29" s="805"/>
      <c r="AA29" s="805">
        <v>126</v>
      </c>
      <c r="AB29" s="805"/>
      <c r="AC29" s="805"/>
      <c r="AD29" s="805"/>
      <c r="AE29" s="806"/>
      <c r="AF29" s="807">
        <v>126</v>
      </c>
      <c r="AG29" s="808"/>
      <c r="AH29" s="808"/>
      <c r="AI29" s="808"/>
      <c r="AJ29" s="809"/>
      <c r="AK29" s="876">
        <v>852</v>
      </c>
      <c r="AL29" s="877"/>
      <c r="AM29" s="877"/>
      <c r="AN29" s="877"/>
      <c r="AO29" s="877"/>
      <c r="AP29" s="877" t="s">
        <v>607</v>
      </c>
      <c r="AQ29" s="877"/>
      <c r="AR29" s="877"/>
      <c r="AS29" s="877"/>
      <c r="AT29" s="877"/>
      <c r="AU29" s="877" t="s">
        <v>591</v>
      </c>
      <c r="AV29" s="877"/>
      <c r="AW29" s="877"/>
      <c r="AX29" s="877"/>
      <c r="AY29" s="877"/>
      <c r="AZ29" s="878" t="s">
        <v>591</v>
      </c>
      <c r="BA29" s="878"/>
      <c r="BB29" s="878"/>
      <c r="BC29" s="878"/>
      <c r="BD29" s="878"/>
      <c r="BE29" s="874"/>
      <c r="BF29" s="874"/>
      <c r="BG29" s="874"/>
      <c r="BH29" s="874"/>
      <c r="BI29" s="875"/>
      <c r="BJ29" s="251"/>
      <c r="BK29" s="251"/>
      <c r="BL29" s="251"/>
      <c r="BM29" s="251"/>
      <c r="BN29" s="251"/>
      <c r="BO29" s="264"/>
      <c r="BP29" s="264"/>
      <c r="BQ29" s="261">
        <v>23</v>
      </c>
      <c r="BR29" s="262"/>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5"/>
    </row>
    <row r="30" spans="1:131" s="246" customFormat="1" ht="26.25" customHeight="1" x14ac:dyDescent="0.15">
      <c r="A30" s="265">
        <v>3</v>
      </c>
      <c r="B30" s="801" t="s">
        <v>408</v>
      </c>
      <c r="C30" s="802"/>
      <c r="D30" s="802"/>
      <c r="E30" s="802"/>
      <c r="F30" s="802"/>
      <c r="G30" s="802"/>
      <c r="H30" s="802"/>
      <c r="I30" s="802"/>
      <c r="J30" s="802"/>
      <c r="K30" s="802"/>
      <c r="L30" s="802"/>
      <c r="M30" s="802"/>
      <c r="N30" s="802"/>
      <c r="O30" s="802"/>
      <c r="P30" s="803"/>
      <c r="Q30" s="804">
        <v>1793</v>
      </c>
      <c r="R30" s="805"/>
      <c r="S30" s="805"/>
      <c r="T30" s="805"/>
      <c r="U30" s="805"/>
      <c r="V30" s="805">
        <v>1768</v>
      </c>
      <c r="W30" s="805"/>
      <c r="X30" s="805"/>
      <c r="Y30" s="805"/>
      <c r="Z30" s="805"/>
      <c r="AA30" s="805">
        <v>25</v>
      </c>
      <c r="AB30" s="805"/>
      <c r="AC30" s="805"/>
      <c r="AD30" s="805"/>
      <c r="AE30" s="806"/>
      <c r="AF30" s="807">
        <v>25</v>
      </c>
      <c r="AG30" s="808"/>
      <c r="AH30" s="808"/>
      <c r="AI30" s="808"/>
      <c r="AJ30" s="809"/>
      <c r="AK30" s="876">
        <v>919</v>
      </c>
      <c r="AL30" s="877"/>
      <c r="AM30" s="877"/>
      <c r="AN30" s="877"/>
      <c r="AO30" s="877"/>
      <c r="AP30" s="877" t="s">
        <v>607</v>
      </c>
      <c r="AQ30" s="877"/>
      <c r="AR30" s="877"/>
      <c r="AS30" s="877"/>
      <c r="AT30" s="877"/>
      <c r="AU30" s="877" t="s">
        <v>591</v>
      </c>
      <c r="AV30" s="877"/>
      <c r="AW30" s="877"/>
      <c r="AX30" s="877"/>
      <c r="AY30" s="877"/>
      <c r="AZ30" s="878" t="s">
        <v>591</v>
      </c>
      <c r="BA30" s="878"/>
      <c r="BB30" s="878"/>
      <c r="BC30" s="878"/>
      <c r="BD30" s="878"/>
      <c r="BE30" s="874"/>
      <c r="BF30" s="874"/>
      <c r="BG30" s="874"/>
      <c r="BH30" s="874"/>
      <c r="BI30" s="875"/>
      <c r="BJ30" s="251"/>
      <c r="BK30" s="251"/>
      <c r="BL30" s="251"/>
      <c r="BM30" s="251"/>
      <c r="BN30" s="251"/>
      <c r="BO30" s="264"/>
      <c r="BP30" s="264"/>
      <c r="BQ30" s="261">
        <v>24</v>
      </c>
      <c r="BR30" s="262"/>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5"/>
    </row>
    <row r="31" spans="1:131" s="246" customFormat="1" ht="26.25" customHeight="1" x14ac:dyDescent="0.15">
      <c r="A31" s="265">
        <v>4</v>
      </c>
      <c r="B31" s="801" t="s">
        <v>409</v>
      </c>
      <c r="C31" s="802"/>
      <c r="D31" s="802"/>
      <c r="E31" s="802"/>
      <c r="F31" s="802"/>
      <c r="G31" s="802"/>
      <c r="H31" s="802"/>
      <c r="I31" s="802"/>
      <c r="J31" s="802"/>
      <c r="K31" s="802"/>
      <c r="L31" s="802"/>
      <c r="M31" s="802"/>
      <c r="N31" s="802"/>
      <c r="O31" s="802"/>
      <c r="P31" s="803"/>
      <c r="Q31" s="804">
        <v>11</v>
      </c>
      <c r="R31" s="805"/>
      <c r="S31" s="805"/>
      <c r="T31" s="805"/>
      <c r="U31" s="805"/>
      <c r="V31" s="805">
        <v>11</v>
      </c>
      <c r="W31" s="805"/>
      <c r="X31" s="805"/>
      <c r="Y31" s="805"/>
      <c r="Z31" s="805"/>
      <c r="AA31" s="805">
        <v>1</v>
      </c>
      <c r="AB31" s="805"/>
      <c r="AC31" s="805"/>
      <c r="AD31" s="805"/>
      <c r="AE31" s="806"/>
      <c r="AF31" s="807">
        <v>1</v>
      </c>
      <c r="AG31" s="808"/>
      <c r="AH31" s="808"/>
      <c r="AI31" s="808"/>
      <c r="AJ31" s="809"/>
      <c r="AK31" s="876" t="s">
        <v>601</v>
      </c>
      <c r="AL31" s="877"/>
      <c r="AM31" s="877"/>
      <c r="AN31" s="877"/>
      <c r="AO31" s="877"/>
      <c r="AP31" s="877" t="s">
        <v>607</v>
      </c>
      <c r="AQ31" s="877"/>
      <c r="AR31" s="877"/>
      <c r="AS31" s="877"/>
      <c r="AT31" s="877"/>
      <c r="AU31" s="877" t="s">
        <v>591</v>
      </c>
      <c r="AV31" s="877"/>
      <c r="AW31" s="877"/>
      <c r="AX31" s="877"/>
      <c r="AY31" s="877"/>
      <c r="AZ31" s="878" t="s">
        <v>591</v>
      </c>
      <c r="BA31" s="878"/>
      <c r="BB31" s="878"/>
      <c r="BC31" s="878"/>
      <c r="BD31" s="878"/>
      <c r="BE31" s="874"/>
      <c r="BF31" s="874"/>
      <c r="BG31" s="874"/>
      <c r="BH31" s="874"/>
      <c r="BI31" s="875"/>
      <c r="BJ31" s="251"/>
      <c r="BK31" s="251"/>
      <c r="BL31" s="251"/>
      <c r="BM31" s="251"/>
      <c r="BN31" s="251"/>
      <c r="BO31" s="264"/>
      <c r="BP31" s="264"/>
      <c r="BQ31" s="261">
        <v>25</v>
      </c>
      <c r="BR31" s="262"/>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5"/>
    </row>
    <row r="32" spans="1:131" s="246" customFormat="1" ht="26.25" customHeight="1" x14ac:dyDescent="0.15">
      <c r="A32" s="265">
        <v>5</v>
      </c>
      <c r="B32" s="801" t="s">
        <v>410</v>
      </c>
      <c r="C32" s="802"/>
      <c r="D32" s="802"/>
      <c r="E32" s="802"/>
      <c r="F32" s="802"/>
      <c r="G32" s="802"/>
      <c r="H32" s="802"/>
      <c r="I32" s="802"/>
      <c r="J32" s="802"/>
      <c r="K32" s="802"/>
      <c r="L32" s="802"/>
      <c r="M32" s="802"/>
      <c r="N32" s="802"/>
      <c r="O32" s="802"/>
      <c r="P32" s="803"/>
      <c r="Q32" s="804">
        <v>1418</v>
      </c>
      <c r="R32" s="805"/>
      <c r="S32" s="805"/>
      <c r="T32" s="805"/>
      <c r="U32" s="805"/>
      <c r="V32" s="805">
        <v>1426</v>
      </c>
      <c r="W32" s="805"/>
      <c r="X32" s="805"/>
      <c r="Y32" s="805"/>
      <c r="Z32" s="805"/>
      <c r="AA32" s="805">
        <v>8</v>
      </c>
      <c r="AB32" s="805"/>
      <c r="AC32" s="805"/>
      <c r="AD32" s="805"/>
      <c r="AE32" s="806"/>
      <c r="AF32" s="807">
        <v>777</v>
      </c>
      <c r="AG32" s="808"/>
      <c r="AH32" s="808"/>
      <c r="AI32" s="808"/>
      <c r="AJ32" s="809"/>
      <c r="AK32" s="876">
        <v>38</v>
      </c>
      <c r="AL32" s="877"/>
      <c r="AM32" s="877"/>
      <c r="AN32" s="877"/>
      <c r="AO32" s="877"/>
      <c r="AP32" s="877">
        <v>3977</v>
      </c>
      <c r="AQ32" s="877"/>
      <c r="AR32" s="877"/>
      <c r="AS32" s="877"/>
      <c r="AT32" s="877"/>
      <c r="AU32" s="877" t="s">
        <v>591</v>
      </c>
      <c r="AV32" s="877"/>
      <c r="AW32" s="877"/>
      <c r="AX32" s="877"/>
      <c r="AY32" s="877"/>
      <c r="AZ32" s="878" t="s">
        <v>591</v>
      </c>
      <c r="BA32" s="878"/>
      <c r="BB32" s="878"/>
      <c r="BC32" s="878"/>
      <c r="BD32" s="878"/>
      <c r="BE32" s="874" t="s">
        <v>411</v>
      </c>
      <c r="BF32" s="874"/>
      <c r="BG32" s="874"/>
      <c r="BH32" s="874"/>
      <c r="BI32" s="875"/>
      <c r="BJ32" s="251"/>
      <c r="BK32" s="251"/>
      <c r="BL32" s="251"/>
      <c r="BM32" s="251"/>
      <c r="BN32" s="251"/>
      <c r="BO32" s="264"/>
      <c r="BP32" s="264"/>
      <c r="BQ32" s="261">
        <v>26</v>
      </c>
      <c r="BR32" s="262"/>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5"/>
    </row>
    <row r="33" spans="1:131" s="246" customFormat="1" ht="26.25" customHeight="1" x14ac:dyDescent="0.15">
      <c r="A33" s="265">
        <v>6</v>
      </c>
      <c r="B33" s="801" t="s">
        <v>412</v>
      </c>
      <c r="C33" s="802"/>
      <c r="D33" s="802"/>
      <c r="E33" s="802"/>
      <c r="F33" s="802"/>
      <c r="G33" s="802"/>
      <c r="H33" s="802"/>
      <c r="I33" s="802"/>
      <c r="J33" s="802"/>
      <c r="K33" s="802"/>
      <c r="L33" s="802"/>
      <c r="M33" s="802"/>
      <c r="N33" s="802"/>
      <c r="O33" s="802"/>
      <c r="P33" s="803"/>
      <c r="Q33" s="804">
        <v>1606</v>
      </c>
      <c r="R33" s="805"/>
      <c r="S33" s="805"/>
      <c r="T33" s="805"/>
      <c r="U33" s="805"/>
      <c r="V33" s="805">
        <v>1601</v>
      </c>
      <c r="W33" s="805"/>
      <c r="X33" s="805"/>
      <c r="Y33" s="805"/>
      <c r="Z33" s="805"/>
      <c r="AA33" s="805">
        <v>5</v>
      </c>
      <c r="AB33" s="805"/>
      <c r="AC33" s="805"/>
      <c r="AD33" s="805"/>
      <c r="AE33" s="806"/>
      <c r="AF33" s="807">
        <v>780</v>
      </c>
      <c r="AG33" s="808"/>
      <c r="AH33" s="808"/>
      <c r="AI33" s="808"/>
      <c r="AJ33" s="809"/>
      <c r="AK33" s="876">
        <v>176</v>
      </c>
      <c r="AL33" s="877"/>
      <c r="AM33" s="877"/>
      <c r="AN33" s="877"/>
      <c r="AO33" s="877"/>
      <c r="AP33" s="877">
        <v>5572</v>
      </c>
      <c r="AQ33" s="877"/>
      <c r="AR33" s="877"/>
      <c r="AS33" s="877"/>
      <c r="AT33" s="877"/>
      <c r="AU33" s="877">
        <v>1761</v>
      </c>
      <c r="AV33" s="877"/>
      <c r="AW33" s="877"/>
      <c r="AX33" s="877"/>
      <c r="AY33" s="877"/>
      <c r="AZ33" s="878" t="s">
        <v>591</v>
      </c>
      <c r="BA33" s="878"/>
      <c r="BB33" s="878"/>
      <c r="BC33" s="878"/>
      <c r="BD33" s="878"/>
      <c r="BE33" s="874" t="s">
        <v>413</v>
      </c>
      <c r="BF33" s="874"/>
      <c r="BG33" s="874"/>
      <c r="BH33" s="874"/>
      <c r="BI33" s="875"/>
      <c r="BJ33" s="251"/>
      <c r="BK33" s="251"/>
      <c r="BL33" s="251"/>
      <c r="BM33" s="251"/>
      <c r="BN33" s="251"/>
      <c r="BO33" s="264"/>
      <c r="BP33" s="264"/>
      <c r="BQ33" s="261">
        <v>27</v>
      </c>
      <c r="BR33" s="262"/>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5"/>
    </row>
    <row r="34" spans="1:131" s="246" customFormat="1" ht="26.25" customHeight="1" x14ac:dyDescent="0.15">
      <c r="A34" s="265">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1"/>
      <c r="BK34" s="251"/>
      <c r="BL34" s="251"/>
      <c r="BM34" s="251"/>
      <c r="BN34" s="251"/>
      <c r="BO34" s="264"/>
      <c r="BP34" s="264"/>
      <c r="BQ34" s="261">
        <v>28</v>
      </c>
      <c r="BR34" s="262"/>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5"/>
    </row>
    <row r="35" spans="1:131" s="246" customFormat="1" ht="26.25" customHeight="1" x14ac:dyDescent="0.15">
      <c r="A35" s="265">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1"/>
      <c r="BK35" s="251"/>
      <c r="BL35" s="251"/>
      <c r="BM35" s="251"/>
      <c r="BN35" s="251"/>
      <c r="BO35" s="264"/>
      <c r="BP35" s="264"/>
      <c r="BQ35" s="261">
        <v>29</v>
      </c>
      <c r="BR35" s="262"/>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5"/>
    </row>
    <row r="36" spans="1:131" s="246" customFormat="1" ht="26.25" customHeight="1" x14ac:dyDescent="0.15">
      <c r="A36" s="265">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1"/>
      <c r="BK36" s="251"/>
      <c r="BL36" s="251"/>
      <c r="BM36" s="251"/>
      <c r="BN36" s="251"/>
      <c r="BO36" s="264"/>
      <c r="BP36" s="264"/>
      <c r="BQ36" s="261">
        <v>30</v>
      </c>
      <c r="BR36" s="262"/>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5"/>
    </row>
    <row r="37" spans="1:131" s="246" customFormat="1" ht="26.25" customHeight="1" x14ac:dyDescent="0.15">
      <c r="A37" s="265">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1"/>
      <c r="BK37" s="251"/>
      <c r="BL37" s="251"/>
      <c r="BM37" s="251"/>
      <c r="BN37" s="251"/>
      <c r="BO37" s="264"/>
      <c r="BP37" s="264"/>
      <c r="BQ37" s="261">
        <v>31</v>
      </c>
      <c r="BR37" s="262"/>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5"/>
    </row>
    <row r="38" spans="1:131" s="246" customFormat="1" ht="26.25" customHeight="1" x14ac:dyDescent="0.15">
      <c r="A38" s="265">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1"/>
      <c r="BK38" s="251"/>
      <c r="BL38" s="251"/>
      <c r="BM38" s="251"/>
      <c r="BN38" s="251"/>
      <c r="BO38" s="264"/>
      <c r="BP38" s="264"/>
      <c r="BQ38" s="261">
        <v>32</v>
      </c>
      <c r="BR38" s="262"/>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5"/>
    </row>
    <row r="39" spans="1:131" s="246" customFormat="1" ht="26.25" customHeight="1" x14ac:dyDescent="0.15">
      <c r="A39" s="265">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1"/>
      <c r="BK39" s="251"/>
      <c r="BL39" s="251"/>
      <c r="BM39" s="251"/>
      <c r="BN39" s="251"/>
      <c r="BO39" s="264"/>
      <c r="BP39" s="264"/>
      <c r="BQ39" s="261">
        <v>33</v>
      </c>
      <c r="BR39" s="262"/>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5"/>
    </row>
    <row r="40" spans="1:131" s="246" customFormat="1" ht="26.25" customHeight="1" x14ac:dyDescent="0.15">
      <c r="A40" s="260">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1"/>
      <c r="BK40" s="251"/>
      <c r="BL40" s="251"/>
      <c r="BM40" s="251"/>
      <c r="BN40" s="251"/>
      <c r="BO40" s="264"/>
      <c r="BP40" s="264"/>
      <c r="BQ40" s="261">
        <v>34</v>
      </c>
      <c r="BR40" s="262"/>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5"/>
    </row>
    <row r="41" spans="1:131" s="246" customFormat="1" ht="26.25" customHeight="1" x14ac:dyDescent="0.15">
      <c r="A41" s="260">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1"/>
      <c r="BK41" s="251"/>
      <c r="BL41" s="251"/>
      <c r="BM41" s="251"/>
      <c r="BN41" s="251"/>
      <c r="BO41" s="264"/>
      <c r="BP41" s="264"/>
      <c r="BQ41" s="261">
        <v>35</v>
      </c>
      <c r="BR41" s="262"/>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5"/>
    </row>
    <row r="42" spans="1:131" s="246" customFormat="1" ht="26.25" customHeight="1" x14ac:dyDescent="0.15">
      <c r="A42" s="260">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1"/>
      <c r="BK42" s="251"/>
      <c r="BL42" s="251"/>
      <c r="BM42" s="251"/>
      <c r="BN42" s="251"/>
      <c r="BO42" s="264"/>
      <c r="BP42" s="264"/>
      <c r="BQ42" s="261">
        <v>36</v>
      </c>
      <c r="BR42" s="262"/>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5"/>
    </row>
    <row r="43" spans="1:131" s="246" customFormat="1" ht="26.25" customHeight="1" x14ac:dyDescent="0.15">
      <c r="A43" s="260">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1"/>
      <c r="BK43" s="251"/>
      <c r="BL43" s="251"/>
      <c r="BM43" s="251"/>
      <c r="BN43" s="251"/>
      <c r="BO43" s="264"/>
      <c r="BP43" s="264"/>
      <c r="BQ43" s="261">
        <v>37</v>
      </c>
      <c r="BR43" s="262"/>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5"/>
    </row>
    <row r="44" spans="1:131" s="246" customFormat="1" ht="26.25" customHeight="1" x14ac:dyDescent="0.15">
      <c r="A44" s="260">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1"/>
      <c r="BK44" s="251"/>
      <c r="BL44" s="251"/>
      <c r="BM44" s="251"/>
      <c r="BN44" s="251"/>
      <c r="BO44" s="264"/>
      <c r="BP44" s="264"/>
      <c r="BQ44" s="261">
        <v>38</v>
      </c>
      <c r="BR44" s="262"/>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5"/>
    </row>
    <row r="45" spans="1:131" s="246" customFormat="1" ht="26.25" customHeight="1" x14ac:dyDescent="0.15">
      <c r="A45" s="260">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1"/>
      <c r="BK45" s="251"/>
      <c r="BL45" s="251"/>
      <c r="BM45" s="251"/>
      <c r="BN45" s="251"/>
      <c r="BO45" s="264"/>
      <c r="BP45" s="264"/>
      <c r="BQ45" s="261">
        <v>39</v>
      </c>
      <c r="BR45" s="262"/>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5"/>
    </row>
    <row r="46" spans="1:131" s="246" customFormat="1" ht="26.25" customHeight="1" x14ac:dyDescent="0.15">
      <c r="A46" s="260">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1"/>
      <c r="BK46" s="251"/>
      <c r="BL46" s="251"/>
      <c r="BM46" s="251"/>
      <c r="BN46" s="251"/>
      <c r="BO46" s="264"/>
      <c r="BP46" s="264"/>
      <c r="BQ46" s="261">
        <v>40</v>
      </c>
      <c r="BR46" s="262"/>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5"/>
    </row>
    <row r="47" spans="1:131" s="246" customFormat="1" ht="26.25" customHeight="1" x14ac:dyDescent="0.15">
      <c r="A47" s="260">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1"/>
      <c r="BK47" s="251"/>
      <c r="BL47" s="251"/>
      <c r="BM47" s="251"/>
      <c r="BN47" s="251"/>
      <c r="BO47" s="264"/>
      <c r="BP47" s="264"/>
      <c r="BQ47" s="261">
        <v>41</v>
      </c>
      <c r="BR47" s="262"/>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5"/>
    </row>
    <row r="48" spans="1:131" s="246" customFormat="1" ht="26.25" customHeight="1" x14ac:dyDescent="0.15">
      <c r="A48" s="260">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1"/>
      <c r="BK48" s="251"/>
      <c r="BL48" s="251"/>
      <c r="BM48" s="251"/>
      <c r="BN48" s="251"/>
      <c r="BO48" s="264"/>
      <c r="BP48" s="264"/>
      <c r="BQ48" s="261">
        <v>42</v>
      </c>
      <c r="BR48" s="262"/>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5"/>
    </row>
    <row r="49" spans="1:131" s="246" customFormat="1" ht="26.25" customHeight="1" x14ac:dyDescent="0.15">
      <c r="A49" s="260">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1"/>
      <c r="BK49" s="251"/>
      <c r="BL49" s="251"/>
      <c r="BM49" s="251"/>
      <c r="BN49" s="251"/>
      <c r="BO49" s="264"/>
      <c r="BP49" s="264"/>
      <c r="BQ49" s="261">
        <v>43</v>
      </c>
      <c r="BR49" s="262"/>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5"/>
    </row>
    <row r="50" spans="1:131" s="246" customFormat="1" ht="26.25" customHeight="1" x14ac:dyDescent="0.15">
      <c r="A50" s="260">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1"/>
      <c r="BK50" s="251"/>
      <c r="BL50" s="251"/>
      <c r="BM50" s="251"/>
      <c r="BN50" s="251"/>
      <c r="BO50" s="264"/>
      <c r="BP50" s="264"/>
      <c r="BQ50" s="261">
        <v>44</v>
      </c>
      <c r="BR50" s="262"/>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5"/>
    </row>
    <row r="51" spans="1:131" s="246" customFormat="1" ht="26.25" customHeight="1" x14ac:dyDescent="0.15">
      <c r="A51" s="260">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1"/>
      <c r="BK51" s="251"/>
      <c r="BL51" s="251"/>
      <c r="BM51" s="251"/>
      <c r="BN51" s="251"/>
      <c r="BO51" s="264"/>
      <c r="BP51" s="264"/>
      <c r="BQ51" s="261">
        <v>45</v>
      </c>
      <c r="BR51" s="262"/>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5"/>
    </row>
    <row r="52" spans="1:131" s="246" customFormat="1" ht="26.25" customHeight="1" x14ac:dyDescent="0.15">
      <c r="A52" s="260">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1"/>
      <c r="BK52" s="251"/>
      <c r="BL52" s="251"/>
      <c r="BM52" s="251"/>
      <c r="BN52" s="251"/>
      <c r="BO52" s="264"/>
      <c r="BP52" s="264"/>
      <c r="BQ52" s="261">
        <v>46</v>
      </c>
      <c r="BR52" s="262"/>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5"/>
    </row>
    <row r="53" spans="1:131" s="246" customFormat="1" ht="26.25" customHeight="1" x14ac:dyDescent="0.15">
      <c r="A53" s="260">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1"/>
      <c r="BK53" s="251"/>
      <c r="BL53" s="251"/>
      <c r="BM53" s="251"/>
      <c r="BN53" s="251"/>
      <c r="BO53" s="264"/>
      <c r="BP53" s="264"/>
      <c r="BQ53" s="261">
        <v>47</v>
      </c>
      <c r="BR53" s="262"/>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5"/>
    </row>
    <row r="54" spans="1:131" s="246" customFormat="1" ht="26.25" customHeight="1" x14ac:dyDescent="0.15">
      <c r="A54" s="260">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1"/>
      <c r="BK54" s="251"/>
      <c r="BL54" s="251"/>
      <c r="BM54" s="251"/>
      <c r="BN54" s="251"/>
      <c r="BO54" s="264"/>
      <c r="BP54" s="264"/>
      <c r="BQ54" s="261">
        <v>48</v>
      </c>
      <c r="BR54" s="262"/>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5"/>
    </row>
    <row r="55" spans="1:131" s="246" customFormat="1" ht="26.25" customHeight="1" x14ac:dyDescent="0.15">
      <c r="A55" s="260">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1"/>
      <c r="BK55" s="251"/>
      <c r="BL55" s="251"/>
      <c r="BM55" s="251"/>
      <c r="BN55" s="251"/>
      <c r="BO55" s="264"/>
      <c r="BP55" s="264"/>
      <c r="BQ55" s="261">
        <v>49</v>
      </c>
      <c r="BR55" s="262"/>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5"/>
    </row>
    <row r="56" spans="1:131" s="246" customFormat="1" ht="26.25" customHeight="1" x14ac:dyDescent="0.15">
      <c r="A56" s="260">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1"/>
      <c r="BK56" s="251"/>
      <c r="BL56" s="251"/>
      <c r="BM56" s="251"/>
      <c r="BN56" s="251"/>
      <c r="BO56" s="264"/>
      <c r="BP56" s="264"/>
      <c r="BQ56" s="261">
        <v>50</v>
      </c>
      <c r="BR56" s="262"/>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5"/>
    </row>
    <row r="57" spans="1:131" s="246" customFormat="1" ht="26.25" customHeight="1" x14ac:dyDescent="0.15">
      <c r="A57" s="260">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1"/>
      <c r="BK57" s="251"/>
      <c r="BL57" s="251"/>
      <c r="BM57" s="251"/>
      <c r="BN57" s="251"/>
      <c r="BO57" s="264"/>
      <c r="BP57" s="264"/>
      <c r="BQ57" s="261">
        <v>51</v>
      </c>
      <c r="BR57" s="262"/>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5"/>
    </row>
    <row r="58" spans="1:131" s="246" customFormat="1" ht="26.25" customHeight="1" x14ac:dyDescent="0.15">
      <c r="A58" s="260">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1"/>
      <c r="BK58" s="251"/>
      <c r="BL58" s="251"/>
      <c r="BM58" s="251"/>
      <c r="BN58" s="251"/>
      <c r="BO58" s="264"/>
      <c r="BP58" s="264"/>
      <c r="BQ58" s="261">
        <v>52</v>
      </c>
      <c r="BR58" s="262"/>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5"/>
    </row>
    <row r="59" spans="1:131" s="246" customFormat="1" ht="26.25" customHeight="1" x14ac:dyDescent="0.15">
      <c r="A59" s="260">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1"/>
      <c r="BK59" s="251"/>
      <c r="BL59" s="251"/>
      <c r="BM59" s="251"/>
      <c r="BN59" s="251"/>
      <c r="BO59" s="264"/>
      <c r="BP59" s="264"/>
      <c r="BQ59" s="261">
        <v>53</v>
      </c>
      <c r="BR59" s="262"/>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5"/>
    </row>
    <row r="60" spans="1:131" s="246" customFormat="1" ht="26.25" customHeight="1" x14ac:dyDescent="0.15">
      <c r="A60" s="260">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1"/>
      <c r="BK60" s="251"/>
      <c r="BL60" s="251"/>
      <c r="BM60" s="251"/>
      <c r="BN60" s="251"/>
      <c r="BO60" s="264"/>
      <c r="BP60" s="264"/>
      <c r="BQ60" s="261">
        <v>54</v>
      </c>
      <c r="BR60" s="262"/>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5"/>
    </row>
    <row r="61" spans="1:131" s="246" customFormat="1" ht="26.25" customHeight="1" thickBot="1" x14ac:dyDescent="0.2">
      <c r="A61" s="260">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1"/>
      <c r="BK61" s="251"/>
      <c r="BL61" s="251"/>
      <c r="BM61" s="251"/>
      <c r="BN61" s="251"/>
      <c r="BO61" s="264"/>
      <c r="BP61" s="264"/>
      <c r="BQ61" s="261">
        <v>55</v>
      </c>
      <c r="BR61" s="262"/>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5"/>
    </row>
    <row r="62" spans="1:131" s="246" customFormat="1" ht="26.25" customHeight="1" x14ac:dyDescent="0.15">
      <c r="A62" s="260">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414</v>
      </c>
      <c r="BK62" s="852"/>
      <c r="BL62" s="852"/>
      <c r="BM62" s="852"/>
      <c r="BN62" s="853"/>
      <c r="BO62" s="264"/>
      <c r="BP62" s="264"/>
      <c r="BQ62" s="261">
        <v>56</v>
      </c>
      <c r="BR62" s="262"/>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5"/>
    </row>
    <row r="63" spans="1:131" s="246" customFormat="1" ht="26.25" customHeight="1" thickBot="1" x14ac:dyDescent="0.2">
      <c r="A63" s="263" t="s">
        <v>394</v>
      </c>
      <c r="B63" s="836" t="s">
        <v>415</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1714</v>
      </c>
      <c r="AG63" s="888"/>
      <c r="AH63" s="888"/>
      <c r="AI63" s="888"/>
      <c r="AJ63" s="889"/>
      <c r="AK63" s="890"/>
      <c r="AL63" s="885"/>
      <c r="AM63" s="885"/>
      <c r="AN63" s="885"/>
      <c r="AO63" s="885"/>
      <c r="AP63" s="888">
        <v>9549</v>
      </c>
      <c r="AQ63" s="888"/>
      <c r="AR63" s="888"/>
      <c r="AS63" s="888"/>
      <c r="AT63" s="888"/>
      <c r="AU63" s="888">
        <v>1761</v>
      </c>
      <c r="AV63" s="888"/>
      <c r="AW63" s="888"/>
      <c r="AX63" s="888"/>
      <c r="AY63" s="888"/>
      <c r="AZ63" s="892"/>
      <c r="BA63" s="892"/>
      <c r="BB63" s="892"/>
      <c r="BC63" s="892"/>
      <c r="BD63" s="892"/>
      <c r="BE63" s="893"/>
      <c r="BF63" s="893"/>
      <c r="BG63" s="893"/>
      <c r="BH63" s="893"/>
      <c r="BI63" s="894"/>
      <c r="BJ63" s="895" t="s">
        <v>146</v>
      </c>
      <c r="BK63" s="896"/>
      <c r="BL63" s="896"/>
      <c r="BM63" s="896"/>
      <c r="BN63" s="897"/>
      <c r="BO63" s="264"/>
      <c r="BP63" s="264"/>
      <c r="BQ63" s="261">
        <v>57</v>
      </c>
      <c r="BR63" s="262"/>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5"/>
    </row>
    <row r="65" spans="1:131" s="246" customFormat="1" ht="26.25" customHeight="1" thickBot="1" x14ac:dyDescent="0.2">
      <c r="A65" s="251" t="s">
        <v>416</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5"/>
    </row>
    <row r="66" spans="1:131" s="246" customFormat="1" ht="26.25" customHeight="1" x14ac:dyDescent="0.15">
      <c r="A66" s="786" t="s">
        <v>417</v>
      </c>
      <c r="B66" s="787"/>
      <c r="C66" s="787"/>
      <c r="D66" s="787"/>
      <c r="E66" s="787"/>
      <c r="F66" s="787"/>
      <c r="G66" s="787"/>
      <c r="H66" s="787"/>
      <c r="I66" s="787"/>
      <c r="J66" s="787"/>
      <c r="K66" s="787"/>
      <c r="L66" s="787"/>
      <c r="M66" s="787"/>
      <c r="N66" s="787"/>
      <c r="O66" s="787"/>
      <c r="P66" s="788"/>
      <c r="Q66" s="763" t="s">
        <v>418</v>
      </c>
      <c r="R66" s="764"/>
      <c r="S66" s="764"/>
      <c r="T66" s="764"/>
      <c r="U66" s="765"/>
      <c r="V66" s="763" t="s">
        <v>419</v>
      </c>
      <c r="W66" s="764"/>
      <c r="X66" s="764"/>
      <c r="Y66" s="764"/>
      <c r="Z66" s="765"/>
      <c r="AA66" s="763" t="s">
        <v>400</v>
      </c>
      <c r="AB66" s="764"/>
      <c r="AC66" s="764"/>
      <c r="AD66" s="764"/>
      <c r="AE66" s="765"/>
      <c r="AF66" s="898" t="s">
        <v>401</v>
      </c>
      <c r="AG66" s="859"/>
      <c r="AH66" s="859"/>
      <c r="AI66" s="859"/>
      <c r="AJ66" s="899"/>
      <c r="AK66" s="763" t="s">
        <v>402</v>
      </c>
      <c r="AL66" s="787"/>
      <c r="AM66" s="787"/>
      <c r="AN66" s="787"/>
      <c r="AO66" s="788"/>
      <c r="AP66" s="763" t="s">
        <v>420</v>
      </c>
      <c r="AQ66" s="764"/>
      <c r="AR66" s="764"/>
      <c r="AS66" s="764"/>
      <c r="AT66" s="765"/>
      <c r="AU66" s="763" t="s">
        <v>421</v>
      </c>
      <c r="AV66" s="764"/>
      <c r="AW66" s="764"/>
      <c r="AX66" s="764"/>
      <c r="AY66" s="765"/>
      <c r="AZ66" s="763" t="s">
        <v>381</v>
      </c>
      <c r="BA66" s="764"/>
      <c r="BB66" s="764"/>
      <c r="BC66" s="764"/>
      <c r="BD66" s="775"/>
      <c r="BE66" s="264"/>
      <c r="BF66" s="264"/>
      <c r="BG66" s="264"/>
      <c r="BH66" s="264"/>
      <c r="BI66" s="264"/>
      <c r="BJ66" s="264"/>
      <c r="BK66" s="264"/>
      <c r="BL66" s="264"/>
      <c r="BM66" s="264"/>
      <c r="BN66" s="264"/>
      <c r="BO66" s="264"/>
      <c r="BP66" s="264"/>
      <c r="BQ66" s="261">
        <v>60</v>
      </c>
      <c r="BR66" s="266"/>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5"/>
    </row>
    <row r="67" spans="1:131" s="246"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4"/>
      <c r="BF67" s="264"/>
      <c r="BG67" s="264"/>
      <c r="BH67" s="264"/>
      <c r="BI67" s="264"/>
      <c r="BJ67" s="264"/>
      <c r="BK67" s="264"/>
      <c r="BL67" s="264"/>
      <c r="BM67" s="264"/>
      <c r="BN67" s="264"/>
      <c r="BO67" s="264"/>
      <c r="BP67" s="264"/>
      <c r="BQ67" s="261">
        <v>61</v>
      </c>
      <c r="BR67" s="266"/>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5"/>
    </row>
    <row r="68" spans="1:131" s="246" customFormat="1" ht="26.25" customHeight="1" thickTop="1" x14ac:dyDescent="0.15">
      <c r="A68" s="257">
        <v>1</v>
      </c>
      <c r="B68" s="915" t="s">
        <v>592</v>
      </c>
      <c r="C68" s="916"/>
      <c r="D68" s="916"/>
      <c r="E68" s="916"/>
      <c r="F68" s="916"/>
      <c r="G68" s="916"/>
      <c r="H68" s="916"/>
      <c r="I68" s="916"/>
      <c r="J68" s="916"/>
      <c r="K68" s="916"/>
      <c r="L68" s="916"/>
      <c r="M68" s="916"/>
      <c r="N68" s="916"/>
      <c r="O68" s="916"/>
      <c r="P68" s="917"/>
      <c r="Q68" s="918">
        <v>4595</v>
      </c>
      <c r="R68" s="912"/>
      <c r="S68" s="912"/>
      <c r="T68" s="912"/>
      <c r="U68" s="912"/>
      <c r="V68" s="912">
        <v>4515</v>
      </c>
      <c r="W68" s="912"/>
      <c r="X68" s="912"/>
      <c r="Y68" s="912"/>
      <c r="Z68" s="912"/>
      <c r="AA68" s="912">
        <v>80</v>
      </c>
      <c r="AB68" s="912"/>
      <c r="AC68" s="912"/>
      <c r="AD68" s="912"/>
      <c r="AE68" s="912"/>
      <c r="AF68" s="912">
        <v>80</v>
      </c>
      <c r="AG68" s="912"/>
      <c r="AH68" s="912"/>
      <c r="AI68" s="912"/>
      <c r="AJ68" s="912"/>
      <c r="AK68" s="912" t="s">
        <v>524</v>
      </c>
      <c r="AL68" s="912"/>
      <c r="AM68" s="912"/>
      <c r="AN68" s="912"/>
      <c r="AO68" s="912"/>
      <c r="AP68" s="912">
        <v>7164</v>
      </c>
      <c r="AQ68" s="912"/>
      <c r="AR68" s="912"/>
      <c r="AS68" s="912"/>
      <c r="AT68" s="912"/>
      <c r="AU68" s="912">
        <v>1482</v>
      </c>
      <c r="AV68" s="912"/>
      <c r="AW68" s="912"/>
      <c r="AX68" s="912"/>
      <c r="AY68" s="912"/>
      <c r="AZ68" s="913"/>
      <c r="BA68" s="913"/>
      <c r="BB68" s="913"/>
      <c r="BC68" s="913"/>
      <c r="BD68" s="914"/>
      <c r="BE68" s="264"/>
      <c r="BF68" s="264"/>
      <c r="BG68" s="264"/>
      <c r="BH68" s="264"/>
      <c r="BI68" s="264"/>
      <c r="BJ68" s="264"/>
      <c r="BK68" s="264"/>
      <c r="BL68" s="264"/>
      <c r="BM68" s="264"/>
      <c r="BN68" s="264"/>
      <c r="BO68" s="264"/>
      <c r="BP68" s="264"/>
      <c r="BQ68" s="261">
        <v>62</v>
      </c>
      <c r="BR68" s="266"/>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5"/>
    </row>
    <row r="69" spans="1:131" s="246" customFormat="1" ht="26.25" customHeight="1" x14ac:dyDescent="0.15">
      <c r="A69" s="260">
        <v>2</v>
      </c>
      <c r="B69" s="919" t="s">
        <v>593</v>
      </c>
      <c r="C69" s="920"/>
      <c r="D69" s="920"/>
      <c r="E69" s="920"/>
      <c r="F69" s="920"/>
      <c r="G69" s="920"/>
      <c r="H69" s="920"/>
      <c r="I69" s="920"/>
      <c r="J69" s="920"/>
      <c r="K69" s="920"/>
      <c r="L69" s="920"/>
      <c r="M69" s="920"/>
      <c r="N69" s="920"/>
      <c r="O69" s="920"/>
      <c r="P69" s="921"/>
      <c r="Q69" s="922">
        <v>13</v>
      </c>
      <c r="R69" s="877"/>
      <c r="S69" s="877"/>
      <c r="T69" s="877"/>
      <c r="U69" s="877"/>
      <c r="V69" s="877">
        <v>12</v>
      </c>
      <c r="W69" s="877"/>
      <c r="X69" s="877"/>
      <c r="Y69" s="877"/>
      <c r="Z69" s="877"/>
      <c r="AA69" s="877">
        <v>1</v>
      </c>
      <c r="AB69" s="877"/>
      <c r="AC69" s="877"/>
      <c r="AD69" s="877"/>
      <c r="AE69" s="877"/>
      <c r="AF69" s="877">
        <v>1</v>
      </c>
      <c r="AG69" s="877"/>
      <c r="AH69" s="877"/>
      <c r="AI69" s="877"/>
      <c r="AJ69" s="877"/>
      <c r="AK69" s="877" t="s">
        <v>524</v>
      </c>
      <c r="AL69" s="877"/>
      <c r="AM69" s="877"/>
      <c r="AN69" s="877"/>
      <c r="AO69" s="877"/>
      <c r="AP69" s="877" t="s">
        <v>524</v>
      </c>
      <c r="AQ69" s="877"/>
      <c r="AR69" s="877"/>
      <c r="AS69" s="877"/>
      <c r="AT69" s="877"/>
      <c r="AU69" s="877" t="s">
        <v>591</v>
      </c>
      <c r="AV69" s="877"/>
      <c r="AW69" s="877"/>
      <c r="AX69" s="877"/>
      <c r="AY69" s="877"/>
      <c r="AZ69" s="923"/>
      <c r="BA69" s="923"/>
      <c r="BB69" s="923"/>
      <c r="BC69" s="923"/>
      <c r="BD69" s="924"/>
      <c r="BE69" s="264"/>
      <c r="BF69" s="264"/>
      <c r="BG69" s="264"/>
      <c r="BH69" s="264"/>
      <c r="BI69" s="264"/>
      <c r="BJ69" s="264"/>
      <c r="BK69" s="264"/>
      <c r="BL69" s="264"/>
      <c r="BM69" s="264"/>
      <c r="BN69" s="264"/>
      <c r="BO69" s="264"/>
      <c r="BP69" s="264"/>
      <c r="BQ69" s="261">
        <v>63</v>
      </c>
      <c r="BR69" s="266"/>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5"/>
    </row>
    <row r="70" spans="1:131" s="246" customFormat="1" ht="26.25" customHeight="1" x14ac:dyDescent="0.15">
      <c r="A70" s="260">
        <v>3</v>
      </c>
      <c r="B70" s="919" t="s">
        <v>594</v>
      </c>
      <c r="C70" s="920"/>
      <c r="D70" s="920"/>
      <c r="E70" s="920"/>
      <c r="F70" s="920"/>
      <c r="G70" s="920"/>
      <c r="H70" s="920"/>
      <c r="I70" s="920"/>
      <c r="J70" s="920"/>
      <c r="K70" s="920"/>
      <c r="L70" s="920"/>
      <c r="M70" s="920"/>
      <c r="N70" s="920"/>
      <c r="O70" s="920"/>
      <c r="P70" s="921"/>
      <c r="Q70" s="922">
        <v>14</v>
      </c>
      <c r="R70" s="877"/>
      <c r="S70" s="877"/>
      <c r="T70" s="877"/>
      <c r="U70" s="877"/>
      <c r="V70" s="877">
        <v>12</v>
      </c>
      <c r="W70" s="877"/>
      <c r="X70" s="877"/>
      <c r="Y70" s="877"/>
      <c r="Z70" s="877"/>
      <c r="AA70" s="877">
        <v>2</v>
      </c>
      <c r="AB70" s="877"/>
      <c r="AC70" s="877"/>
      <c r="AD70" s="877"/>
      <c r="AE70" s="877"/>
      <c r="AF70" s="877">
        <v>2</v>
      </c>
      <c r="AG70" s="877"/>
      <c r="AH70" s="877"/>
      <c r="AI70" s="877"/>
      <c r="AJ70" s="877"/>
      <c r="AK70" s="877">
        <v>1</v>
      </c>
      <c r="AL70" s="877"/>
      <c r="AM70" s="877"/>
      <c r="AN70" s="877"/>
      <c r="AO70" s="877"/>
      <c r="AP70" s="877" t="s">
        <v>524</v>
      </c>
      <c r="AQ70" s="877"/>
      <c r="AR70" s="877"/>
      <c r="AS70" s="877"/>
      <c r="AT70" s="877"/>
      <c r="AU70" s="877" t="s">
        <v>591</v>
      </c>
      <c r="AV70" s="877"/>
      <c r="AW70" s="877"/>
      <c r="AX70" s="877"/>
      <c r="AY70" s="877"/>
      <c r="AZ70" s="923"/>
      <c r="BA70" s="923"/>
      <c r="BB70" s="923"/>
      <c r="BC70" s="923"/>
      <c r="BD70" s="924"/>
      <c r="BE70" s="264"/>
      <c r="BF70" s="264"/>
      <c r="BG70" s="264"/>
      <c r="BH70" s="264"/>
      <c r="BI70" s="264"/>
      <c r="BJ70" s="264"/>
      <c r="BK70" s="264"/>
      <c r="BL70" s="264"/>
      <c r="BM70" s="264"/>
      <c r="BN70" s="264"/>
      <c r="BO70" s="264"/>
      <c r="BP70" s="264"/>
      <c r="BQ70" s="261">
        <v>64</v>
      </c>
      <c r="BR70" s="266"/>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5"/>
    </row>
    <row r="71" spans="1:131" s="246" customFormat="1" ht="26.25" customHeight="1" x14ac:dyDescent="0.15">
      <c r="A71" s="260">
        <v>4</v>
      </c>
      <c r="B71" s="919" t="s">
        <v>595</v>
      </c>
      <c r="C71" s="920"/>
      <c r="D71" s="920"/>
      <c r="E71" s="920"/>
      <c r="F71" s="920"/>
      <c r="G71" s="920"/>
      <c r="H71" s="920"/>
      <c r="I71" s="920"/>
      <c r="J71" s="920"/>
      <c r="K71" s="920"/>
      <c r="L71" s="920"/>
      <c r="M71" s="920"/>
      <c r="N71" s="920"/>
      <c r="O71" s="920"/>
      <c r="P71" s="921"/>
      <c r="Q71" s="922">
        <v>100</v>
      </c>
      <c r="R71" s="877"/>
      <c r="S71" s="877"/>
      <c r="T71" s="877"/>
      <c r="U71" s="877"/>
      <c r="V71" s="877">
        <v>92</v>
      </c>
      <c r="W71" s="877"/>
      <c r="X71" s="877"/>
      <c r="Y71" s="877"/>
      <c r="Z71" s="877"/>
      <c r="AA71" s="877">
        <v>8</v>
      </c>
      <c r="AB71" s="877"/>
      <c r="AC71" s="877"/>
      <c r="AD71" s="877"/>
      <c r="AE71" s="877"/>
      <c r="AF71" s="877">
        <v>8</v>
      </c>
      <c r="AG71" s="877"/>
      <c r="AH71" s="877"/>
      <c r="AI71" s="877"/>
      <c r="AJ71" s="877"/>
      <c r="AK71" s="877" t="s">
        <v>524</v>
      </c>
      <c r="AL71" s="877"/>
      <c r="AM71" s="877"/>
      <c r="AN71" s="877"/>
      <c r="AO71" s="877"/>
      <c r="AP71" s="877" t="s">
        <v>524</v>
      </c>
      <c r="AQ71" s="877"/>
      <c r="AR71" s="877"/>
      <c r="AS71" s="877"/>
      <c r="AT71" s="877"/>
      <c r="AU71" s="877" t="s">
        <v>591</v>
      </c>
      <c r="AV71" s="877"/>
      <c r="AW71" s="877"/>
      <c r="AX71" s="877"/>
      <c r="AY71" s="877"/>
      <c r="AZ71" s="923"/>
      <c r="BA71" s="923"/>
      <c r="BB71" s="923"/>
      <c r="BC71" s="923"/>
      <c r="BD71" s="924"/>
      <c r="BE71" s="264"/>
      <c r="BF71" s="264"/>
      <c r="BG71" s="264"/>
      <c r="BH71" s="264"/>
      <c r="BI71" s="264"/>
      <c r="BJ71" s="264"/>
      <c r="BK71" s="264"/>
      <c r="BL71" s="264"/>
      <c r="BM71" s="264"/>
      <c r="BN71" s="264"/>
      <c r="BO71" s="264"/>
      <c r="BP71" s="264"/>
      <c r="BQ71" s="261">
        <v>65</v>
      </c>
      <c r="BR71" s="266"/>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5"/>
    </row>
    <row r="72" spans="1:131" s="246" customFormat="1" ht="26.25" customHeight="1" x14ac:dyDescent="0.15">
      <c r="A72" s="260">
        <v>5</v>
      </c>
      <c r="B72" s="919" t="s">
        <v>596</v>
      </c>
      <c r="C72" s="920"/>
      <c r="D72" s="920"/>
      <c r="E72" s="920"/>
      <c r="F72" s="920"/>
      <c r="G72" s="920"/>
      <c r="H72" s="920"/>
      <c r="I72" s="920"/>
      <c r="J72" s="920"/>
      <c r="K72" s="920"/>
      <c r="L72" s="920"/>
      <c r="M72" s="920"/>
      <c r="N72" s="920"/>
      <c r="O72" s="920"/>
      <c r="P72" s="921"/>
      <c r="Q72" s="922">
        <v>9</v>
      </c>
      <c r="R72" s="877"/>
      <c r="S72" s="877"/>
      <c r="T72" s="877"/>
      <c r="U72" s="877"/>
      <c r="V72" s="877">
        <v>51</v>
      </c>
      <c r="W72" s="877"/>
      <c r="X72" s="877"/>
      <c r="Y72" s="877"/>
      <c r="Z72" s="877"/>
      <c r="AA72" s="877">
        <v>-42</v>
      </c>
      <c r="AB72" s="877"/>
      <c r="AC72" s="877"/>
      <c r="AD72" s="877"/>
      <c r="AE72" s="877"/>
      <c r="AF72" s="877">
        <v>1</v>
      </c>
      <c r="AG72" s="877"/>
      <c r="AH72" s="877"/>
      <c r="AI72" s="877"/>
      <c r="AJ72" s="877"/>
      <c r="AK72" s="877" t="s">
        <v>524</v>
      </c>
      <c r="AL72" s="877"/>
      <c r="AM72" s="877"/>
      <c r="AN72" s="877"/>
      <c r="AO72" s="877"/>
      <c r="AP72" s="877" t="s">
        <v>524</v>
      </c>
      <c r="AQ72" s="877"/>
      <c r="AR72" s="877"/>
      <c r="AS72" s="877"/>
      <c r="AT72" s="877"/>
      <c r="AU72" s="877" t="s">
        <v>591</v>
      </c>
      <c r="AV72" s="877"/>
      <c r="AW72" s="877"/>
      <c r="AX72" s="877"/>
      <c r="AY72" s="877"/>
      <c r="AZ72" s="923"/>
      <c r="BA72" s="923"/>
      <c r="BB72" s="923"/>
      <c r="BC72" s="923"/>
      <c r="BD72" s="924"/>
      <c r="BE72" s="264"/>
      <c r="BF72" s="264"/>
      <c r="BG72" s="264"/>
      <c r="BH72" s="264"/>
      <c r="BI72" s="264"/>
      <c r="BJ72" s="264"/>
      <c r="BK72" s="264"/>
      <c r="BL72" s="264"/>
      <c r="BM72" s="264"/>
      <c r="BN72" s="264"/>
      <c r="BO72" s="264"/>
      <c r="BP72" s="264"/>
      <c r="BQ72" s="261">
        <v>66</v>
      </c>
      <c r="BR72" s="266"/>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5"/>
    </row>
    <row r="73" spans="1:131" s="246" customFormat="1" ht="26.25" customHeight="1" x14ac:dyDescent="0.15">
      <c r="A73" s="260">
        <v>6</v>
      </c>
      <c r="B73" s="919" t="s">
        <v>597</v>
      </c>
      <c r="C73" s="920"/>
      <c r="D73" s="920"/>
      <c r="E73" s="920"/>
      <c r="F73" s="920"/>
      <c r="G73" s="920"/>
      <c r="H73" s="920"/>
      <c r="I73" s="920"/>
      <c r="J73" s="920"/>
      <c r="K73" s="920"/>
      <c r="L73" s="920"/>
      <c r="M73" s="920"/>
      <c r="N73" s="920"/>
      <c r="O73" s="920"/>
      <c r="P73" s="921"/>
      <c r="Q73" s="922">
        <v>1111</v>
      </c>
      <c r="R73" s="877"/>
      <c r="S73" s="877"/>
      <c r="T73" s="877"/>
      <c r="U73" s="877"/>
      <c r="V73" s="877">
        <v>382</v>
      </c>
      <c r="W73" s="877"/>
      <c r="X73" s="877"/>
      <c r="Y73" s="877"/>
      <c r="Z73" s="877"/>
      <c r="AA73" s="877">
        <v>729</v>
      </c>
      <c r="AB73" s="877"/>
      <c r="AC73" s="877"/>
      <c r="AD73" s="877"/>
      <c r="AE73" s="877"/>
      <c r="AF73" s="877">
        <v>685</v>
      </c>
      <c r="AG73" s="877"/>
      <c r="AH73" s="877"/>
      <c r="AI73" s="877"/>
      <c r="AJ73" s="877"/>
      <c r="AK73" s="877">
        <v>28</v>
      </c>
      <c r="AL73" s="877"/>
      <c r="AM73" s="877"/>
      <c r="AN73" s="877"/>
      <c r="AO73" s="877"/>
      <c r="AP73" s="877">
        <v>24</v>
      </c>
      <c r="AQ73" s="877"/>
      <c r="AR73" s="877"/>
      <c r="AS73" s="877"/>
      <c r="AT73" s="877"/>
      <c r="AU73" s="877">
        <v>2</v>
      </c>
      <c r="AV73" s="877"/>
      <c r="AW73" s="877"/>
      <c r="AX73" s="877"/>
      <c r="AY73" s="877"/>
      <c r="AZ73" s="923"/>
      <c r="BA73" s="923"/>
      <c r="BB73" s="923"/>
      <c r="BC73" s="923"/>
      <c r="BD73" s="924"/>
      <c r="BE73" s="264"/>
      <c r="BF73" s="264"/>
      <c r="BG73" s="264"/>
      <c r="BH73" s="264"/>
      <c r="BI73" s="264"/>
      <c r="BJ73" s="264"/>
      <c r="BK73" s="264"/>
      <c r="BL73" s="264"/>
      <c r="BM73" s="264"/>
      <c r="BN73" s="264"/>
      <c r="BO73" s="264"/>
      <c r="BP73" s="264"/>
      <c r="BQ73" s="261">
        <v>67</v>
      </c>
      <c r="BR73" s="266"/>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5"/>
    </row>
    <row r="74" spans="1:131" s="246" customFormat="1" ht="26.25" customHeight="1" x14ac:dyDescent="0.15">
      <c r="A74" s="260">
        <v>7</v>
      </c>
      <c r="B74" s="919" t="s">
        <v>598</v>
      </c>
      <c r="C74" s="920"/>
      <c r="D74" s="920"/>
      <c r="E74" s="920"/>
      <c r="F74" s="920"/>
      <c r="G74" s="920"/>
      <c r="H74" s="920"/>
      <c r="I74" s="920"/>
      <c r="J74" s="920"/>
      <c r="K74" s="920"/>
      <c r="L74" s="920"/>
      <c r="M74" s="920"/>
      <c r="N74" s="920"/>
      <c r="O74" s="920"/>
      <c r="P74" s="921"/>
      <c r="Q74" s="922">
        <v>1007</v>
      </c>
      <c r="R74" s="877"/>
      <c r="S74" s="877"/>
      <c r="T74" s="877"/>
      <c r="U74" s="877"/>
      <c r="V74" s="877">
        <v>796</v>
      </c>
      <c r="W74" s="877"/>
      <c r="X74" s="877"/>
      <c r="Y74" s="877"/>
      <c r="Z74" s="877"/>
      <c r="AA74" s="877">
        <v>211</v>
      </c>
      <c r="AB74" s="877"/>
      <c r="AC74" s="877"/>
      <c r="AD74" s="877"/>
      <c r="AE74" s="877"/>
      <c r="AF74" s="877">
        <v>211</v>
      </c>
      <c r="AG74" s="877"/>
      <c r="AH74" s="877"/>
      <c r="AI74" s="877"/>
      <c r="AJ74" s="877"/>
      <c r="AK74" s="877" t="s">
        <v>524</v>
      </c>
      <c r="AL74" s="877"/>
      <c r="AM74" s="877"/>
      <c r="AN74" s="877"/>
      <c r="AO74" s="877"/>
      <c r="AP74" s="877" t="s">
        <v>524</v>
      </c>
      <c r="AQ74" s="877"/>
      <c r="AR74" s="877"/>
      <c r="AS74" s="877"/>
      <c r="AT74" s="877"/>
      <c r="AU74" s="877" t="s">
        <v>591</v>
      </c>
      <c r="AV74" s="877"/>
      <c r="AW74" s="877"/>
      <c r="AX74" s="877"/>
      <c r="AY74" s="877"/>
      <c r="AZ74" s="923"/>
      <c r="BA74" s="923"/>
      <c r="BB74" s="923"/>
      <c r="BC74" s="923"/>
      <c r="BD74" s="924"/>
      <c r="BE74" s="264"/>
      <c r="BF74" s="264"/>
      <c r="BG74" s="264"/>
      <c r="BH74" s="264"/>
      <c r="BI74" s="264"/>
      <c r="BJ74" s="264"/>
      <c r="BK74" s="264"/>
      <c r="BL74" s="264"/>
      <c r="BM74" s="264"/>
      <c r="BN74" s="264"/>
      <c r="BO74" s="264"/>
      <c r="BP74" s="264"/>
      <c r="BQ74" s="261">
        <v>68</v>
      </c>
      <c r="BR74" s="266"/>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5"/>
    </row>
    <row r="75" spans="1:131" s="246" customFormat="1" ht="26.25" customHeight="1" x14ac:dyDescent="0.15">
      <c r="A75" s="260">
        <v>8</v>
      </c>
      <c r="B75" s="919" t="s">
        <v>599</v>
      </c>
      <c r="C75" s="920"/>
      <c r="D75" s="920"/>
      <c r="E75" s="920"/>
      <c r="F75" s="920"/>
      <c r="G75" s="920"/>
      <c r="H75" s="920"/>
      <c r="I75" s="920"/>
      <c r="J75" s="920"/>
      <c r="K75" s="920"/>
      <c r="L75" s="920"/>
      <c r="M75" s="920"/>
      <c r="N75" s="920"/>
      <c r="O75" s="920"/>
      <c r="P75" s="921"/>
      <c r="Q75" s="925">
        <v>370736</v>
      </c>
      <c r="R75" s="926"/>
      <c r="S75" s="926"/>
      <c r="T75" s="926"/>
      <c r="U75" s="876"/>
      <c r="V75" s="927">
        <v>364587</v>
      </c>
      <c r="W75" s="926"/>
      <c r="X75" s="926"/>
      <c r="Y75" s="926"/>
      <c r="Z75" s="876"/>
      <c r="AA75" s="927">
        <v>6149</v>
      </c>
      <c r="AB75" s="926"/>
      <c r="AC75" s="926"/>
      <c r="AD75" s="926"/>
      <c r="AE75" s="876"/>
      <c r="AF75" s="927">
        <v>6149</v>
      </c>
      <c r="AG75" s="926"/>
      <c r="AH75" s="926"/>
      <c r="AI75" s="926"/>
      <c r="AJ75" s="876"/>
      <c r="AK75" s="927">
        <v>0</v>
      </c>
      <c r="AL75" s="926"/>
      <c r="AM75" s="926"/>
      <c r="AN75" s="926"/>
      <c r="AO75" s="876"/>
      <c r="AP75" s="927" t="s">
        <v>524</v>
      </c>
      <c r="AQ75" s="926"/>
      <c r="AR75" s="926"/>
      <c r="AS75" s="926"/>
      <c r="AT75" s="876"/>
      <c r="AU75" s="927" t="s">
        <v>591</v>
      </c>
      <c r="AV75" s="926"/>
      <c r="AW75" s="926"/>
      <c r="AX75" s="926"/>
      <c r="AY75" s="876"/>
      <c r="AZ75" s="923"/>
      <c r="BA75" s="923"/>
      <c r="BB75" s="923"/>
      <c r="BC75" s="923"/>
      <c r="BD75" s="924"/>
      <c r="BE75" s="264"/>
      <c r="BF75" s="264"/>
      <c r="BG75" s="264"/>
      <c r="BH75" s="264"/>
      <c r="BI75" s="264"/>
      <c r="BJ75" s="264"/>
      <c r="BK75" s="264"/>
      <c r="BL75" s="264"/>
      <c r="BM75" s="264"/>
      <c r="BN75" s="264"/>
      <c r="BO75" s="264"/>
      <c r="BP75" s="264"/>
      <c r="BQ75" s="261">
        <v>69</v>
      </c>
      <c r="BR75" s="266"/>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5"/>
    </row>
    <row r="76" spans="1:131" s="246" customFormat="1" ht="26.25" customHeight="1" x14ac:dyDescent="0.15">
      <c r="A76" s="260">
        <v>9</v>
      </c>
      <c r="B76" s="919" t="s">
        <v>600</v>
      </c>
      <c r="C76" s="920"/>
      <c r="D76" s="920"/>
      <c r="E76" s="920"/>
      <c r="F76" s="920"/>
      <c r="G76" s="920"/>
      <c r="H76" s="920"/>
      <c r="I76" s="920"/>
      <c r="J76" s="920"/>
      <c r="K76" s="920"/>
      <c r="L76" s="920"/>
      <c r="M76" s="920"/>
      <c r="N76" s="920"/>
      <c r="O76" s="920"/>
      <c r="P76" s="921"/>
      <c r="Q76" s="925">
        <v>2541</v>
      </c>
      <c r="R76" s="926"/>
      <c r="S76" s="926"/>
      <c r="T76" s="926"/>
      <c r="U76" s="876"/>
      <c r="V76" s="927">
        <v>2540</v>
      </c>
      <c r="W76" s="926"/>
      <c r="X76" s="926"/>
      <c r="Y76" s="926"/>
      <c r="Z76" s="876"/>
      <c r="AA76" s="927">
        <v>1</v>
      </c>
      <c r="AB76" s="926"/>
      <c r="AC76" s="926"/>
      <c r="AD76" s="926"/>
      <c r="AE76" s="876"/>
      <c r="AF76" s="927">
        <v>1</v>
      </c>
      <c r="AG76" s="926"/>
      <c r="AH76" s="926"/>
      <c r="AI76" s="926"/>
      <c r="AJ76" s="876"/>
      <c r="AK76" s="927" t="s">
        <v>524</v>
      </c>
      <c r="AL76" s="926"/>
      <c r="AM76" s="926"/>
      <c r="AN76" s="926"/>
      <c r="AO76" s="876"/>
      <c r="AP76" s="927" t="s">
        <v>524</v>
      </c>
      <c r="AQ76" s="926"/>
      <c r="AR76" s="926"/>
      <c r="AS76" s="926"/>
      <c r="AT76" s="876"/>
      <c r="AU76" s="927" t="s">
        <v>591</v>
      </c>
      <c r="AV76" s="926"/>
      <c r="AW76" s="926"/>
      <c r="AX76" s="926"/>
      <c r="AY76" s="876"/>
      <c r="AZ76" s="923"/>
      <c r="BA76" s="923"/>
      <c r="BB76" s="923"/>
      <c r="BC76" s="923"/>
      <c r="BD76" s="924"/>
      <c r="BE76" s="264"/>
      <c r="BF76" s="264"/>
      <c r="BG76" s="264"/>
      <c r="BH76" s="264"/>
      <c r="BI76" s="264"/>
      <c r="BJ76" s="264"/>
      <c r="BK76" s="264"/>
      <c r="BL76" s="264"/>
      <c r="BM76" s="264"/>
      <c r="BN76" s="264"/>
      <c r="BO76" s="264"/>
      <c r="BP76" s="264"/>
      <c r="BQ76" s="261">
        <v>70</v>
      </c>
      <c r="BR76" s="266"/>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5"/>
    </row>
    <row r="77" spans="1:131" s="246" customFormat="1" ht="26.25" customHeight="1" x14ac:dyDescent="0.15">
      <c r="A77" s="260">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4"/>
      <c r="BF77" s="264"/>
      <c r="BG77" s="264"/>
      <c r="BH77" s="264"/>
      <c r="BI77" s="264"/>
      <c r="BJ77" s="264"/>
      <c r="BK77" s="264"/>
      <c r="BL77" s="264"/>
      <c r="BM77" s="264"/>
      <c r="BN77" s="264"/>
      <c r="BO77" s="264"/>
      <c r="BP77" s="264"/>
      <c r="BQ77" s="261">
        <v>71</v>
      </c>
      <c r="BR77" s="266"/>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5"/>
    </row>
    <row r="78" spans="1:131" s="246" customFormat="1" ht="26.25" customHeight="1" x14ac:dyDescent="0.15">
      <c r="A78" s="260">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4"/>
      <c r="BF78" s="264"/>
      <c r="BG78" s="264"/>
      <c r="BH78" s="264"/>
      <c r="BI78" s="264"/>
      <c r="BJ78" s="267"/>
      <c r="BK78" s="267"/>
      <c r="BL78" s="267"/>
      <c r="BM78" s="267"/>
      <c r="BN78" s="267"/>
      <c r="BO78" s="264"/>
      <c r="BP78" s="264"/>
      <c r="BQ78" s="261">
        <v>72</v>
      </c>
      <c r="BR78" s="266"/>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5"/>
    </row>
    <row r="79" spans="1:131" s="246" customFormat="1" ht="26.25" customHeight="1" x14ac:dyDescent="0.15">
      <c r="A79" s="260">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4"/>
      <c r="BF79" s="264"/>
      <c r="BG79" s="264"/>
      <c r="BH79" s="264"/>
      <c r="BI79" s="264"/>
      <c r="BJ79" s="267"/>
      <c r="BK79" s="267"/>
      <c r="BL79" s="267"/>
      <c r="BM79" s="267"/>
      <c r="BN79" s="267"/>
      <c r="BO79" s="264"/>
      <c r="BP79" s="264"/>
      <c r="BQ79" s="261">
        <v>73</v>
      </c>
      <c r="BR79" s="266"/>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5"/>
    </row>
    <row r="80" spans="1:131" s="246" customFormat="1" ht="26.25" customHeight="1" x14ac:dyDescent="0.15">
      <c r="A80" s="260">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4"/>
      <c r="BF80" s="264"/>
      <c r="BG80" s="264"/>
      <c r="BH80" s="264"/>
      <c r="BI80" s="264"/>
      <c r="BJ80" s="264"/>
      <c r="BK80" s="264"/>
      <c r="BL80" s="264"/>
      <c r="BM80" s="264"/>
      <c r="BN80" s="264"/>
      <c r="BO80" s="264"/>
      <c r="BP80" s="264"/>
      <c r="BQ80" s="261">
        <v>74</v>
      </c>
      <c r="BR80" s="266"/>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5"/>
    </row>
    <row r="81" spans="1:131" s="246" customFormat="1" ht="26.25" customHeight="1" x14ac:dyDescent="0.15">
      <c r="A81" s="260">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4"/>
      <c r="BF81" s="264"/>
      <c r="BG81" s="264"/>
      <c r="BH81" s="264"/>
      <c r="BI81" s="264"/>
      <c r="BJ81" s="264"/>
      <c r="BK81" s="264"/>
      <c r="BL81" s="264"/>
      <c r="BM81" s="264"/>
      <c r="BN81" s="264"/>
      <c r="BO81" s="264"/>
      <c r="BP81" s="264"/>
      <c r="BQ81" s="261">
        <v>75</v>
      </c>
      <c r="BR81" s="266"/>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5"/>
    </row>
    <row r="82" spans="1:131" s="246" customFormat="1" ht="26.25" customHeight="1" x14ac:dyDescent="0.15">
      <c r="A82" s="260">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4"/>
      <c r="BF82" s="264"/>
      <c r="BG82" s="264"/>
      <c r="BH82" s="264"/>
      <c r="BI82" s="264"/>
      <c r="BJ82" s="264"/>
      <c r="BK82" s="264"/>
      <c r="BL82" s="264"/>
      <c r="BM82" s="264"/>
      <c r="BN82" s="264"/>
      <c r="BO82" s="264"/>
      <c r="BP82" s="264"/>
      <c r="BQ82" s="261">
        <v>76</v>
      </c>
      <c r="BR82" s="266"/>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5"/>
    </row>
    <row r="83" spans="1:131" s="246" customFormat="1" ht="26.25" customHeight="1" x14ac:dyDescent="0.15">
      <c r="A83" s="260">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4"/>
      <c r="BF83" s="264"/>
      <c r="BG83" s="264"/>
      <c r="BH83" s="264"/>
      <c r="BI83" s="264"/>
      <c r="BJ83" s="264"/>
      <c r="BK83" s="264"/>
      <c r="BL83" s="264"/>
      <c r="BM83" s="264"/>
      <c r="BN83" s="264"/>
      <c r="BO83" s="264"/>
      <c r="BP83" s="264"/>
      <c r="BQ83" s="261">
        <v>77</v>
      </c>
      <c r="BR83" s="266"/>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5"/>
    </row>
    <row r="84" spans="1:131" s="246" customFormat="1" ht="26.25" customHeight="1" x14ac:dyDescent="0.15">
      <c r="A84" s="260">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4"/>
      <c r="BF84" s="264"/>
      <c r="BG84" s="264"/>
      <c r="BH84" s="264"/>
      <c r="BI84" s="264"/>
      <c r="BJ84" s="264"/>
      <c r="BK84" s="264"/>
      <c r="BL84" s="264"/>
      <c r="BM84" s="264"/>
      <c r="BN84" s="264"/>
      <c r="BO84" s="264"/>
      <c r="BP84" s="264"/>
      <c r="BQ84" s="261">
        <v>78</v>
      </c>
      <c r="BR84" s="266"/>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5"/>
    </row>
    <row r="85" spans="1:131" s="246" customFormat="1" ht="26.25" customHeight="1" x14ac:dyDescent="0.15">
      <c r="A85" s="260">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4"/>
      <c r="BF85" s="264"/>
      <c r="BG85" s="264"/>
      <c r="BH85" s="264"/>
      <c r="BI85" s="264"/>
      <c r="BJ85" s="264"/>
      <c r="BK85" s="264"/>
      <c r="BL85" s="264"/>
      <c r="BM85" s="264"/>
      <c r="BN85" s="264"/>
      <c r="BO85" s="264"/>
      <c r="BP85" s="264"/>
      <c r="BQ85" s="261">
        <v>79</v>
      </c>
      <c r="BR85" s="266"/>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5"/>
    </row>
    <row r="86" spans="1:131" s="246" customFormat="1" ht="26.25" customHeight="1" x14ac:dyDescent="0.15">
      <c r="A86" s="260">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4"/>
      <c r="BF86" s="264"/>
      <c r="BG86" s="264"/>
      <c r="BH86" s="264"/>
      <c r="BI86" s="264"/>
      <c r="BJ86" s="264"/>
      <c r="BK86" s="264"/>
      <c r="BL86" s="264"/>
      <c r="BM86" s="264"/>
      <c r="BN86" s="264"/>
      <c r="BO86" s="264"/>
      <c r="BP86" s="264"/>
      <c r="BQ86" s="261">
        <v>80</v>
      </c>
      <c r="BR86" s="266"/>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5"/>
    </row>
    <row r="87" spans="1:131" s="246" customFormat="1" ht="26.25" customHeight="1" x14ac:dyDescent="0.15">
      <c r="A87" s="268">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4"/>
      <c r="BF87" s="264"/>
      <c r="BG87" s="264"/>
      <c r="BH87" s="264"/>
      <c r="BI87" s="264"/>
      <c r="BJ87" s="264"/>
      <c r="BK87" s="264"/>
      <c r="BL87" s="264"/>
      <c r="BM87" s="264"/>
      <c r="BN87" s="264"/>
      <c r="BO87" s="264"/>
      <c r="BP87" s="264"/>
      <c r="BQ87" s="261">
        <v>81</v>
      </c>
      <c r="BR87" s="266"/>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5"/>
    </row>
    <row r="88" spans="1:131" s="246" customFormat="1" ht="26.25" customHeight="1" thickBot="1" x14ac:dyDescent="0.2">
      <c r="A88" s="263" t="s">
        <v>394</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7138</v>
      </c>
      <c r="AG88" s="888"/>
      <c r="AH88" s="888"/>
      <c r="AI88" s="888"/>
      <c r="AJ88" s="888"/>
      <c r="AK88" s="885"/>
      <c r="AL88" s="885"/>
      <c r="AM88" s="885"/>
      <c r="AN88" s="885"/>
      <c r="AO88" s="885"/>
      <c r="AP88" s="888">
        <v>7188</v>
      </c>
      <c r="AQ88" s="888"/>
      <c r="AR88" s="888"/>
      <c r="AS88" s="888"/>
      <c r="AT88" s="888"/>
      <c r="AU88" s="888">
        <v>1484</v>
      </c>
      <c r="AV88" s="888"/>
      <c r="AW88" s="888"/>
      <c r="AX88" s="888"/>
      <c r="AY88" s="888"/>
      <c r="AZ88" s="893"/>
      <c r="BA88" s="893"/>
      <c r="BB88" s="893"/>
      <c r="BC88" s="893"/>
      <c r="BD88" s="894"/>
      <c r="BE88" s="264"/>
      <c r="BF88" s="264"/>
      <c r="BG88" s="264"/>
      <c r="BH88" s="264"/>
      <c r="BI88" s="264"/>
      <c r="BJ88" s="264"/>
      <c r="BK88" s="264"/>
      <c r="BL88" s="264"/>
      <c r="BM88" s="264"/>
      <c r="BN88" s="264"/>
      <c r="BO88" s="264"/>
      <c r="BP88" s="264"/>
      <c r="BQ88" s="261">
        <v>82</v>
      </c>
      <c r="BR88" s="266"/>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394</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20</v>
      </c>
      <c r="CS102" s="896"/>
      <c r="CT102" s="896"/>
      <c r="CU102" s="896"/>
      <c r="CV102" s="939"/>
      <c r="CW102" s="938">
        <v>220</v>
      </c>
      <c r="CX102" s="896"/>
      <c r="CY102" s="896"/>
      <c r="CZ102" s="896"/>
      <c r="DA102" s="939"/>
      <c r="DB102" s="938" t="s">
        <v>608</v>
      </c>
      <c r="DC102" s="896"/>
      <c r="DD102" s="896"/>
      <c r="DE102" s="896"/>
      <c r="DF102" s="939"/>
      <c r="DG102" s="938" t="s">
        <v>608</v>
      </c>
      <c r="DH102" s="896"/>
      <c r="DI102" s="896"/>
      <c r="DJ102" s="896"/>
      <c r="DK102" s="939"/>
      <c r="DL102" s="938" t="s">
        <v>608</v>
      </c>
      <c r="DM102" s="896"/>
      <c r="DN102" s="896"/>
      <c r="DO102" s="896"/>
      <c r="DP102" s="939"/>
      <c r="DQ102" s="938" t="s">
        <v>608</v>
      </c>
      <c r="DR102" s="896"/>
      <c r="DS102" s="896"/>
      <c r="DT102" s="896"/>
      <c r="DU102" s="939"/>
      <c r="DV102" s="962"/>
      <c r="DW102" s="963"/>
      <c r="DX102" s="963"/>
      <c r="DY102" s="963"/>
      <c r="DZ102" s="964"/>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426</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427</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5" customFormat="1" ht="26.25" customHeight="1" x14ac:dyDescent="0.15">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311</v>
      </c>
      <c r="AG109" s="941"/>
      <c r="AH109" s="941"/>
      <c r="AI109" s="941"/>
      <c r="AJ109" s="942"/>
      <c r="AK109" s="940" t="s">
        <v>310</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311</v>
      </c>
      <c r="BW109" s="941"/>
      <c r="BX109" s="941"/>
      <c r="BY109" s="941"/>
      <c r="BZ109" s="942"/>
      <c r="CA109" s="940" t="s">
        <v>310</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311</v>
      </c>
      <c r="DM109" s="941"/>
      <c r="DN109" s="941"/>
      <c r="DO109" s="941"/>
      <c r="DP109" s="942"/>
      <c r="DQ109" s="940" t="s">
        <v>310</v>
      </c>
      <c r="DR109" s="941"/>
      <c r="DS109" s="941"/>
      <c r="DT109" s="941"/>
      <c r="DU109" s="942"/>
      <c r="DV109" s="940" t="s">
        <v>432</v>
      </c>
      <c r="DW109" s="941"/>
      <c r="DX109" s="941"/>
      <c r="DY109" s="941"/>
      <c r="DZ109" s="943"/>
    </row>
    <row r="110" spans="1:131" s="245" customFormat="1" ht="26.25" customHeight="1" x14ac:dyDescent="0.15">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2037215</v>
      </c>
      <c r="AB110" s="948"/>
      <c r="AC110" s="948"/>
      <c r="AD110" s="948"/>
      <c r="AE110" s="949"/>
      <c r="AF110" s="950">
        <v>2166771</v>
      </c>
      <c r="AG110" s="948"/>
      <c r="AH110" s="948"/>
      <c r="AI110" s="948"/>
      <c r="AJ110" s="949"/>
      <c r="AK110" s="950">
        <v>2318704</v>
      </c>
      <c r="AL110" s="948"/>
      <c r="AM110" s="948"/>
      <c r="AN110" s="948"/>
      <c r="AO110" s="949"/>
      <c r="AP110" s="951">
        <v>17.100000000000001</v>
      </c>
      <c r="AQ110" s="952"/>
      <c r="AR110" s="952"/>
      <c r="AS110" s="952"/>
      <c r="AT110" s="953"/>
      <c r="AU110" s="954" t="s">
        <v>72</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26703833</v>
      </c>
      <c r="BR110" s="983"/>
      <c r="BS110" s="983"/>
      <c r="BT110" s="983"/>
      <c r="BU110" s="983"/>
      <c r="BV110" s="983">
        <v>26076017</v>
      </c>
      <c r="BW110" s="983"/>
      <c r="BX110" s="983"/>
      <c r="BY110" s="983"/>
      <c r="BZ110" s="983"/>
      <c r="CA110" s="983">
        <v>24836921</v>
      </c>
      <c r="CB110" s="983"/>
      <c r="CC110" s="983"/>
      <c r="CD110" s="983"/>
      <c r="CE110" s="983"/>
      <c r="CF110" s="997">
        <v>183.7</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438</v>
      </c>
      <c r="DH110" s="983"/>
      <c r="DI110" s="983"/>
      <c r="DJ110" s="983"/>
      <c r="DK110" s="983"/>
      <c r="DL110" s="983" t="s">
        <v>438</v>
      </c>
      <c r="DM110" s="983"/>
      <c r="DN110" s="983"/>
      <c r="DO110" s="983"/>
      <c r="DP110" s="983"/>
      <c r="DQ110" s="983" t="s">
        <v>439</v>
      </c>
      <c r="DR110" s="983"/>
      <c r="DS110" s="983"/>
      <c r="DT110" s="983"/>
      <c r="DU110" s="983"/>
      <c r="DV110" s="984" t="s">
        <v>440</v>
      </c>
      <c r="DW110" s="984"/>
      <c r="DX110" s="984"/>
      <c r="DY110" s="984"/>
      <c r="DZ110" s="985"/>
    </row>
    <row r="111" spans="1:131" s="245" customFormat="1" ht="26.25" customHeight="1" x14ac:dyDescent="0.15">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440</v>
      </c>
      <c r="AB111" s="990"/>
      <c r="AC111" s="990"/>
      <c r="AD111" s="990"/>
      <c r="AE111" s="991"/>
      <c r="AF111" s="992" t="s">
        <v>439</v>
      </c>
      <c r="AG111" s="990"/>
      <c r="AH111" s="990"/>
      <c r="AI111" s="990"/>
      <c r="AJ111" s="991"/>
      <c r="AK111" s="992" t="s">
        <v>439</v>
      </c>
      <c r="AL111" s="990"/>
      <c r="AM111" s="990"/>
      <c r="AN111" s="990"/>
      <c r="AO111" s="991"/>
      <c r="AP111" s="993" t="s">
        <v>439</v>
      </c>
      <c r="AQ111" s="994"/>
      <c r="AR111" s="994"/>
      <c r="AS111" s="994"/>
      <c r="AT111" s="995"/>
      <c r="AU111" s="956"/>
      <c r="AV111" s="957"/>
      <c r="AW111" s="957"/>
      <c r="AX111" s="957"/>
      <c r="AY111" s="957"/>
      <c r="AZ111" s="1005" t="s">
        <v>442</v>
      </c>
      <c r="BA111" s="1006"/>
      <c r="BB111" s="1006"/>
      <c r="BC111" s="1006"/>
      <c r="BD111" s="1006"/>
      <c r="BE111" s="1006"/>
      <c r="BF111" s="1006"/>
      <c r="BG111" s="1006"/>
      <c r="BH111" s="1006"/>
      <c r="BI111" s="1006"/>
      <c r="BJ111" s="1006"/>
      <c r="BK111" s="1006"/>
      <c r="BL111" s="1006"/>
      <c r="BM111" s="1006"/>
      <c r="BN111" s="1006"/>
      <c r="BO111" s="1006"/>
      <c r="BP111" s="1007"/>
      <c r="BQ111" s="975" t="s">
        <v>438</v>
      </c>
      <c r="BR111" s="976"/>
      <c r="BS111" s="976"/>
      <c r="BT111" s="976"/>
      <c r="BU111" s="976"/>
      <c r="BV111" s="976" t="s">
        <v>439</v>
      </c>
      <c r="BW111" s="976"/>
      <c r="BX111" s="976"/>
      <c r="BY111" s="976"/>
      <c r="BZ111" s="976"/>
      <c r="CA111" s="976" t="s">
        <v>146</v>
      </c>
      <c r="CB111" s="976"/>
      <c r="CC111" s="976"/>
      <c r="CD111" s="976"/>
      <c r="CE111" s="976"/>
      <c r="CF111" s="970" t="s">
        <v>440</v>
      </c>
      <c r="CG111" s="971"/>
      <c r="CH111" s="971"/>
      <c r="CI111" s="971"/>
      <c r="CJ111" s="971"/>
      <c r="CK111" s="1001"/>
      <c r="CL111" s="1002"/>
      <c r="CM111" s="972" t="s">
        <v>443</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439</v>
      </c>
      <c r="DH111" s="976"/>
      <c r="DI111" s="976"/>
      <c r="DJ111" s="976"/>
      <c r="DK111" s="976"/>
      <c r="DL111" s="976" t="s">
        <v>440</v>
      </c>
      <c r="DM111" s="976"/>
      <c r="DN111" s="976"/>
      <c r="DO111" s="976"/>
      <c r="DP111" s="976"/>
      <c r="DQ111" s="976" t="s">
        <v>439</v>
      </c>
      <c r="DR111" s="976"/>
      <c r="DS111" s="976"/>
      <c r="DT111" s="976"/>
      <c r="DU111" s="976"/>
      <c r="DV111" s="977" t="s">
        <v>146</v>
      </c>
      <c r="DW111" s="977"/>
      <c r="DX111" s="977"/>
      <c r="DY111" s="977"/>
      <c r="DZ111" s="978"/>
    </row>
    <row r="112" spans="1:131" s="245" customFormat="1" ht="26.25" customHeight="1" x14ac:dyDescent="0.15">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439</v>
      </c>
      <c r="AB112" s="1015"/>
      <c r="AC112" s="1015"/>
      <c r="AD112" s="1015"/>
      <c r="AE112" s="1016"/>
      <c r="AF112" s="1017" t="s">
        <v>438</v>
      </c>
      <c r="AG112" s="1015"/>
      <c r="AH112" s="1015"/>
      <c r="AI112" s="1015"/>
      <c r="AJ112" s="1016"/>
      <c r="AK112" s="1017" t="s">
        <v>439</v>
      </c>
      <c r="AL112" s="1015"/>
      <c r="AM112" s="1015"/>
      <c r="AN112" s="1015"/>
      <c r="AO112" s="1016"/>
      <c r="AP112" s="1018" t="s">
        <v>146</v>
      </c>
      <c r="AQ112" s="1019"/>
      <c r="AR112" s="1019"/>
      <c r="AS112" s="1019"/>
      <c r="AT112" s="1020"/>
      <c r="AU112" s="956"/>
      <c r="AV112" s="957"/>
      <c r="AW112" s="957"/>
      <c r="AX112" s="957"/>
      <c r="AY112" s="957"/>
      <c r="AZ112" s="1005" t="s">
        <v>446</v>
      </c>
      <c r="BA112" s="1006"/>
      <c r="BB112" s="1006"/>
      <c r="BC112" s="1006"/>
      <c r="BD112" s="1006"/>
      <c r="BE112" s="1006"/>
      <c r="BF112" s="1006"/>
      <c r="BG112" s="1006"/>
      <c r="BH112" s="1006"/>
      <c r="BI112" s="1006"/>
      <c r="BJ112" s="1006"/>
      <c r="BK112" s="1006"/>
      <c r="BL112" s="1006"/>
      <c r="BM112" s="1006"/>
      <c r="BN112" s="1006"/>
      <c r="BO112" s="1006"/>
      <c r="BP112" s="1007"/>
      <c r="BQ112" s="975">
        <v>2206498</v>
      </c>
      <c r="BR112" s="976"/>
      <c r="BS112" s="976"/>
      <c r="BT112" s="976"/>
      <c r="BU112" s="976"/>
      <c r="BV112" s="976">
        <v>1568518</v>
      </c>
      <c r="BW112" s="976"/>
      <c r="BX112" s="976"/>
      <c r="BY112" s="976"/>
      <c r="BZ112" s="976"/>
      <c r="CA112" s="976">
        <v>991859</v>
      </c>
      <c r="CB112" s="976"/>
      <c r="CC112" s="976"/>
      <c r="CD112" s="976"/>
      <c r="CE112" s="976"/>
      <c r="CF112" s="970">
        <v>7.3</v>
      </c>
      <c r="CG112" s="971"/>
      <c r="CH112" s="971"/>
      <c r="CI112" s="971"/>
      <c r="CJ112" s="971"/>
      <c r="CK112" s="1001"/>
      <c r="CL112" s="1002"/>
      <c r="CM112" s="972" t="s">
        <v>447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439</v>
      </c>
      <c r="DH112" s="976"/>
      <c r="DI112" s="976"/>
      <c r="DJ112" s="976"/>
      <c r="DK112" s="976"/>
      <c r="DL112" s="976" t="s">
        <v>438</v>
      </c>
      <c r="DM112" s="976"/>
      <c r="DN112" s="976"/>
      <c r="DO112" s="976"/>
      <c r="DP112" s="976"/>
      <c r="DQ112" s="976" t="s">
        <v>146</v>
      </c>
      <c r="DR112" s="976"/>
      <c r="DS112" s="976"/>
      <c r="DT112" s="976"/>
      <c r="DU112" s="976"/>
      <c r="DV112" s="977" t="s">
        <v>439</v>
      </c>
      <c r="DW112" s="977"/>
      <c r="DX112" s="977"/>
      <c r="DY112" s="977"/>
      <c r="DZ112" s="978"/>
    </row>
    <row r="113" spans="1:130" s="245" customFormat="1" ht="26.25" customHeight="1" x14ac:dyDescent="0.15">
      <c r="A113" s="1010"/>
      <c r="B113" s="1011"/>
      <c r="C113" s="1006" t="s">
        <v>448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218635</v>
      </c>
      <c r="AB113" s="990"/>
      <c r="AC113" s="990"/>
      <c r="AD113" s="990"/>
      <c r="AE113" s="991"/>
      <c r="AF113" s="992">
        <v>103528</v>
      </c>
      <c r="AG113" s="990"/>
      <c r="AH113" s="990"/>
      <c r="AI113" s="990"/>
      <c r="AJ113" s="991"/>
      <c r="AK113" s="992">
        <v>102053</v>
      </c>
      <c r="AL113" s="990"/>
      <c r="AM113" s="990"/>
      <c r="AN113" s="990"/>
      <c r="AO113" s="991"/>
      <c r="AP113" s="993">
        <v>0.8</v>
      </c>
      <c r="AQ113" s="994"/>
      <c r="AR113" s="994"/>
      <c r="AS113" s="994"/>
      <c r="AT113" s="995"/>
      <c r="AU113" s="956"/>
      <c r="AV113" s="957"/>
      <c r="AW113" s="957"/>
      <c r="AX113" s="957"/>
      <c r="AY113" s="957"/>
      <c r="AZ113" s="1005" t="s">
        <v>449</v>
      </c>
      <c r="BA113" s="1006"/>
      <c r="BB113" s="1006"/>
      <c r="BC113" s="1006"/>
      <c r="BD113" s="1006"/>
      <c r="BE113" s="1006"/>
      <c r="BF113" s="1006"/>
      <c r="BG113" s="1006"/>
      <c r="BH113" s="1006"/>
      <c r="BI113" s="1006"/>
      <c r="BJ113" s="1006"/>
      <c r="BK113" s="1006"/>
      <c r="BL113" s="1006"/>
      <c r="BM113" s="1006"/>
      <c r="BN113" s="1006"/>
      <c r="BO113" s="1006"/>
      <c r="BP113" s="1007"/>
      <c r="BQ113" s="975">
        <v>1531320</v>
      </c>
      <c r="BR113" s="976"/>
      <c r="BS113" s="976"/>
      <c r="BT113" s="976"/>
      <c r="BU113" s="976"/>
      <c r="BV113" s="976">
        <v>1476261</v>
      </c>
      <c r="BW113" s="976"/>
      <c r="BX113" s="976"/>
      <c r="BY113" s="976"/>
      <c r="BZ113" s="976"/>
      <c r="CA113" s="976">
        <v>1484119</v>
      </c>
      <c r="CB113" s="976"/>
      <c r="CC113" s="976"/>
      <c r="CD113" s="976"/>
      <c r="CE113" s="976"/>
      <c r="CF113" s="970">
        <v>11</v>
      </c>
      <c r="CG113" s="971"/>
      <c r="CH113" s="971"/>
      <c r="CI113" s="971"/>
      <c r="CJ113" s="971"/>
      <c r="CK113" s="1001"/>
      <c r="CL113" s="1002"/>
      <c r="CM113" s="972" t="s">
        <v>450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439</v>
      </c>
      <c r="DH113" s="1015"/>
      <c r="DI113" s="1015"/>
      <c r="DJ113" s="1015"/>
      <c r="DK113" s="1016"/>
      <c r="DL113" s="1017" t="s">
        <v>439</v>
      </c>
      <c r="DM113" s="1015"/>
      <c r="DN113" s="1015"/>
      <c r="DO113" s="1015"/>
      <c r="DP113" s="1016"/>
      <c r="DQ113" s="1017" t="s">
        <v>439</v>
      </c>
      <c r="DR113" s="1015"/>
      <c r="DS113" s="1015"/>
      <c r="DT113" s="1015"/>
      <c r="DU113" s="1016"/>
      <c r="DV113" s="1018" t="s">
        <v>451</v>
      </c>
      <c r="DW113" s="1019"/>
      <c r="DX113" s="1019"/>
      <c r="DY113" s="1019"/>
      <c r="DZ113" s="1020"/>
    </row>
    <row r="114" spans="1:130" s="245" customFormat="1" ht="26.25" customHeight="1" x14ac:dyDescent="0.15">
      <c r="A114" s="1010"/>
      <c r="B114" s="1011"/>
      <c r="C114" s="1006" t="s">
        <v>452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82468</v>
      </c>
      <c r="AB114" s="1015"/>
      <c r="AC114" s="1015"/>
      <c r="AD114" s="1015"/>
      <c r="AE114" s="1016"/>
      <c r="AF114" s="1017">
        <v>102535</v>
      </c>
      <c r="AG114" s="1015"/>
      <c r="AH114" s="1015"/>
      <c r="AI114" s="1015"/>
      <c r="AJ114" s="1016"/>
      <c r="AK114" s="1017">
        <v>98663</v>
      </c>
      <c r="AL114" s="1015"/>
      <c r="AM114" s="1015"/>
      <c r="AN114" s="1015"/>
      <c r="AO114" s="1016"/>
      <c r="AP114" s="1018">
        <v>0.7</v>
      </c>
      <c r="AQ114" s="1019"/>
      <c r="AR114" s="1019"/>
      <c r="AS114" s="1019"/>
      <c r="AT114" s="1020"/>
      <c r="AU114" s="956"/>
      <c r="AV114" s="957"/>
      <c r="AW114" s="957"/>
      <c r="AX114" s="957"/>
      <c r="AY114" s="957"/>
      <c r="AZ114" s="1005" t="s">
        <v>453</v>
      </c>
      <c r="BA114" s="1006"/>
      <c r="BB114" s="1006"/>
      <c r="BC114" s="1006"/>
      <c r="BD114" s="1006"/>
      <c r="BE114" s="1006"/>
      <c r="BF114" s="1006"/>
      <c r="BG114" s="1006"/>
      <c r="BH114" s="1006"/>
      <c r="BI114" s="1006"/>
      <c r="BJ114" s="1006"/>
      <c r="BK114" s="1006"/>
      <c r="BL114" s="1006"/>
      <c r="BM114" s="1006"/>
      <c r="BN114" s="1006"/>
      <c r="BO114" s="1006"/>
      <c r="BP114" s="1007"/>
      <c r="BQ114" s="975">
        <v>3140198</v>
      </c>
      <c r="BR114" s="976"/>
      <c r="BS114" s="976"/>
      <c r="BT114" s="976"/>
      <c r="BU114" s="976"/>
      <c r="BV114" s="976">
        <v>2776436</v>
      </c>
      <c r="BW114" s="976"/>
      <c r="BX114" s="976"/>
      <c r="BY114" s="976"/>
      <c r="BZ114" s="976"/>
      <c r="CA114" s="976">
        <v>2767145</v>
      </c>
      <c r="CB114" s="976"/>
      <c r="CC114" s="976"/>
      <c r="CD114" s="976"/>
      <c r="CE114" s="976"/>
      <c r="CF114" s="970">
        <v>20.5</v>
      </c>
      <c r="CG114" s="971"/>
      <c r="CH114" s="971"/>
      <c r="CI114" s="971"/>
      <c r="CJ114" s="971"/>
      <c r="CK114" s="1001"/>
      <c r="CL114" s="1002"/>
      <c r="CM114" s="972" t="s">
        <v>454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439</v>
      </c>
      <c r="DH114" s="1015"/>
      <c r="DI114" s="1015"/>
      <c r="DJ114" s="1015"/>
      <c r="DK114" s="1016"/>
      <c r="DL114" s="1017" t="s">
        <v>439</v>
      </c>
      <c r="DM114" s="1015"/>
      <c r="DN114" s="1015"/>
      <c r="DO114" s="1015"/>
      <c r="DP114" s="1016"/>
      <c r="DQ114" s="1017" t="s">
        <v>440</v>
      </c>
      <c r="DR114" s="1015"/>
      <c r="DS114" s="1015"/>
      <c r="DT114" s="1015"/>
      <c r="DU114" s="1016"/>
      <c r="DV114" s="1018" t="s">
        <v>439</v>
      </c>
      <c r="DW114" s="1019"/>
      <c r="DX114" s="1019"/>
      <c r="DY114" s="1019"/>
      <c r="DZ114" s="1020"/>
    </row>
    <row r="115" spans="1:130" s="245" customFormat="1" ht="26.25" customHeight="1" x14ac:dyDescent="0.15">
      <c r="A115" s="1010"/>
      <c r="B115" s="1011"/>
      <c r="C115" s="1006" t="s">
        <v>455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439</v>
      </c>
      <c r="AB115" s="990"/>
      <c r="AC115" s="990"/>
      <c r="AD115" s="990"/>
      <c r="AE115" s="991"/>
      <c r="AF115" s="992" t="s">
        <v>439</v>
      </c>
      <c r="AG115" s="990"/>
      <c r="AH115" s="990"/>
      <c r="AI115" s="990"/>
      <c r="AJ115" s="991"/>
      <c r="AK115" s="992" t="s">
        <v>146</v>
      </c>
      <c r="AL115" s="990"/>
      <c r="AM115" s="990"/>
      <c r="AN115" s="990"/>
      <c r="AO115" s="991"/>
      <c r="AP115" s="993" t="s">
        <v>438</v>
      </c>
      <c r="AQ115" s="994"/>
      <c r="AR115" s="994"/>
      <c r="AS115" s="994"/>
      <c r="AT115" s="995"/>
      <c r="AU115" s="956"/>
      <c r="AV115" s="957"/>
      <c r="AW115" s="957"/>
      <c r="AX115" s="957"/>
      <c r="AY115" s="957"/>
      <c r="AZ115" s="1005" t="s">
        <v>456</v>
      </c>
      <c r="BA115" s="1006"/>
      <c r="BB115" s="1006"/>
      <c r="BC115" s="1006"/>
      <c r="BD115" s="1006"/>
      <c r="BE115" s="1006"/>
      <c r="BF115" s="1006"/>
      <c r="BG115" s="1006"/>
      <c r="BH115" s="1006"/>
      <c r="BI115" s="1006"/>
      <c r="BJ115" s="1006"/>
      <c r="BK115" s="1006"/>
      <c r="BL115" s="1006"/>
      <c r="BM115" s="1006"/>
      <c r="BN115" s="1006"/>
      <c r="BO115" s="1006"/>
      <c r="BP115" s="1007"/>
      <c r="BQ115" s="975">
        <v>4170</v>
      </c>
      <c r="BR115" s="976"/>
      <c r="BS115" s="976"/>
      <c r="BT115" s="976"/>
      <c r="BU115" s="976"/>
      <c r="BV115" s="976" t="s">
        <v>438</v>
      </c>
      <c r="BW115" s="976"/>
      <c r="BX115" s="976"/>
      <c r="BY115" s="976"/>
      <c r="BZ115" s="976"/>
      <c r="CA115" s="976" t="s">
        <v>146</v>
      </c>
      <c r="CB115" s="976"/>
      <c r="CC115" s="976"/>
      <c r="CD115" s="976"/>
      <c r="CE115" s="976"/>
      <c r="CF115" s="970" t="s">
        <v>438</v>
      </c>
      <c r="CG115" s="971"/>
      <c r="CH115" s="971"/>
      <c r="CI115" s="971"/>
      <c r="CJ115" s="971"/>
      <c r="CK115" s="1001"/>
      <c r="CL115" s="1002"/>
      <c r="CM115" s="1005" t="s">
        <v>457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439</v>
      </c>
      <c r="DH115" s="1015"/>
      <c r="DI115" s="1015"/>
      <c r="DJ115" s="1015"/>
      <c r="DK115" s="1016"/>
      <c r="DL115" s="1017" t="s">
        <v>439</v>
      </c>
      <c r="DM115" s="1015"/>
      <c r="DN115" s="1015"/>
      <c r="DO115" s="1015"/>
      <c r="DP115" s="1016"/>
      <c r="DQ115" s="1017" t="s">
        <v>439</v>
      </c>
      <c r="DR115" s="1015"/>
      <c r="DS115" s="1015"/>
      <c r="DT115" s="1015"/>
      <c r="DU115" s="1016"/>
      <c r="DV115" s="1018" t="s">
        <v>440</v>
      </c>
      <c r="DW115" s="1019"/>
      <c r="DX115" s="1019"/>
      <c r="DY115" s="1019"/>
      <c r="DZ115" s="1020"/>
    </row>
    <row r="116" spans="1:130" s="245" customFormat="1" ht="26.25" customHeight="1" x14ac:dyDescent="0.15">
      <c r="A116" s="1012"/>
      <c r="B116" s="1013"/>
      <c r="C116" s="1021" t="s">
        <v>458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439</v>
      </c>
      <c r="AB116" s="1015"/>
      <c r="AC116" s="1015"/>
      <c r="AD116" s="1015"/>
      <c r="AE116" s="1016"/>
      <c r="AF116" s="1017" t="s">
        <v>439</v>
      </c>
      <c r="AG116" s="1015"/>
      <c r="AH116" s="1015"/>
      <c r="AI116" s="1015"/>
      <c r="AJ116" s="1016"/>
      <c r="AK116" s="1017" t="s">
        <v>146</v>
      </c>
      <c r="AL116" s="1015"/>
      <c r="AM116" s="1015"/>
      <c r="AN116" s="1015"/>
      <c r="AO116" s="1016"/>
      <c r="AP116" s="1018" t="s">
        <v>438</v>
      </c>
      <c r="AQ116" s="1019"/>
      <c r="AR116" s="1019"/>
      <c r="AS116" s="1019"/>
      <c r="AT116" s="1020"/>
      <c r="AU116" s="956"/>
      <c r="AV116" s="957"/>
      <c r="AW116" s="957"/>
      <c r="AX116" s="957"/>
      <c r="AY116" s="957"/>
      <c r="AZ116" s="1023" t="s">
        <v>459</v>
      </c>
      <c r="BA116" s="1024"/>
      <c r="BB116" s="1024"/>
      <c r="BC116" s="1024"/>
      <c r="BD116" s="1024"/>
      <c r="BE116" s="1024"/>
      <c r="BF116" s="1024"/>
      <c r="BG116" s="1024"/>
      <c r="BH116" s="1024"/>
      <c r="BI116" s="1024"/>
      <c r="BJ116" s="1024"/>
      <c r="BK116" s="1024"/>
      <c r="BL116" s="1024"/>
      <c r="BM116" s="1024"/>
      <c r="BN116" s="1024"/>
      <c r="BO116" s="1024"/>
      <c r="BP116" s="1025"/>
      <c r="BQ116" s="975" t="s">
        <v>439</v>
      </c>
      <c r="BR116" s="976"/>
      <c r="BS116" s="976"/>
      <c r="BT116" s="976"/>
      <c r="BU116" s="976"/>
      <c r="BV116" s="976" t="s">
        <v>146</v>
      </c>
      <c r="BW116" s="976"/>
      <c r="BX116" s="976"/>
      <c r="BY116" s="976"/>
      <c r="BZ116" s="976"/>
      <c r="CA116" s="976" t="s">
        <v>146</v>
      </c>
      <c r="CB116" s="976"/>
      <c r="CC116" s="976"/>
      <c r="CD116" s="976"/>
      <c r="CE116" s="976"/>
      <c r="CF116" s="970" t="s">
        <v>439</v>
      </c>
      <c r="CG116" s="971"/>
      <c r="CH116" s="971"/>
      <c r="CI116" s="971"/>
      <c r="CJ116" s="971"/>
      <c r="CK116" s="1001"/>
      <c r="CL116" s="1002"/>
      <c r="CM116" s="972" t="s">
        <v>460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439</v>
      </c>
      <c r="DH116" s="1015"/>
      <c r="DI116" s="1015"/>
      <c r="DJ116" s="1015"/>
      <c r="DK116" s="1016"/>
      <c r="DL116" s="1017" t="s">
        <v>146</v>
      </c>
      <c r="DM116" s="1015"/>
      <c r="DN116" s="1015"/>
      <c r="DO116" s="1015"/>
      <c r="DP116" s="1016"/>
      <c r="DQ116" s="1017" t="s">
        <v>439</v>
      </c>
      <c r="DR116" s="1015"/>
      <c r="DS116" s="1015"/>
      <c r="DT116" s="1015"/>
      <c r="DU116" s="1016"/>
      <c r="DV116" s="1018" t="s">
        <v>439</v>
      </c>
      <c r="DW116" s="1019"/>
      <c r="DX116" s="1019"/>
      <c r="DY116" s="1019"/>
      <c r="DZ116" s="1020"/>
    </row>
    <row r="117" spans="1:130" s="245" customFormat="1" ht="26.25" customHeight="1" x14ac:dyDescent="0.15">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461</v>
      </c>
      <c r="Z117" s="942"/>
      <c r="AA117" s="1032">
        <v>2338318</v>
      </c>
      <c r="AB117" s="1033"/>
      <c r="AC117" s="1033"/>
      <c r="AD117" s="1033"/>
      <c r="AE117" s="1034"/>
      <c r="AF117" s="1035">
        <v>2372834</v>
      </c>
      <c r="AG117" s="1033"/>
      <c r="AH117" s="1033"/>
      <c r="AI117" s="1033"/>
      <c r="AJ117" s="1034"/>
      <c r="AK117" s="1035">
        <v>2519420</v>
      </c>
      <c r="AL117" s="1033"/>
      <c r="AM117" s="1033"/>
      <c r="AN117" s="1033"/>
      <c r="AO117" s="1034"/>
      <c r="AP117" s="1036"/>
      <c r="AQ117" s="1037"/>
      <c r="AR117" s="1037"/>
      <c r="AS117" s="1037"/>
      <c r="AT117" s="1038"/>
      <c r="AU117" s="956"/>
      <c r="AV117" s="957"/>
      <c r="AW117" s="957"/>
      <c r="AX117" s="957"/>
      <c r="AY117" s="957"/>
      <c r="AZ117" s="1023" t="s">
        <v>462</v>
      </c>
      <c r="BA117" s="1024"/>
      <c r="BB117" s="1024"/>
      <c r="BC117" s="1024"/>
      <c r="BD117" s="1024"/>
      <c r="BE117" s="1024"/>
      <c r="BF117" s="1024"/>
      <c r="BG117" s="1024"/>
      <c r="BH117" s="1024"/>
      <c r="BI117" s="1024"/>
      <c r="BJ117" s="1024"/>
      <c r="BK117" s="1024"/>
      <c r="BL117" s="1024"/>
      <c r="BM117" s="1024"/>
      <c r="BN117" s="1024"/>
      <c r="BO117" s="1024"/>
      <c r="BP117" s="1025"/>
      <c r="BQ117" s="975" t="s">
        <v>438</v>
      </c>
      <c r="BR117" s="976"/>
      <c r="BS117" s="976"/>
      <c r="BT117" s="976"/>
      <c r="BU117" s="976"/>
      <c r="BV117" s="976" t="s">
        <v>438</v>
      </c>
      <c r="BW117" s="976"/>
      <c r="BX117" s="976"/>
      <c r="BY117" s="976"/>
      <c r="BZ117" s="976"/>
      <c r="CA117" s="976" t="s">
        <v>146</v>
      </c>
      <c r="CB117" s="976"/>
      <c r="CC117" s="976"/>
      <c r="CD117" s="976"/>
      <c r="CE117" s="976"/>
      <c r="CF117" s="970" t="s">
        <v>146</v>
      </c>
      <c r="CG117" s="971"/>
      <c r="CH117" s="971"/>
      <c r="CI117" s="971"/>
      <c r="CJ117" s="971"/>
      <c r="CK117" s="1001"/>
      <c r="CL117" s="1002"/>
      <c r="CM117" s="972" t="s">
        <v>463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440</v>
      </c>
      <c r="DH117" s="1015"/>
      <c r="DI117" s="1015"/>
      <c r="DJ117" s="1015"/>
      <c r="DK117" s="1016"/>
      <c r="DL117" s="1017" t="s">
        <v>438</v>
      </c>
      <c r="DM117" s="1015"/>
      <c r="DN117" s="1015"/>
      <c r="DO117" s="1015"/>
      <c r="DP117" s="1016"/>
      <c r="DQ117" s="1017" t="s">
        <v>440</v>
      </c>
      <c r="DR117" s="1015"/>
      <c r="DS117" s="1015"/>
      <c r="DT117" s="1015"/>
      <c r="DU117" s="1016"/>
      <c r="DV117" s="1018" t="s">
        <v>440</v>
      </c>
      <c r="DW117" s="1019"/>
      <c r="DX117" s="1019"/>
      <c r="DY117" s="1019"/>
      <c r="DZ117" s="1020"/>
    </row>
    <row r="118" spans="1:130" s="245" customFormat="1" ht="26.25" customHeight="1" x14ac:dyDescent="0.15">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311</v>
      </c>
      <c r="AG118" s="941"/>
      <c r="AH118" s="941"/>
      <c r="AI118" s="941"/>
      <c r="AJ118" s="942"/>
      <c r="AK118" s="940" t="s">
        <v>310</v>
      </c>
      <c r="AL118" s="941"/>
      <c r="AM118" s="941"/>
      <c r="AN118" s="941"/>
      <c r="AO118" s="942"/>
      <c r="AP118" s="1027" t="s">
        <v>432</v>
      </c>
      <c r="AQ118" s="1028"/>
      <c r="AR118" s="1028"/>
      <c r="AS118" s="1028"/>
      <c r="AT118" s="1029"/>
      <c r="AU118" s="956"/>
      <c r="AV118" s="957"/>
      <c r="AW118" s="957"/>
      <c r="AX118" s="957"/>
      <c r="AY118" s="957"/>
      <c r="AZ118" s="1030" t="s">
        <v>464</v>
      </c>
      <c r="BA118" s="1021"/>
      <c r="BB118" s="1021"/>
      <c r="BC118" s="1021"/>
      <c r="BD118" s="1021"/>
      <c r="BE118" s="1021"/>
      <c r="BF118" s="1021"/>
      <c r="BG118" s="1021"/>
      <c r="BH118" s="1021"/>
      <c r="BI118" s="1021"/>
      <c r="BJ118" s="1021"/>
      <c r="BK118" s="1021"/>
      <c r="BL118" s="1021"/>
      <c r="BM118" s="1021"/>
      <c r="BN118" s="1021"/>
      <c r="BO118" s="1021"/>
      <c r="BP118" s="1022"/>
      <c r="BQ118" s="1053" t="s">
        <v>146</v>
      </c>
      <c r="BR118" s="1054"/>
      <c r="BS118" s="1054"/>
      <c r="BT118" s="1054"/>
      <c r="BU118" s="1054"/>
      <c r="BV118" s="1054" t="s">
        <v>440</v>
      </c>
      <c r="BW118" s="1054"/>
      <c r="BX118" s="1054"/>
      <c r="BY118" s="1054"/>
      <c r="BZ118" s="1054"/>
      <c r="CA118" s="1054" t="s">
        <v>146</v>
      </c>
      <c r="CB118" s="1054"/>
      <c r="CC118" s="1054"/>
      <c r="CD118" s="1054"/>
      <c r="CE118" s="1054"/>
      <c r="CF118" s="970" t="s">
        <v>440</v>
      </c>
      <c r="CG118" s="971"/>
      <c r="CH118" s="971"/>
      <c r="CI118" s="971"/>
      <c r="CJ118" s="971"/>
      <c r="CK118" s="1001"/>
      <c r="CL118" s="1002"/>
      <c r="CM118" s="972" t="s">
        <v>465</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440</v>
      </c>
      <c r="DH118" s="1015"/>
      <c r="DI118" s="1015"/>
      <c r="DJ118" s="1015"/>
      <c r="DK118" s="1016"/>
      <c r="DL118" s="1017" t="s">
        <v>440</v>
      </c>
      <c r="DM118" s="1015"/>
      <c r="DN118" s="1015"/>
      <c r="DO118" s="1015"/>
      <c r="DP118" s="1016"/>
      <c r="DQ118" s="1017" t="s">
        <v>146</v>
      </c>
      <c r="DR118" s="1015"/>
      <c r="DS118" s="1015"/>
      <c r="DT118" s="1015"/>
      <c r="DU118" s="1016"/>
      <c r="DV118" s="1018" t="s">
        <v>146</v>
      </c>
      <c r="DW118" s="1019"/>
      <c r="DX118" s="1019"/>
      <c r="DY118" s="1019"/>
      <c r="DZ118" s="1020"/>
    </row>
    <row r="119" spans="1:130" s="245" customFormat="1" ht="26.25" customHeight="1" x14ac:dyDescent="0.15">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440</v>
      </c>
      <c r="AB119" s="948"/>
      <c r="AC119" s="948"/>
      <c r="AD119" s="948"/>
      <c r="AE119" s="949"/>
      <c r="AF119" s="950" t="s">
        <v>146</v>
      </c>
      <c r="AG119" s="948"/>
      <c r="AH119" s="948"/>
      <c r="AI119" s="948"/>
      <c r="AJ119" s="949"/>
      <c r="AK119" s="950" t="s">
        <v>146</v>
      </c>
      <c r="AL119" s="948"/>
      <c r="AM119" s="948"/>
      <c r="AN119" s="948"/>
      <c r="AO119" s="949"/>
      <c r="AP119" s="951" t="s">
        <v>146</v>
      </c>
      <c r="AQ119" s="952"/>
      <c r="AR119" s="952"/>
      <c r="AS119" s="952"/>
      <c r="AT119" s="953"/>
      <c r="AU119" s="958"/>
      <c r="AV119" s="959"/>
      <c r="AW119" s="959"/>
      <c r="AX119" s="959"/>
      <c r="AY119" s="959"/>
      <c r="AZ119" s="276" t="s">
        <v>189</v>
      </c>
      <c r="BA119" s="276"/>
      <c r="BB119" s="276"/>
      <c r="BC119" s="276"/>
      <c r="BD119" s="276"/>
      <c r="BE119" s="276"/>
      <c r="BF119" s="276"/>
      <c r="BG119" s="276"/>
      <c r="BH119" s="276"/>
      <c r="BI119" s="276"/>
      <c r="BJ119" s="276"/>
      <c r="BK119" s="276"/>
      <c r="BL119" s="276"/>
      <c r="BM119" s="276"/>
      <c r="BN119" s="276"/>
      <c r="BO119" s="1031" t="s">
        <v>466</v>
      </c>
      <c r="BP119" s="1062"/>
      <c r="BQ119" s="1053">
        <v>33586019</v>
      </c>
      <c r="BR119" s="1054"/>
      <c r="BS119" s="1054"/>
      <c r="BT119" s="1054"/>
      <c r="BU119" s="1054"/>
      <c r="BV119" s="1054">
        <v>31897232</v>
      </c>
      <c r="BW119" s="1054"/>
      <c r="BX119" s="1054"/>
      <c r="BY119" s="1054"/>
      <c r="BZ119" s="1054"/>
      <c r="CA119" s="1054">
        <v>30080044</v>
      </c>
      <c r="CB119" s="1054"/>
      <c r="CC119" s="1054"/>
      <c r="CD119" s="1054"/>
      <c r="CE119" s="1054"/>
      <c r="CF119" s="1055"/>
      <c r="CG119" s="1056"/>
      <c r="CH119" s="1056"/>
      <c r="CI119" s="1056"/>
      <c r="CJ119" s="1057"/>
      <c r="CK119" s="1003"/>
      <c r="CL119" s="1004"/>
      <c r="CM119" s="1058" t="s">
        <v>467</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440</v>
      </c>
      <c r="DH119" s="1040"/>
      <c r="DI119" s="1040"/>
      <c r="DJ119" s="1040"/>
      <c r="DK119" s="1041"/>
      <c r="DL119" s="1039" t="s">
        <v>146</v>
      </c>
      <c r="DM119" s="1040"/>
      <c r="DN119" s="1040"/>
      <c r="DO119" s="1040"/>
      <c r="DP119" s="1041"/>
      <c r="DQ119" s="1039" t="s">
        <v>440</v>
      </c>
      <c r="DR119" s="1040"/>
      <c r="DS119" s="1040"/>
      <c r="DT119" s="1040"/>
      <c r="DU119" s="1041"/>
      <c r="DV119" s="1042" t="s">
        <v>440</v>
      </c>
      <c r="DW119" s="1043"/>
      <c r="DX119" s="1043"/>
      <c r="DY119" s="1043"/>
      <c r="DZ119" s="1044"/>
    </row>
    <row r="120" spans="1:130" s="245" customFormat="1" ht="26.25" customHeight="1" x14ac:dyDescent="0.15">
      <c r="A120" s="1115"/>
      <c r="B120" s="1002"/>
      <c r="C120" s="972" t="s">
        <v>443</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440</v>
      </c>
      <c r="AB120" s="1015"/>
      <c r="AC120" s="1015"/>
      <c r="AD120" s="1015"/>
      <c r="AE120" s="1016"/>
      <c r="AF120" s="1017" t="s">
        <v>440</v>
      </c>
      <c r="AG120" s="1015"/>
      <c r="AH120" s="1015"/>
      <c r="AI120" s="1015"/>
      <c r="AJ120" s="1016"/>
      <c r="AK120" s="1017" t="s">
        <v>440</v>
      </c>
      <c r="AL120" s="1015"/>
      <c r="AM120" s="1015"/>
      <c r="AN120" s="1015"/>
      <c r="AO120" s="1016"/>
      <c r="AP120" s="1018" t="s">
        <v>146</v>
      </c>
      <c r="AQ120" s="1019"/>
      <c r="AR120" s="1019"/>
      <c r="AS120" s="1019"/>
      <c r="AT120" s="1020"/>
      <c r="AU120" s="1045" t="s">
        <v>468</v>
      </c>
      <c r="AV120" s="1046"/>
      <c r="AW120" s="1046"/>
      <c r="AX120" s="1046"/>
      <c r="AY120" s="1047"/>
      <c r="AZ120" s="996" t="s">
        <v>469</v>
      </c>
      <c r="BA120" s="945"/>
      <c r="BB120" s="945"/>
      <c r="BC120" s="945"/>
      <c r="BD120" s="945"/>
      <c r="BE120" s="945"/>
      <c r="BF120" s="945"/>
      <c r="BG120" s="945"/>
      <c r="BH120" s="945"/>
      <c r="BI120" s="945"/>
      <c r="BJ120" s="945"/>
      <c r="BK120" s="945"/>
      <c r="BL120" s="945"/>
      <c r="BM120" s="945"/>
      <c r="BN120" s="945"/>
      <c r="BO120" s="945"/>
      <c r="BP120" s="946"/>
      <c r="BQ120" s="982">
        <v>6177611</v>
      </c>
      <c r="BR120" s="983"/>
      <c r="BS120" s="983"/>
      <c r="BT120" s="983"/>
      <c r="BU120" s="983"/>
      <c r="BV120" s="983">
        <v>7292265</v>
      </c>
      <c r="BW120" s="983"/>
      <c r="BX120" s="983"/>
      <c r="BY120" s="983"/>
      <c r="BZ120" s="983"/>
      <c r="CA120" s="983">
        <v>7049595</v>
      </c>
      <c r="CB120" s="983"/>
      <c r="CC120" s="983"/>
      <c r="CD120" s="983"/>
      <c r="CE120" s="983"/>
      <c r="CF120" s="997">
        <v>52.1</v>
      </c>
      <c r="CG120" s="998"/>
      <c r="CH120" s="998"/>
      <c r="CI120" s="998"/>
      <c r="CJ120" s="998"/>
      <c r="CK120" s="1063" t="s">
        <v>470</v>
      </c>
      <c r="CL120" s="1064"/>
      <c r="CM120" s="1064"/>
      <c r="CN120" s="1064"/>
      <c r="CO120" s="1065"/>
      <c r="CP120" s="1071" t="s">
        <v>471</v>
      </c>
      <c r="CQ120" s="1072"/>
      <c r="CR120" s="1072"/>
      <c r="CS120" s="1072"/>
      <c r="CT120" s="1072"/>
      <c r="CU120" s="1072"/>
      <c r="CV120" s="1072"/>
      <c r="CW120" s="1072"/>
      <c r="CX120" s="1072"/>
      <c r="CY120" s="1072"/>
      <c r="CZ120" s="1072"/>
      <c r="DA120" s="1072"/>
      <c r="DB120" s="1072"/>
      <c r="DC120" s="1072"/>
      <c r="DD120" s="1072"/>
      <c r="DE120" s="1072"/>
      <c r="DF120" s="1073"/>
      <c r="DG120" s="982">
        <v>2206498</v>
      </c>
      <c r="DH120" s="983"/>
      <c r="DI120" s="983"/>
      <c r="DJ120" s="983"/>
      <c r="DK120" s="983"/>
      <c r="DL120" s="983">
        <v>1568518</v>
      </c>
      <c r="DM120" s="983"/>
      <c r="DN120" s="983"/>
      <c r="DO120" s="983"/>
      <c r="DP120" s="983"/>
      <c r="DQ120" s="983">
        <v>991859</v>
      </c>
      <c r="DR120" s="983"/>
      <c r="DS120" s="983"/>
      <c r="DT120" s="983"/>
      <c r="DU120" s="983"/>
      <c r="DV120" s="984">
        <v>7.3</v>
      </c>
      <c r="DW120" s="984"/>
      <c r="DX120" s="984"/>
      <c r="DY120" s="984"/>
      <c r="DZ120" s="985"/>
    </row>
    <row r="121" spans="1:130" s="245" customFormat="1" ht="26.25" customHeight="1" x14ac:dyDescent="0.15">
      <c r="A121" s="1115"/>
      <c r="B121" s="1002"/>
      <c r="C121" s="1023" t="s">
        <v>472</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440</v>
      </c>
      <c r="AB121" s="1015"/>
      <c r="AC121" s="1015"/>
      <c r="AD121" s="1015"/>
      <c r="AE121" s="1016"/>
      <c r="AF121" s="1017" t="s">
        <v>440</v>
      </c>
      <c r="AG121" s="1015"/>
      <c r="AH121" s="1015"/>
      <c r="AI121" s="1015"/>
      <c r="AJ121" s="1016"/>
      <c r="AK121" s="1017" t="s">
        <v>440</v>
      </c>
      <c r="AL121" s="1015"/>
      <c r="AM121" s="1015"/>
      <c r="AN121" s="1015"/>
      <c r="AO121" s="1016"/>
      <c r="AP121" s="1018" t="s">
        <v>440</v>
      </c>
      <c r="AQ121" s="1019"/>
      <c r="AR121" s="1019"/>
      <c r="AS121" s="1019"/>
      <c r="AT121" s="1020"/>
      <c r="AU121" s="1048"/>
      <c r="AV121" s="1049"/>
      <c r="AW121" s="1049"/>
      <c r="AX121" s="1049"/>
      <c r="AY121" s="1050"/>
      <c r="AZ121" s="1005" t="s">
        <v>473</v>
      </c>
      <c r="BA121" s="1006"/>
      <c r="BB121" s="1006"/>
      <c r="BC121" s="1006"/>
      <c r="BD121" s="1006"/>
      <c r="BE121" s="1006"/>
      <c r="BF121" s="1006"/>
      <c r="BG121" s="1006"/>
      <c r="BH121" s="1006"/>
      <c r="BI121" s="1006"/>
      <c r="BJ121" s="1006"/>
      <c r="BK121" s="1006"/>
      <c r="BL121" s="1006"/>
      <c r="BM121" s="1006"/>
      <c r="BN121" s="1006"/>
      <c r="BO121" s="1006"/>
      <c r="BP121" s="1007"/>
      <c r="BQ121" s="975">
        <v>5647038</v>
      </c>
      <c r="BR121" s="976"/>
      <c r="BS121" s="976"/>
      <c r="BT121" s="976"/>
      <c r="BU121" s="976"/>
      <c r="BV121" s="976">
        <v>5033632</v>
      </c>
      <c r="BW121" s="976"/>
      <c r="BX121" s="976"/>
      <c r="BY121" s="976"/>
      <c r="BZ121" s="976"/>
      <c r="CA121" s="976">
        <v>4461925</v>
      </c>
      <c r="CB121" s="976"/>
      <c r="CC121" s="976"/>
      <c r="CD121" s="976"/>
      <c r="CE121" s="976"/>
      <c r="CF121" s="970">
        <v>33</v>
      </c>
      <c r="CG121" s="971"/>
      <c r="CH121" s="971"/>
      <c r="CI121" s="971"/>
      <c r="CJ121" s="971"/>
      <c r="CK121" s="1066"/>
      <c r="CL121" s="1067"/>
      <c r="CM121" s="1067"/>
      <c r="CN121" s="1067"/>
      <c r="CO121" s="1068"/>
      <c r="CP121" s="1076" t="s">
        <v>474</v>
      </c>
      <c r="CQ121" s="1077"/>
      <c r="CR121" s="1077"/>
      <c r="CS121" s="1077"/>
      <c r="CT121" s="1077"/>
      <c r="CU121" s="1077"/>
      <c r="CV121" s="1077"/>
      <c r="CW121" s="1077"/>
      <c r="CX121" s="1077"/>
      <c r="CY121" s="1077"/>
      <c r="CZ121" s="1077"/>
      <c r="DA121" s="1077"/>
      <c r="DB121" s="1077"/>
      <c r="DC121" s="1077"/>
      <c r="DD121" s="1077"/>
      <c r="DE121" s="1077"/>
      <c r="DF121" s="1078"/>
      <c r="DG121" s="975" t="s">
        <v>146</v>
      </c>
      <c r="DH121" s="976"/>
      <c r="DI121" s="976"/>
      <c r="DJ121" s="976"/>
      <c r="DK121" s="976"/>
      <c r="DL121" s="976" t="s">
        <v>146</v>
      </c>
      <c r="DM121" s="976"/>
      <c r="DN121" s="976"/>
      <c r="DO121" s="976"/>
      <c r="DP121" s="976"/>
      <c r="DQ121" s="976" t="s">
        <v>440</v>
      </c>
      <c r="DR121" s="976"/>
      <c r="DS121" s="976"/>
      <c r="DT121" s="976"/>
      <c r="DU121" s="976"/>
      <c r="DV121" s="977" t="s">
        <v>146</v>
      </c>
      <c r="DW121" s="977"/>
      <c r="DX121" s="977"/>
      <c r="DY121" s="977"/>
      <c r="DZ121" s="978"/>
    </row>
    <row r="122" spans="1:130" s="245" customFormat="1" ht="26.25" customHeight="1" x14ac:dyDescent="0.15">
      <c r="A122" s="1115"/>
      <c r="B122" s="1002"/>
      <c r="C122" s="972" t="s">
        <v>454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146</v>
      </c>
      <c r="AB122" s="1015"/>
      <c r="AC122" s="1015"/>
      <c r="AD122" s="1015"/>
      <c r="AE122" s="1016"/>
      <c r="AF122" s="1017" t="s">
        <v>440</v>
      </c>
      <c r="AG122" s="1015"/>
      <c r="AH122" s="1015"/>
      <c r="AI122" s="1015"/>
      <c r="AJ122" s="1016"/>
      <c r="AK122" s="1017" t="s">
        <v>440</v>
      </c>
      <c r="AL122" s="1015"/>
      <c r="AM122" s="1015"/>
      <c r="AN122" s="1015"/>
      <c r="AO122" s="1016"/>
      <c r="AP122" s="1018" t="s">
        <v>440</v>
      </c>
      <c r="AQ122" s="1019"/>
      <c r="AR122" s="1019"/>
      <c r="AS122" s="1019"/>
      <c r="AT122" s="1020"/>
      <c r="AU122" s="1048"/>
      <c r="AV122" s="1049"/>
      <c r="AW122" s="1049"/>
      <c r="AX122" s="1049"/>
      <c r="AY122" s="1050"/>
      <c r="AZ122" s="1030" t="s">
        <v>475</v>
      </c>
      <c r="BA122" s="1021"/>
      <c r="BB122" s="1021"/>
      <c r="BC122" s="1021"/>
      <c r="BD122" s="1021"/>
      <c r="BE122" s="1021"/>
      <c r="BF122" s="1021"/>
      <c r="BG122" s="1021"/>
      <c r="BH122" s="1021"/>
      <c r="BI122" s="1021"/>
      <c r="BJ122" s="1021"/>
      <c r="BK122" s="1021"/>
      <c r="BL122" s="1021"/>
      <c r="BM122" s="1021"/>
      <c r="BN122" s="1021"/>
      <c r="BO122" s="1021"/>
      <c r="BP122" s="1022"/>
      <c r="BQ122" s="1053">
        <v>19881937</v>
      </c>
      <c r="BR122" s="1054"/>
      <c r="BS122" s="1054"/>
      <c r="BT122" s="1054"/>
      <c r="BU122" s="1054"/>
      <c r="BV122" s="1054">
        <v>19536864</v>
      </c>
      <c r="BW122" s="1054"/>
      <c r="BX122" s="1054"/>
      <c r="BY122" s="1054"/>
      <c r="BZ122" s="1054"/>
      <c r="CA122" s="1054">
        <v>19443066</v>
      </c>
      <c r="CB122" s="1054"/>
      <c r="CC122" s="1054"/>
      <c r="CD122" s="1054"/>
      <c r="CE122" s="1054"/>
      <c r="CF122" s="1074">
        <v>143.80000000000001</v>
      </c>
      <c r="CG122" s="1075"/>
      <c r="CH122" s="1075"/>
      <c r="CI122" s="1075"/>
      <c r="CJ122" s="1075"/>
      <c r="CK122" s="1066"/>
      <c r="CL122" s="1067"/>
      <c r="CM122" s="1067"/>
      <c r="CN122" s="1067"/>
      <c r="CO122" s="1068"/>
      <c r="CP122" s="1076" t="s">
        <v>408</v>
      </c>
      <c r="CQ122" s="1077"/>
      <c r="CR122" s="1077"/>
      <c r="CS122" s="1077"/>
      <c r="CT122" s="1077"/>
      <c r="CU122" s="1077"/>
      <c r="CV122" s="1077"/>
      <c r="CW122" s="1077"/>
      <c r="CX122" s="1077"/>
      <c r="CY122" s="1077"/>
      <c r="CZ122" s="1077"/>
      <c r="DA122" s="1077"/>
      <c r="DB122" s="1077"/>
      <c r="DC122" s="1077"/>
      <c r="DD122" s="1077"/>
      <c r="DE122" s="1077"/>
      <c r="DF122" s="1078"/>
      <c r="DG122" s="975" t="s">
        <v>146</v>
      </c>
      <c r="DH122" s="976"/>
      <c r="DI122" s="976"/>
      <c r="DJ122" s="976"/>
      <c r="DK122" s="976"/>
      <c r="DL122" s="976" t="s">
        <v>146</v>
      </c>
      <c r="DM122" s="976"/>
      <c r="DN122" s="976"/>
      <c r="DO122" s="976"/>
      <c r="DP122" s="976"/>
      <c r="DQ122" s="976" t="s">
        <v>146</v>
      </c>
      <c r="DR122" s="976"/>
      <c r="DS122" s="976"/>
      <c r="DT122" s="976"/>
      <c r="DU122" s="976"/>
      <c r="DV122" s="977" t="s">
        <v>146</v>
      </c>
      <c r="DW122" s="977"/>
      <c r="DX122" s="977"/>
      <c r="DY122" s="977"/>
      <c r="DZ122" s="978"/>
    </row>
    <row r="123" spans="1:130" s="245" customFormat="1" ht="26.25" customHeight="1" x14ac:dyDescent="0.15">
      <c r="A123" s="1115"/>
      <c r="B123" s="1002"/>
      <c r="C123" s="972" t="s">
        <v>460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146</v>
      </c>
      <c r="AB123" s="1015"/>
      <c r="AC123" s="1015"/>
      <c r="AD123" s="1015"/>
      <c r="AE123" s="1016"/>
      <c r="AF123" s="1017" t="s">
        <v>146</v>
      </c>
      <c r="AG123" s="1015"/>
      <c r="AH123" s="1015"/>
      <c r="AI123" s="1015"/>
      <c r="AJ123" s="1016"/>
      <c r="AK123" s="1017" t="s">
        <v>146</v>
      </c>
      <c r="AL123" s="1015"/>
      <c r="AM123" s="1015"/>
      <c r="AN123" s="1015"/>
      <c r="AO123" s="1016"/>
      <c r="AP123" s="1018" t="s">
        <v>146</v>
      </c>
      <c r="AQ123" s="1019"/>
      <c r="AR123" s="1019"/>
      <c r="AS123" s="1019"/>
      <c r="AT123" s="1020"/>
      <c r="AU123" s="1051"/>
      <c r="AV123" s="1052"/>
      <c r="AW123" s="1052"/>
      <c r="AX123" s="1052"/>
      <c r="AY123" s="1052"/>
      <c r="AZ123" s="276" t="s">
        <v>189</v>
      </c>
      <c r="BA123" s="276"/>
      <c r="BB123" s="276"/>
      <c r="BC123" s="276"/>
      <c r="BD123" s="276"/>
      <c r="BE123" s="276"/>
      <c r="BF123" s="276"/>
      <c r="BG123" s="276"/>
      <c r="BH123" s="276"/>
      <c r="BI123" s="276"/>
      <c r="BJ123" s="276"/>
      <c r="BK123" s="276"/>
      <c r="BL123" s="276"/>
      <c r="BM123" s="276"/>
      <c r="BN123" s="276"/>
      <c r="BO123" s="1031" t="s">
        <v>476</v>
      </c>
      <c r="BP123" s="1062"/>
      <c r="BQ123" s="1121">
        <v>31706586</v>
      </c>
      <c r="BR123" s="1122"/>
      <c r="BS123" s="1122"/>
      <c r="BT123" s="1122"/>
      <c r="BU123" s="1122"/>
      <c r="BV123" s="1122">
        <v>31862761</v>
      </c>
      <c r="BW123" s="1122"/>
      <c r="BX123" s="1122"/>
      <c r="BY123" s="1122"/>
      <c r="BZ123" s="1122"/>
      <c r="CA123" s="1122">
        <v>30954586</v>
      </c>
      <c r="CB123" s="1122"/>
      <c r="CC123" s="1122"/>
      <c r="CD123" s="1122"/>
      <c r="CE123" s="1122"/>
      <c r="CF123" s="1055"/>
      <c r="CG123" s="1056"/>
      <c r="CH123" s="1056"/>
      <c r="CI123" s="1056"/>
      <c r="CJ123" s="1057"/>
      <c r="CK123" s="1066"/>
      <c r="CL123" s="1067"/>
      <c r="CM123" s="1067"/>
      <c r="CN123" s="1067"/>
      <c r="CO123" s="1068"/>
      <c r="CP123" s="1076" t="s">
        <v>477</v>
      </c>
      <c r="CQ123" s="1077"/>
      <c r="CR123" s="1077"/>
      <c r="CS123" s="1077"/>
      <c r="CT123" s="1077"/>
      <c r="CU123" s="1077"/>
      <c r="CV123" s="1077"/>
      <c r="CW123" s="1077"/>
      <c r="CX123" s="1077"/>
      <c r="CY123" s="1077"/>
      <c r="CZ123" s="1077"/>
      <c r="DA123" s="1077"/>
      <c r="DB123" s="1077"/>
      <c r="DC123" s="1077"/>
      <c r="DD123" s="1077"/>
      <c r="DE123" s="1077"/>
      <c r="DF123" s="1078"/>
      <c r="DG123" s="1014" t="s">
        <v>146</v>
      </c>
      <c r="DH123" s="1015"/>
      <c r="DI123" s="1015"/>
      <c r="DJ123" s="1015"/>
      <c r="DK123" s="1016"/>
      <c r="DL123" s="1017" t="s">
        <v>146</v>
      </c>
      <c r="DM123" s="1015"/>
      <c r="DN123" s="1015"/>
      <c r="DO123" s="1015"/>
      <c r="DP123" s="1016"/>
      <c r="DQ123" s="1017" t="s">
        <v>146</v>
      </c>
      <c r="DR123" s="1015"/>
      <c r="DS123" s="1015"/>
      <c r="DT123" s="1015"/>
      <c r="DU123" s="1016"/>
      <c r="DV123" s="1018" t="s">
        <v>146</v>
      </c>
      <c r="DW123" s="1019"/>
      <c r="DX123" s="1019"/>
      <c r="DY123" s="1019"/>
      <c r="DZ123" s="1020"/>
    </row>
    <row r="124" spans="1:130" s="245" customFormat="1" ht="26.25" customHeight="1" thickBot="1" x14ac:dyDescent="0.2">
      <c r="A124" s="1115"/>
      <c r="B124" s="1002"/>
      <c r="C124" s="972" t="s">
        <v>463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146</v>
      </c>
      <c r="AB124" s="1015"/>
      <c r="AC124" s="1015"/>
      <c r="AD124" s="1015"/>
      <c r="AE124" s="1016"/>
      <c r="AF124" s="1017" t="s">
        <v>146</v>
      </c>
      <c r="AG124" s="1015"/>
      <c r="AH124" s="1015"/>
      <c r="AI124" s="1015"/>
      <c r="AJ124" s="1016"/>
      <c r="AK124" s="1017" t="s">
        <v>146</v>
      </c>
      <c r="AL124" s="1015"/>
      <c r="AM124" s="1015"/>
      <c r="AN124" s="1015"/>
      <c r="AO124" s="1016"/>
      <c r="AP124" s="1018" t="s">
        <v>146</v>
      </c>
      <c r="AQ124" s="1019"/>
      <c r="AR124" s="1019"/>
      <c r="AS124" s="1019"/>
      <c r="AT124" s="1020"/>
      <c r="AU124" s="1117" t="s">
        <v>478</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14.4</v>
      </c>
      <c r="BR124" s="1084"/>
      <c r="BS124" s="1084"/>
      <c r="BT124" s="1084"/>
      <c r="BU124" s="1084"/>
      <c r="BV124" s="1084">
        <v>0.2</v>
      </c>
      <c r="BW124" s="1084"/>
      <c r="BX124" s="1084"/>
      <c r="BY124" s="1084"/>
      <c r="BZ124" s="1084"/>
      <c r="CA124" s="1084" t="s">
        <v>146</v>
      </c>
      <c r="CB124" s="1084"/>
      <c r="CC124" s="1084"/>
      <c r="CD124" s="1084"/>
      <c r="CE124" s="1084"/>
      <c r="CF124" s="1085"/>
      <c r="CG124" s="1086"/>
      <c r="CH124" s="1086"/>
      <c r="CI124" s="1086"/>
      <c r="CJ124" s="1087"/>
      <c r="CK124" s="1069"/>
      <c r="CL124" s="1069"/>
      <c r="CM124" s="1069"/>
      <c r="CN124" s="1069"/>
      <c r="CO124" s="1070"/>
      <c r="CP124" s="1076" t="s">
        <v>479</v>
      </c>
      <c r="CQ124" s="1077"/>
      <c r="CR124" s="1077"/>
      <c r="CS124" s="1077"/>
      <c r="CT124" s="1077"/>
      <c r="CU124" s="1077"/>
      <c r="CV124" s="1077"/>
      <c r="CW124" s="1077"/>
      <c r="CX124" s="1077"/>
      <c r="CY124" s="1077"/>
      <c r="CZ124" s="1077"/>
      <c r="DA124" s="1077"/>
      <c r="DB124" s="1077"/>
      <c r="DC124" s="1077"/>
      <c r="DD124" s="1077"/>
      <c r="DE124" s="1077"/>
      <c r="DF124" s="1078"/>
      <c r="DG124" s="1061" t="s">
        <v>480</v>
      </c>
      <c r="DH124" s="1040"/>
      <c r="DI124" s="1040"/>
      <c r="DJ124" s="1040"/>
      <c r="DK124" s="1041"/>
      <c r="DL124" s="1039" t="s">
        <v>481</v>
      </c>
      <c r="DM124" s="1040"/>
      <c r="DN124" s="1040"/>
      <c r="DO124" s="1040"/>
      <c r="DP124" s="1041"/>
      <c r="DQ124" s="1039" t="s">
        <v>146</v>
      </c>
      <c r="DR124" s="1040"/>
      <c r="DS124" s="1040"/>
      <c r="DT124" s="1040"/>
      <c r="DU124" s="1041"/>
      <c r="DV124" s="1042" t="s">
        <v>482</v>
      </c>
      <c r="DW124" s="1043"/>
      <c r="DX124" s="1043"/>
      <c r="DY124" s="1043"/>
      <c r="DZ124" s="1044"/>
    </row>
    <row r="125" spans="1:130" s="245" customFormat="1" ht="26.25" customHeight="1" x14ac:dyDescent="0.15">
      <c r="A125" s="1115"/>
      <c r="B125" s="1002"/>
      <c r="C125" s="972" t="s">
        <v>465</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482</v>
      </c>
      <c r="AB125" s="1015"/>
      <c r="AC125" s="1015"/>
      <c r="AD125" s="1015"/>
      <c r="AE125" s="1016"/>
      <c r="AF125" s="1017" t="s">
        <v>483</v>
      </c>
      <c r="AG125" s="1015"/>
      <c r="AH125" s="1015"/>
      <c r="AI125" s="1015"/>
      <c r="AJ125" s="1016"/>
      <c r="AK125" s="1017" t="s">
        <v>482</v>
      </c>
      <c r="AL125" s="1015"/>
      <c r="AM125" s="1015"/>
      <c r="AN125" s="1015"/>
      <c r="AO125" s="1016"/>
      <c r="AP125" s="1018" t="s">
        <v>482</v>
      </c>
      <c r="AQ125" s="1019"/>
      <c r="AR125" s="1019"/>
      <c r="AS125" s="1019"/>
      <c r="AT125" s="1020"/>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079" t="s">
        <v>484</v>
      </c>
      <c r="CL125" s="1064"/>
      <c r="CM125" s="1064"/>
      <c r="CN125" s="1064"/>
      <c r="CO125" s="1065"/>
      <c r="CP125" s="996" t="s">
        <v>485</v>
      </c>
      <c r="CQ125" s="945"/>
      <c r="CR125" s="945"/>
      <c r="CS125" s="945"/>
      <c r="CT125" s="945"/>
      <c r="CU125" s="945"/>
      <c r="CV125" s="945"/>
      <c r="CW125" s="945"/>
      <c r="CX125" s="945"/>
      <c r="CY125" s="945"/>
      <c r="CZ125" s="945"/>
      <c r="DA125" s="945"/>
      <c r="DB125" s="945"/>
      <c r="DC125" s="945"/>
      <c r="DD125" s="945"/>
      <c r="DE125" s="945"/>
      <c r="DF125" s="946"/>
      <c r="DG125" s="982" t="s">
        <v>486</v>
      </c>
      <c r="DH125" s="983"/>
      <c r="DI125" s="983"/>
      <c r="DJ125" s="983"/>
      <c r="DK125" s="983"/>
      <c r="DL125" s="983" t="s">
        <v>146</v>
      </c>
      <c r="DM125" s="983"/>
      <c r="DN125" s="983"/>
      <c r="DO125" s="983"/>
      <c r="DP125" s="983"/>
      <c r="DQ125" s="983" t="s">
        <v>483</v>
      </c>
      <c r="DR125" s="983"/>
      <c r="DS125" s="983"/>
      <c r="DT125" s="983"/>
      <c r="DU125" s="983"/>
      <c r="DV125" s="984" t="s">
        <v>146</v>
      </c>
      <c r="DW125" s="984"/>
      <c r="DX125" s="984"/>
      <c r="DY125" s="984"/>
      <c r="DZ125" s="985"/>
    </row>
    <row r="126" spans="1:130" s="245" customFormat="1" ht="26.25" customHeight="1" thickBot="1" x14ac:dyDescent="0.2">
      <c r="A126" s="1115"/>
      <c r="B126" s="1002"/>
      <c r="C126" s="972" t="s">
        <v>467</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481</v>
      </c>
      <c r="AB126" s="1015"/>
      <c r="AC126" s="1015"/>
      <c r="AD126" s="1015"/>
      <c r="AE126" s="1016"/>
      <c r="AF126" s="1017" t="s">
        <v>482</v>
      </c>
      <c r="AG126" s="1015"/>
      <c r="AH126" s="1015"/>
      <c r="AI126" s="1015"/>
      <c r="AJ126" s="1016"/>
      <c r="AK126" s="1017" t="s">
        <v>146</v>
      </c>
      <c r="AL126" s="1015"/>
      <c r="AM126" s="1015"/>
      <c r="AN126" s="1015"/>
      <c r="AO126" s="1016"/>
      <c r="AP126" s="1018" t="s">
        <v>481</v>
      </c>
      <c r="AQ126" s="1019"/>
      <c r="AR126" s="1019"/>
      <c r="AS126" s="1019"/>
      <c r="AT126" s="1020"/>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080"/>
      <c r="CL126" s="1067"/>
      <c r="CM126" s="1067"/>
      <c r="CN126" s="1067"/>
      <c r="CO126" s="1068"/>
      <c r="CP126" s="1005" t="s">
        <v>487</v>
      </c>
      <c r="CQ126" s="1006"/>
      <c r="CR126" s="1006"/>
      <c r="CS126" s="1006"/>
      <c r="CT126" s="1006"/>
      <c r="CU126" s="1006"/>
      <c r="CV126" s="1006"/>
      <c r="CW126" s="1006"/>
      <c r="CX126" s="1006"/>
      <c r="CY126" s="1006"/>
      <c r="CZ126" s="1006"/>
      <c r="DA126" s="1006"/>
      <c r="DB126" s="1006"/>
      <c r="DC126" s="1006"/>
      <c r="DD126" s="1006"/>
      <c r="DE126" s="1006"/>
      <c r="DF126" s="1007"/>
      <c r="DG126" s="975">
        <v>4170</v>
      </c>
      <c r="DH126" s="976"/>
      <c r="DI126" s="976"/>
      <c r="DJ126" s="976"/>
      <c r="DK126" s="976"/>
      <c r="DL126" s="976" t="s">
        <v>488</v>
      </c>
      <c r="DM126" s="976"/>
      <c r="DN126" s="976"/>
      <c r="DO126" s="976"/>
      <c r="DP126" s="976"/>
      <c r="DQ126" s="976" t="s">
        <v>146</v>
      </c>
      <c r="DR126" s="976"/>
      <c r="DS126" s="976"/>
      <c r="DT126" s="976"/>
      <c r="DU126" s="976"/>
      <c r="DV126" s="977" t="s">
        <v>146</v>
      </c>
      <c r="DW126" s="977"/>
      <c r="DX126" s="977"/>
      <c r="DY126" s="977"/>
      <c r="DZ126" s="978"/>
    </row>
    <row r="127" spans="1:130" s="245" customFormat="1" ht="26.25" customHeight="1" x14ac:dyDescent="0.15">
      <c r="A127" s="1116"/>
      <c r="B127" s="1004"/>
      <c r="C127" s="1058" t="s">
        <v>489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146</v>
      </c>
      <c r="AB127" s="1015"/>
      <c r="AC127" s="1015"/>
      <c r="AD127" s="1015"/>
      <c r="AE127" s="1016"/>
      <c r="AF127" s="1017" t="s">
        <v>488</v>
      </c>
      <c r="AG127" s="1015"/>
      <c r="AH127" s="1015"/>
      <c r="AI127" s="1015"/>
      <c r="AJ127" s="1016"/>
      <c r="AK127" s="1017" t="s">
        <v>146</v>
      </c>
      <c r="AL127" s="1015"/>
      <c r="AM127" s="1015"/>
      <c r="AN127" s="1015"/>
      <c r="AO127" s="1016"/>
      <c r="AP127" s="1018" t="s">
        <v>146</v>
      </c>
      <c r="AQ127" s="1019"/>
      <c r="AR127" s="1019"/>
      <c r="AS127" s="1019"/>
      <c r="AT127" s="1020"/>
      <c r="AU127" s="281"/>
      <c r="AV127" s="281"/>
      <c r="AW127" s="281"/>
      <c r="AX127" s="1088" t="s">
        <v>490</v>
      </c>
      <c r="AY127" s="1089"/>
      <c r="AZ127" s="1089"/>
      <c r="BA127" s="1089"/>
      <c r="BB127" s="1089"/>
      <c r="BC127" s="1089"/>
      <c r="BD127" s="1089"/>
      <c r="BE127" s="1090"/>
      <c r="BF127" s="1091" t="s">
        <v>491</v>
      </c>
      <c r="BG127" s="1089"/>
      <c r="BH127" s="1089"/>
      <c r="BI127" s="1089"/>
      <c r="BJ127" s="1089"/>
      <c r="BK127" s="1089"/>
      <c r="BL127" s="1090"/>
      <c r="BM127" s="1091" t="s">
        <v>492</v>
      </c>
      <c r="BN127" s="1089"/>
      <c r="BO127" s="1089"/>
      <c r="BP127" s="1089"/>
      <c r="BQ127" s="1089"/>
      <c r="BR127" s="1089"/>
      <c r="BS127" s="1090"/>
      <c r="BT127" s="1091" t="s">
        <v>493</v>
      </c>
      <c r="BU127" s="1089"/>
      <c r="BV127" s="1089"/>
      <c r="BW127" s="1089"/>
      <c r="BX127" s="1089"/>
      <c r="BY127" s="1089"/>
      <c r="BZ127" s="1113"/>
      <c r="CA127" s="281"/>
      <c r="CB127" s="281"/>
      <c r="CC127" s="281"/>
      <c r="CD127" s="282"/>
      <c r="CE127" s="282"/>
      <c r="CF127" s="282"/>
      <c r="CG127" s="279"/>
      <c r="CH127" s="279"/>
      <c r="CI127" s="279"/>
      <c r="CJ127" s="280"/>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146</v>
      </c>
      <c r="DH127" s="976"/>
      <c r="DI127" s="976"/>
      <c r="DJ127" s="976"/>
      <c r="DK127" s="976"/>
      <c r="DL127" s="976" t="s">
        <v>146</v>
      </c>
      <c r="DM127" s="976"/>
      <c r="DN127" s="976"/>
      <c r="DO127" s="976"/>
      <c r="DP127" s="976"/>
      <c r="DQ127" s="976" t="s">
        <v>482</v>
      </c>
      <c r="DR127" s="976"/>
      <c r="DS127" s="976"/>
      <c r="DT127" s="976"/>
      <c r="DU127" s="976"/>
      <c r="DV127" s="977" t="s">
        <v>146</v>
      </c>
      <c r="DW127" s="977"/>
      <c r="DX127" s="977"/>
      <c r="DY127" s="977"/>
      <c r="DZ127" s="978"/>
    </row>
    <row r="128" spans="1:130" s="245" customFormat="1" ht="26.25" customHeight="1" thickBot="1" x14ac:dyDescent="0.2">
      <c r="A128" s="1099" t="s">
        <v>495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496</v>
      </c>
      <c r="X128" s="1101"/>
      <c r="Y128" s="1101"/>
      <c r="Z128" s="1102"/>
      <c r="AA128" s="1103">
        <v>607979</v>
      </c>
      <c r="AB128" s="1104"/>
      <c r="AC128" s="1104"/>
      <c r="AD128" s="1104"/>
      <c r="AE128" s="1105"/>
      <c r="AF128" s="1106">
        <v>515428</v>
      </c>
      <c r="AG128" s="1104"/>
      <c r="AH128" s="1104"/>
      <c r="AI128" s="1104"/>
      <c r="AJ128" s="1105"/>
      <c r="AK128" s="1106">
        <v>525233</v>
      </c>
      <c r="AL128" s="1104"/>
      <c r="AM128" s="1104"/>
      <c r="AN128" s="1104"/>
      <c r="AO128" s="1105"/>
      <c r="AP128" s="1107"/>
      <c r="AQ128" s="1108"/>
      <c r="AR128" s="1108"/>
      <c r="AS128" s="1108"/>
      <c r="AT128" s="1109"/>
      <c r="AU128" s="281"/>
      <c r="AV128" s="281"/>
      <c r="AW128" s="281"/>
      <c r="AX128" s="944" t="s">
        <v>497</v>
      </c>
      <c r="AY128" s="945"/>
      <c r="AZ128" s="945"/>
      <c r="BA128" s="945"/>
      <c r="BB128" s="945"/>
      <c r="BC128" s="945"/>
      <c r="BD128" s="945"/>
      <c r="BE128" s="946"/>
      <c r="BF128" s="1110" t="s">
        <v>488</v>
      </c>
      <c r="BG128" s="1111"/>
      <c r="BH128" s="1111"/>
      <c r="BI128" s="1111"/>
      <c r="BJ128" s="1111"/>
      <c r="BK128" s="1111"/>
      <c r="BL128" s="1112"/>
      <c r="BM128" s="1110">
        <v>12.77</v>
      </c>
      <c r="BN128" s="1111"/>
      <c r="BO128" s="1111"/>
      <c r="BP128" s="1111"/>
      <c r="BQ128" s="1111"/>
      <c r="BR128" s="1111"/>
      <c r="BS128" s="1112"/>
      <c r="BT128" s="1110">
        <v>20</v>
      </c>
      <c r="BU128" s="1111"/>
      <c r="BV128" s="1111"/>
      <c r="BW128" s="1111"/>
      <c r="BX128" s="1111"/>
      <c r="BY128" s="1111"/>
      <c r="BZ128" s="1135"/>
      <c r="CA128" s="282"/>
      <c r="CB128" s="282"/>
      <c r="CC128" s="282"/>
      <c r="CD128" s="282"/>
      <c r="CE128" s="282"/>
      <c r="CF128" s="282"/>
      <c r="CG128" s="279"/>
      <c r="CH128" s="279"/>
      <c r="CI128" s="279"/>
      <c r="CJ128" s="280"/>
      <c r="CK128" s="1081"/>
      <c r="CL128" s="1082"/>
      <c r="CM128" s="1082"/>
      <c r="CN128" s="1082"/>
      <c r="CO128" s="1083"/>
      <c r="CP128" s="1092" t="s">
        <v>498</v>
      </c>
      <c r="CQ128" s="1093"/>
      <c r="CR128" s="1093"/>
      <c r="CS128" s="1093"/>
      <c r="CT128" s="1093"/>
      <c r="CU128" s="1093"/>
      <c r="CV128" s="1093"/>
      <c r="CW128" s="1093"/>
      <c r="CX128" s="1093"/>
      <c r="CY128" s="1093"/>
      <c r="CZ128" s="1093"/>
      <c r="DA128" s="1093"/>
      <c r="DB128" s="1093"/>
      <c r="DC128" s="1093"/>
      <c r="DD128" s="1093"/>
      <c r="DE128" s="1093"/>
      <c r="DF128" s="1094"/>
      <c r="DG128" s="1095" t="s">
        <v>146</v>
      </c>
      <c r="DH128" s="1096"/>
      <c r="DI128" s="1096"/>
      <c r="DJ128" s="1096"/>
      <c r="DK128" s="1096"/>
      <c r="DL128" s="1096" t="s">
        <v>499</v>
      </c>
      <c r="DM128" s="1096"/>
      <c r="DN128" s="1096"/>
      <c r="DO128" s="1096"/>
      <c r="DP128" s="1096"/>
      <c r="DQ128" s="1096" t="s">
        <v>146</v>
      </c>
      <c r="DR128" s="1096"/>
      <c r="DS128" s="1096"/>
      <c r="DT128" s="1096"/>
      <c r="DU128" s="1096"/>
      <c r="DV128" s="1097" t="s">
        <v>500</v>
      </c>
      <c r="DW128" s="1097"/>
      <c r="DX128" s="1097"/>
      <c r="DY128" s="1097"/>
      <c r="DZ128" s="1098"/>
    </row>
    <row r="129" spans="1:131" s="245"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501</v>
      </c>
      <c r="X129" s="1130"/>
      <c r="Y129" s="1130"/>
      <c r="Z129" s="1131"/>
      <c r="AA129" s="1014">
        <v>14580912</v>
      </c>
      <c r="AB129" s="1015"/>
      <c r="AC129" s="1015"/>
      <c r="AD129" s="1015"/>
      <c r="AE129" s="1016"/>
      <c r="AF129" s="1017">
        <v>14705193</v>
      </c>
      <c r="AG129" s="1015"/>
      <c r="AH129" s="1015"/>
      <c r="AI129" s="1015"/>
      <c r="AJ129" s="1016"/>
      <c r="AK129" s="1017">
        <v>15105906</v>
      </c>
      <c r="AL129" s="1015"/>
      <c r="AM129" s="1015"/>
      <c r="AN129" s="1015"/>
      <c r="AO129" s="1016"/>
      <c r="AP129" s="1132"/>
      <c r="AQ129" s="1133"/>
      <c r="AR129" s="1133"/>
      <c r="AS129" s="1133"/>
      <c r="AT129" s="1134"/>
      <c r="AU129" s="283"/>
      <c r="AV129" s="283"/>
      <c r="AW129" s="283"/>
      <c r="AX129" s="1123" t="s">
        <v>502</v>
      </c>
      <c r="AY129" s="1006"/>
      <c r="AZ129" s="1006"/>
      <c r="BA129" s="1006"/>
      <c r="BB129" s="1006"/>
      <c r="BC129" s="1006"/>
      <c r="BD129" s="1006"/>
      <c r="BE129" s="1007"/>
      <c r="BF129" s="1124" t="s">
        <v>146</v>
      </c>
      <c r="BG129" s="1125"/>
      <c r="BH129" s="1125"/>
      <c r="BI129" s="1125"/>
      <c r="BJ129" s="1125"/>
      <c r="BK129" s="1125"/>
      <c r="BL129" s="1126"/>
      <c r="BM129" s="1124">
        <v>17.77</v>
      </c>
      <c r="BN129" s="1125"/>
      <c r="BO129" s="1125"/>
      <c r="BP129" s="1125"/>
      <c r="BQ129" s="1125"/>
      <c r="BR129" s="1125"/>
      <c r="BS129" s="1126"/>
      <c r="BT129" s="1124">
        <v>30</v>
      </c>
      <c r="BU129" s="1127"/>
      <c r="BV129" s="1127"/>
      <c r="BW129" s="1127"/>
      <c r="BX129" s="1127"/>
      <c r="BY129" s="1127"/>
      <c r="BZ129" s="1128"/>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986" t="s">
        <v>503</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504</v>
      </c>
      <c r="X130" s="1130"/>
      <c r="Y130" s="1130"/>
      <c r="Z130" s="1131"/>
      <c r="AA130" s="1014">
        <v>1602111</v>
      </c>
      <c r="AB130" s="1015"/>
      <c r="AC130" s="1015"/>
      <c r="AD130" s="1015"/>
      <c r="AE130" s="1016"/>
      <c r="AF130" s="1017">
        <v>1606692</v>
      </c>
      <c r="AG130" s="1015"/>
      <c r="AH130" s="1015"/>
      <c r="AI130" s="1015"/>
      <c r="AJ130" s="1016"/>
      <c r="AK130" s="1017">
        <v>1583631</v>
      </c>
      <c r="AL130" s="1015"/>
      <c r="AM130" s="1015"/>
      <c r="AN130" s="1015"/>
      <c r="AO130" s="1016"/>
      <c r="AP130" s="1132"/>
      <c r="AQ130" s="1133"/>
      <c r="AR130" s="1133"/>
      <c r="AS130" s="1133"/>
      <c r="AT130" s="1134"/>
      <c r="AU130" s="283"/>
      <c r="AV130" s="283"/>
      <c r="AW130" s="283"/>
      <c r="AX130" s="1123" t="s">
        <v>505</v>
      </c>
      <c r="AY130" s="1006"/>
      <c r="AZ130" s="1006"/>
      <c r="BA130" s="1006"/>
      <c r="BB130" s="1006"/>
      <c r="BC130" s="1006"/>
      <c r="BD130" s="1006"/>
      <c r="BE130" s="1007"/>
      <c r="BF130" s="1160">
        <v>1.9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506</v>
      </c>
      <c r="X131" s="1168"/>
      <c r="Y131" s="1168"/>
      <c r="Z131" s="1169"/>
      <c r="AA131" s="1061">
        <v>12978801</v>
      </c>
      <c r="AB131" s="1040"/>
      <c r="AC131" s="1040"/>
      <c r="AD131" s="1040"/>
      <c r="AE131" s="1041"/>
      <c r="AF131" s="1039">
        <v>13098501</v>
      </c>
      <c r="AG131" s="1040"/>
      <c r="AH131" s="1040"/>
      <c r="AI131" s="1040"/>
      <c r="AJ131" s="1041"/>
      <c r="AK131" s="1039">
        <v>13522275</v>
      </c>
      <c r="AL131" s="1040"/>
      <c r="AM131" s="1040"/>
      <c r="AN131" s="1040"/>
      <c r="AO131" s="1041"/>
      <c r="AP131" s="1170"/>
      <c r="AQ131" s="1171"/>
      <c r="AR131" s="1171"/>
      <c r="AS131" s="1171"/>
      <c r="AT131" s="1172"/>
      <c r="AU131" s="283"/>
      <c r="AV131" s="283"/>
      <c r="AW131" s="283"/>
      <c r="AX131" s="1142" t="s">
        <v>507</v>
      </c>
      <c r="AY131" s="1093"/>
      <c r="AZ131" s="1093"/>
      <c r="BA131" s="1093"/>
      <c r="BB131" s="1093"/>
      <c r="BC131" s="1093"/>
      <c r="BD131" s="1093"/>
      <c r="BE131" s="1094"/>
      <c r="BF131" s="1143" t="s">
        <v>482</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49" t="s">
        <v>508</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509</v>
      </c>
      <c r="W132" s="1153"/>
      <c r="X132" s="1153"/>
      <c r="Y132" s="1153"/>
      <c r="Z132" s="1154"/>
      <c r="AA132" s="1155">
        <v>0.98798032300000005</v>
      </c>
      <c r="AB132" s="1156"/>
      <c r="AC132" s="1156"/>
      <c r="AD132" s="1156"/>
      <c r="AE132" s="1157"/>
      <c r="AF132" s="1158">
        <v>1.9140663499999999</v>
      </c>
      <c r="AG132" s="1156"/>
      <c r="AH132" s="1156"/>
      <c r="AI132" s="1156"/>
      <c r="AJ132" s="1157"/>
      <c r="AK132" s="1158">
        <v>3.0361459150000001</v>
      </c>
      <c r="AL132" s="1156"/>
      <c r="AM132" s="1156"/>
      <c r="AN132" s="1156"/>
      <c r="AO132" s="1157"/>
      <c r="AP132" s="1055"/>
      <c r="AQ132" s="1056"/>
      <c r="AR132" s="1056"/>
      <c r="AS132" s="1056"/>
      <c r="AT132" s="1159"/>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510</v>
      </c>
      <c r="W133" s="1136"/>
      <c r="X133" s="1136"/>
      <c r="Y133" s="1136"/>
      <c r="Z133" s="1137"/>
      <c r="AA133" s="1138">
        <v>0.9</v>
      </c>
      <c r="AB133" s="1139"/>
      <c r="AC133" s="1139"/>
      <c r="AD133" s="1139"/>
      <c r="AE133" s="1140"/>
      <c r="AF133" s="1138">
        <v>1.3</v>
      </c>
      <c r="AG133" s="1139"/>
      <c r="AH133" s="1139"/>
      <c r="AI133" s="1139"/>
      <c r="AJ133" s="1140"/>
      <c r="AK133" s="1138">
        <v>1.9</v>
      </c>
      <c r="AL133" s="1139"/>
      <c r="AM133" s="1139"/>
      <c r="AN133" s="1139"/>
      <c r="AO133" s="1140"/>
      <c r="AP133" s="1085"/>
      <c r="AQ133" s="1086"/>
      <c r="AR133" s="1086"/>
      <c r="AS133" s="1086"/>
      <c r="AT133" s="1141"/>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ztoFLcYlnQe660gTtYeQjFnkkHxR/YgdLo6o2w6ILmBzipvX0s3nZfSImZHyj/cxCwQVf6ILu2OScVOsgUOWEA==" saltValue="7WFgFBrzutjZ2LnlBGJr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511</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imzA1qhkLH7w1dY2G74GAY8e8UDYzYQB4TmhNa6gK5uqcFzlah7KaJQGyKwGzjCYoreeUW3bC4FUVx4HNreoww==" saltValue="bIlmgsAvSk/ekXacGq+N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co3/0JxfG0g3icuhC9akyrjWxT1zy7yqhqa4vL0AEgyiD8U1NZE8tTOQ/qSAI1F/ArOrNZlSaWlWbQqHQOuXg==" saltValue="mud1GHZvTMaqdDftdY5B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512</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513</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76" t="s">
        <v>514</v>
      </c>
      <c r="AP7" s="302"/>
      <c r="AQ7" s="303" t="s">
        <v>515</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77"/>
      <c r="AP8" s="308" t="s">
        <v>516</v>
      </c>
      <c r="AQ8" s="309" t="s">
        <v>517</v>
      </c>
      <c r="AR8" s="310" t="s">
        <v>518</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78" t="s">
        <v>519</v>
      </c>
      <c r="AL9" s="1179"/>
      <c r="AM9" s="1179"/>
      <c r="AN9" s="1180"/>
      <c r="AO9" s="311">
        <v>5109862</v>
      </c>
      <c r="AP9" s="311">
        <v>72001</v>
      </c>
      <c r="AQ9" s="312">
        <v>73117</v>
      </c>
      <c r="AR9" s="313">
        <v>-1.5</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78" t="s">
        <v>520</v>
      </c>
      <c r="AL10" s="1179"/>
      <c r="AM10" s="1179"/>
      <c r="AN10" s="1180"/>
      <c r="AO10" s="314">
        <v>374735</v>
      </c>
      <c r="AP10" s="314">
        <v>5280</v>
      </c>
      <c r="AQ10" s="315">
        <v>5871</v>
      </c>
      <c r="AR10" s="316">
        <v>-10.1</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78" t="s">
        <v>521</v>
      </c>
      <c r="AL11" s="1179"/>
      <c r="AM11" s="1179"/>
      <c r="AN11" s="1180"/>
      <c r="AO11" s="314">
        <v>71813</v>
      </c>
      <c r="AP11" s="314">
        <v>1012</v>
      </c>
      <c r="AQ11" s="315">
        <v>5513</v>
      </c>
      <c r="AR11" s="316">
        <v>-81.599999999999994</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78" t="s">
        <v>522</v>
      </c>
      <c r="AL12" s="1179"/>
      <c r="AM12" s="1179"/>
      <c r="AN12" s="1180"/>
      <c r="AO12" s="314">
        <v>39854</v>
      </c>
      <c r="AP12" s="314">
        <v>562</v>
      </c>
      <c r="AQ12" s="315">
        <v>1308</v>
      </c>
      <c r="AR12" s="316">
        <v>-57</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78" t="s">
        <v>523</v>
      </c>
      <c r="AL13" s="1179"/>
      <c r="AM13" s="1179"/>
      <c r="AN13" s="1180"/>
      <c r="AO13" s="314" t="s">
        <v>524</v>
      </c>
      <c r="AP13" s="314" t="s">
        <v>524</v>
      </c>
      <c r="AQ13" s="315">
        <v>3</v>
      </c>
      <c r="AR13" s="316" t="s">
        <v>524</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78" t="s">
        <v>525</v>
      </c>
      <c r="AL14" s="1179"/>
      <c r="AM14" s="1179"/>
      <c r="AN14" s="1180"/>
      <c r="AO14" s="314">
        <v>206163</v>
      </c>
      <c r="AP14" s="314">
        <v>2905</v>
      </c>
      <c r="AQ14" s="315">
        <v>2952</v>
      </c>
      <c r="AR14" s="316">
        <v>-1.6</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78" t="s">
        <v>526</v>
      </c>
      <c r="AL15" s="1179"/>
      <c r="AM15" s="1179"/>
      <c r="AN15" s="1180"/>
      <c r="AO15" s="314">
        <v>30610</v>
      </c>
      <c r="AP15" s="314">
        <v>431</v>
      </c>
      <c r="AQ15" s="315">
        <v>1788</v>
      </c>
      <c r="AR15" s="316">
        <v>-75.900000000000006</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81" t="s">
        <v>527</v>
      </c>
      <c r="AL16" s="1182"/>
      <c r="AM16" s="1182"/>
      <c r="AN16" s="1183"/>
      <c r="AO16" s="314">
        <v>-318655</v>
      </c>
      <c r="AP16" s="314">
        <v>-4490</v>
      </c>
      <c r="AQ16" s="315">
        <v>-6565</v>
      </c>
      <c r="AR16" s="316">
        <v>-31.6</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81" t="s">
        <v>189</v>
      </c>
      <c r="AL17" s="1182"/>
      <c r="AM17" s="1182"/>
      <c r="AN17" s="1183"/>
      <c r="AO17" s="314">
        <v>5514382</v>
      </c>
      <c r="AP17" s="314">
        <v>77701</v>
      </c>
      <c r="AQ17" s="315">
        <v>83986</v>
      </c>
      <c r="AR17" s="316">
        <v>-7.5</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528</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529</v>
      </c>
      <c r="AP20" s="322" t="s">
        <v>530</v>
      </c>
      <c r="AQ20" s="323" t="s">
        <v>531</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73" t="s">
        <v>532</v>
      </c>
      <c r="AL21" s="1174"/>
      <c r="AM21" s="1174"/>
      <c r="AN21" s="1175"/>
      <c r="AO21" s="326">
        <v>7.75</v>
      </c>
      <c r="AP21" s="327">
        <v>8.24</v>
      </c>
      <c r="AQ21" s="328">
        <v>-0.49</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73" t="s">
        <v>533</v>
      </c>
      <c r="AL22" s="1174"/>
      <c r="AM22" s="1174"/>
      <c r="AN22" s="1175"/>
      <c r="AO22" s="331">
        <v>100</v>
      </c>
      <c r="AP22" s="332">
        <v>98.1</v>
      </c>
      <c r="AQ22" s="333">
        <v>1.9</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534</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535</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536</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76" t="s">
        <v>514</v>
      </c>
      <c r="AP30" s="302"/>
      <c r="AQ30" s="303" t="s">
        <v>515</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77"/>
      <c r="AP31" s="308" t="s">
        <v>516</v>
      </c>
      <c r="AQ31" s="309" t="s">
        <v>517</v>
      </c>
      <c r="AR31" s="310" t="s">
        <v>518</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89" t="s">
        <v>537</v>
      </c>
      <c r="AL32" s="1190"/>
      <c r="AM32" s="1190"/>
      <c r="AN32" s="1191"/>
      <c r="AO32" s="341">
        <v>2318704</v>
      </c>
      <c r="AP32" s="341">
        <v>32672</v>
      </c>
      <c r="AQ32" s="342">
        <v>53780</v>
      </c>
      <c r="AR32" s="343">
        <v>-39.200000000000003</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89" t="s">
        <v>538</v>
      </c>
      <c r="AL33" s="1190"/>
      <c r="AM33" s="1190"/>
      <c r="AN33" s="1191"/>
      <c r="AO33" s="341" t="s">
        <v>524</v>
      </c>
      <c r="AP33" s="341" t="s">
        <v>524</v>
      </c>
      <c r="AQ33" s="342" t="s">
        <v>524</v>
      </c>
      <c r="AR33" s="343" t="s">
        <v>524</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89" t="s">
        <v>539</v>
      </c>
      <c r="AL34" s="1190"/>
      <c r="AM34" s="1190"/>
      <c r="AN34" s="1191"/>
      <c r="AO34" s="341" t="s">
        <v>524</v>
      </c>
      <c r="AP34" s="341" t="s">
        <v>524</v>
      </c>
      <c r="AQ34" s="342">
        <v>5</v>
      </c>
      <c r="AR34" s="343" t="s">
        <v>524</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89" t="s">
        <v>540</v>
      </c>
      <c r="AL35" s="1190"/>
      <c r="AM35" s="1190"/>
      <c r="AN35" s="1191"/>
      <c r="AO35" s="341">
        <v>102053</v>
      </c>
      <c r="AP35" s="341">
        <v>1438</v>
      </c>
      <c r="AQ35" s="342">
        <v>13935</v>
      </c>
      <c r="AR35" s="343">
        <v>-89.7</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89" t="s">
        <v>541</v>
      </c>
      <c r="AL36" s="1190"/>
      <c r="AM36" s="1190"/>
      <c r="AN36" s="1191"/>
      <c r="AO36" s="341">
        <v>98663</v>
      </c>
      <c r="AP36" s="341">
        <v>1390</v>
      </c>
      <c r="AQ36" s="342">
        <v>1226</v>
      </c>
      <c r="AR36" s="343">
        <v>13.4</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89" t="s">
        <v>542</v>
      </c>
      <c r="AL37" s="1190"/>
      <c r="AM37" s="1190"/>
      <c r="AN37" s="1191"/>
      <c r="AO37" s="341" t="s">
        <v>524</v>
      </c>
      <c r="AP37" s="341" t="s">
        <v>524</v>
      </c>
      <c r="AQ37" s="342">
        <v>824</v>
      </c>
      <c r="AR37" s="343" t="s">
        <v>524</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92" t="s">
        <v>543</v>
      </c>
      <c r="AL38" s="1193"/>
      <c r="AM38" s="1193"/>
      <c r="AN38" s="1194"/>
      <c r="AO38" s="344" t="s">
        <v>524</v>
      </c>
      <c r="AP38" s="344" t="s">
        <v>524</v>
      </c>
      <c r="AQ38" s="345">
        <v>1</v>
      </c>
      <c r="AR38" s="333" t="s">
        <v>524</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92" t="s">
        <v>544</v>
      </c>
      <c r="AL39" s="1193"/>
      <c r="AM39" s="1193"/>
      <c r="AN39" s="1194"/>
      <c r="AO39" s="341">
        <v>-525233</v>
      </c>
      <c r="AP39" s="341">
        <v>-7401</v>
      </c>
      <c r="AQ39" s="342">
        <v>-3983</v>
      </c>
      <c r="AR39" s="343">
        <v>85.8</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89" t="s">
        <v>545</v>
      </c>
      <c r="AL40" s="1190"/>
      <c r="AM40" s="1190"/>
      <c r="AN40" s="1191"/>
      <c r="AO40" s="341">
        <v>-1583631</v>
      </c>
      <c r="AP40" s="341">
        <v>-22314</v>
      </c>
      <c r="AQ40" s="342">
        <v>-48081</v>
      </c>
      <c r="AR40" s="343">
        <v>-53.6</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95" t="s">
        <v>302</v>
      </c>
      <c r="AL41" s="1196"/>
      <c r="AM41" s="1196"/>
      <c r="AN41" s="1197"/>
      <c r="AO41" s="341">
        <v>410556</v>
      </c>
      <c r="AP41" s="341">
        <v>5785</v>
      </c>
      <c r="AQ41" s="342">
        <v>17707</v>
      </c>
      <c r="AR41" s="343">
        <v>-67.3</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546</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547</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548</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84" t="s">
        <v>514</v>
      </c>
      <c r="AN49" s="1186" t="s">
        <v>549</v>
      </c>
      <c r="AO49" s="1187"/>
      <c r="AP49" s="1187"/>
      <c r="AQ49" s="1187"/>
      <c r="AR49" s="1188"/>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85"/>
      <c r="AN50" s="357" t="s">
        <v>550</v>
      </c>
      <c r="AO50" s="358" t="s">
        <v>551</v>
      </c>
      <c r="AP50" s="359" t="s">
        <v>552</v>
      </c>
      <c r="AQ50" s="360" t="s">
        <v>553</v>
      </c>
      <c r="AR50" s="361" t="s">
        <v>554</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555</v>
      </c>
      <c r="AL51" s="354"/>
      <c r="AM51" s="362">
        <v>2956585</v>
      </c>
      <c r="AN51" s="363">
        <v>40730</v>
      </c>
      <c r="AO51" s="364">
        <v>-34.200000000000003</v>
      </c>
      <c r="AP51" s="365">
        <v>92247</v>
      </c>
      <c r="AQ51" s="366">
        <v>39.200000000000003</v>
      </c>
      <c r="AR51" s="367">
        <v>-73.400000000000006</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556</v>
      </c>
      <c r="AM52" s="370">
        <v>1317113</v>
      </c>
      <c r="AN52" s="371">
        <v>18145</v>
      </c>
      <c r="AO52" s="372">
        <v>-45.4</v>
      </c>
      <c r="AP52" s="373">
        <v>37204</v>
      </c>
      <c r="AQ52" s="374">
        <v>16.899999999999999</v>
      </c>
      <c r="AR52" s="375">
        <v>-62.3</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557</v>
      </c>
      <c r="AL53" s="354"/>
      <c r="AM53" s="362">
        <v>3436250</v>
      </c>
      <c r="AN53" s="363">
        <v>47630</v>
      </c>
      <c r="AO53" s="364">
        <v>16.899999999999999</v>
      </c>
      <c r="AP53" s="365">
        <v>67319</v>
      </c>
      <c r="AQ53" s="366">
        <v>-27</v>
      </c>
      <c r="AR53" s="367">
        <v>43.9</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556</v>
      </c>
      <c r="AM54" s="370">
        <v>2781379</v>
      </c>
      <c r="AN54" s="371">
        <v>38553</v>
      </c>
      <c r="AO54" s="372">
        <v>112.5</v>
      </c>
      <c r="AP54" s="373">
        <v>38101</v>
      </c>
      <c r="AQ54" s="374">
        <v>2.4</v>
      </c>
      <c r="AR54" s="375">
        <v>110.1</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558</v>
      </c>
      <c r="AL55" s="354"/>
      <c r="AM55" s="362">
        <v>1119816</v>
      </c>
      <c r="AN55" s="363">
        <v>15608</v>
      </c>
      <c r="AO55" s="364">
        <v>-67.2</v>
      </c>
      <c r="AP55" s="365">
        <v>70615</v>
      </c>
      <c r="AQ55" s="366">
        <v>4.9000000000000004</v>
      </c>
      <c r="AR55" s="367">
        <v>-72.099999999999994</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556</v>
      </c>
      <c r="AM56" s="370">
        <v>578990</v>
      </c>
      <c r="AN56" s="371">
        <v>8070</v>
      </c>
      <c r="AO56" s="372">
        <v>-79.099999999999994</v>
      </c>
      <c r="AP56" s="373">
        <v>37382</v>
      </c>
      <c r="AQ56" s="374">
        <v>-1.9</v>
      </c>
      <c r="AR56" s="375">
        <v>-77.2</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559</v>
      </c>
      <c r="AL57" s="354"/>
      <c r="AM57" s="362">
        <v>784607</v>
      </c>
      <c r="AN57" s="363">
        <v>10994</v>
      </c>
      <c r="AO57" s="364">
        <v>-29.6</v>
      </c>
      <c r="AP57" s="365">
        <v>69185</v>
      </c>
      <c r="AQ57" s="366">
        <v>-2</v>
      </c>
      <c r="AR57" s="367">
        <v>-27.6</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556</v>
      </c>
      <c r="AM58" s="370">
        <v>374689</v>
      </c>
      <c r="AN58" s="371">
        <v>5250</v>
      </c>
      <c r="AO58" s="372">
        <v>-34.9</v>
      </c>
      <c r="AP58" s="373">
        <v>38519</v>
      </c>
      <c r="AQ58" s="374">
        <v>3</v>
      </c>
      <c r="AR58" s="375">
        <v>-37.9</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560</v>
      </c>
      <c r="AL59" s="354"/>
      <c r="AM59" s="362">
        <v>1259355</v>
      </c>
      <c r="AN59" s="363">
        <v>17745</v>
      </c>
      <c r="AO59" s="364">
        <v>61.4</v>
      </c>
      <c r="AP59" s="365">
        <v>70166</v>
      </c>
      <c r="AQ59" s="366">
        <v>1.4</v>
      </c>
      <c r="AR59" s="367">
        <v>60</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556</v>
      </c>
      <c r="AM60" s="370">
        <v>723400</v>
      </c>
      <c r="AN60" s="371">
        <v>10193</v>
      </c>
      <c r="AO60" s="372">
        <v>94.2</v>
      </c>
      <c r="AP60" s="373">
        <v>36115</v>
      </c>
      <c r="AQ60" s="374">
        <v>-6.2</v>
      </c>
      <c r="AR60" s="375">
        <v>100.4</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561</v>
      </c>
      <c r="AL61" s="376"/>
      <c r="AM61" s="377">
        <v>1911323</v>
      </c>
      <c r="AN61" s="378">
        <v>26541</v>
      </c>
      <c r="AO61" s="379">
        <v>-10.5</v>
      </c>
      <c r="AP61" s="380">
        <v>73906</v>
      </c>
      <c r="AQ61" s="381">
        <v>3.3</v>
      </c>
      <c r="AR61" s="367">
        <v>-13.8</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556</v>
      </c>
      <c r="AM62" s="370">
        <v>1155114</v>
      </c>
      <c r="AN62" s="371">
        <v>16042</v>
      </c>
      <c r="AO62" s="372">
        <v>9.5</v>
      </c>
      <c r="AP62" s="373">
        <v>37464</v>
      </c>
      <c r="AQ62" s="374">
        <v>2.8</v>
      </c>
      <c r="AR62" s="375">
        <v>6.7</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A36GwA4t+ESpLj9EdFJPeUplS2H4gPhzBBfAwWJMSASFdYsvGpEjsmJ6dCQb4ByM4pwuN3B2ehkeICMnH/d7Yw==" saltValue="nbBbfL8KOPx2EVD069a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election activeCell="BI78" sqref="BI78"/>
    </sheetView>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563</v>
      </c>
    </row>
    <row r="120" spans="125:125" ht="13.5" hidden="1" customHeight="1" x14ac:dyDescent="0.15"/>
    <row r="121" spans="125:125" ht="13.5" hidden="1" customHeight="1" x14ac:dyDescent="0.15">
      <c r="DU121" s="289"/>
    </row>
  </sheetData>
  <sheetProtection algorithmName="SHA-512" hashValue="yn2i645XWDGSA4fLIvp8hfCt2X7w/joo6DsIPBnmMVIWC6YBba27MRCdPRauN+mDDqTxQfZNW1eU99TxBffpAw==" saltValue="7W2sAod+IBPFD3hxhG2sc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62" sqref="B62"/>
    </sheetView>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564</v>
      </c>
    </row>
  </sheetData>
  <sheetProtection algorithmName="SHA-512" hashValue="ssYzEKP9rbhQ+RdYSMBGbzT31KTTq6Z7lnqE5G3s7BqvaJBtEA1GVaN1WfB1HfdPmqvPS7QrhQEJKEQumBh1eA==" saltValue="v5LdlVrQDv+kLbO9vZHg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98" t="s">
        <v>3</v>
      </c>
      <c r="D47" s="1198"/>
      <c r="E47" s="1199"/>
      <c r="F47" s="11">
        <v>12.64</v>
      </c>
      <c r="G47" s="12">
        <v>9.0500000000000007</v>
      </c>
      <c r="H47" s="12">
        <v>8.7899999999999991</v>
      </c>
      <c r="I47" s="12">
        <v>12</v>
      </c>
      <c r="J47" s="13">
        <v>11.7</v>
      </c>
    </row>
    <row r="48" spans="2:10" ht="57.75" customHeight="1" x14ac:dyDescent="0.15">
      <c r="B48" s="14"/>
      <c r="C48" s="1200" t="s">
        <v>4</v>
      </c>
      <c r="D48" s="1200"/>
      <c r="E48" s="1201"/>
      <c r="F48" s="15">
        <v>3.72</v>
      </c>
      <c r="G48" s="16">
        <v>3.89</v>
      </c>
      <c r="H48" s="16">
        <v>3.75</v>
      </c>
      <c r="I48" s="16">
        <v>3.21</v>
      </c>
      <c r="J48" s="17">
        <v>2.8</v>
      </c>
    </row>
    <row r="49" spans="2:10" ht="57.75" customHeight="1" thickBot="1" x14ac:dyDescent="0.2">
      <c r="B49" s="18"/>
      <c r="C49" s="1202" t="s">
        <v>5</v>
      </c>
      <c r="D49" s="1202"/>
      <c r="E49" s="1203"/>
      <c r="F49" s="19" t="s">
        <v>570</v>
      </c>
      <c r="G49" s="20" t="s">
        <v>571</v>
      </c>
      <c r="H49" s="20">
        <v>2.29</v>
      </c>
      <c r="I49" s="20">
        <v>0.87</v>
      </c>
      <c r="J49" s="21">
        <v>0.68</v>
      </c>
    </row>
    <row r="50" spans="2:10" ht="13.5" customHeight="1" x14ac:dyDescent="0.15"/>
  </sheetData>
  <sheetProtection algorithmName="SHA-512" hashValue="bzYYAtc4Xw7rTZX0HpXHDMqE0c+pYlFEKkZ/OcC26gzk2F7k8sVYzZuzRMHMh8LCyGlB7vLcSMk/YwNp4fZpFg==" saltValue="PQ4bF8oo124/8jfEp+Gc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姫野　和樹</dc:creator>
  <cp:lastModifiedBy>人羅　純基</cp:lastModifiedBy>
  <cp:lastPrinted>2021-03-26T08:26:33Z</cp:lastPrinted>
  <dcterms:created xsi:type="dcterms:W3CDTF">2021-03-18T09:16:48Z</dcterms:created>
  <dcterms:modified xsi:type="dcterms:W3CDTF">2021-10-14T06:10:16Z</dcterms:modified>
</cp:coreProperties>
</file>