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26" r:id="rId1"/>
    <sheet name="普通会計の状況" sheetId="10" r:id="rId2"/>
    <sheet name="各会計、関係団体の財政状況及び健全化判断比率" sheetId="17" r:id="rId3"/>
    <sheet name="財政比較分析表 " sheetId="18" r:id="rId4"/>
    <sheet name="経常経費分析表（経常収支比率の分析）" sheetId="19" r:id="rId5"/>
    <sheet name="経常経費分析表（人件費・公債費・普通建設事業費の分析） " sheetId="20" r:id="rId6"/>
    <sheet name="性質別歳出決算分析表（住民一人当たりのコスト）" sheetId="15" r:id="rId7"/>
    <sheet name="目的別歳出決算分析表（住民一人当たりのコスト）" sheetId="16" r:id="rId8"/>
    <sheet name="実質収支比率等に係る経年分析 " sheetId="21" r:id="rId9"/>
    <sheet name="連結実質赤字比率に係る赤字・黒字の構成分析" sheetId="22" r:id="rId10"/>
    <sheet name="実質公債費比率（分子）の構造" sheetId="23" r:id="rId11"/>
    <sheet name="将来負担比率（分子）の構造" sheetId="25" r:id="rId12"/>
    <sheet name="公会計指標分析・財政指標組合せ分析表" sheetId="27" r:id="rId13"/>
    <sheet name="施設類型別ストック情報分析表①" sheetId="28" r:id="rId14"/>
    <sheet name="施設類型別ストック情報分析表②" sheetId="29" r:id="rId15"/>
    <sheet name="データシート" sheetId="8" state="hidden" r:id="rId16"/>
  </sheets>
  <externalReferences>
    <externalReference r:id="rId17"/>
    <externalReference r:id="rId18"/>
  </externalReferences>
  <calcPr calcId="145621" calcOnSave="0"/>
</workbook>
</file>

<file path=xl/calcChain.xml><?xml version="1.0" encoding="utf-8"?>
<calcChain xmlns="http://schemas.openxmlformats.org/spreadsheetml/2006/main">
  <c r="DG43" i="26" l="1"/>
  <c r="CQ43" i="26"/>
  <c r="CO43" i="26" s="1"/>
  <c r="BY43" i="26"/>
  <c r="BW43" i="26" s="1"/>
  <c r="BE43" i="26"/>
  <c r="AM43" i="26"/>
  <c r="U43" i="26"/>
  <c r="E43" i="26"/>
  <c r="C43" i="26"/>
  <c r="DG42" i="26"/>
  <c r="CQ42" i="26"/>
  <c r="CO42" i="26" s="1"/>
  <c r="BY42" i="26"/>
  <c r="BW42" i="26" s="1"/>
  <c r="BE42" i="26"/>
  <c r="AM42" i="26"/>
  <c r="U42" i="26"/>
  <c r="E42" i="26"/>
  <c r="C42" i="26"/>
  <c r="DG41" i="26"/>
  <c r="CQ41" i="26"/>
  <c r="CO41" i="26" s="1"/>
  <c r="BY41" i="26"/>
  <c r="BE41" i="26"/>
  <c r="AM41" i="26"/>
  <c r="U41" i="26"/>
  <c r="E41" i="26"/>
  <c r="C41" i="26"/>
  <c r="DG40" i="26"/>
  <c r="CQ40" i="26"/>
  <c r="BY40" i="26"/>
  <c r="BG40" i="26"/>
  <c r="AM40" i="26"/>
  <c r="U40" i="26"/>
  <c r="E40" i="26"/>
  <c r="C40" i="26" s="1"/>
  <c r="DG39" i="26"/>
  <c r="CQ39" i="26"/>
  <c r="BY39" i="26"/>
  <c r="BG39" i="26"/>
  <c r="AM39" i="26"/>
  <c r="U39" i="26"/>
  <c r="E39" i="26"/>
  <c r="C39" i="26"/>
  <c r="DG38" i="26"/>
  <c r="CQ38" i="26"/>
  <c r="BY38" i="26"/>
  <c r="BG38" i="26"/>
  <c r="AM38" i="26"/>
  <c r="W38" i="26"/>
  <c r="E38" i="26"/>
  <c r="C38" i="26"/>
  <c r="DG37" i="26"/>
  <c r="CQ37" i="26"/>
  <c r="BY37" i="26"/>
  <c r="BG37" i="26"/>
  <c r="AM37" i="26"/>
  <c r="W37" i="26"/>
  <c r="E37" i="26"/>
  <c r="C37" i="26"/>
  <c r="DG36" i="26"/>
  <c r="CQ36" i="26"/>
  <c r="BY36" i="26"/>
  <c r="BG36" i="26"/>
  <c r="AM36" i="26"/>
  <c r="W36" i="26"/>
  <c r="E36" i="26"/>
  <c r="C36" i="26"/>
  <c r="DG35" i="26"/>
  <c r="CQ35" i="26"/>
  <c r="BY35" i="26"/>
  <c r="BG35" i="26"/>
  <c r="AO35" i="26"/>
  <c r="W35" i="26"/>
  <c r="E35" i="26"/>
  <c r="C35" i="26" s="1"/>
  <c r="DG34" i="26"/>
  <c r="CQ34" i="26"/>
  <c r="BY34" i="26"/>
  <c r="BG34" i="26"/>
  <c r="AO34" i="26"/>
  <c r="W34" i="26"/>
  <c r="E34" i="26"/>
  <c r="C34" i="26"/>
  <c r="U34" i="26" l="1"/>
  <c r="U35" i="26" l="1"/>
  <c r="U36" i="26" l="1"/>
  <c r="U37" i="26" s="1"/>
  <c r="U38" i="26" s="1"/>
  <c r="AM34" i="26"/>
  <c r="AM35" i="26" s="1"/>
  <c r="BE34" i="26" l="1"/>
  <c r="BE35" i="26" s="1"/>
  <c r="BE36" i="26" s="1"/>
  <c r="BE37" i="26" s="1"/>
  <c r="BE38" i="26" s="1"/>
  <c r="BE39" i="26" s="1"/>
  <c r="BE40" i="26" s="1"/>
  <c r="BW34" i="26" l="1"/>
  <c r="BW35" i="26" s="1"/>
  <c r="BW36" i="26" s="1"/>
  <c r="BW37" i="26" s="1"/>
  <c r="BW38" i="26" s="1"/>
  <c r="BW39" i="26" s="1"/>
  <c r="BW40" i="26" s="1"/>
  <c r="BW41" i="26" s="1"/>
  <c r="CO34" i="26"/>
  <c r="CO35" i="26" s="1"/>
  <c r="CO36" i="26" s="1"/>
  <c r="CO37" i="26" s="1"/>
  <c r="CO38" i="26" s="1"/>
  <c r="CO39" i="26" s="1"/>
  <c r="CO40" i="26"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<sst xmlns="http://schemas.openxmlformats.org/spreadsheetml/2006/main" count="1066" uniqueCount="576">
  <si>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</si>
  <si>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</si>
  <si>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</si>
  <si>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</si>
  <si>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</si>
  <si>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</si>
  <si>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</si>
  <si>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</si>
  <si>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</si>
  <si>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</si>
  <si>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</si>
  <si>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</si>
  <si>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</si>
  <si>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</si>
  <si>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</si>
  <si>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</si>
  <si>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</si>
  <si>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</si>
  <si>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</si>
  <si>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</si>
  <si>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</si>
  <si>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</si>
  <si>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</si>
  <si>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</si>
  <si>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</si>
  <si>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</si>
  <si>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</si>
  <si>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</si>
  <si>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</si>
  <si>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</si>
  <si>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</si>
  <si>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</si>
  <si>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</si>
  <si>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</si>
  <si>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</si>
  <si>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</si>
  <si>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</si>
  <si>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</si>
  <si>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</si>
  <si>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</si>
  <si>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</si>
  <si>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</si>
  <si>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</si>
  <si>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</si>
  <si>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</si>
  <si>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</si>
  <si>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</si>
  <si>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</si>
  <si>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</si>
  <si>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総括表（市町村）</t>
    <rPh sb="0" eb="2">
      <t>ソウカツ</t>
    </rPh>
    <rPh sb="2" eb="3">
      <t>ヒョウ</t>
    </rPh>
    <rPh sb="4" eb="7">
      <t>シチョウソン</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</si>
  <si>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</si>
  <si>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</si>
  <si>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</si>
  <si>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</si>
  <si>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</si>
  <si>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</si>
  <si>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</si>
  <si>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</si>
  <si>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</si>
  <si>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</si>
  <si>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</si>
  <si>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</si>
  <si>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</si>
  <si>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</si>
  <si>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</si>
  <si>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</si>
  <si>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</si>
  <si>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</si>
  <si>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</si>
  <si>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</si>
  <si>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</si>
  <si>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</si>
  <si>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</si>
  <si>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</si>
  <si>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</si>
  <si>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</si>
  <si>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</si>
  <si>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</si>
  <si>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</si>
  <si>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</si>
  <si>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</si>
  <si>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</si>
  <si>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</si>
  <si>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</si>
  <si>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</si>
  <si>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</si>
  <si>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</si>
  <si>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</si>
  <si>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</si>
  <si>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</si>
  <si>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</si>
  <si>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</si>
  <si>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</si>
  <si>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</si>
  <si>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</si>
  <si>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</si>
  <si>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</si>
  <si>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</si>
  <si>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</si>
  <si>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</si>
  <si>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</si>
  <si>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</si>
  <si>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</si>
  <si>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</si>
  <si>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</si>
  <si>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</si>
  <si>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</si>
  <si>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</si>
  <si>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</si>
  <si>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</si>
  <si>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</si>
  <si>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</si>
  <si>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</si>
  <si>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</si>
  <si>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</si>
  <si>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</si>
  <si>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</si>
  <si>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</si>
  <si>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</si>
  <si>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</si>
  <si>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</si>
  <si>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</si>
  <si>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</si>
  <si>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</si>
  <si>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</si>
  <si>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</si>
  <si>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</si>
  <si>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</si>
  <si>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</si>
  <si>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</si>
  <si>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</si>
  <si>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</si>
  <si>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</si>
  <si>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</si>
  <si>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</si>
  <si>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平成27年度</t>
    <phoneticPr fontId="18"/>
  </si>
  <si>
    <t>京都府京丹後市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</si>
  <si>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</si>
  <si>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</si>
  <si>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</si>
  <si>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</si>
  <si>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</si>
  <si>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</si>
  <si>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</si>
  <si>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</si>
  <si>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</si>
  <si>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</si>
  <si>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</si>
  <si>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</si>
  <si>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</si>
  <si>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</si>
  <si>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</si>
  <si>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</si>
  <si>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</si>
  <si>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</si>
  <si>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</si>
  <si>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</si>
  <si>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</si>
  <si>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</si>
  <si>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</si>
  <si>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</si>
  <si>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</si>
  <si>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</si>
  <si>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</si>
  <si>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</si>
  <si>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</si>
  <si>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</si>
  <si>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</si>
  <si>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</si>
  <si>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</si>
  <si>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</si>
  <si>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</si>
  <si>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</si>
  <si>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</si>
  <si>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</si>
  <si>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</si>
  <si>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</si>
  <si>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</si>
  <si>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</si>
  <si>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</si>
  <si>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</si>
  <si>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</si>
  <si>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</si>
  <si>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</si>
  <si>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</si>
  <si>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</si>
  <si>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</si>
  <si>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</si>
  <si>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</si>
  <si>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</si>
  <si>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</si>
  <si>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</si>
  <si>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</si>
  <si>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</si>
  <si>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</si>
  <si>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</si>
  <si>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</si>
  <si>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</si>
  <si>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</si>
  <si>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</si>
  <si>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</si>
  <si>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</si>
  <si>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</si>
  <si>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</si>
  <si>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</si>
  <si>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</si>
  <si>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</si>
  <si>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</si>
  <si>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</si>
  <si>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</si>
  <si>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</si>
  <si>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</si>
  <si>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</si>
  <si>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</si>
  <si>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</si>
  <si>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</si>
  <si>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</si>
  <si>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</si>
  <si>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</si>
  <si>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</si>
  <si>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</si>
  <si>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</si>
  <si>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</si>
  <si>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</si>
  <si>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</si>
  <si>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</si>
  <si>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</si>
  <si>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</si>
  <si>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</si>
  <si>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</si>
  <si>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</si>
  <si>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</si>
  <si>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</si>
  <si>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</si>
  <si>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</si>
  <si>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</si>
  <si>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</si>
  <si>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</si>
  <si>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</si>
  <si>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</si>
  <si>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</si>
  <si>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</si>
  <si>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</si>
  <si>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</si>
  <si>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</si>
  <si>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</si>
  <si>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</si>
  <si>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</si>
  <si>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</si>
  <si>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</si>
  <si>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</si>
  <si>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</si>
  <si>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</si>
  <si>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</si>
  <si>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</si>
  <si>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</si>
  <si>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</si>
  <si>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</si>
  <si>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</si>
  <si>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</si>
  <si>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</si>
  <si>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</si>
  <si>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</si>
  <si>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</si>
  <si>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</si>
  <si>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</si>
  <si>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</si>
  <si>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</si>
  <si>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</si>
  <si>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</si>
  <si>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</si>
  <si>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</si>
  <si>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</si>
  <si>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</si>
  <si>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</si>
  <si>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</si>
  <si>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</si>
  <si>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</si>
  <si>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</si>
  <si>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</si>
  <si>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</si>
  <si>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</si>
  <si>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</si>
  <si>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</si>
  <si>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京都府京丹後市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</si>
  <si>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</si>
  <si>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</si>
  <si>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</si>
  <si>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</si>
  <si>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</si>
  <si>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</si>
  <si>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</si>
  <si>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</si>
  <si>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</si>
  <si>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</si>
  <si>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</si>
  <si>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</si>
  <si>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</si>
  <si>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</si>
  <si>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</si>
  <si>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</si>
  <si>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</si>
  <si>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</si>
  <si>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</si>
  <si>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</si>
  <si>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</si>
  <si>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</si>
  <si>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</si>
  <si>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</si>
  <si>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</si>
  <si>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</si>
  <si>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</si>
  <si>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</si>
  <si>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</si>
  <si>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</si>
  <si>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</si>
  <si>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</si>
  <si>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</si>
  <si>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</si>
  <si>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</si>
  <si>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</si>
  <si>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</si>
  <si>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</si>
  <si>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</si>
  <si>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</si>
  <si>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</si>
  <si>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</si>
  <si>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</si>
  <si>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</si>
  <si>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</si>
  <si>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</si>
  <si>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</si>
  <si>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</si>
  <si>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</si>
  <si>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</si>
  <si>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</si>
  <si>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</si>
  <si>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</si>
  <si>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</si>
  <si>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</si>
  <si>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</si>
  <si>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</si>
  <si>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</si>
  <si>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</si>
  <si>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</si>
  <si>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</si>
  <si>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</si>
  <si>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</si>
  <si>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</si>
  <si>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</si>
  <si>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</si>
  <si>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</si>
  <si>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</si>
  <si>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連結実質赤字比率</t>
    <rPh sb="0" eb="2">
      <t>レンケツ</t>
    </rPh>
    <rPh sb="2" eb="4">
      <t>ジッシツ</t>
    </rPh>
    <rPh sb="4" eb="6">
      <t>アカジ</t>
    </rPh>
    <rPh sb="6" eb="8">
      <t>ヒリツ</t>
    </rPh>
    <phoneticPr fontId="14"/>
  </si>
  <si>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</si>
  <si>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</si>
  <si>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</si>
  <si>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</si>
  <si>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</si>
  <si>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</si>
  <si>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</si>
  <si>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</si>
  <si>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</si>
  <si>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</si>
  <si>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</si>
  <si>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</si>
  <si>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</si>
  <si>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</si>
  <si>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</si>
  <si>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</si>
  <si>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</si>
  <si>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</si>
  <si>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</si>
  <si>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</si>
  <si>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</si>
  <si>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</si>
  <si>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</si>
  <si>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</si>
  <si>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</si>
  <si>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</si>
  <si>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</si>
  <si>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</si>
  <si>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</si>
  <si>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</si>
  <si>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</si>
  <si>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</si>
  <si>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</si>
  <si>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</si>
  <si>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</si>
  <si>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</si>
  <si>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</si>
  <si>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</si>
  <si>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</si>
  <si>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</si>
  <si>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</si>
  <si>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</si>
  <si>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</si>
  <si>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</si>
  <si>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</si>
  <si>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</si>
  <si>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</si>
  <si>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</si>
  <si>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</si>
  <si>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</si>
  <si>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</si>
  <si>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</si>
  <si>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</si>
  <si>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</si>
  <si>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</si>
  <si>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</si>
  <si>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</si>
  <si>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0.87</t>
  </si>
  <si>
    <t>▲ 0.63</t>
  </si>
  <si>
    <t>水道事業会計</t>
  </si>
  <si>
    <t>一般会計</t>
  </si>
  <si>
    <t>病院事業会計</t>
  </si>
  <si>
    <t>簡易水道事業特別会計</t>
  </si>
  <si>
    <t>公共下水道事業特別会計</t>
  </si>
  <si>
    <t>宅地造成事業特別会計</t>
  </si>
  <si>
    <t>介護保険事業特別会計</t>
  </si>
  <si>
    <t>国民健康保険事業特別会計</t>
  </si>
  <si>
    <t>その他会計（赤字）</t>
  </si>
  <si>
    <t>その他会計（黒字）</t>
  </si>
  <si>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</si>
  <si>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</si>
  <si>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</si>
  <si>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</si>
  <si>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</si>
  <si>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</si>
  <si>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</si>
  <si>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</si>
  <si>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</si>
  <si>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</si>
  <si>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</si>
  <si>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</si>
  <si>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京都府丹後文化事業団</t>
    <rPh sb="0" eb="3">
      <t>キョウトフ</t>
    </rPh>
    <rPh sb="3" eb="5">
      <t>タンゴ</t>
    </rPh>
    <rPh sb="5" eb="7">
      <t>ブンカ</t>
    </rPh>
    <rPh sb="7" eb="10">
      <t>ジギョウダン</t>
    </rPh>
    <phoneticPr fontId="2"/>
  </si>
  <si>
    <t>－</t>
    <phoneticPr fontId="2"/>
  </si>
  <si>
    <t>京丹後市公園緑化事業団</t>
    <rPh sb="0" eb="4">
      <t>キョウタンゴシ</t>
    </rPh>
    <rPh sb="4" eb="6">
      <t>コウエン</t>
    </rPh>
    <rPh sb="6" eb="8">
      <t>リョクカ</t>
    </rPh>
    <rPh sb="8" eb="11">
      <t>ジギョウダン</t>
    </rPh>
    <phoneticPr fontId="2"/>
  </si>
  <si>
    <t>丹後地域地場産業振興センター</t>
    <rPh sb="0" eb="2">
      <t>タンゴ</t>
    </rPh>
    <rPh sb="2" eb="4">
      <t>チイキ</t>
    </rPh>
    <rPh sb="4" eb="6">
      <t>ジバ</t>
    </rPh>
    <rPh sb="6" eb="8">
      <t>サンギョウ</t>
    </rPh>
    <rPh sb="8" eb="10">
      <t>シンコウ</t>
    </rPh>
    <phoneticPr fontId="2"/>
  </si>
  <si>
    <t>テンキテンキ村</t>
    <rPh sb="6" eb="7">
      <t>ムラ</t>
    </rPh>
    <phoneticPr fontId="2"/>
  </si>
  <si>
    <t>くみはま縣</t>
    <rPh sb="4" eb="5">
      <t>ケン</t>
    </rPh>
    <phoneticPr fontId="5"/>
  </si>
  <si>
    <t>京丹後市総合サービス</t>
    <rPh sb="0" eb="4">
      <t>キョウタンゴシ</t>
    </rPh>
    <rPh sb="4" eb="6">
      <t>ソウゴウ</t>
    </rPh>
    <phoneticPr fontId="5"/>
  </si>
  <si>
    <t>京丹後製茶</t>
    <rPh sb="0" eb="3">
      <t>キョウタンゴ</t>
    </rPh>
    <rPh sb="3" eb="5">
      <t>セイチャ</t>
    </rPh>
    <phoneticPr fontId="5"/>
  </si>
  <si>
    <t>▲12</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</si>
  <si>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</si>
  <si>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</si>
  <si>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</si>
  <si>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</si>
  <si>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</si>
  <si>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</si>
  <si>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</si>
  <si>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</si>
  <si>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</si>
  <si>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</si>
  <si>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t>
    <phoneticPr fontId="2"/>
  </si>
  <si>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</si>
  <si>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</si>
  <si>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</si>
  <si>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</si>
  <si>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</si>
  <si>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</si>
  <si>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</si>
  <si>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</si>
  <si>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</si>
  <si>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集落排水事業特別会計</t>
    <phoneticPr fontId="5"/>
  </si>
  <si>
    <t>公共下水道事業特別会計</t>
    <phoneticPr fontId="5"/>
  </si>
  <si>
    <t>浄化槽整備事業特別会計</t>
    <phoneticPr fontId="5"/>
  </si>
  <si>
    <t>市民太陽光発電所事業特別会計</t>
    <phoneticPr fontId="5"/>
  </si>
  <si>
    <t>工業用地造成事業特別会計</t>
    <phoneticPr fontId="5"/>
  </si>
  <si>
    <t>-</t>
    <phoneticPr fontId="5"/>
  </si>
  <si>
    <t>宅地造成事業特別会計</t>
    <phoneticPr fontId="5"/>
  </si>
  <si>
    <t>左のうち
一般会計等
負担見込額</t>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</si>
  <si>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</si>
  <si>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</si>
  <si>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</si>
  <si>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</si>
  <si>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▲17</t>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</si>
  <si>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</si>
  <si>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</si>
  <si>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</si>
  <si>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京都地方税機構</t>
    <rPh sb="0" eb="2">
      <t>キョウト</t>
    </rPh>
    <rPh sb="2" eb="5">
      <t>チホウゼイ</t>
    </rPh>
    <rPh sb="5" eb="7">
      <t>キコウ</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</si>
  <si>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</si>
  <si>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</si>
  <si>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</si>
  <si>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</si>
  <si>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</si>
  <si>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(Ａ)</t>
    <phoneticPr fontId="5"/>
  </si>
  <si>
    <t>(Ｅ)</t>
    <phoneticPr fontId="5"/>
  </si>
  <si>
    <t>公共下水道事業特別会計</t>
    <phoneticPr fontId="5"/>
  </si>
  <si>
    <t>簡易水道事業特別会計</t>
    <phoneticPr fontId="5"/>
  </si>
  <si>
    <t>(Ｆ)</t>
    <phoneticPr fontId="5"/>
  </si>
  <si>
    <t>病院事業会計</t>
    <phoneticPr fontId="5"/>
  </si>
  <si>
    <t>集落排水事業特別会計</t>
    <phoneticPr fontId="5"/>
  </si>
  <si>
    <t>その他の会計</t>
    <phoneticPr fontId="5"/>
  </si>
  <si>
    <t>早期健全化基準</t>
    <phoneticPr fontId="5"/>
  </si>
  <si>
    <t>財政再生基準</t>
    <phoneticPr fontId="5"/>
  </si>
  <si>
    <t>(Ｂ)</t>
    <phoneticPr fontId="5"/>
  </si>
  <si>
    <t>(Ｃ)</t>
    <phoneticPr fontId="5"/>
  </si>
  <si>
    <t>(Ｄ)</t>
    <phoneticPr fontId="5"/>
  </si>
  <si>
    <t>(Ｃ)－(Ｄ)</t>
    <phoneticPr fontId="5"/>
  </si>
  <si>
    <t>（注）住民基本台帳人口については、住民基本台帳関係年報の調査基準日変更に伴い、平成25年度以降、調査年度の1月1日現在の住民基本台帳に登載されている人口を記載。</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</si>
  <si>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</si>
  <si>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</si>
  <si>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</si>
  <si>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※平成28年度中に市町村合併した団体で、合併前の団体ごとの決算に基づく実質公債費比率を算出していない団体については、グラフを表記しない。</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</si>
  <si>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</si>
  <si>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</si>
  <si>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</si>
  <si>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</si>
  <si>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</si>
  <si>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</si>
  <si>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</si>
  <si>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</si>
  <si>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</si>
  <si>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</si>
  <si>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</si>
  <si>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充当可能財源等(B)</t>
    <phoneticPr fontId="5"/>
  </si>
  <si>
    <t>※平成28年度中に市町村合併した団体で、合併前の団体ごとの決算に基づく将来負担比率を算出していない団体については、グラフを表記しない。</t>
    <phoneticPr fontId="5"/>
  </si>
  <si>
    <t>平成27年度　財政状況資料集</t>
    <phoneticPr fontId="5"/>
  </si>
  <si>
    <t>都道府県名</t>
    <phoneticPr fontId="5"/>
  </si>
  <si>
    <t>京都府</t>
    <phoneticPr fontId="5"/>
  </si>
  <si>
    <t>市町村類型</t>
    <phoneticPr fontId="5"/>
  </si>
  <si>
    <t>Ⅱ－１</t>
    <phoneticPr fontId="5"/>
  </si>
  <si>
    <t>指定団体等の指定状況</t>
    <phoneticPr fontId="5"/>
  </si>
  <si>
    <t>歳入総額</t>
    <phoneticPr fontId="18"/>
  </si>
  <si>
    <t>×</t>
    <phoneticPr fontId="5"/>
  </si>
  <si>
    <t>歳出総額</t>
    <phoneticPr fontId="18"/>
  </si>
  <si>
    <t>京丹後市</t>
    <phoneticPr fontId="5"/>
  </si>
  <si>
    <t>1-2</t>
    <phoneticPr fontId="5"/>
  </si>
  <si>
    <t>歳入歳出差引</t>
    <phoneticPr fontId="18"/>
  </si>
  <si>
    <t>　　(※1)</t>
    <phoneticPr fontId="5"/>
  </si>
  <si>
    <t>×</t>
    <phoneticPr fontId="5"/>
  </si>
  <si>
    <t>翌年度に繰越すべき財源</t>
    <phoneticPr fontId="5"/>
  </si>
  <si>
    <t>○</t>
    <phoneticPr fontId="5"/>
  </si>
  <si>
    <t>実質収支</t>
    <phoneticPr fontId="18"/>
  </si>
  <si>
    <t>×</t>
    <phoneticPr fontId="5"/>
  </si>
  <si>
    <t>単年度収支</t>
    <phoneticPr fontId="18"/>
  </si>
  <si>
    <t>○</t>
    <phoneticPr fontId="5"/>
  </si>
  <si>
    <t>積立金</t>
    <phoneticPr fontId="18"/>
  </si>
  <si>
    <t>健全化判断比率</t>
    <phoneticPr fontId="5"/>
  </si>
  <si>
    <t>-6.7</t>
    <phoneticPr fontId="5"/>
  </si>
  <si>
    <t>繰上償還金</t>
    <phoneticPr fontId="18"/>
  </si>
  <si>
    <t>-</t>
    <phoneticPr fontId="5"/>
  </si>
  <si>
    <t>28.01.01(人)</t>
    <phoneticPr fontId="5"/>
  </si>
  <si>
    <t>積立金取崩し額</t>
    <phoneticPr fontId="18"/>
  </si>
  <si>
    <t>-</t>
    <phoneticPr fontId="5"/>
  </si>
  <si>
    <t>うち日本人(人)</t>
    <phoneticPr fontId="5"/>
  </si>
  <si>
    <t>○</t>
    <phoneticPr fontId="5"/>
  </si>
  <si>
    <t>実質単年度収支</t>
    <phoneticPr fontId="18"/>
  </si>
  <si>
    <t>27.01.01(人)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</si>
  <si>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</si>
  <si>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</si>
  <si>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-1.4</t>
    <phoneticPr fontId="5"/>
  </si>
  <si>
    <t>基準財政需要額</t>
    <phoneticPr fontId="18"/>
  </si>
  <si>
    <t>うち日本人(％)</t>
    <phoneticPr fontId="5"/>
  </si>
  <si>
    <t>標準税収入額等</t>
    <phoneticPr fontId="18"/>
  </si>
  <si>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</si>
  <si>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</si>
  <si>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</si>
  <si>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</si>
  <si>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</si>
  <si>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</si>
  <si>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</si>
  <si>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</si>
  <si>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</si>
  <si>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</si>
  <si>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</si>
  <si>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</si>
  <si>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</si>
  <si>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</si>
  <si>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</si>
  <si>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</si>
  <si>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</si>
  <si>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将来負担比率及び実質公債費比率はどちらの数値も近年改善傾向にある。将来負担比率の改善は普通交付税での算入措置のある有利な合併特例債などの地方債を活用してきたためである。
また、実質公債費比率の改善の主な要因は指標算出の基礎となる標準財政規模の増加、公債費の普通交付税算入額が増加したことが考えられる。
　しかし、将来負担比率及び実質公債費比率は類似団体と比較してどちらも高い水準にあり、今後も大型の普通建設事業も予定されており、公債費及び公営企業繰出金が増加傾向にあるため、慎重
な財政運営を行っていく必要がある。</t>
    <rPh sb="1" eb="3">
      <t>ショウライ</t>
    </rPh>
    <rPh sb="3" eb="5">
      <t>フタン</t>
    </rPh>
    <rPh sb="5" eb="7">
      <t>ヒリツ</t>
    </rPh>
    <rPh sb="7" eb="8">
      <t>オヨ</t>
    </rPh>
    <rPh sb="9" eb="11">
      <t>ジッシツ</t>
    </rPh>
    <rPh sb="11" eb="14">
      <t>コウサイヒ</t>
    </rPh>
    <rPh sb="14" eb="16">
      <t>ヒリツ</t>
    </rPh>
    <rPh sb="21" eb="23">
      <t>スウチ</t>
    </rPh>
    <rPh sb="24" eb="26">
      <t>キンネン</t>
    </rPh>
    <rPh sb="26" eb="28">
      <t>カイゼン</t>
    </rPh>
    <rPh sb="28" eb="30">
      <t>ケイコウ</t>
    </rPh>
    <rPh sb="34" eb="36">
      <t>ショウライ</t>
    </rPh>
    <rPh sb="36" eb="38">
      <t>フタン</t>
    </rPh>
    <rPh sb="38" eb="40">
      <t>ヒリツ</t>
    </rPh>
    <rPh sb="41" eb="43">
      <t>カイゼン</t>
    </rPh>
    <rPh sb="44" eb="46">
      <t>フツウ</t>
    </rPh>
    <rPh sb="46" eb="49">
      <t>コウフゼイ</t>
    </rPh>
    <rPh sb="51" eb="53">
      <t>サンニュウ</t>
    </rPh>
    <rPh sb="53" eb="55">
      <t>ソチ</t>
    </rPh>
    <rPh sb="58" eb="60">
      <t>ユウリ</t>
    </rPh>
    <rPh sb="61" eb="63">
      <t>ガッペイ</t>
    </rPh>
    <rPh sb="63" eb="65">
      <t>トクレイ</t>
    </rPh>
    <rPh sb="65" eb="66">
      <t>サイ</t>
    </rPh>
    <rPh sb="69" eb="72">
      <t>チホウサイ</t>
    </rPh>
    <rPh sb="73" eb="75">
      <t>カツヨウ</t>
    </rPh>
    <rPh sb="89" eb="91">
      <t>ジッシツ</t>
    </rPh>
    <rPh sb="91" eb="94">
      <t>コウサイヒ</t>
    </rPh>
    <rPh sb="94" eb="95">
      <t>ヒ</t>
    </rPh>
    <rPh sb="95" eb="96">
      <t>リツ</t>
    </rPh>
    <rPh sb="97" eb="99">
      <t>カイゼン</t>
    </rPh>
    <rPh sb="100" eb="101">
      <t>オモ</t>
    </rPh>
    <rPh sb="102" eb="104">
      <t>ヨウイン</t>
    </rPh>
    <rPh sb="105" eb="107">
      <t>シヒョウ</t>
    </rPh>
    <rPh sb="107" eb="109">
      <t>サンシュツ</t>
    </rPh>
    <rPh sb="110" eb="112">
      <t>キソ</t>
    </rPh>
    <rPh sb="115" eb="117">
      <t>ヒョウジュン</t>
    </rPh>
    <rPh sb="117" eb="119">
      <t>ザイセイ</t>
    </rPh>
    <rPh sb="119" eb="121">
      <t>キボ</t>
    </rPh>
    <rPh sb="122" eb="124">
      <t>ゾウカ</t>
    </rPh>
    <rPh sb="125" eb="127">
      <t>コウサイ</t>
    </rPh>
    <rPh sb="127" eb="128">
      <t>ヒ</t>
    </rPh>
    <rPh sb="129" eb="131">
      <t>フツウ</t>
    </rPh>
    <rPh sb="131" eb="134">
      <t>コウフゼイ</t>
    </rPh>
    <rPh sb="134" eb="136">
      <t>サンニュウ</t>
    </rPh>
    <rPh sb="136" eb="137">
      <t>ガク</t>
    </rPh>
    <rPh sb="138" eb="140">
      <t>ゾウカ</t>
    </rPh>
    <rPh sb="145" eb="146">
      <t>カンガ</t>
    </rPh>
    <rPh sb="194" eb="196">
      <t>コンゴ</t>
    </rPh>
    <rPh sb="197" eb="199">
      <t>オオガタ</t>
    </rPh>
    <rPh sb="200" eb="202">
      <t>フツウ</t>
    </rPh>
    <rPh sb="202" eb="204">
      <t>ケンセツ</t>
    </rPh>
    <rPh sb="204" eb="206">
      <t>ジギョウ</t>
    </rPh>
    <rPh sb="207" eb="209">
      <t>ヨテイ</t>
    </rPh>
    <rPh sb="215" eb="217">
      <t>コウサイ</t>
    </rPh>
    <rPh sb="217" eb="218">
      <t>ヒ</t>
    </rPh>
    <rPh sb="218" eb="219">
      <t>オヨ</t>
    </rPh>
    <rPh sb="220" eb="222">
      <t>コウエイ</t>
    </rPh>
    <rPh sb="222" eb="224">
      <t>キギョウ</t>
    </rPh>
    <rPh sb="224" eb="226">
      <t>クリダシ</t>
    </rPh>
    <rPh sb="226" eb="227">
      <t>キン</t>
    </rPh>
    <rPh sb="228" eb="230">
      <t>ゾウカ</t>
    </rPh>
    <rPh sb="230" eb="232">
      <t>ケイコウ</t>
    </rPh>
    <rPh sb="238" eb="240">
      <t>シンチョウ</t>
    </rPh>
    <rPh sb="242" eb="244">
      <t>ザイセイ</t>
    </rPh>
    <rPh sb="244" eb="246">
      <t>ウンエイ</t>
    </rPh>
    <rPh sb="247" eb="248">
      <t>オコナ</t>
    </rPh>
    <rPh sb="252" eb="25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</si>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</sst>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0" xfId="30" applyFont="1" applyFill="1" applyBorder="1" applyProtection="1">
      <alignment vertical="center"/>
    </xf>
    <xf numFmtId="0" fontId="26" fillId="5" borderId="0" xfId="30" applyFont="1" applyFill="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7" xfId="26" applyFont="1" applyFill="1" applyBorder="1" applyAlignment="1">
      <alignment horizontal="lef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47569</c:v>
                </c:pt>
                <c:pt idx="1">
                  <c:v>50880</c:v>
                </c:pt>
                <c:pt idx="2">
                  <c:v>63956</c:v>
                </c:pt>
                <c:pt idx="3">
                  <c:v>66255</c:v>
                </c:pt>
                <c:pt idx="4">
                  <c:v>92247</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72180</c:v>
                </c:pt>
                <c:pt idx="1">
                  <c:v>77466</c:v>
                </c:pt>
                <c:pt idx="2">
                  <c:v>73053</c:v>
                </c:pt>
                <c:pt idx="3">
                  <c:v>145026</c:v>
                </c:pt>
                <c:pt idx="4">
                  <c:v>76435</c:v>
                </c:pt>
              </c:numCache>
            </c:numRef>
          </c:val>
          <c:smooth val="0"/>
        </c:ser>
        <c:dLbls>
          <c:showLegendKey val="0"/>
          <c:showVal val="0"/>
          <c:showCatName val="0"/>
          <c:showSerName val="0"/>
          <c:showPercent val="0"/>
          <c:showBubbleSize val="0"/>
        </c:dLbls>
        <c:marker val="1"/>
        <c:smooth val="0"/>
        <c:axId val="93562368"/>
        <c:axId val="93564288"/>
      </c:lineChart>
      <c:catAx>
        <c:axId val="93562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64288"/>
        <c:crosses val="autoZero"/>
        <c:auto val="1"/>
        <c:lblAlgn val="ctr"/>
        <c:lblOffset val="100"/>
        <c:tickLblSkip val="1"/>
        <c:tickMarkSkip val="1"/>
        <c:noMultiLvlLbl val="0"/>
      </c:catAx>
      <c:valAx>
        <c:axId val="93564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6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2.79</c:v>
                </c:pt>
                <c:pt idx="1">
                  <c:v>2.17</c:v>
                </c:pt>
                <c:pt idx="2">
                  <c:v>3.21</c:v>
                </c:pt>
                <c:pt idx="3">
                  <c:v>5.07</c:v>
                </c:pt>
                <c:pt idx="4">
                  <c:v>5.53</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9.08</c:v>
                </c:pt>
                <c:pt idx="1">
                  <c:v>9.1199999999999992</c:v>
                </c:pt>
                <c:pt idx="2">
                  <c:v>9.01</c:v>
                </c:pt>
                <c:pt idx="3">
                  <c:v>8.99</c:v>
                </c:pt>
                <c:pt idx="4">
                  <c:v>9.5299999999999994</c:v>
                </c:pt>
              </c:numCache>
            </c:numRef>
          </c:val>
        </c:ser>
        <c:dLbls>
          <c:showLegendKey val="0"/>
          <c:showVal val="0"/>
          <c:showCatName val="0"/>
          <c:showSerName val="0"/>
          <c:showPercent val="0"/>
          <c:showBubbleSize val="0"/>
        </c:dLbls>
        <c:gapWidth val="250"/>
        <c:overlap val="100"/>
        <c:axId val="100020992"/>
        <c:axId val="1000229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-0.87</c:v>
                </c:pt>
                <c:pt idx="1">
                  <c:v>-0.63</c:v>
                </c:pt>
                <c:pt idx="2">
                  <c:v>1.07</c:v>
                </c:pt>
                <c:pt idx="3">
                  <c:v>1.97</c:v>
                </c:pt>
                <c:pt idx="4">
                  <c:v>1.32</c:v>
                </c:pt>
              </c:numCache>
            </c:numRef>
          </c:val>
          <c:smooth val="0"/>
        </c:ser>
        <c:dLbls>
          <c:showLegendKey val="0"/>
          <c:showVal val="0"/>
          <c:showCatName val="0"/>
          <c:showSerName val="0"/>
          <c:showPercent val="0"/>
          <c:showBubbleSize val="0"/>
        </c:dLbls>
        <c:marker val="1"/>
        <c:smooth val="0"/>
        <c:axId val="100020992"/>
        <c:axId val="100022912"/>
      </c:lineChart>
      <c:catAx>
        <c:axId val="1000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022912"/>
        <c:crosses val="autoZero"/>
        <c:auto val="1"/>
        <c:lblAlgn val="ctr"/>
        <c:lblOffset val="100"/>
        <c:tickLblSkip val="1"/>
        <c:tickMarkSkip val="1"/>
        <c:noMultiLvlLbl val="0"/>
      </c:catAx>
      <c:valAx>
        <c:axId val="10002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2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0.2</c:v>
                </c:pt>
                <c:pt idx="2">
                  <c:v>#N/A</c:v>
                </c:pt>
                <c:pt idx="3">
                  <c:v>0.3</c:v>
                </c:pt>
                <c:pt idx="4">
                  <c:v>#N/A</c:v>
                </c:pt>
                <c:pt idx="5">
                  <c:v>0.33</c:v>
                </c:pt>
                <c:pt idx="6">
                  <c:v>#N/A</c:v>
                </c:pt>
                <c:pt idx="7">
                  <c:v>0.4</c:v>
                </c:pt>
                <c:pt idx="8">
                  <c:v>#N/A</c:v>
                </c:pt>
                <c:pt idx="9">
                  <c:v>0.51</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0.88</c:v>
                </c:pt>
                <c:pt idx="2">
                  <c:v>#N/A</c:v>
                </c:pt>
                <c:pt idx="3">
                  <c:v>1.08</c:v>
                </c:pt>
                <c:pt idx="4">
                  <c:v>#N/A</c:v>
                </c:pt>
                <c:pt idx="5">
                  <c:v>0.83</c:v>
                </c:pt>
                <c:pt idx="6">
                  <c:v>#N/A</c:v>
                </c:pt>
                <c:pt idx="7">
                  <c:v>0.31</c:v>
                </c:pt>
                <c:pt idx="8">
                  <c:v>#N/A</c:v>
                </c:pt>
                <c:pt idx="9">
                  <c:v>0.19</c:v>
                </c:pt>
              </c:numCache>
            </c:numRef>
          </c:val>
        </c:ser>
        <c:ser>
          <c:idx val="3"/>
          <c:order val="3"/>
          <c:tx>
            <c:strRef>
              <c:f>[1]データシート!$A$30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0.28000000000000003</c:v>
                </c:pt>
                <c:pt idx="2">
                  <c:v>#N/A</c:v>
                </c:pt>
                <c:pt idx="3">
                  <c:v>0.06</c:v>
                </c:pt>
                <c:pt idx="4">
                  <c:v>#N/A</c:v>
                </c:pt>
                <c:pt idx="5">
                  <c:v>0.12</c:v>
                </c:pt>
                <c:pt idx="6">
                  <c:v>#N/A</c:v>
                </c:pt>
                <c:pt idx="7">
                  <c:v>0.09</c:v>
                </c:pt>
                <c:pt idx="8">
                  <c:v>#N/A</c:v>
                </c:pt>
                <c:pt idx="9">
                  <c:v>0.22</c:v>
                </c:pt>
              </c:numCache>
            </c:numRef>
          </c:val>
        </c:ser>
        <c:ser>
          <c:idx val="4"/>
          <c:order val="4"/>
          <c:tx>
            <c:strRef>
              <c:f>[1]データシート!$A$31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0.23</c:v>
                </c:pt>
                <c:pt idx="2">
                  <c:v>#N/A</c:v>
                </c:pt>
                <c:pt idx="3">
                  <c:v>0.26</c:v>
                </c:pt>
                <c:pt idx="4">
                  <c:v>#N/A</c:v>
                </c:pt>
                <c:pt idx="5">
                  <c:v>0.22</c:v>
                </c:pt>
                <c:pt idx="6">
                  <c:v>#N/A</c:v>
                </c:pt>
                <c:pt idx="7">
                  <c:v>0.22</c:v>
                </c:pt>
                <c:pt idx="8">
                  <c:v>#N/A</c:v>
                </c:pt>
                <c:pt idx="9">
                  <c:v>0.22</c:v>
                </c:pt>
              </c:numCache>
            </c:numRef>
          </c:val>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0.17</c:v>
                </c:pt>
                <c:pt idx="2">
                  <c:v>#N/A</c:v>
                </c:pt>
                <c:pt idx="3">
                  <c:v>0.23</c:v>
                </c:pt>
                <c:pt idx="4">
                  <c:v>#N/A</c:v>
                </c:pt>
                <c:pt idx="5">
                  <c:v>0.28999999999999998</c:v>
                </c:pt>
                <c:pt idx="6">
                  <c:v>#N/A</c:v>
                </c:pt>
                <c:pt idx="7">
                  <c:v>0.19</c:v>
                </c:pt>
                <c:pt idx="8">
                  <c:v>#N/A</c:v>
                </c:pt>
                <c:pt idx="9">
                  <c:v>0.24</c:v>
                </c:pt>
              </c:numCache>
            </c:numRef>
          </c:val>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0.35</c:v>
                </c:pt>
                <c:pt idx="2">
                  <c:v>#N/A</c:v>
                </c:pt>
                <c:pt idx="3">
                  <c:v>0.41</c:v>
                </c:pt>
                <c:pt idx="4">
                  <c:v>#N/A</c:v>
                </c:pt>
                <c:pt idx="5">
                  <c:v>0.27</c:v>
                </c:pt>
                <c:pt idx="6">
                  <c:v>#N/A</c:v>
                </c:pt>
                <c:pt idx="7">
                  <c:v>0.31</c:v>
                </c:pt>
                <c:pt idx="8">
                  <c:v>#N/A</c:v>
                </c:pt>
                <c:pt idx="9">
                  <c:v>0.28000000000000003</c:v>
                </c:pt>
              </c:numCache>
            </c:numRef>
          </c:val>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c:v>
                </c:pt>
                <c:pt idx="2">
                  <c:v>#N/A</c:v>
                </c:pt>
                <c:pt idx="3">
                  <c:v>0.87</c:v>
                </c:pt>
                <c:pt idx="4">
                  <c:v>#N/A</c:v>
                </c:pt>
                <c:pt idx="5">
                  <c:v>1.25</c:v>
                </c:pt>
                <c:pt idx="6">
                  <c:v>#N/A</c:v>
                </c:pt>
                <c:pt idx="7">
                  <c:v>1.64</c:v>
                </c:pt>
                <c:pt idx="8">
                  <c:v>#N/A</c:v>
                </c:pt>
                <c:pt idx="9">
                  <c:v>2.23</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2.79</c:v>
                </c:pt>
                <c:pt idx="2">
                  <c:v>#N/A</c:v>
                </c:pt>
                <c:pt idx="3">
                  <c:v>2.16</c:v>
                </c:pt>
                <c:pt idx="4">
                  <c:v>#N/A</c:v>
                </c:pt>
                <c:pt idx="5">
                  <c:v>3.21</c:v>
                </c:pt>
                <c:pt idx="6">
                  <c:v>#N/A</c:v>
                </c:pt>
                <c:pt idx="7">
                  <c:v>5.0599999999999996</c:v>
                </c:pt>
                <c:pt idx="8">
                  <c:v>#N/A</c:v>
                </c:pt>
                <c:pt idx="9">
                  <c:v>5.53</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4.9400000000000004</c:v>
                </c:pt>
                <c:pt idx="2">
                  <c:v>#N/A</c:v>
                </c:pt>
                <c:pt idx="3">
                  <c:v>5.09</c:v>
                </c:pt>
                <c:pt idx="4">
                  <c:v>#N/A</c:v>
                </c:pt>
                <c:pt idx="5">
                  <c:v>5.23</c:v>
                </c:pt>
                <c:pt idx="6">
                  <c:v>#N/A</c:v>
                </c:pt>
                <c:pt idx="7">
                  <c:v>5.44</c:v>
                </c:pt>
                <c:pt idx="8">
                  <c:v>#N/A</c:v>
                </c:pt>
                <c:pt idx="9">
                  <c:v>5.62</c:v>
                </c:pt>
              </c:numCache>
            </c:numRef>
          </c:val>
        </c:ser>
        <c:dLbls>
          <c:showLegendKey val="0"/>
          <c:showVal val="0"/>
          <c:showCatName val="0"/>
          <c:showSerName val="0"/>
          <c:showPercent val="0"/>
          <c:showBubbleSize val="0"/>
        </c:dLbls>
        <c:gapWidth val="150"/>
        <c:overlap val="100"/>
        <c:axId val="18139008"/>
        <c:axId val="18140544"/>
      </c:barChart>
      <c:catAx>
        <c:axId val="181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40544"/>
        <c:crosses val="autoZero"/>
        <c:auto val="1"/>
        <c:lblAlgn val="ctr"/>
        <c:lblOffset val="100"/>
        <c:tickLblSkip val="1"/>
        <c:tickMarkSkip val="1"/>
        <c:noMultiLvlLbl val="0"/>
      </c:catAx>
      <c:valAx>
        <c:axId val="181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4212</c:v>
                </c:pt>
                <c:pt idx="5">
                  <c:v>4302</c:v>
                </c:pt>
                <c:pt idx="8">
                  <c:v>4328</c:v>
                </c:pt>
                <c:pt idx="11">
                  <c:v>4515</c:v>
                </c:pt>
                <c:pt idx="14">
                  <c:v>4492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65</c:v>
                </c:pt>
                <c:pt idx="3">
                  <c:v>102</c:v>
                </c:pt>
                <c:pt idx="6">
                  <c:v>97</c:v>
                </c:pt>
                <c:pt idx="9">
                  <c:v>90</c:v>
                </c:pt>
                <c:pt idx="12">
                  <c:v>49</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0</c:v>
                </c:pt>
                <c:pt idx="3">
                  <c:v>0</c:v>
                </c:pt>
                <c:pt idx="6">
                  <c:v>0</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1450</c:v>
                </c:pt>
                <c:pt idx="3">
                  <c:v>1593</c:v>
                </c:pt>
                <c:pt idx="6">
                  <c:v>1589</c:v>
                </c:pt>
                <c:pt idx="9">
                  <c:v>1647</c:v>
                </c:pt>
                <c:pt idx="12">
                  <c:v>1640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10</c:v>
                </c:pt>
                <c:pt idx="3">
                  <c:v>10</c:v>
                </c:pt>
                <c:pt idx="6">
                  <c:v>10</c:v>
                </c:pt>
                <c:pt idx="9">
                  <c:v>10</c:v>
                </c:pt>
                <c:pt idx="12">
                  <c:v>10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5331</c:v>
                </c:pt>
                <c:pt idx="3">
                  <c:v>5109</c:v>
                </c:pt>
                <c:pt idx="6">
                  <c:v>4896</c:v>
                </c:pt>
                <c:pt idx="9">
                  <c:v>4663</c:v>
                </c:pt>
                <c:pt idx="12">
                  <c:v>4636</c:v>
                </c:pt>
              </c:numCache>
            </c:numRef>
          </c:val>
        </c:ser>
        <c:dLbls>
          <c:showLegendKey val="0"/>
          <c:showVal val="0"/>
          <c:showCatName val="0"/>
          <c:showSerName val="0"/>
          <c:showPercent val="0"/>
          <c:showBubbleSize val="0"/>
        </c:dLbls>
        <c:gapWidth val="100"/>
        <c:overlap val="100"/>
        <c:axId val="91555328"/>
        <c:axId val="915572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2644</c:v>
                </c:pt>
                <c:pt idx="2">
                  <c:v>#N/A</c:v>
                </c:pt>
                <c:pt idx="3">
                  <c:v>#N/A</c:v>
                </c:pt>
                <c:pt idx="4">
                  <c:v>2512</c:v>
                </c:pt>
                <c:pt idx="5">
                  <c:v>#N/A</c:v>
                </c:pt>
                <c:pt idx="6">
                  <c:v>#N/A</c:v>
                </c:pt>
                <c:pt idx="7">
                  <c:v>2264</c:v>
                </c:pt>
                <c:pt idx="8">
                  <c:v>#N/A</c:v>
                </c:pt>
                <c:pt idx="9">
                  <c:v>#N/A</c:v>
                </c:pt>
                <c:pt idx="10">
                  <c:v>1895</c:v>
                </c:pt>
                <c:pt idx="11">
                  <c:v>#N/A</c:v>
                </c:pt>
                <c:pt idx="12">
                  <c:v>#N/A</c:v>
                </c:pt>
                <c:pt idx="13">
                  <c:v>1843</c:v>
                </c:pt>
                <c:pt idx="14">
                  <c:v>#N/A</c:v>
                </c:pt>
              </c:numCache>
            </c:numRef>
          </c:val>
          <c:smooth val="0"/>
        </c:ser>
        <c:dLbls>
          <c:showLegendKey val="0"/>
          <c:showVal val="0"/>
          <c:showCatName val="0"/>
          <c:showSerName val="0"/>
          <c:showPercent val="0"/>
          <c:showBubbleSize val="0"/>
        </c:dLbls>
        <c:marker val="1"/>
        <c:smooth val="0"/>
        <c:axId val="91555328"/>
        <c:axId val="91557248"/>
      </c:lineChart>
      <c:catAx>
        <c:axId val="915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57248"/>
        <c:crosses val="autoZero"/>
        <c:auto val="1"/>
        <c:lblAlgn val="ctr"/>
        <c:lblOffset val="100"/>
        <c:tickLblSkip val="1"/>
        <c:tickMarkSkip val="1"/>
        <c:noMultiLvlLbl val="0"/>
      </c:catAx>
      <c:valAx>
        <c:axId val="9155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45200</c:v>
                </c:pt>
                <c:pt idx="5">
                  <c:v>45375</c:v>
                </c:pt>
                <c:pt idx="8">
                  <c:v>45942</c:v>
                </c:pt>
                <c:pt idx="11">
                  <c:v>48006</c:v>
                </c:pt>
                <c:pt idx="14">
                  <c:v>46685</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914</c:v>
                </c:pt>
                <c:pt idx="5">
                  <c:v>863</c:v>
                </c:pt>
                <c:pt idx="8">
                  <c:v>802</c:v>
                </c:pt>
                <c:pt idx="11">
                  <c:v>727</c:v>
                </c:pt>
                <c:pt idx="14">
                  <c:v>558</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4400</c:v>
                </c:pt>
                <c:pt idx="5">
                  <c:v>4585</c:v>
                </c:pt>
                <c:pt idx="8">
                  <c:v>5222</c:v>
                </c:pt>
                <c:pt idx="11">
                  <c:v>5745</c:v>
                </c:pt>
                <c:pt idx="14">
                  <c:v>6516</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5358</c:v>
                </c:pt>
                <c:pt idx="3">
                  <c:v>5261</c:v>
                </c:pt>
                <c:pt idx="6">
                  <c:v>4779</c:v>
                </c:pt>
                <c:pt idx="9">
                  <c:v>4400</c:v>
                </c:pt>
                <c:pt idx="12">
                  <c:v>4805</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10</c:v>
                </c:pt>
                <c:pt idx="3">
                  <c:v>8</c:v>
                </c:pt>
                <c:pt idx="6">
                  <c:v>6</c:v>
                </c:pt>
                <c:pt idx="9">
                  <c:v>5</c:v>
                </c:pt>
                <c:pt idx="12">
                  <c:v>5</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22198</c:v>
                </c:pt>
                <c:pt idx="3">
                  <c:v>22823</c:v>
                </c:pt>
                <c:pt idx="6">
                  <c:v>23265</c:v>
                </c:pt>
                <c:pt idx="9">
                  <c:v>23061</c:v>
                </c:pt>
                <c:pt idx="12">
                  <c:v>22624</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310</c:v>
                </c:pt>
                <c:pt idx="3">
                  <c:v>234</c:v>
                </c:pt>
                <c:pt idx="6">
                  <c:v>160</c:v>
                </c:pt>
                <c:pt idx="9">
                  <c:v>94</c:v>
                </c:pt>
                <c:pt idx="12">
                  <c:v>69</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41119</c:v>
                </c:pt>
                <c:pt idx="3">
                  <c:v>40906</c:v>
                </c:pt>
                <c:pt idx="6">
                  <c:v>40766</c:v>
                </c:pt>
                <c:pt idx="9">
                  <c:v>43357</c:v>
                </c:pt>
                <c:pt idx="12">
                  <c:v>42269</c:v>
                </c:pt>
              </c:numCache>
            </c:numRef>
          </c:val>
        </c:ser>
        <c:dLbls>
          <c:showLegendKey val="0"/>
          <c:showVal val="0"/>
          <c:showCatName val="0"/>
          <c:showSerName val="0"/>
          <c:showPercent val="0"/>
          <c:showBubbleSize val="0"/>
        </c:dLbls>
        <c:gapWidth val="100"/>
        <c:overlap val="100"/>
        <c:axId val="100639488"/>
        <c:axId val="1006414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18481</c:v>
                </c:pt>
                <c:pt idx="2">
                  <c:v>#N/A</c:v>
                </c:pt>
                <c:pt idx="3">
                  <c:v>#N/A</c:v>
                </c:pt>
                <c:pt idx="4">
                  <c:v>18409</c:v>
                </c:pt>
                <c:pt idx="5">
                  <c:v>#N/A</c:v>
                </c:pt>
                <c:pt idx="6">
                  <c:v>#N/A</c:v>
                </c:pt>
                <c:pt idx="7">
                  <c:v>17010</c:v>
                </c:pt>
                <c:pt idx="8">
                  <c:v>#N/A</c:v>
                </c:pt>
                <c:pt idx="9">
                  <c:v>#N/A</c:v>
                </c:pt>
                <c:pt idx="10">
                  <c:v>16439</c:v>
                </c:pt>
                <c:pt idx="11">
                  <c:v>#N/A</c:v>
                </c:pt>
                <c:pt idx="12">
                  <c:v>#N/A</c:v>
                </c:pt>
                <c:pt idx="13">
                  <c:v>16013</c:v>
                </c:pt>
                <c:pt idx="14">
                  <c:v>#N/A</c:v>
                </c:pt>
              </c:numCache>
            </c:numRef>
          </c:val>
          <c:smooth val="0"/>
        </c:ser>
        <c:dLbls>
          <c:showLegendKey val="0"/>
          <c:showVal val="0"/>
          <c:showCatName val="0"/>
          <c:showSerName val="0"/>
          <c:showPercent val="0"/>
          <c:showBubbleSize val="0"/>
        </c:dLbls>
        <c:marker val="1"/>
        <c:smooth val="0"/>
        <c:axId val="100639488"/>
        <c:axId val="100641408"/>
      </c:lineChart>
      <c:catAx>
        <c:axId val="1006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641408"/>
        <c:crosses val="autoZero"/>
        <c:auto val="1"/>
        <c:lblAlgn val="ctr"/>
        <c:lblOffset val="100"/>
        <c:tickLblSkip val="1"/>
        <c:tickMarkSkip val="1"/>
        <c:noMultiLvlLbl val="0"/>
      </c:catAx>
      <c:valAx>
        <c:axId val="10064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4329216"/>
        <c:axId val="84331136"/>
      </c:scatterChart>
      <c:valAx>
        <c:axId val="84329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331136"/>
        <c:crosses val="autoZero"/>
        <c:crossBetween val="midCat"/>
      </c:valAx>
      <c:valAx>
        <c:axId val="84331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329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15.4</c:v>
                </c:pt>
                <c:pt idx="2">
                  <c:v>14.8</c:v>
                </c:pt>
                <c:pt idx="3">
                  <c:v>13.4</c:v>
                </c:pt>
                <c:pt idx="4">
                  <c:v>12</c:v>
                </c:pt>
              </c:numCache>
            </c:numRef>
          </c:xVal>
          <c:yVal>
            <c:numRef>
              <c:f>公会計指標分析・財政指標組合せ分析表!$K$73:$O$73</c:f>
              <c:numCache>
                <c:formatCode>#,##0.0;"▲ "#,##0.0</c:formatCode>
                <c:ptCount val="5"/>
                <c:pt idx="0">
                  <c:v>110.2</c:v>
                </c:pt>
                <c:pt idx="1">
                  <c:v>111.7</c:v>
                </c:pt>
                <c:pt idx="2">
                  <c:v>101.8</c:v>
                </c:pt>
                <c:pt idx="3">
                  <c:v>99.2</c:v>
                </c:pt>
                <c:pt idx="4">
                  <c:v>97.2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84287488"/>
        <c:axId val="84289408"/>
      </c:scatterChart>
      <c:valAx>
        <c:axId val="84287488"/>
        <c:scaling>
          <c:orientation val="minMax"/>
          <c:max val="16.3"/>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89408"/>
        <c:crosses val="autoZero"/>
        <c:crossBetween val="midCat"/>
      </c:valAx>
      <c:valAx>
        <c:axId val="84289408"/>
        <c:scaling>
          <c:orientation val="minMax"/>
          <c:max val="12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87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分子）を構成する元利償還金について、合併前に借り入れた地方債の償還が終了するなど減少している。しかし、下水道事業が整備途上のため、地方債を財源としたハード整備を行っており、公営企業（特に下水道）に対する繰入金は今後も増加するものと見込ま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　料金見直しも視野に入れながら、持続可能な会計運営が可能となる規模での事業執行に努めていく必要がある。</a:t>
          </a:r>
          <a:endParaRPr lang="ja-JP" altLang="ja-JP" sz="1300">
            <a:effectLst/>
          </a:endParaRPr>
        </a:p>
        <a:p>
          <a:r>
            <a:rPr kumimoji="1" lang="ja-JP" altLang="ja-JP" sz="1300">
              <a:solidFill>
                <a:schemeClr val="dk1"/>
              </a:solidFill>
              <a:effectLst/>
              <a:latin typeface="+mn-lt"/>
              <a:ea typeface="+mn-ea"/>
              <a:cs typeface="+mn-cs"/>
            </a:rPr>
            <a:t>　また、一般会計等の元利償還金については、保育所統合や火葬場建設等の大型普通建設事業分の地方債償還が増加していく見込みであるが、合併特例債等の交付税参入率の高い地方債を活用</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、算入公債費（</a:t>
          </a:r>
          <a:r>
            <a:rPr kumimoji="1" lang="en-US" altLang="ja-JP" sz="1300">
              <a:solidFill>
                <a:schemeClr val="dk1"/>
              </a:solidFill>
              <a:effectLst/>
              <a:latin typeface="+mn-lt"/>
              <a:ea typeface="+mn-ea"/>
              <a:cs typeface="+mn-cs"/>
            </a:rPr>
            <a:t>B</a:t>
          </a:r>
          <a:r>
            <a:rPr kumimoji="1" lang="ja-JP" altLang="ja-JP" sz="1300">
              <a:solidFill>
                <a:schemeClr val="dk1"/>
              </a:solidFill>
              <a:effectLst/>
              <a:latin typeface="+mn-lt"/>
              <a:ea typeface="+mn-ea"/>
              <a:cs typeface="+mn-cs"/>
            </a:rPr>
            <a:t>）も増加</a:t>
          </a:r>
          <a:r>
            <a:rPr kumimoji="1" lang="ja-JP" altLang="en-US" sz="1300">
              <a:solidFill>
                <a:schemeClr val="dk1"/>
              </a:solidFill>
              <a:effectLst/>
              <a:latin typeface="+mn-lt"/>
              <a:ea typeface="+mn-ea"/>
              <a:cs typeface="+mn-cs"/>
            </a:rPr>
            <a:t>することから</a:t>
          </a:r>
          <a:r>
            <a:rPr kumimoji="1" lang="ja-JP" altLang="ja-JP" sz="1300">
              <a:solidFill>
                <a:schemeClr val="dk1"/>
              </a:solidFill>
              <a:effectLst/>
              <a:latin typeface="+mn-lt"/>
              <a:ea typeface="+mn-ea"/>
              <a:cs typeface="+mn-cs"/>
            </a:rPr>
            <a:t>、概ね横ばいで推移していくものと見込まれる。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将来負担</a:t>
          </a:r>
          <a:r>
            <a:rPr kumimoji="1" lang="ja-JP" altLang="ja-JP" sz="1300">
              <a:solidFill>
                <a:schemeClr val="dk1"/>
              </a:solidFill>
              <a:effectLst/>
              <a:latin typeface="+mn-lt"/>
              <a:ea typeface="+mn-ea"/>
              <a:cs typeface="+mn-cs"/>
            </a:rPr>
            <a:t>比率（分子）を構成する</a:t>
          </a:r>
          <a:r>
            <a:rPr kumimoji="1" lang="ja-JP" altLang="en-US" sz="1300">
              <a:solidFill>
                <a:schemeClr val="dk1"/>
              </a:solidFill>
              <a:effectLst/>
              <a:latin typeface="+mn-lt"/>
              <a:ea typeface="+mn-ea"/>
              <a:cs typeface="+mn-cs"/>
            </a:rPr>
            <a:t>将来負担額</a:t>
          </a:r>
          <a:r>
            <a:rPr kumimoji="1" lang="ja-JP" altLang="ja-JP" sz="1300">
              <a:solidFill>
                <a:schemeClr val="dk1"/>
              </a:solidFill>
              <a:effectLst/>
              <a:latin typeface="+mn-lt"/>
              <a:ea typeface="+mn-ea"/>
              <a:cs typeface="+mn-cs"/>
            </a:rPr>
            <a:t>について、</a:t>
          </a:r>
          <a:r>
            <a:rPr kumimoji="1" lang="ja-JP" altLang="en-US" sz="1300">
              <a:solidFill>
                <a:schemeClr val="dk1"/>
              </a:solidFill>
              <a:effectLst/>
              <a:latin typeface="+mn-lt"/>
              <a:ea typeface="+mn-ea"/>
              <a:cs typeface="+mn-cs"/>
            </a:rPr>
            <a:t>概ね横ばいで推移している。</a:t>
          </a:r>
          <a:r>
            <a:rPr kumimoji="1" lang="ja-JP" altLang="ja-JP" sz="1300">
              <a:solidFill>
                <a:schemeClr val="dk1"/>
              </a:solidFill>
              <a:effectLst/>
              <a:latin typeface="+mn-lt"/>
              <a:ea typeface="+mn-ea"/>
              <a:cs typeface="+mn-cs"/>
            </a:rPr>
            <a:t>合併前に借り入れた地方債の償還が終了</a:t>
          </a:r>
          <a:r>
            <a:rPr kumimoji="1" lang="ja-JP" altLang="en-US" sz="1300">
              <a:solidFill>
                <a:schemeClr val="dk1"/>
              </a:solidFill>
              <a:effectLst/>
              <a:latin typeface="+mn-lt"/>
              <a:ea typeface="+mn-ea"/>
              <a:cs typeface="+mn-cs"/>
            </a:rPr>
            <a:t>してきてはいるが、小中学校再編に伴う耐震化等整備工事等の償還が平成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年度より始まっており、地方債現在高は大きく減少していない。今後も大型建設事業後の地方債償還を控えており、将来負担額の減少は厳しいものと見込まれる。また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年度は減少傾向にあるが、</a:t>
          </a:r>
          <a:r>
            <a:rPr kumimoji="1" lang="ja-JP" altLang="ja-JP" sz="1300">
              <a:solidFill>
                <a:schemeClr val="dk1"/>
              </a:solidFill>
              <a:effectLst/>
              <a:latin typeface="+mn-lt"/>
              <a:ea typeface="+mn-ea"/>
              <a:cs typeface="+mn-cs"/>
            </a:rPr>
            <a:t>下水道事業が整備途上のため、地方債を財源としたハード整備を行っており、公営企業繰入</a:t>
          </a:r>
          <a:r>
            <a:rPr kumimoji="1" lang="ja-JP" altLang="en-US" sz="1300">
              <a:solidFill>
                <a:schemeClr val="dk1"/>
              </a:solidFill>
              <a:effectLst/>
              <a:latin typeface="+mn-lt"/>
              <a:ea typeface="+mn-ea"/>
              <a:cs typeface="+mn-cs"/>
            </a:rPr>
            <a:t>見込額</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今後も増加するものと見込まれ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持続可能な</a:t>
          </a:r>
          <a:r>
            <a:rPr kumimoji="1" lang="ja-JP" altLang="en-US" sz="1300">
              <a:solidFill>
                <a:schemeClr val="dk1"/>
              </a:solidFill>
              <a:effectLst/>
              <a:latin typeface="+mn-lt"/>
              <a:ea typeface="+mn-ea"/>
              <a:cs typeface="+mn-cs"/>
            </a:rPr>
            <a:t>財政運営に</a:t>
          </a:r>
          <a:r>
            <a:rPr kumimoji="1" lang="ja-JP" altLang="ja-JP" sz="1300">
              <a:solidFill>
                <a:schemeClr val="dk1"/>
              </a:solidFill>
              <a:effectLst/>
              <a:latin typeface="+mn-lt"/>
              <a:ea typeface="+mn-ea"/>
              <a:cs typeface="+mn-cs"/>
            </a:rPr>
            <a:t>努めていく必要がある。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充当可能財源については、財政調整基金等の基金残高が増加しているものの、今後減少していく見込みであり、基準財政需要額算入見込額は、地方債現在高と連動しており、</a:t>
          </a:r>
          <a:r>
            <a:rPr kumimoji="1" lang="ja-JP" altLang="ja-JP" sz="1300">
              <a:solidFill>
                <a:schemeClr val="dk1"/>
              </a:solidFill>
              <a:effectLst/>
              <a:latin typeface="+mn-lt"/>
              <a:ea typeface="+mn-ea"/>
              <a:cs typeface="+mn-cs"/>
            </a:rPr>
            <a:t>有利な地方債を活用している</a:t>
          </a:r>
          <a:r>
            <a:rPr kumimoji="1" lang="ja-JP" altLang="en-US" sz="1300">
              <a:solidFill>
                <a:schemeClr val="dk1"/>
              </a:solidFill>
              <a:effectLst/>
              <a:latin typeface="+mn-lt"/>
              <a:ea typeface="+mn-ea"/>
              <a:cs typeface="+mn-cs"/>
            </a:rPr>
            <a:t>ことから増加が</a:t>
          </a:r>
          <a:r>
            <a:rPr kumimoji="1" lang="ja-JP" altLang="ja-JP" sz="1300">
              <a:solidFill>
                <a:schemeClr val="dk1"/>
              </a:solidFill>
              <a:effectLst/>
              <a:latin typeface="+mn-lt"/>
              <a:ea typeface="+mn-ea"/>
              <a:cs typeface="+mn-cs"/>
            </a:rPr>
            <a:t>見込まれる</a:t>
          </a:r>
          <a:r>
            <a:rPr kumimoji="1" lang="ja-JP" altLang="en-US" sz="1300">
              <a:solidFill>
                <a:schemeClr val="dk1"/>
              </a:solidFill>
              <a:effectLst/>
              <a:latin typeface="+mn-lt"/>
              <a:ea typeface="+mn-ea"/>
              <a:cs typeface="+mn-cs"/>
            </a:rPr>
            <a:t>が、合併特例債の起債可能期限が迫る中、今後の普通建設事業の見直しが必要である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年度は、前年度の</a:t>
          </a:r>
          <a:r>
            <a:rPr kumimoji="1" lang="en-US" altLang="ja-JP" sz="1300">
              <a:solidFill>
                <a:schemeClr val="dk1"/>
              </a:solidFill>
              <a:effectLst/>
              <a:latin typeface="+mn-lt"/>
              <a:ea typeface="+mn-ea"/>
              <a:cs typeface="+mn-cs"/>
            </a:rPr>
            <a:t>0.31</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変わらず</a:t>
          </a:r>
          <a:r>
            <a:rPr kumimoji="1" lang="en-US" altLang="ja-JP" sz="1300">
              <a:solidFill>
                <a:schemeClr val="dk1"/>
              </a:solidFill>
              <a:effectLst/>
              <a:latin typeface="+mn-lt"/>
              <a:ea typeface="+mn-ea"/>
              <a:cs typeface="+mn-cs"/>
            </a:rPr>
            <a:t>0.31</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なってお</a:t>
          </a:r>
          <a:r>
            <a:rPr kumimoji="1" lang="ja-JP" altLang="ja-JP" sz="1300">
              <a:solidFill>
                <a:schemeClr val="dk1"/>
              </a:solidFill>
              <a:effectLst/>
              <a:latin typeface="+mn-lt"/>
              <a:ea typeface="+mn-ea"/>
              <a:cs typeface="+mn-cs"/>
            </a:rPr>
            <a:t>り、類似団体平均を大幅に下回っている。これは、市税</a:t>
          </a:r>
          <a:r>
            <a:rPr kumimoji="1" lang="ja-JP" altLang="en-US" sz="1300">
              <a:solidFill>
                <a:schemeClr val="dk1"/>
              </a:solidFill>
              <a:effectLst/>
              <a:latin typeface="+mn-lt"/>
              <a:ea typeface="+mn-ea"/>
              <a:cs typeface="+mn-cs"/>
            </a:rPr>
            <a:t>の微増や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地方消費税交付金等の増加により基準財政収入額は増加となったものの、支所経費等の増加に伴い、基準財政需要額も同じく増加しているため、横ばいとなった</a:t>
          </a:r>
          <a:r>
            <a:rPr kumimoji="1" lang="ja-JP" altLang="ja-JP" sz="1300">
              <a:solidFill>
                <a:schemeClr val="dk1"/>
              </a:solidFill>
              <a:effectLst/>
              <a:latin typeface="+mn-lt"/>
              <a:ea typeface="+mn-ea"/>
              <a:cs typeface="+mn-cs"/>
            </a:rPr>
            <a:t>。今後も引き続き、職員等の削減など人件費抑制をはじめとする歳出の徹底的な見直しを行うとともに、財政基盤強化のために市税の徴収率向上対策を中心とする歳入の確保に努める。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155575</xdr:rowOff>
    </xdr:to>
    <xdr:cxnSp macro="">
      <xdr:nvCxnSpPr>
        <xdr:cNvPr id="77" name="直線コネクタ 76"/>
        <xdr:cNvCxnSpPr/>
      </xdr:nvCxnSpPr>
      <xdr:spPr>
        <a:xfrm>
          <a:off x="1447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年度は、歳入の地方交付税が</a:t>
          </a:r>
          <a:r>
            <a:rPr kumimoji="1" lang="ja-JP" altLang="en-US" sz="1300">
              <a:solidFill>
                <a:schemeClr val="dk1"/>
              </a:solidFill>
              <a:effectLst/>
              <a:latin typeface="+mn-lt"/>
              <a:ea typeface="+mn-ea"/>
              <a:cs typeface="+mn-cs"/>
            </a:rPr>
            <a:t>合併逓減措置により減少</a:t>
          </a:r>
          <a:r>
            <a:rPr kumimoji="1" lang="ja-JP" altLang="ja-JP" sz="1300">
              <a:solidFill>
                <a:schemeClr val="dk1"/>
              </a:solidFill>
              <a:effectLst/>
              <a:latin typeface="+mn-lt"/>
              <a:ea typeface="+mn-ea"/>
              <a:cs typeface="+mn-cs"/>
            </a:rPr>
            <a:t>す</a:t>
          </a:r>
          <a:r>
            <a:rPr kumimoji="1" lang="ja-JP" altLang="en-US" sz="1300">
              <a:solidFill>
                <a:schemeClr val="dk1"/>
              </a:solidFill>
              <a:effectLst/>
              <a:latin typeface="+mn-lt"/>
              <a:ea typeface="+mn-ea"/>
              <a:cs typeface="+mn-cs"/>
            </a:rPr>
            <a:t>るも、税収や地方消費税交付金の増により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前年度よりも一般財源を確保できた。</a:t>
          </a:r>
          <a:r>
            <a:rPr kumimoji="1" lang="ja-JP" altLang="ja-JP" sz="1300">
              <a:solidFill>
                <a:schemeClr val="dk1"/>
              </a:solidFill>
              <a:effectLst/>
              <a:latin typeface="+mn-lt"/>
              <a:ea typeface="+mn-ea"/>
              <a:cs typeface="+mn-cs"/>
            </a:rPr>
            <a:t>歳出では</a:t>
          </a:r>
          <a:r>
            <a:rPr kumimoji="1" lang="ja-JP" altLang="en-US" sz="1300">
              <a:solidFill>
                <a:schemeClr val="dk1"/>
              </a:solidFill>
              <a:effectLst/>
              <a:latin typeface="+mn-lt"/>
              <a:ea typeface="+mn-ea"/>
              <a:cs typeface="+mn-cs"/>
            </a:rPr>
            <a:t>、大規模建設事業に伴う公債費の増加や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各施設維持管理経費</a:t>
          </a:r>
          <a:r>
            <a:rPr kumimoji="1" lang="ja-JP" altLang="ja-JP" sz="1300">
              <a:solidFill>
                <a:schemeClr val="dk1"/>
              </a:solidFill>
              <a:effectLst/>
              <a:latin typeface="+mn-lt"/>
              <a:ea typeface="+mn-ea"/>
              <a:cs typeface="+mn-cs"/>
            </a:rPr>
            <a:t>の増加に伴い、経常収支比率は</a:t>
          </a:r>
          <a:r>
            <a:rPr kumimoji="1" lang="en-US" altLang="ja-JP" sz="1300">
              <a:solidFill>
                <a:schemeClr val="dk1"/>
              </a:solidFill>
              <a:effectLst/>
              <a:latin typeface="+mn-lt"/>
              <a:ea typeface="+mn-ea"/>
              <a:cs typeface="+mn-cs"/>
            </a:rPr>
            <a:t>87.2</a:t>
          </a:r>
          <a:r>
            <a:rPr kumimoji="1" lang="ja-JP" altLang="ja-JP" sz="1300">
              <a:solidFill>
                <a:schemeClr val="dk1"/>
              </a:solidFill>
              <a:effectLst/>
              <a:latin typeface="+mn-lt"/>
              <a:ea typeface="+mn-ea"/>
              <a:cs typeface="+mn-cs"/>
            </a:rPr>
            <a:t>％となり、前年度に比べ</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市税収入の割合が低い本市においては、今後も引き続き飛躍的な伸びを見込めない中、</a:t>
          </a:r>
          <a:r>
            <a:rPr kumimoji="1" lang="ja-JP" altLang="en-US"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次</a:t>
          </a:r>
          <a:r>
            <a:rPr kumimoji="1" lang="ja-JP" altLang="ja-JP" sz="1300">
              <a:solidFill>
                <a:schemeClr val="dk1"/>
              </a:solidFill>
              <a:effectLst/>
              <a:latin typeface="+mn-lt"/>
              <a:ea typeface="+mn-ea"/>
              <a:cs typeface="+mn-cs"/>
            </a:rPr>
            <a:t>京丹後市総合計画並びに第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次行財政改革大綱に基づき、さらなる経常的経費の見直しを図って</a:t>
          </a:r>
          <a:r>
            <a:rPr kumimoji="1" lang="ja-JP" altLang="en-US" sz="1300">
              <a:solidFill>
                <a:schemeClr val="dk1"/>
              </a:solidFill>
              <a:effectLst/>
              <a:latin typeface="+mn-lt"/>
              <a:ea typeface="+mn-ea"/>
              <a:cs typeface="+mn-cs"/>
            </a:rPr>
            <a:t>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62</xdr:row>
      <xdr:rowOff>144417</xdr:rowOff>
    </xdr:to>
    <xdr:cxnSp macro="">
      <xdr:nvCxnSpPr>
        <xdr:cNvPr id="133" name="直線コネクタ 132"/>
        <xdr:cNvCxnSpPr/>
      </xdr:nvCxnSpPr>
      <xdr:spPr>
        <a:xfrm>
          <a:off x="4114800" y="107605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130628</xdr:rowOff>
    </xdr:to>
    <xdr:cxnSp macro="">
      <xdr:nvCxnSpPr>
        <xdr:cNvPr id="136" name="直線コネクタ 135"/>
        <xdr:cNvCxnSpPr/>
      </xdr:nvCxnSpPr>
      <xdr:spPr>
        <a:xfrm>
          <a:off x="3225800" y="107467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64</xdr:row>
      <xdr:rowOff>35923</xdr:rowOff>
    </xdr:to>
    <xdr:cxnSp macro="">
      <xdr:nvCxnSpPr>
        <xdr:cNvPr id="139" name="直線コネクタ 138"/>
        <xdr:cNvCxnSpPr/>
      </xdr:nvCxnSpPr>
      <xdr:spPr>
        <a:xfrm flipV="1">
          <a:off x="2336800" y="10746740"/>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35923</xdr:rowOff>
    </xdr:from>
    <xdr:to>
      <xdr:col>3</xdr:col>
      <xdr:colOff>279400</xdr:colOff>
      <xdr:row>64</xdr:row>
      <xdr:rowOff>42817</xdr:rowOff>
    </xdr:to>
    <xdr:cxnSp macro="">
      <xdr:nvCxnSpPr>
        <xdr:cNvPr id="142" name="直線コネクタ 141"/>
        <xdr:cNvCxnSpPr/>
      </xdr:nvCxnSpPr>
      <xdr:spPr>
        <a:xfrm flipV="1">
          <a:off x="1447800" y="110087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93617</xdr:rowOff>
    </xdr:from>
    <xdr:to>
      <xdr:col>7</xdr:col>
      <xdr:colOff>203200</xdr:colOff>
      <xdr:row>63</xdr:row>
      <xdr:rowOff>23767</xdr:rowOff>
    </xdr:to>
    <xdr:sp macro="" textlink="">
      <xdr:nvSpPr>
        <xdr:cNvPr id="152" name="円/楕円 151"/>
        <xdr:cNvSpPr/>
      </xdr:nvSpPr>
      <xdr:spPr>
        <a:xfrm>
          <a:off x="4902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110144</xdr:rowOff>
    </xdr:from>
    <xdr:ext cx="762000" cy="259045"/>
    <xdr:sp macro="" textlink="">
      <xdr:nvSpPr>
        <xdr:cNvPr id="153" name="財政構造の弾力性該当値テキスト"/>
        <xdr:cNvSpPr txBox="1"/>
      </xdr:nvSpPr>
      <xdr:spPr>
        <a:xfrm>
          <a:off x="50419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79828</xdr:rowOff>
    </xdr:from>
    <xdr:to>
      <xdr:col>6</xdr:col>
      <xdr:colOff>50800</xdr:colOff>
      <xdr:row>63</xdr:row>
      <xdr:rowOff>9978</xdr:rowOff>
    </xdr:to>
    <xdr:sp macro="" textlink="">
      <xdr:nvSpPr>
        <xdr:cNvPr id="154" name="円/楕円 153"/>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20155</xdr:rowOff>
    </xdr:from>
    <xdr:ext cx="736600" cy="259045"/>
    <xdr:sp macro="" textlink="">
      <xdr:nvSpPr>
        <xdr:cNvPr id="155" name="テキスト ボックス 154"/>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6" name="円/楕円 155"/>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7" name="テキスト ボックス 156"/>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156573</xdr:rowOff>
    </xdr:from>
    <xdr:to>
      <xdr:col>3</xdr:col>
      <xdr:colOff>330200</xdr:colOff>
      <xdr:row>64</xdr:row>
      <xdr:rowOff>86723</xdr:rowOff>
    </xdr:to>
    <xdr:sp macro="" textlink="">
      <xdr:nvSpPr>
        <xdr:cNvPr id="158" name="円/楕円 157"/>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71500</xdr:rowOff>
    </xdr:from>
    <xdr:ext cx="762000" cy="259045"/>
    <xdr:sp macro="" textlink="">
      <xdr:nvSpPr>
        <xdr:cNvPr id="159" name="テキスト ボックス 158"/>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163467</xdr:rowOff>
    </xdr:from>
    <xdr:to>
      <xdr:col>2</xdr:col>
      <xdr:colOff>127000</xdr:colOff>
      <xdr:row>64</xdr:row>
      <xdr:rowOff>93617</xdr:rowOff>
    </xdr:to>
    <xdr:sp macro="" textlink="">
      <xdr:nvSpPr>
        <xdr:cNvPr id="160" name="円/楕円 159"/>
        <xdr:cNvSpPr/>
      </xdr:nvSpPr>
      <xdr:spPr>
        <a:xfrm>
          <a:off x="1397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78394</xdr:rowOff>
    </xdr:from>
    <xdr:ext cx="762000" cy="259045"/>
    <xdr:sp macro="" textlink="">
      <xdr:nvSpPr>
        <xdr:cNvPr id="161" name="テキスト ボックス 160"/>
        <xdr:cNvSpPr txBox="1"/>
      </xdr:nvSpPr>
      <xdr:spPr>
        <a:xfrm>
          <a:off x="1066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経常経費の削減に努めてはいるが</a:t>
          </a:r>
          <a:r>
            <a:rPr kumimoji="1" lang="ja-JP" altLang="en-US" sz="1300">
              <a:solidFill>
                <a:schemeClr val="dk1"/>
              </a:solidFill>
              <a:effectLst/>
              <a:latin typeface="+mn-lt"/>
              <a:ea typeface="+mn-ea"/>
              <a:cs typeface="+mn-cs"/>
            </a:rPr>
            <a:t>、人事院勧告に伴</a:t>
          </a:r>
          <a:r>
            <a:rPr kumimoji="1" lang="ja-JP" altLang="ja-JP" sz="1300">
              <a:solidFill>
                <a:schemeClr val="dk1"/>
              </a:solidFill>
              <a:effectLst/>
              <a:latin typeface="+mn-lt"/>
              <a:ea typeface="+mn-ea"/>
              <a:cs typeface="+mn-cs"/>
            </a:rPr>
            <a:t>う人件費の増加、</a:t>
          </a:r>
          <a:r>
            <a:rPr kumimoji="1" lang="ja-JP" altLang="en-US" sz="1300">
              <a:solidFill>
                <a:schemeClr val="dk1"/>
              </a:solidFill>
              <a:effectLst/>
              <a:latin typeface="+mn-lt"/>
              <a:ea typeface="+mn-ea"/>
              <a:cs typeface="+mn-cs"/>
            </a:rPr>
            <a:t>ふるさと応援寄付金増加による返礼業務委託や放課後児童クラブ運営委託等</a:t>
          </a:r>
          <a:r>
            <a:rPr kumimoji="1" lang="ja-JP" altLang="ja-JP" sz="1300">
              <a:solidFill>
                <a:schemeClr val="dk1"/>
              </a:solidFill>
              <a:effectLst/>
              <a:latin typeface="+mn-lt"/>
              <a:ea typeface="+mn-ea"/>
              <a:cs typeface="+mn-cs"/>
            </a:rPr>
            <a:t>に伴う物件費の増加に伴い前年度よりも悪化した。</a:t>
          </a:r>
          <a:endParaRPr lang="ja-JP" altLang="ja-JP" sz="1300">
            <a:effectLst/>
          </a:endParaRPr>
        </a:p>
        <a:p>
          <a:r>
            <a:rPr kumimoji="1" lang="ja-JP" altLang="ja-JP" sz="1300">
              <a:solidFill>
                <a:schemeClr val="dk1"/>
              </a:solidFill>
              <a:effectLst/>
              <a:latin typeface="+mn-lt"/>
              <a:ea typeface="+mn-ea"/>
              <a:cs typeface="+mn-cs"/>
            </a:rPr>
            <a:t>　経常経費の削減に努めてはいるが、合併により市域が拡大しており、公共施設等の維持管理経費やサービス維持のため職員数を大幅に削減できない事もあり、類似団体平均を上回っている。</a:t>
          </a:r>
          <a:endParaRPr lang="ja-JP" altLang="ja-JP" sz="1300">
            <a:effectLst/>
          </a:endParaRPr>
        </a:p>
        <a:p>
          <a:r>
            <a:rPr kumimoji="1" lang="ja-JP" altLang="ja-JP" sz="1300">
              <a:solidFill>
                <a:schemeClr val="dk1"/>
              </a:solidFill>
              <a:effectLst/>
              <a:latin typeface="+mn-lt"/>
              <a:ea typeface="+mn-ea"/>
              <a:cs typeface="+mn-cs"/>
            </a:rPr>
            <a:t>　また、人口も前年に比べ</a:t>
          </a:r>
          <a:r>
            <a:rPr kumimoji="1" lang="en-US" altLang="ja-JP" sz="1300">
              <a:solidFill>
                <a:schemeClr val="dk1"/>
              </a:solidFill>
              <a:effectLst/>
              <a:latin typeface="+mn-lt"/>
              <a:ea typeface="+mn-ea"/>
              <a:cs typeface="+mn-cs"/>
            </a:rPr>
            <a:t>823</a:t>
          </a:r>
          <a:r>
            <a:rPr kumimoji="1" lang="ja-JP" altLang="ja-JP" sz="1300">
              <a:solidFill>
                <a:schemeClr val="dk1"/>
              </a:solidFill>
              <a:effectLst/>
              <a:latin typeface="+mn-lt"/>
              <a:ea typeface="+mn-ea"/>
              <a:cs typeface="+mn-cs"/>
            </a:rPr>
            <a:t>人減少していることもあり、</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人当たり決算額が減少しにくい状況にある。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57874</xdr:rowOff>
    </xdr:from>
    <xdr:to>
      <xdr:col>7</xdr:col>
      <xdr:colOff>152400</xdr:colOff>
      <xdr:row>81</xdr:row>
      <xdr:rowOff>59541</xdr:rowOff>
    </xdr:to>
    <xdr:cxnSp macro="">
      <xdr:nvCxnSpPr>
        <xdr:cNvPr id="197" name="直線コネクタ 196"/>
        <xdr:cNvCxnSpPr/>
      </xdr:nvCxnSpPr>
      <xdr:spPr>
        <a:xfrm>
          <a:off x="4114800" y="13945324"/>
          <a:ext cx="8382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42483</xdr:rowOff>
    </xdr:from>
    <xdr:to>
      <xdr:col>6</xdr:col>
      <xdr:colOff>0</xdr:colOff>
      <xdr:row>81</xdr:row>
      <xdr:rowOff>57874</xdr:rowOff>
    </xdr:to>
    <xdr:cxnSp macro="">
      <xdr:nvCxnSpPr>
        <xdr:cNvPr id="200" name="直線コネクタ 199"/>
        <xdr:cNvCxnSpPr/>
      </xdr:nvCxnSpPr>
      <xdr:spPr>
        <a:xfrm>
          <a:off x="3225800" y="13929933"/>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42483</xdr:rowOff>
    </xdr:from>
    <xdr:to>
      <xdr:col>4</xdr:col>
      <xdr:colOff>482600</xdr:colOff>
      <xdr:row>81</xdr:row>
      <xdr:rowOff>44425</xdr:rowOff>
    </xdr:to>
    <xdr:cxnSp macro="">
      <xdr:nvCxnSpPr>
        <xdr:cNvPr id="203" name="直線コネクタ 202"/>
        <xdr:cNvCxnSpPr/>
      </xdr:nvCxnSpPr>
      <xdr:spPr>
        <a:xfrm flipV="1">
          <a:off x="2336800" y="1392993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44425</xdr:rowOff>
    </xdr:from>
    <xdr:to>
      <xdr:col>3</xdr:col>
      <xdr:colOff>279400</xdr:colOff>
      <xdr:row>81</xdr:row>
      <xdr:rowOff>52947</xdr:rowOff>
    </xdr:to>
    <xdr:cxnSp macro="">
      <xdr:nvCxnSpPr>
        <xdr:cNvPr id="206" name="直線コネクタ 205"/>
        <xdr:cNvCxnSpPr/>
      </xdr:nvCxnSpPr>
      <xdr:spPr>
        <a:xfrm flipV="1">
          <a:off x="1447800" y="13931875"/>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8741</xdr:rowOff>
    </xdr:from>
    <xdr:to>
      <xdr:col>7</xdr:col>
      <xdr:colOff>203200</xdr:colOff>
      <xdr:row>81</xdr:row>
      <xdr:rowOff>110341</xdr:rowOff>
    </xdr:to>
    <xdr:sp macro="" textlink="">
      <xdr:nvSpPr>
        <xdr:cNvPr id="216" name="円/楕円 215"/>
        <xdr:cNvSpPr/>
      </xdr:nvSpPr>
      <xdr:spPr>
        <a:xfrm>
          <a:off x="4902200" y="138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57018</xdr:rowOff>
    </xdr:from>
    <xdr:ext cx="762000" cy="259045"/>
    <xdr:sp macro="" textlink="">
      <xdr:nvSpPr>
        <xdr:cNvPr id="217" name="人件費・物件費等の状況該当値テキスト"/>
        <xdr:cNvSpPr txBox="1"/>
      </xdr:nvSpPr>
      <xdr:spPr>
        <a:xfrm>
          <a:off x="5041900" y="139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7074</xdr:rowOff>
    </xdr:from>
    <xdr:to>
      <xdr:col>6</xdr:col>
      <xdr:colOff>50800</xdr:colOff>
      <xdr:row>81</xdr:row>
      <xdr:rowOff>108674</xdr:rowOff>
    </xdr:to>
    <xdr:sp macro="" textlink="">
      <xdr:nvSpPr>
        <xdr:cNvPr id="218" name="円/楕円 217"/>
        <xdr:cNvSpPr/>
      </xdr:nvSpPr>
      <xdr:spPr>
        <a:xfrm>
          <a:off x="4064000" y="13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93451</xdr:rowOff>
    </xdr:from>
    <xdr:ext cx="736600" cy="259045"/>
    <xdr:sp macro="" textlink="">
      <xdr:nvSpPr>
        <xdr:cNvPr id="219" name="テキスト ボックス 218"/>
        <xdr:cNvSpPr txBox="1"/>
      </xdr:nvSpPr>
      <xdr:spPr>
        <a:xfrm>
          <a:off x="3733800" y="1398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163133</xdr:rowOff>
    </xdr:from>
    <xdr:to>
      <xdr:col>4</xdr:col>
      <xdr:colOff>533400</xdr:colOff>
      <xdr:row>81</xdr:row>
      <xdr:rowOff>93283</xdr:rowOff>
    </xdr:to>
    <xdr:sp macro="" textlink="">
      <xdr:nvSpPr>
        <xdr:cNvPr id="220" name="円/楕円 219"/>
        <xdr:cNvSpPr/>
      </xdr:nvSpPr>
      <xdr:spPr>
        <a:xfrm>
          <a:off x="3175000" y="138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78060</xdr:rowOff>
    </xdr:from>
    <xdr:ext cx="762000" cy="259045"/>
    <xdr:sp macro="" textlink="">
      <xdr:nvSpPr>
        <xdr:cNvPr id="221" name="テキスト ボックス 220"/>
        <xdr:cNvSpPr txBox="1"/>
      </xdr:nvSpPr>
      <xdr:spPr>
        <a:xfrm>
          <a:off x="2844800" y="1396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165075</xdr:rowOff>
    </xdr:from>
    <xdr:to>
      <xdr:col>3</xdr:col>
      <xdr:colOff>330200</xdr:colOff>
      <xdr:row>81</xdr:row>
      <xdr:rowOff>95225</xdr:rowOff>
    </xdr:to>
    <xdr:sp macro="" textlink="">
      <xdr:nvSpPr>
        <xdr:cNvPr id="222" name="円/楕円 221"/>
        <xdr:cNvSpPr/>
      </xdr:nvSpPr>
      <xdr:spPr>
        <a:xfrm>
          <a:off x="2286000" y="138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80002</xdr:rowOff>
    </xdr:from>
    <xdr:ext cx="762000" cy="259045"/>
    <xdr:sp macro="" textlink="">
      <xdr:nvSpPr>
        <xdr:cNvPr id="223" name="テキスト ボックス 222"/>
        <xdr:cNvSpPr txBox="1"/>
      </xdr:nvSpPr>
      <xdr:spPr>
        <a:xfrm>
          <a:off x="1955800" y="1396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2147</xdr:rowOff>
    </xdr:from>
    <xdr:to>
      <xdr:col>2</xdr:col>
      <xdr:colOff>127000</xdr:colOff>
      <xdr:row>81</xdr:row>
      <xdr:rowOff>103747</xdr:rowOff>
    </xdr:to>
    <xdr:sp macro="" textlink="">
      <xdr:nvSpPr>
        <xdr:cNvPr id="224" name="円/楕円 223"/>
        <xdr:cNvSpPr/>
      </xdr:nvSpPr>
      <xdr:spPr>
        <a:xfrm>
          <a:off x="1397000" y="138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88524</xdr:rowOff>
    </xdr:from>
    <xdr:ext cx="762000" cy="259045"/>
    <xdr:sp macro="" textlink="">
      <xdr:nvSpPr>
        <xdr:cNvPr id="225" name="テキスト ボックス 224"/>
        <xdr:cNvSpPr txBox="1"/>
      </xdr:nvSpPr>
      <xdr:spPr>
        <a:xfrm>
          <a:off x="1066800" y="139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、人事院勧告に伴う</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引き</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げ</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、前年度</a:t>
          </a:r>
          <a:r>
            <a:rPr kumimoji="1" lang="en-US" altLang="ja-JP" sz="1300">
              <a:solidFill>
                <a:schemeClr val="dk1"/>
              </a:solidFill>
              <a:effectLst/>
              <a:latin typeface="+mn-lt"/>
              <a:ea typeface="+mn-ea"/>
              <a:cs typeface="+mn-cs"/>
            </a:rPr>
            <a:t>93.4</a:t>
          </a:r>
          <a:r>
            <a:rPr kumimoji="1" lang="ja-JP" altLang="ja-JP" sz="1300">
              <a:solidFill>
                <a:schemeClr val="dk1"/>
              </a:solidFill>
              <a:effectLst/>
              <a:latin typeface="+mn-lt"/>
              <a:ea typeface="+mn-ea"/>
              <a:cs typeface="+mn-cs"/>
            </a:rPr>
            <a:t>ポイントから</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94.2</a:t>
          </a:r>
          <a:r>
            <a:rPr kumimoji="1" lang="ja-JP" altLang="ja-JP" sz="1300">
              <a:solidFill>
                <a:schemeClr val="dk1"/>
              </a:solidFill>
              <a:effectLst/>
              <a:latin typeface="+mn-lt"/>
              <a:ea typeface="+mn-ea"/>
              <a:cs typeface="+mn-cs"/>
            </a:rPr>
            <a:t>ﾎﾟｲﾝﾄとなったが、合併時における職員給与の統一及び定員適正化計画に基づく職員数の削減努力により、類似団体の中ではかなり低い水準にあり、今後も引き続き給与水準の適正化を図る。</a:t>
          </a:r>
          <a:endParaRPr lang="ja-JP" altLang="ja-JP" sz="1300">
            <a:effectLst/>
          </a:endParaRPr>
        </a:p>
        <a:p>
          <a:r>
            <a:rPr kumimoji="1" lang="ja-JP" altLang="ja-JP"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年度と平成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年度はそれぞれ</a:t>
          </a:r>
          <a:r>
            <a:rPr kumimoji="1" lang="en-US" altLang="ja-JP" sz="1300">
              <a:solidFill>
                <a:schemeClr val="dk1"/>
              </a:solidFill>
              <a:effectLst/>
              <a:latin typeface="+mn-lt"/>
              <a:ea typeface="+mn-ea"/>
              <a:cs typeface="+mn-cs"/>
            </a:rPr>
            <a:t>100.8</a:t>
          </a:r>
          <a:r>
            <a:rPr kumimoji="1" lang="ja-JP" altLang="ja-JP" sz="1300">
              <a:solidFill>
                <a:schemeClr val="dk1"/>
              </a:solidFill>
              <a:effectLst/>
              <a:latin typeface="+mn-lt"/>
              <a:ea typeface="+mn-ea"/>
              <a:cs typeface="+mn-cs"/>
            </a:rPr>
            <a:t>ﾎﾟｲﾝﾄ、</a:t>
          </a:r>
          <a:r>
            <a:rPr kumimoji="1" lang="en-US" altLang="ja-JP" sz="1300">
              <a:solidFill>
                <a:schemeClr val="dk1"/>
              </a:solidFill>
              <a:effectLst/>
              <a:latin typeface="+mn-lt"/>
              <a:ea typeface="+mn-ea"/>
              <a:cs typeface="+mn-cs"/>
            </a:rPr>
            <a:t>100.7</a:t>
          </a:r>
          <a:r>
            <a:rPr kumimoji="1" lang="ja-JP" altLang="ja-JP" sz="1300">
              <a:solidFill>
                <a:schemeClr val="dk1"/>
              </a:solidFill>
              <a:effectLst/>
              <a:latin typeface="+mn-lt"/>
              <a:ea typeface="+mn-ea"/>
              <a:cs typeface="+mn-cs"/>
            </a:rPr>
            <a:t>ﾎﾟｲﾝﾄとなっているが、これは国家公務員の時限的な給与減額によるもので、市の給与水準が高くなったものではない。</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63500</xdr:rowOff>
    </xdr:to>
    <xdr:cxnSp macro="">
      <xdr:nvCxnSpPr>
        <xdr:cNvPr id="263" name="直線コネクタ 262"/>
        <xdr:cNvCxnSpPr/>
      </xdr:nvCxnSpPr>
      <xdr:spPr>
        <a:xfrm>
          <a:off x="16179800" y="140419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81</xdr:row>
      <xdr:rowOff>154516</xdr:rowOff>
    </xdr:to>
    <xdr:cxnSp macro="">
      <xdr:nvCxnSpPr>
        <xdr:cNvPr id="266" name="直線コネクタ 265"/>
        <xdr:cNvCxnSpPr/>
      </xdr:nvCxnSpPr>
      <xdr:spPr>
        <a:xfrm>
          <a:off x="15290800" y="140017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86</xdr:row>
      <xdr:rowOff>31221</xdr:rowOff>
    </xdr:to>
    <xdr:cxnSp macro="">
      <xdr:nvCxnSpPr>
        <xdr:cNvPr id="269" name="直線コネクタ 268"/>
        <xdr:cNvCxnSpPr/>
      </xdr:nvCxnSpPr>
      <xdr:spPr>
        <a:xfrm flipV="1">
          <a:off x="14401800" y="14001750"/>
          <a:ext cx="889000" cy="7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31221</xdr:rowOff>
    </xdr:from>
    <xdr:to>
      <xdr:col>21</xdr:col>
      <xdr:colOff>0</xdr:colOff>
      <xdr:row>86</xdr:row>
      <xdr:rowOff>41275</xdr:rowOff>
    </xdr:to>
    <xdr:cxnSp macro="">
      <xdr:nvCxnSpPr>
        <xdr:cNvPr id="272" name="直線コネクタ 271"/>
        <xdr:cNvCxnSpPr/>
      </xdr:nvCxnSpPr>
      <xdr:spPr>
        <a:xfrm flipV="1">
          <a:off x="13512800" y="147759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82" name="円/楕円 281"/>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83"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84" name="円/楕円 283"/>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85" name="テキスト ボックス 284"/>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86" name="円/楕円 285"/>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7" name="テキスト ボックス 286"/>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151871</xdr:rowOff>
    </xdr:from>
    <xdr:to>
      <xdr:col>21</xdr:col>
      <xdr:colOff>50800</xdr:colOff>
      <xdr:row>86</xdr:row>
      <xdr:rowOff>82021</xdr:rowOff>
    </xdr:to>
    <xdr:sp macro="" textlink="">
      <xdr:nvSpPr>
        <xdr:cNvPr id="288" name="円/楕円 287"/>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92198</xdr:rowOff>
    </xdr:from>
    <xdr:ext cx="762000" cy="259045"/>
    <xdr:sp macro="" textlink="">
      <xdr:nvSpPr>
        <xdr:cNvPr id="289" name="テキスト ボックス 288"/>
        <xdr:cNvSpPr txBox="1"/>
      </xdr:nvSpPr>
      <xdr:spPr>
        <a:xfrm>
          <a:off x="14020800" y="1449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90" name="円/楕円 289"/>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91" name="テキスト ボックス 290"/>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本市は、合併により旧町（</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町分）の職員を擁することとなっため、定員適正化計画に基づき、人員削減に努めてはいるが、類似団体平均を上回っている。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今後も職員数の適正化を図ることとしているが、人口減少もあり、人口千人当たりの職員数を見た場合、ほぼ横ばいの状態で推移している。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33867</xdr:rowOff>
    </xdr:from>
    <xdr:to>
      <xdr:col>24</xdr:col>
      <xdr:colOff>558800</xdr:colOff>
      <xdr:row>63</xdr:row>
      <xdr:rowOff>69487</xdr:rowOff>
    </xdr:to>
    <xdr:cxnSp macro="">
      <xdr:nvCxnSpPr>
        <xdr:cNvPr id="328" name="直線コネクタ 327"/>
        <xdr:cNvCxnSpPr/>
      </xdr:nvCxnSpPr>
      <xdr:spPr>
        <a:xfrm>
          <a:off x="16179800" y="10835217"/>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33867</xdr:rowOff>
    </xdr:from>
    <xdr:to>
      <xdr:col>23</xdr:col>
      <xdr:colOff>406400</xdr:colOff>
      <xdr:row>63</xdr:row>
      <xdr:rowOff>41910</xdr:rowOff>
    </xdr:to>
    <xdr:cxnSp macro="">
      <xdr:nvCxnSpPr>
        <xdr:cNvPr id="331" name="直線コネクタ 330"/>
        <xdr:cNvCxnSpPr/>
      </xdr:nvCxnSpPr>
      <xdr:spPr>
        <a:xfrm flipV="1">
          <a:off x="15290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51102</xdr:rowOff>
    </xdr:to>
    <xdr:cxnSp macro="">
      <xdr:nvCxnSpPr>
        <xdr:cNvPr id="334" name="直線コネクタ 333"/>
        <xdr:cNvCxnSpPr/>
      </xdr:nvCxnSpPr>
      <xdr:spPr>
        <a:xfrm flipV="1">
          <a:off x="14401800" y="108432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49954</xdr:rowOff>
    </xdr:from>
    <xdr:to>
      <xdr:col>21</xdr:col>
      <xdr:colOff>0</xdr:colOff>
      <xdr:row>63</xdr:row>
      <xdr:rowOff>51102</xdr:rowOff>
    </xdr:to>
    <xdr:cxnSp macro="">
      <xdr:nvCxnSpPr>
        <xdr:cNvPr id="337" name="直線コネクタ 336"/>
        <xdr:cNvCxnSpPr/>
      </xdr:nvCxnSpPr>
      <xdr:spPr>
        <a:xfrm>
          <a:off x="13512800" y="1085130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7" name="円/楕円 346"/>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8"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154517</xdr:rowOff>
    </xdr:from>
    <xdr:to>
      <xdr:col>23</xdr:col>
      <xdr:colOff>457200</xdr:colOff>
      <xdr:row>63</xdr:row>
      <xdr:rowOff>84667</xdr:rowOff>
    </xdr:to>
    <xdr:sp macro="" textlink="">
      <xdr:nvSpPr>
        <xdr:cNvPr id="349" name="円/楕円 348"/>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69444</xdr:rowOff>
    </xdr:from>
    <xdr:ext cx="736600" cy="259045"/>
    <xdr:sp macro="" textlink="">
      <xdr:nvSpPr>
        <xdr:cNvPr id="350" name="テキスト ボックス 349"/>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162560</xdr:rowOff>
    </xdr:from>
    <xdr:to>
      <xdr:col>22</xdr:col>
      <xdr:colOff>254000</xdr:colOff>
      <xdr:row>63</xdr:row>
      <xdr:rowOff>92710</xdr:rowOff>
    </xdr:to>
    <xdr:sp macro="" textlink="">
      <xdr:nvSpPr>
        <xdr:cNvPr id="351" name="円/楕円 350"/>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77487</xdr:rowOff>
    </xdr:from>
    <xdr:ext cx="762000" cy="259045"/>
    <xdr:sp macro="" textlink="">
      <xdr:nvSpPr>
        <xdr:cNvPr id="352" name="テキスト ボックス 351"/>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302</xdr:rowOff>
    </xdr:from>
    <xdr:to>
      <xdr:col>21</xdr:col>
      <xdr:colOff>50800</xdr:colOff>
      <xdr:row>63</xdr:row>
      <xdr:rowOff>101902</xdr:rowOff>
    </xdr:to>
    <xdr:sp macro="" textlink="">
      <xdr:nvSpPr>
        <xdr:cNvPr id="353" name="円/楕円 352"/>
        <xdr:cNvSpPr/>
      </xdr:nvSpPr>
      <xdr:spPr>
        <a:xfrm>
          <a:off x="14351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86679</xdr:rowOff>
    </xdr:from>
    <xdr:ext cx="762000" cy="259045"/>
    <xdr:sp macro="" textlink="">
      <xdr:nvSpPr>
        <xdr:cNvPr id="354" name="テキスト ボックス 353"/>
        <xdr:cNvSpPr txBox="1"/>
      </xdr:nvSpPr>
      <xdr:spPr>
        <a:xfrm>
          <a:off x="14020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170604</xdr:rowOff>
    </xdr:from>
    <xdr:to>
      <xdr:col>19</xdr:col>
      <xdr:colOff>533400</xdr:colOff>
      <xdr:row>63</xdr:row>
      <xdr:rowOff>100754</xdr:rowOff>
    </xdr:to>
    <xdr:sp macro="" textlink="">
      <xdr:nvSpPr>
        <xdr:cNvPr id="355" name="円/楕円 354"/>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85531</xdr:rowOff>
    </xdr:from>
    <xdr:ext cx="762000" cy="259045"/>
    <xdr:sp macro="" textlink="">
      <xdr:nvSpPr>
        <xdr:cNvPr id="356" name="テキスト ボックス 355"/>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指標算出の基礎となる標準財政規模の増加、公債費の普通交付税算入額が増加したことなど、前年度に比べ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ポイント改善したが、依然として類似団体平均を上回っている。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今後も大型の普通建設事業を実施する予定が</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、公債費及び公営企業への繰出金が増加傾向にあるため、慎重な財政運営を行い、比率の増加を抑制していく必要がある。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43</xdr:row>
      <xdr:rowOff>19413</xdr:rowOff>
    </xdr:to>
    <xdr:cxnSp macro="">
      <xdr:nvCxnSpPr>
        <xdr:cNvPr id="391" name="直線コネクタ 390"/>
        <xdr:cNvCxnSpPr/>
      </xdr:nvCxnSpPr>
      <xdr:spPr>
        <a:xfrm flipV="1">
          <a:off x="16179800" y="72952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19413</xdr:rowOff>
    </xdr:from>
    <xdr:to>
      <xdr:col>23</xdr:col>
      <xdr:colOff>406400</xdr:colOff>
      <xdr:row>43</xdr:row>
      <xdr:rowOff>115933</xdr:rowOff>
    </xdr:to>
    <xdr:cxnSp macro="">
      <xdr:nvCxnSpPr>
        <xdr:cNvPr id="394" name="直線コネクタ 393"/>
        <xdr:cNvCxnSpPr/>
      </xdr:nvCxnSpPr>
      <xdr:spPr>
        <a:xfrm flipV="1">
          <a:off x="15290800" y="73917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115933</xdr:rowOff>
    </xdr:from>
    <xdr:to>
      <xdr:col>22</xdr:col>
      <xdr:colOff>203200</xdr:colOff>
      <xdr:row>43</xdr:row>
      <xdr:rowOff>157299</xdr:rowOff>
    </xdr:to>
    <xdr:cxnSp macro="">
      <xdr:nvCxnSpPr>
        <xdr:cNvPr id="397" name="直線コネクタ 396"/>
        <xdr:cNvCxnSpPr/>
      </xdr:nvCxnSpPr>
      <xdr:spPr>
        <a:xfrm flipV="1">
          <a:off x="14401800" y="74882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157299</xdr:rowOff>
    </xdr:from>
    <xdr:to>
      <xdr:col>21</xdr:col>
      <xdr:colOff>0</xdr:colOff>
      <xdr:row>44</xdr:row>
      <xdr:rowOff>6531</xdr:rowOff>
    </xdr:to>
    <xdr:cxnSp macro="">
      <xdr:nvCxnSpPr>
        <xdr:cNvPr id="400" name="直線コネクタ 399"/>
        <xdr:cNvCxnSpPr/>
      </xdr:nvCxnSpPr>
      <xdr:spPr>
        <a:xfrm flipV="1">
          <a:off x="13512800" y="75296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10" name="円/楕円 409"/>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11"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140063</xdr:rowOff>
    </xdr:from>
    <xdr:to>
      <xdr:col>23</xdr:col>
      <xdr:colOff>457200</xdr:colOff>
      <xdr:row>43</xdr:row>
      <xdr:rowOff>70213</xdr:rowOff>
    </xdr:to>
    <xdr:sp macro="" textlink="">
      <xdr:nvSpPr>
        <xdr:cNvPr id="412" name="円/楕円 411"/>
        <xdr:cNvSpPr/>
      </xdr:nvSpPr>
      <xdr:spPr>
        <a:xfrm>
          <a:off x="16129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54990</xdr:rowOff>
    </xdr:from>
    <xdr:ext cx="736600" cy="259045"/>
    <xdr:sp macro="" textlink="">
      <xdr:nvSpPr>
        <xdr:cNvPr id="413" name="テキスト ボックス 412"/>
        <xdr:cNvSpPr txBox="1"/>
      </xdr:nvSpPr>
      <xdr:spPr>
        <a:xfrm>
          <a:off x="15798800" y="742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65133</xdr:rowOff>
    </xdr:from>
    <xdr:to>
      <xdr:col>22</xdr:col>
      <xdr:colOff>254000</xdr:colOff>
      <xdr:row>43</xdr:row>
      <xdr:rowOff>166733</xdr:rowOff>
    </xdr:to>
    <xdr:sp macro="" textlink="">
      <xdr:nvSpPr>
        <xdr:cNvPr id="414" name="円/楕円 413"/>
        <xdr:cNvSpPr/>
      </xdr:nvSpPr>
      <xdr:spPr>
        <a:xfrm>
          <a:off x="15240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151510</xdr:rowOff>
    </xdr:from>
    <xdr:ext cx="762000" cy="259045"/>
    <xdr:sp macro="" textlink="">
      <xdr:nvSpPr>
        <xdr:cNvPr id="415" name="テキスト ボックス 414"/>
        <xdr:cNvSpPr txBox="1"/>
      </xdr:nvSpPr>
      <xdr:spPr>
        <a:xfrm>
          <a:off x="14909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106499</xdr:rowOff>
    </xdr:from>
    <xdr:to>
      <xdr:col>21</xdr:col>
      <xdr:colOff>50800</xdr:colOff>
      <xdr:row>44</xdr:row>
      <xdr:rowOff>36649</xdr:rowOff>
    </xdr:to>
    <xdr:sp macro="" textlink="">
      <xdr:nvSpPr>
        <xdr:cNvPr id="416" name="円/楕円 415"/>
        <xdr:cNvSpPr/>
      </xdr:nvSpPr>
      <xdr:spPr>
        <a:xfrm>
          <a:off x="14351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21426</xdr:rowOff>
    </xdr:from>
    <xdr:ext cx="762000" cy="259045"/>
    <xdr:sp macro="" textlink="">
      <xdr:nvSpPr>
        <xdr:cNvPr id="417" name="テキスト ボックス 416"/>
        <xdr:cNvSpPr txBox="1"/>
      </xdr:nvSpPr>
      <xdr:spPr>
        <a:xfrm>
          <a:off x="14020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127181</xdr:rowOff>
    </xdr:from>
    <xdr:to>
      <xdr:col>19</xdr:col>
      <xdr:colOff>533400</xdr:colOff>
      <xdr:row>44</xdr:row>
      <xdr:rowOff>57331</xdr:rowOff>
    </xdr:to>
    <xdr:sp macro="" textlink="">
      <xdr:nvSpPr>
        <xdr:cNvPr id="418" name="円/楕円 417"/>
        <xdr:cNvSpPr/>
      </xdr:nvSpPr>
      <xdr:spPr>
        <a:xfrm>
          <a:off x="13462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42108</xdr:rowOff>
    </xdr:from>
    <xdr:ext cx="762000" cy="259045"/>
    <xdr:sp macro="" textlink="">
      <xdr:nvSpPr>
        <xdr:cNvPr id="419" name="テキスト ボックス 418"/>
        <xdr:cNvSpPr txBox="1"/>
      </xdr:nvSpPr>
      <xdr:spPr>
        <a:xfrm>
          <a:off x="13131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年度は、年度末の市債現在高に対する普通交付税での算入公債費や充当可能基金額が増加したため、前年度の</a:t>
          </a:r>
          <a:r>
            <a:rPr kumimoji="1" lang="en-US" altLang="ja-JP" sz="1300">
              <a:solidFill>
                <a:schemeClr val="dk1"/>
              </a:solidFill>
              <a:effectLst/>
              <a:latin typeface="+mn-lt"/>
              <a:ea typeface="+mn-ea"/>
              <a:cs typeface="+mn-cs"/>
            </a:rPr>
            <a:t>99.2</a:t>
          </a:r>
          <a:r>
            <a:rPr kumimoji="1" lang="ja-JP" altLang="ja-JP" sz="1300">
              <a:solidFill>
                <a:schemeClr val="dk1"/>
              </a:solidFill>
              <a:effectLst/>
              <a:latin typeface="+mn-lt"/>
              <a:ea typeface="+mn-ea"/>
              <a:cs typeface="+mn-cs"/>
            </a:rPr>
            <a:t>ﾎﾟｲﾝﾄから</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ﾎﾟｲﾝﾄ改善して</a:t>
          </a:r>
          <a:r>
            <a:rPr kumimoji="1" lang="en-US" altLang="ja-JP" sz="1300">
              <a:solidFill>
                <a:schemeClr val="dk1"/>
              </a:solidFill>
              <a:effectLst/>
              <a:latin typeface="+mn-lt"/>
              <a:ea typeface="+mn-ea"/>
              <a:cs typeface="+mn-cs"/>
            </a:rPr>
            <a:t>97.2</a:t>
          </a:r>
          <a:r>
            <a:rPr kumimoji="1" lang="ja-JP" altLang="ja-JP" sz="1300">
              <a:solidFill>
                <a:schemeClr val="dk1"/>
              </a:solidFill>
              <a:effectLst/>
              <a:latin typeface="+mn-lt"/>
              <a:ea typeface="+mn-ea"/>
              <a:cs typeface="+mn-cs"/>
            </a:rPr>
            <a:t>となっている。普通交付税での算入措置のある有利な合併特例債などの地方債を活用するなど、今後も後年度への負担を少しでも軽減できるよう行財政改革を推進し、財政の健全化を図る。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66379</xdr:rowOff>
    </xdr:from>
    <xdr:to>
      <xdr:col>24</xdr:col>
      <xdr:colOff>558800</xdr:colOff>
      <xdr:row>18</xdr:row>
      <xdr:rowOff>82465</xdr:rowOff>
    </xdr:to>
    <xdr:cxnSp macro="">
      <xdr:nvCxnSpPr>
        <xdr:cNvPr id="453" name="直線コネクタ 452"/>
        <xdr:cNvCxnSpPr/>
      </xdr:nvCxnSpPr>
      <xdr:spPr>
        <a:xfrm flipV="1">
          <a:off x="16179800" y="315247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82465</xdr:rowOff>
    </xdr:from>
    <xdr:to>
      <xdr:col>23</xdr:col>
      <xdr:colOff>406400</xdr:colOff>
      <xdr:row>18</xdr:row>
      <xdr:rowOff>103378</xdr:rowOff>
    </xdr:to>
    <xdr:cxnSp macro="">
      <xdr:nvCxnSpPr>
        <xdr:cNvPr id="456" name="直線コネクタ 455"/>
        <xdr:cNvCxnSpPr/>
      </xdr:nvCxnSpPr>
      <xdr:spPr>
        <a:xfrm flipV="1">
          <a:off x="15290800" y="316856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103378</xdr:rowOff>
    </xdr:from>
    <xdr:to>
      <xdr:col>22</xdr:col>
      <xdr:colOff>203200</xdr:colOff>
      <xdr:row>19</xdr:row>
      <xdr:rowOff>11557</xdr:rowOff>
    </xdr:to>
    <xdr:cxnSp macro="">
      <xdr:nvCxnSpPr>
        <xdr:cNvPr id="459" name="直線コネクタ 458"/>
        <xdr:cNvCxnSpPr/>
      </xdr:nvCxnSpPr>
      <xdr:spPr>
        <a:xfrm flipV="1">
          <a:off x="14401800" y="318947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170942</xdr:rowOff>
    </xdr:from>
    <xdr:to>
      <xdr:col>21</xdr:col>
      <xdr:colOff>0</xdr:colOff>
      <xdr:row>19</xdr:row>
      <xdr:rowOff>11557</xdr:rowOff>
    </xdr:to>
    <xdr:cxnSp macro="">
      <xdr:nvCxnSpPr>
        <xdr:cNvPr id="462" name="直線コネクタ 461"/>
        <xdr:cNvCxnSpPr/>
      </xdr:nvCxnSpPr>
      <xdr:spPr>
        <a:xfrm>
          <a:off x="13512800" y="32570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15579</xdr:rowOff>
    </xdr:from>
    <xdr:to>
      <xdr:col>24</xdr:col>
      <xdr:colOff>609600</xdr:colOff>
      <xdr:row>18</xdr:row>
      <xdr:rowOff>117179</xdr:rowOff>
    </xdr:to>
    <xdr:sp macro="" textlink="">
      <xdr:nvSpPr>
        <xdr:cNvPr id="472" name="円/楕円 471"/>
        <xdr:cNvSpPr/>
      </xdr:nvSpPr>
      <xdr:spPr>
        <a:xfrm>
          <a:off x="169672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159106</xdr:rowOff>
    </xdr:from>
    <xdr:ext cx="762000" cy="259045"/>
    <xdr:sp macro="" textlink="">
      <xdr:nvSpPr>
        <xdr:cNvPr id="473" name="将来負担の状況該当値テキスト"/>
        <xdr:cNvSpPr txBox="1"/>
      </xdr:nvSpPr>
      <xdr:spPr>
        <a:xfrm>
          <a:off x="17106900" y="307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31665</xdr:rowOff>
    </xdr:from>
    <xdr:to>
      <xdr:col>23</xdr:col>
      <xdr:colOff>457200</xdr:colOff>
      <xdr:row>18</xdr:row>
      <xdr:rowOff>133265</xdr:rowOff>
    </xdr:to>
    <xdr:sp macro="" textlink="">
      <xdr:nvSpPr>
        <xdr:cNvPr id="474" name="円/楕円 473"/>
        <xdr:cNvSpPr/>
      </xdr:nvSpPr>
      <xdr:spPr>
        <a:xfrm>
          <a:off x="161290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118043</xdr:rowOff>
    </xdr:from>
    <xdr:ext cx="736600" cy="259045"/>
    <xdr:sp macro="" textlink="">
      <xdr:nvSpPr>
        <xdr:cNvPr id="475" name="テキスト ボックス 474"/>
        <xdr:cNvSpPr txBox="1"/>
      </xdr:nvSpPr>
      <xdr:spPr>
        <a:xfrm>
          <a:off x="15798800" y="320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52578</xdr:rowOff>
    </xdr:from>
    <xdr:to>
      <xdr:col>22</xdr:col>
      <xdr:colOff>254000</xdr:colOff>
      <xdr:row>18</xdr:row>
      <xdr:rowOff>154178</xdr:rowOff>
    </xdr:to>
    <xdr:sp macro="" textlink="">
      <xdr:nvSpPr>
        <xdr:cNvPr id="476" name="円/楕円 475"/>
        <xdr:cNvSpPr/>
      </xdr:nvSpPr>
      <xdr:spPr>
        <a:xfrm>
          <a:off x="15240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138955</xdr:rowOff>
    </xdr:from>
    <xdr:ext cx="762000" cy="259045"/>
    <xdr:sp macro="" textlink="">
      <xdr:nvSpPr>
        <xdr:cNvPr id="477" name="テキスト ボックス 476"/>
        <xdr:cNvSpPr txBox="1"/>
      </xdr:nvSpPr>
      <xdr:spPr>
        <a:xfrm>
          <a:off x="14909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132207</xdr:rowOff>
    </xdr:from>
    <xdr:to>
      <xdr:col>21</xdr:col>
      <xdr:colOff>50800</xdr:colOff>
      <xdr:row>19</xdr:row>
      <xdr:rowOff>62357</xdr:rowOff>
    </xdr:to>
    <xdr:sp macro="" textlink="">
      <xdr:nvSpPr>
        <xdr:cNvPr id="478" name="円/楕円 477"/>
        <xdr:cNvSpPr/>
      </xdr:nvSpPr>
      <xdr:spPr>
        <a:xfrm>
          <a:off x="14351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47134</xdr:rowOff>
    </xdr:from>
    <xdr:ext cx="762000" cy="259045"/>
    <xdr:sp macro="" textlink="">
      <xdr:nvSpPr>
        <xdr:cNvPr id="479" name="テキスト ボックス 478"/>
        <xdr:cNvSpPr txBox="1"/>
      </xdr:nvSpPr>
      <xdr:spPr>
        <a:xfrm>
          <a:off x="140208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120142</xdr:rowOff>
    </xdr:from>
    <xdr:to>
      <xdr:col>19</xdr:col>
      <xdr:colOff>533400</xdr:colOff>
      <xdr:row>19</xdr:row>
      <xdr:rowOff>50292</xdr:rowOff>
    </xdr:to>
    <xdr:sp macro="" textlink="">
      <xdr:nvSpPr>
        <xdr:cNvPr id="480" name="円/楕円 479"/>
        <xdr:cNvSpPr/>
      </xdr:nvSpPr>
      <xdr:spPr>
        <a:xfrm>
          <a:off x="13462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35069</xdr:rowOff>
    </xdr:from>
    <xdr:ext cx="762000" cy="259045"/>
    <xdr:sp macro="" textlink="">
      <xdr:nvSpPr>
        <xdr:cNvPr id="481" name="テキスト ボックス 480"/>
        <xdr:cNvSpPr txBox="1"/>
      </xdr:nvSpPr>
      <xdr:spPr>
        <a:xfrm>
          <a:off x="13131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人事院勧告に基づき</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引き</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げ</a:t>
          </a:r>
          <a:r>
            <a:rPr kumimoji="1" lang="ja-JP" altLang="en-US" sz="1300">
              <a:solidFill>
                <a:schemeClr val="dk1"/>
              </a:solidFill>
              <a:effectLst/>
              <a:latin typeface="+mn-lt"/>
              <a:ea typeface="+mn-ea"/>
              <a:cs typeface="+mn-cs"/>
            </a:rPr>
            <a:t>たものの、全体経常経費が増加しており、</a:t>
          </a:r>
          <a:r>
            <a:rPr kumimoji="1" lang="ja-JP" altLang="ja-JP" sz="1300">
              <a:solidFill>
                <a:schemeClr val="dk1"/>
              </a:solidFill>
              <a:effectLst/>
              <a:latin typeface="+mn-lt"/>
              <a:ea typeface="+mn-ea"/>
              <a:cs typeface="+mn-cs"/>
            </a:rPr>
            <a:t>前年度</a:t>
          </a:r>
          <a:r>
            <a:rPr kumimoji="1" lang="en-US" altLang="ja-JP" sz="1300">
              <a:solidFill>
                <a:schemeClr val="dk1"/>
              </a:solidFill>
              <a:effectLst/>
              <a:latin typeface="+mn-lt"/>
              <a:ea typeface="+mn-ea"/>
              <a:cs typeface="+mn-cs"/>
            </a:rPr>
            <a:t>22.2</a:t>
          </a:r>
          <a:r>
            <a:rPr kumimoji="1" lang="ja-JP" altLang="ja-JP" sz="1300">
              <a:solidFill>
                <a:schemeClr val="dk1"/>
              </a:solidFill>
              <a:effectLst/>
              <a:latin typeface="+mn-lt"/>
              <a:ea typeface="+mn-ea"/>
              <a:cs typeface="+mn-cs"/>
            </a:rPr>
            <a:t>ﾎﾟｲﾝﾄから</a:t>
          </a:r>
          <a:r>
            <a:rPr kumimoji="1" lang="ja-JP" altLang="en-US" sz="1300">
              <a:solidFill>
                <a:schemeClr val="dk1"/>
              </a:solidFill>
              <a:effectLst/>
              <a:latin typeface="+mn-lt"/>
              <a:ea typeface="+mn-ea"/>
              <a:cs typeface="+mn-cs"/>
            </a:rPr>
            <a:t>変動はなかったが</a:t>
          </a:r>
          <a:r>
            <a:rPr kumimoji="1" lang="ja-JP" altLang="ja-JP" sz="1300">
              <a:solidFill>
                <a:schemeClr val="dk1"/>
              </a:solidFill>
              <a:effectLst/>
              <a:latin typeface="+mn-lt"/>
              <a:ea typeface="+mn-ea"/>
              <a:cs typeface="+mn-cs"/>
            </a:rPr>
            <a:t>、定員適正化計画に掲げた職員数の削減やアウトソーシングの推進により、類似団体と比較した人件費は平均を下回っている。しかし、職員数は類似団体の平均を上回っているため、今後も人件費抑制に向けた取り組みを推進していくこととし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27940</xdr:rowOff>
    </xdr:to>
    <xdr:cxnSp macro="">
      <xdr:nvCxnSpPr>
        <xdr:cNvPr id="66" name="直線コネクタ 65"/>
        <xdr:cNvCxnSpPr/>
      </xdr:nvCxnSpPr>
      <xdr:spPr>
        <a:xfrm>
          <a:off x="3987800" y="620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27940</xdr:rowOff>
    </xdr:to>
    <xdr:cxnSp macro="">
      <xdr:nvCxnSpPr>
        <xdr:cNvPr id="69" name="直線コネクタ 68"/>
        <xdr:cNvCxnSpPr/>
      </xdr:nvCxnSpPr>
      <xdr:spPr>
        <a:xfrm>
          <a:off x="3098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50800</xdr:rowOff>
    </xdr:to>
    <xdr:cxnSp macro="">
      <xdr:nvCxnSpPr>
        <xdr:cNvPr id="72" name="直線コネクタ 71"/>
        <xdr:cNvCxnSpPr/>
      </xdr:nvCxnSpPr>
      <xdr:spPr>
        <a:xfrm flipV="1">
          <a:off x="2209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134620</xdr:rowOff>
    </xdr:to>
    <xdr:cxnSp macro="">
      <xdr:nvCxnSpPr>
        <xdr:cNvPr id="75" name="直線コネクタ 74"/>
        <xdr:cNvCxnSpPr/>
      </xdr:nvCxnSpPr>
      <xdr:spPr>
        <a:xfrm flipV="1">
          <a:off x="1320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ふるさと応援寄附金返礼業務等の委託料の増加により、物件費は増加しているが、全体経常経費も増加しているため</a:t>
          </a:r>
          <a:r>
            <a:rPr kumimoji="1" lang="ja-JP" altLang="ja-JP" sz="1300">
              <a:solidFill>
                <a:schemeClr val="dk1"/>
              </a:solidFill>
              <a:effectLst/>
              <a:latin typeface="+mn-lt"/>
              <a:ea typeface="+mn-ea"/>
              <a:cs typeface="+mn-cs"/>
            </a:rPr>
            <a:t>、前年度</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ﾎﾟｲﾝﾄより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13.6</a:t>
          </a:r>
          <a:r>
            <a:rPr kumimoji="1" lang="ja-JP" altLang="ja-JP" sz="1300">
              <a:solidFill>
                <a:schemeClr val="dk1"/>
              </a:solidFill>
              <a:effectLst/>
              <a:latin typeface="+mn-lt"/>
              <a:ea typeface="+mn-ea"/>
              <a:cs typeface="+mn-cs"/>
            </a:rPr>
            <a:t>ﾎﾟｲﾝﾄとな</a:t>
          </a:r>
          <a:r>
            <a:rPr kumimoji="1" lang="ja-JP" altLang="en-US" sz="1300">
              <a:solidFill>
                <a:schemeClr val="dk1"/>
              </a:solidFill>
              <a:effectLst/>
              <a:latin typeface="+mn-lt"/>
              <a:ea typeface="+mn-ea"/>
              <a:cs typeface="+mn-cs"/>
            </a:rPr>
            <a:t>るも</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a:t>
          </a:r>
          <a:r>
            <a:rPr kumimoji="1" lang="ja-JP" altLang="ja-JP" sz="1300">
              <a:solidFill>
                <a:schemeClr val="dk1"/>
              </a:solidFill>
              <a:effectLst/>
              <a:latin typeface="+mn-lt"/>
              <a:ea typeface="+mn-ea"/>
              <a:cs typeface="+mn-cs"/>
            </a:rPr>
            <a:t>回っ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合併により公共施設数が類似団体と比べ多いため、物件費に係る経常収支比率の短期間での大幅な改善は難しい状況である。しかし、行政経費（光熱水費、消耗品等）の抑制など、今後も行財政改革の実施により徹底的な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88900</xdr:rowOff>
    </xdr:to>
    <xdr:cxnSp macro="">
      <xdr:nvCxnSpPr>
        <xdr:cNvPr id="127" name="直線コネクタ 126"/>
        <xdr:cNvCxnSpPr/>
      </xdr:nvCxnSpPr>
      <xdr:spPr>
        <a:xfrm flipV="1">
          <a:off x="15671800" y="280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88900</xdr:rowOff>
    </xdr:to>
    <xdr:cxnSp macro="">
      <xdr:nvCxnSpPr>
        <xdr:cNvPr id="130" name="直線コネクタ 129"/>
        <xdr:cNvCxnSpPr/>
      </xdr:nvCxnSpPr>
      <xdr:spPr>
        <a:xfrm>
          <a:off x="14782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12700</xdr:rowOff>
    </xdr:to>
    <xdr:cxnSp macro="">
      <xdr:nvCxnSpPr>
        <xdr:cNvPr id="133" name="直線コネクタ 132"/>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146050</xdr:rowOff>
    </xdr:to>
    <xdr:cxnSp macro="">
      <xdr:nvCxnSpPr>
        <xdr:cNvPr id="136" name="直線コネクタ 135"/>
        <xdr:cNvCxnSpPr/>
      </xdr:nvCxnSpPr>
      <xdr:spPr>
        <a:xfrm>
          <a:off x="13004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6" name="円/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a:t>
          </a:r>
          <a:r>
            <a:rPr kumimoji="1" lang="ja-JP" altLang="en-US" sz="1300">
              <a:solidFill>
                <a:schemeClr val="dk1"/>
              </a:solidFill>
              <a:effectLst/>
              <a:latin typeface="+mn-lt"/>
              <a:ea typeface="+mn-ea"/>
              <a:cs typeface="+mn-cs"/>
            </a:rPr>
            <a:t>障害福祉ｻｰﾋﾞｽ関連経費の伸びはあるものの一定横ばいで推移しているが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充当財源の減少により経常一財が増加しており、</a:t>
          </a:r>
          <a:r>
            <a:rPr kumimoji="1" lang="ja-JP" altLang="ja-JP" sz="1300">
              <a:solidFill>
                <a:schemeClr val="dk1"/>
              </a:solidFill>
              <a:effectLst/>
              <a:latin typeface="+mn-lt"/>
              <a:ea typeface="+mn-ea"/>
              <a:cs typeface="+mn-cs"/>
            </a:rPr>
            <a:t>前年度</a:t>
          </a:r>
          <a:r>
            <a:rPr kumimoji="1" lang="en-US" altLang="ja-JP" sz="1300">
              <a:solidFill>
                <a:schemeClr val="dk1"/>
              </a:solidFill>
              <a:effectLst/>
              <a:latin typeface="+mn-lt"/>
              <a:ea typeface="+mn-ea"/>
              <a:cs typeface="+mn-cs"/>
            </a:rPr>
            <a:t>8.5</a:t>
          </a:r>
          <a:r>
            <a:rPr kumimoji="1" lang="ja-JP" altLang="ja-JP" sz="1300">
              <a:solidFill>
                <a:schemeClr val="dk1"/>
              </a:solidFill>
              <a:effectLst/>
              <a:latin typeface="+mn-lt"/>
              <a:ea typeface="+mn-ea"/>
              <a:cs typeface="+mn-cs"/>
            </a:rPr>
            <a:t>ﾎﾟｲﾝﾄから</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9.3</a:t>
          </a:r>
          <a:r>
            <a:rPr kumimoji="1" lang="ja-JP" altLang="ja-JP" sz="1300">
              <a:solidFill>
                <a:schemeClr val="dk1"/>
              </a:solidFill>
              <a:effectLst/>
              <a:latin typeface="+mn-lt"/>
              <a:ea typeface="+mn-ea"/>
              <a:cs typeface="+mn-cs"/>
            </a:rPr>
            <a:t>ﾎﾟｲﾝﾄとなった</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人口減少や少子高齢化に伴い、扶助費</a:t>
          </a:r>
          <a:r>
            <a:rPr kumimoji="1" lang="ja-JP" altLang="en-US" sz="1300">
              <a:solidFill>
                <a:schemeClr val="dk1"/>
              </a:solidFill>
              <a:effectLst/>
              <a:latin typeface="+mn-lt"/>
              <a:ea typeface="+mn-ea"/>
              <a:cs typeface="+mn-cs"/>
            </a:rPr>
            <a:t>の上昇</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財政を圧迫する要因となっていることから、新規の単独施策の実施については慎重に検討していく必要がある。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127000</xdr:rowOff>
    </xdr:to>
    <xdr:cxnSp macro="">
      <xdr:nvCxnSpPr>
        <xdr:cNvPr id="190" name="直線コネクタ 189"/>
        <xdr:cNvCxnSpPr/>
      </xdr:nvCxnSpPr>
      <xdr:spPr>
        <a:xfrm>
          <a:off x="3987800" y="9298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105228</xdr:rowOff>
    </xdr:to>
    <xdr:cxnSp macro="">
      <xdr:nvCxnSpPr>
        <xdr:cNvPr id="193" name="直線コネクタ 192"/>
        <xdr:cNvCxnSpPr/>
      </xdr:nvCxnSpPr>
      <xdr:spPr>
        <a:xfrm flipV="1">
          <a:off x="3098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116115</xdr:rowOff>
    </xdr:to>
    <xdr:cxnSp macro="">
      <xdr:nvCxnSpPr>
        <xdr:cNvPr id="196" name="直線コネクタ 195"/>
        <xdr:cNvCxnSpPr/>
      </xdr:nvCxnSpPr>
      <xdr:spPr>
        <a:xfrm flipV="1">
          <a:off x="2209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116115</xdr:rowOff>
    </xdr:to>
    <xdr:cxnSp macro="">
      <xdr:nvCxnSpPr>
        <xdr:cNvPr id="199" name="直線コネクタ 198"/>
        <xdr:cNvCxnSpPr/>
      </xdr:nvCxnSpPr>
      <xdr:spPr>
        <a:xfrm>
          <a:off x="1320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3" name="円/楕円 212"/>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4" name="テキスト ボックス 213"/>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8" name="テキスト ボックス 217"/>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の負担額を減らしていく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142240</xdr:rowOff>
    </xdr:to>
    <xdr:cxnSp macro="">
      <xdr:nvCxnSpPr>
        <xdr:cNvPr id="251" name="直線コネクタ 250"/>
        <xdr:cNvCxnSpPr/>
      </xdr:nvCxnSpPr>
      <xdr:spPr>
        <a:xfrm flipV="1">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142240</xdr:rowOff>
    </xdr:to>
    <xdr:cxnSp macro="">
      <xdr:nvCxnSpPr>
        <xdr:cNvPr id="254" name="直線コネクタ 253"/>
        <xdr:cNvCxnSpPr/>
      </xdr:nvCxnSpPr>
      <xdr:spPr>
        <a:xfrm>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81280</xdr:rowOff>
    </xdr:to>
    <xdr:cxnSp macro="">
      <xdr:nvCxnSpPr>
        <xdr:cNvPr id="257" name="直線コネクタ 256"/>
        <xdr:cNvCxnSpPr/>
      </xdr:nvCxnSpPr>
      <xdr:spPr>
        <a:xfrm>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66040</xdr:rowOff>
    </xdr:to>
    <xdr:cxnSp macro="">
      <xdr:nvCxnSpPr>
        <xdr:cNvPr id="260" name="直線コネクタ 259"/>
        <xdr:cNvCxnSpPr/>
      </xdr:nvCxnSpPr>
      <xdr:spPr>
        <a:xfrm>
          <a:off x="13004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a:t>
          </a:r>
          <a:r>
            <a:rPr kumimoji="1" lang="ja-JP" altLang="en-US" sz="1300">
              <a:solidFill>
                <a:schemeClr val="dk1"/>
              </a:solidFill>
              <a:effectLst/>
              <a:latin typeface="+mn-lt"/>
              <a:ea typeface="+mn-ea"/>
              <a:cs typeface="+mn-cs"/>
            </a:rPr>
            <a:t>、過年度国庫返還金の増加や</a:t>
          </a:r>
          <a:r>
            <a:rPr kumimoji="1" lang="ja-JP" altLang="ja-JP" sz="1300">
              <a:solidFill>
                <a:schemeClr val="dk1"/>
              </a:solidFill>
              <a:effectLst/>
              <a:latin typeface="+mn-lt"/>
              <a:ea typeface="+mn-ea"/>
              <a:cs typeface="+mn-cs"/>
            </a:rPr>
            <a:t>充当財源の減少により経常一財が増加しており、前年度</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ﾎﾟｲﾝﾄ悪化し</a:t>
          </a:r>
          <a:r>
            <a:rPr kumimoji="1" lang="en-US" altLang="ja-JP" sz="1300">
              <a:solidFill>
                <a:schemeClr val="dk1"/>
              </a:solidFill>
              <a:effectLst/>
              <a:latin typeface="+mn-lt"/>
              <a:ea typeface="+mn-ea"/>
              <a:cs typeface="+mn-cs"/>
            </a:rPr>
            <a:t>7.6</a:t>
          </a:r>
          <a:r>
            <a:rPr kumimoji="1" lang="ja-JP" altLang="en-US" sz="1300">
              <a:solidFill>
                <a:schemeClr val="dk1"/>
              </a:solidFill>
              <a:effectLst/>
              <a:latin typeface="+mn-lt"/>
              <a:ea typeface="+mn-ea"/>
              <a:cs typeface="+mn-cs"/>
            </a:rPr>
            <a:t>ﾎﾟｲﾝﾄ</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ったが</a:t>
          </a:r>
          <a:r>
            <a:rPr kumimoji="1" lang="ja-JP" altLang="ja-JP" sz="1300">
              <a:solidFill>
                <a:schemeClr val="dk1"/>
              </a:solidFill>
              <a:effectLst/>
              <a:latin typeface="+mn-lt"/>
              <a:ea typeface="+mn-ea"/>
              <a:cs typeface="+mn-cs"/>
            </a:rPr>
            <a:t>、類似団体平均を下回っている。</a:t>
          </a:r>
          <a:endParaRPr lang="ja-JP" altLang="ja-JP" sz="1300">
            <a:effectLst/>
          </a:endParaRPr>
        </a:p>
        <a:p>
          <a:r>
            <a:rPr kumimoji="1" lang="ja-JP" altLang="ja-JP" sz="1300">
              <a:solidFill>
                <a:schemeClr val="dk1"/>
              </a:solidFill>
              <a:effectLst/>
              <a:latin typeface="+mn-lt"/>
              <a:ea typeface="+mn-ea"/>
              <a:cs typeface="+mn-cs"/>
            </a:rPr>
            <a:t>　各種団体への補助金の見直しや廃止を検討し、縮減に努めているものの、急速な補助費等の削減は困難なため、今後も引き続き、適正な各種団体への補助金の交付について検討していく必要がある。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74422</xdr:rowOff>
    </xdr:to>
    <xdr:cxnSp macro="">
      <xdr:nvCxnSpPr>
        <xdr:cNvPr id="309" name="直線コネクタ 308"/>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65278</xdr:rowOff>
    </xdr:to>
    <xdr:cxnSp macro="">
      <xdr:nvCxnSpPr>
        <xdr:cNvPr id="312" name="直線コネクタ 311"/>
        <xdr:cNvCxnSpPr/>
      </xdr:nvCxnSpPr>
      <xdr:spPr>
        <a:xfrm>
          <a:off x="14782800" y="6066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92710</xdr:rowOff>
    </xdr:to>
    <xdr:cxnSp macro="">
      <xdr:nvCxnSpPr>
        <xdr:cNvPr id="315" name="直線コネクタ 314"/>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92710</xdr:rowOff>
    </xdr:to>
    <xdr:cxnSp macro="">
      <xdr:nvCxnSpPr>
        <xdr:cNvPr id="318" name="直線コネクタ 317"/>
        <xdr:cNvCxnSpPr/>
      </xdr:nvCxnSpPr>
      <xdr:spPr>
        <a:xfrm>
          <a:off x="13004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8" name="円/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9"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0" name="円/楕円 329"/>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1" name="テキスト ボックス 330"/>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2" name="円/楕円 331"/>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33" name="テキスト ボックス 332"/>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ﾌﾞﾛｰﾄﾞﾊﾞﾝﾄﾞﾈｯﾄﾜｰｸ整備事業などの大型事業に係る地方債の元利償還金が多額であり、</a:t>
          </a:r>
          <a:r>
            <a:rPr kumimoji="1" lang="ja-JP" altLang="en-US" sz="1300">
              <a:solidFill>
                <a:schemeClr val="dk1"/>
              </a:solidFill>
              <a:effectLst/>
              <a:latin typeface="+mn-lt"/>
              <a:ea typeface="+mn-ea"/>
              <a:cs typeface="+mn-cs"/>
            </a:rPr>
            <a:t>一定減少はしているものの</a:t>
          </a:r>
          <a:r>
            <a:rPr kumimoji="1" lang="ja-JP" altLang="ja-JP" sz="1300">
              <a:solidFill>
                <a:schemeClr val="dk1"/>
              </a:solidFill>
              <a:effectLst/>
              <a:latin typeface="+mn-lt"/>
              <a:ea typeface="+mn-ea"/>
              <a:cs typeface="+mn-cs"/>
            </a:rPr>
            <a:t>公債費に係る経常収支比率は類似団体平均を大幅に上回っている。</a:t>
          </a:r>
          <a:endParaRPr lang="ja-JP" altLang="ja-JP" sz="1300">
            <a:effectLst/>
          </a:endParaRPr>
        </a:p>
        <a:p>
          <a:r>
            <a:rPr kumimoji="1" lang="ja-JP" altLang="ja-JP" sz="1300">
              <a:solidFill>
                <a:schemeClr val="dk1"/>
              </a:solidFill>
              <a:effectLst/>
              <a:latin typeface="+mn-lt"/>
              <a:ea typeface="+mn-ea"/>
              <a:cs typeface="+mn-cs"/>
            </a:rPr>
            <a:t>　合併前に借り入れた地方債に代わり、合併特例事業債や過疎対策事業債などの有利な地方債の活用により、質的には良質な公債費に変わってきているが、今後も</a:t>
          </a:r>
          <a:r>
            <a:rPr kumimoji="1" lang="ja-JP" altLang="en-US" sz="1300">
              <a:solidFill>
                <a:schemeClr val="dk1"/>
              </a:solidFill>
              <a:effectLst/>
              <a:latin typeface="+mn-lt"/>
              <a:ea typeface="+mn-ea"/>
              <a:cs typeface="+mn-cs"/>
            </a:rPr>
            <a:t>学校施設空調化工事等の</a:t>
          </a:r>
          <a:r>
            <a:rPr kumimoji="1" lang="ja-JP" altLang="ja-JP" sz="1300">
              <a:solidFill>
                <a:schemeClr val="dk1"/>
              </a:solidFill>
              <a:effectLst/>
              <a:latin typeface="+mn-lt"/>
              <a:ea typeface="+mn-ea"/>
              <a:cs typeface="+mn-cs"/>
            </a:rPr>
            <a:t>計画</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しているため、公債管理を適切に行う必要がある。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83565</xdr:rowOff>
    </xdr:to>
    <xdr:cxnSp macro="">
      <xdr:nvCxnSpPr>
        <xdr:cNvPr id="368" name="直線コネクタ 367"/>
        <xdr:cNvCxnSpPr/>
      </xdr:nvCxnSpPr>
      <xdr:spPr>
        <a:xfrm flipV="1">
          <a:off x="3987800" y="136006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83565</xdr:rowOff>
    </xdr:from>
    <xdr:to>
      <xdr:col>5</xdr:col>
      <xdr:colOff>549275</xdr:colOff>
      <xdr:row>80</xdr:row>
      <xdr:rowOff>21844</xdr:rowOff>
    </xdr:to>
    <xdr:cxnSp macro="">
      <xdr:nvCxnSpPr>
        <xdr:cNvPr id="371" name="直線コネクタ 370"/>
        <xdr:cNvCxnSpPr/>
      </xdr:nvCxnSpPr>
      <xdr:spPr>
        <a:xfrm flipV="1">
          <a:off x="3098800" y="136281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81</xdr:row>
      <xdr:rowOff>97282</xdr:rowOff>
    </xdr:to>
    <xdr:cxnSp macro="">
      <xdr:nvCxnSpPr>
        <xdr:cNvPr id="374" name="直線コネクタ 373"/>
        <xdr:cNvCxnSpPr/>
      </xdr:nvCxnSpPr>
      <xdr:spPr>
        <a:xfrm flipV="1">
          <a:off x="2209800" y="1373784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97282</xdr:rowOff>
    </xdr:to>
    <xdr:cxnSp macro="">
      <xdr:nvCxnSpPr>
        <xdr:cNvPr id="377" name="直線コネクタ 376"/>
        <xdr:cNvCxnSpPr/>
      </xdr:nvCxnSpPr>
      <xdr:spPr>
        <a:xfrm>
          <a:off x="1320800" y="13911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7" name="円/楕円 386"/>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88"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9" name="円/楕円 388"/>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90" name="テキスト ボックス 389"/>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91" name="円/楕円 390"/>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92" name="テキスト ボックス 391"/>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46482</xdr:rowOff>
    </xdr:from>
    <xdr:to>
      <xdr:col>3</xdr:col>
      <xdr:colOff>193675</xdr:colOff>
      <xdr:row>81</xdr:row>
      <xdr:rowOff>148082</xdr:rowOff>
    </xdr:to>
    <xdr:sp macro="" textlink="">
      <xdr:nvSpPr>
        <xdr:cNvPr id="393" name="円/楕円 392"/>
        <xdr:cNvSpPr/>
      </xdr:nvSpPr>
      <xdr:spPr>
        <a:xfrm>
          <a:off x="2159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132859</xdr:rowOff>
    </xdr:from>
    <xdr:ext cx="762000" cy="259045"/>
    <xdr:sp macro="" textlink="">
      <xdr:nvSpPr>
        <xdr:cNvPr id="394" name="テキスト ボックス 393"/>
        <xdr:cNvSpPr txBox="1"/>
      </xdr:nvSpPr>
      <xdr:spPr>
        <a:xfrm>
          <a:off x="1828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95" name="円/楕円 394"/>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96" name="テキスト ボックス 395"/>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人事院勧告に基づき、</a:t>
          </a:r>
          <a:r>
            <a:rPr kumimoji="1" lang="ja-JP" altLang="ja-JP" sz="1300">
              <a:solidFill>
                <a:schemeClr val="dk1"/>
              </a:solidFill>
              <a:effectLst/>
              <a:latin typeface="+mn-lt"/>
              <a:ea typeface="+mn-ea"/>
              <a:cs typeface="+mn-cs"/>
            </a:rPr>
            <a:t>人件費引き</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げ</a:t>
          </a:r>
          <a:r>
            <a:rPr kumimoji="1" lang="ja-JP" altLang="en-US" sz="1300">
              <a:solidFill>
                <a:schemeClr val="dk1"/>
              </a:solidFill>
              <a:effectLst/>
              <a:latin typeface="+mn-lt"/>
              <a:ea typeface="+mn-ea"/>
              <a:cs typeface="+mn-cs"/>
            </a:rPr>
            <a:t>を行ったことによる</a:t>
          </a:r>
          <a:r>
            <a:rPr kumimoji="1" lang="ja-JP" altLang="ja-JP" sz="1300">
              <a:solidFill>
                <a:schemeClr val="dk1"/>
              </a:solidFill>
              <a:effectLst/>
              <a:latin typeface="+mn-lt"/>
              <a:ea typeface="+mn-ea"/>
              <a:cs typeface="+mn-cs"/>
            </a:rPr>
            <a:t>人件費の増加や</a:t>
          </a:r>
          <a:r>
            <a:rPr kumimoji="1" lang="ja-JP" altLang="en-US" sz="1300">
              <a:solidFill>
                <a:schemeClr val="dk1"/>
              </a:solidFill>
              <a:effectLst/>
              <a:latin typeface="+mn-lt"/>
              <a:ea typeface="+mn-ea"/>
              <a:cs typeface="+mn-cs"/>
            </a:rPr>
            <a:t>ふるさと応援寄附金返礼業務にかかる委託料等</a:t>
          </a:r>
          <a:r>
            <a:rPr kumimoji="1" lang="ja-JP" altLang="ja-JP" sz="1300">
              <a:solidFill>
                <a:schemeClr val="dk1"/>
              </a:solidFill>
              <a:effectLst/>
              <a:latin typeface="+mn-lt"/>
              <a:ea typeface="+mn-ea"/>
              <a:cs typeface="+mn-cs"/>
            </a:rPr>
            <a:t>に伴う物件費の増加により、前年度</a:t>
          </a:r>
          <a:r>
            <a:rPr kumimoji="1" lang="en-US" altLang="ja-JP" sz="1300">
              <a:solidFill>
                <a:schemeClr val="dk1"/>
              </a:solidFill>
              <a:effectLst/>
              <a:latin typeface="+mn-lt"/>
              <a:ea typeface="+mn-ea"/>
              <a:cs typeface="+mn-cs"/>
            </a:rPr>
            <a:t>65.6</a:t>
          </a:r>
          <a:r>
            <a:rPr kumimoji="1" lang="ja-JP" altLang="ja-JP" sz="1300">
              <a:solidFill>
                <a:schemeClr val="dk1"/>
              </a:solidFill>
              <a:effectLst/>
              <a:latin typeface="+mn-lt"/>
              <a:ea typeface="+mn-ea"/>
              <a:cs typeface="+mn-cs"/>
            </a:rPr>
            <a:t>ﾎﾟｲﾝﾄより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ﾎﾟｲﾝﾄ悪化し</a:t>
          </a:r>
          <a:r>
            <a:rPr kumimoji="1" lang="en-US" altLang="ja-JP" sz="1300">
              <a:solidFill>
                <a:schemeClr val="dk1"/>
              </a:solidFill>
              <a:effectLst/>
              <a:latin typeface="+mn-lt"/>
              <a:ea typeface="+mn-ea"/>
              <a:cs typeface="+mn-cs"/>
            </a:rPr>
            <a:t>66.1</a:t>
          </a:r>
          <a:r>
            <a:rPr kumimoji="1" lang="ja-JP" altLang="ja-JP" sz="1300">
              <a:solidFill>
                <a:schemeClr val="dk1"/>
              </a:solidFill>
              <a:effectLst/>
              <a:latin typeface="+mn-lt"/>
              <a:ea typeface="+mn-ea"/>
              <a:cs typeface="+mn-cs"/>
            </a:rPr>
            <a:t>ﾎﾟｲﾝﾄとなった</a:t>
          </a:r>
          <a:r>
            <a:rPr kumimoji="1" lang="ja-JP" altLang="en-US" sz="1300">
              <a:solidFill>
                <a:schemeClr val="dk1"/>
              </a:solidFill>
              <a:effectLst/>
              <a:latin typeface="+mn-lt"/>
              <a:ea typeface="+mn-ea"/>
              <a:cs typeface="+mn-cs"/>
            </a:rPr>
            <a:t>が、ほぼ横ばいで推移している。</a:t>
          </a:r>
          <a:endParaRPr lang="ja-JP" altLang="ja-JP" sz="1300">
            <a:effectLst/>
          </a:endParaRPr>
        </a:p>
        <a:p>
          <a:r>
            <a:rPr kumimoji="1" lang="ja-JP" altLang="ja-JP" sz="1300">
              <a:solidFill>
                <a:schemeClr val="dk1"/>
              </a:solidFill>
              <a:effectLst/>
              <a:latin typeface="+mn-lt"/>
              <a:ea typeface="+mn-ea"/>
              <a:cs typeface="+mn-cs"/>
            </a:rPr>
            <a:t>　今後も、公債費以外の物件費等経常経費の抑制は当然のことながら、地方債残高の抑制を図るため、普通建設事業を精査するとともに、より有利な財源を確保し、計画的かつ効率的に事業を実施していく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18414</xdr:rowOff>
    </xdr:to>
    <xdr:cxnSp macro="">
      <xdr:nvCxnSpPr>
        <xdr:cNvPr id="425" name="直線コネクタ 424"/>
        <xdr:cNvCxnSpPr/>
      </xdr:nvCxnSpPr>
      <xdr:spPr>
        <a:xfrm>
          <a:off x="15671800" y="130200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75</xdr:row>
      <xdr:rowOff>161289</xdr:rowOff>
    </xdr:to>
    <xdr:cxnSp macro="">
      <xdr:nvCxnSpPr>
        <xdr:cNvPr id="428" name="直線コネクタ 427"/>
        <xdr:cNvCxnSpPr/>
      </xdr:nvCxnSpPr>
      <xdr:spPr>
        <a:xfrm>
          <a:off x="14782800" y="129400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144145</xdr:rowOff>
    </xdr:to>
    <xdr:cxnSp macro="">
      <xdr:nvCxnSpPr>
        <xdr:cNvPr id="431" name="直線コネクタ 430"/>
        <xdr:cNvCxnSpPr/>
      </xdr:nvCxnSpPr>
      <xdr:spPr>
        <a:xfrm flipV="1">
          <a:off x="13893800" y="129400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144145</xdr:rowOff>
    </xdr:from>
    <xdr:to>
      <xdr:col>20</xdr:col>
      <xdr:colOff>158750</xdr:colOff>
      <xdr:row>76</xdr:row>
      <xdr:rowOff>24130</xdr:rowOff>
    </xdr:to>
    <xdr:cxnSp macro="">
      <xdr:nvCxnSpPr>
        <xdr:cNvPr id="434" name="直線コネクタ 433"/>
        <xdr:cNvCxnSpPr/>
      </xdr:nvCxnSpPr>
      <xdr:spPr>
        <a:xfrm flipV="1">
          <a:off x="13004800" y="13002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139065</xdr:rowOff>
    </xdr:from>
    <xdr:to>
      <xdr:col>24</xdr:col>
      <xdr:colOff>82550</xdr:colOff>
      <xdr:row>76</xdr:row>
      <xdr:rowOff>69214</xdr:rowOff>
    </xdr:to>
    <xdr:sp macro="" textlink="">
      <xdr:nvSpPr>
        <xdr:cNvPr id="444" name="円/楕円 443"/>
        <xdr:cNvSpPr/>
      </xdr:nvSpPr>
      <xdr:spPr>
        <a:xfrm>
          <a:off x="16459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155592</xdr:rowOff>
    </xdr:from>
    <xdr:ext cx="762000" cy="259045"/>
    <xdr:sp macro="" textlink="">
      <xdr:nvSpPr>
        <xdr:cNvPr id="445" name="公債費以外該当値テキスト"/>
        <xdr:cNvSpPr txBox="1"/>
      </xdr:nvSpPr>
      <xdr:spPr>
        <a:xfrm>
          <a:off x="16598900" y="1284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6" name="円/楕円 445"/>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7" name="テキスト ボックス 446"/>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8" name="円/楕円 447"/>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9" name="テキスト ボックス 448"/>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93345</xdr:rowOff>
    </xdr:from>
    <xdr:to>
      <xdr:col>20</xdr:col>
      <xdr:colOff>209550</xdr:colOff>
      <xdr:row>76</xdr:row>
      <xdr:rowOff>23495</xdr:rowOff>
    </xdr:to>
    <xdr:sp macro="" textlink="">
      <xdr:nvSpPr>
        <xdr:cNvPr id="450" name="円/楕円 449"/>
        <xdr:cNvSpPr/>
      </xdr:nvSpPr>
      <xdr:spPr>
        <a:xfrm>
          <a:off x="13843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33672</xdr:rowOff>
    </xdr:from>
    <xdr:ext cx="762000" cy="259045"/>
    <xdr:sp macro="" textlink="">
      <xdr:nvSpPr>
        <xdr:cNvPr id="451" name="テキスト ボックス 450"/>
        <xdr:cNvSpPr txBox="1"/>
      </xdr:nvSpPr>
      <xdr:spPr>
        <a:xfrm>
          <a:off x="13512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2" name="円/楕円 451"/>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3" name="テキスト ボックス 452"/>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71249</xdr:rowOff>
    </xdr:from>
    <xdr:to>
      <xdr:col>4</xdr:col>
      <xdr:colOff>1117600</xdr:colOff>
      <xdr:row>15</xdr:row>
      <xdr:rowOff>75021</xdr:rowOff>
    </xdr:to>
    <xdr:cxnSp macro="">
      <xdr:nvCxnSpPr>
        <xdr:cNvPr id="52" name="直線コネクタ 51"/>
        <xdr:cNvCxnSpPr/>
      </xdr:nvCxnSpPr>
      <xdr:spPr bwMode="auto">
        <a:xfrm flipV="1">
          <a:off x="5003800" y="2690624"/>
          <a:ext cx="6477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75021</xdr:rowOff>
    </xdr:from>
    <xdr:to>
      <xdr:col>4</xdr:col>
      <xdr:colOff>469900</xdr:colOff>
      <xdr:row>15</xdr:row>
      <xdr:rowOff>146703</xdr:rowOff>
    </xdr:to>
    <xdr:cxnSp macro="">
      <xdr:nvCxnSpPr>
        <xdr:cNvPr id="55" name="直線コネクタ 54"/>
        <xdr:cNvCxnSpPr/>
      </xdr:nvCxnSpPr>
      <xdr:spPr bwMode="auto">
        <a:xfrm flipV="1">
          <a:off x="4305300" y="2694396"/>
          <a:ext cx="698500" cy="7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126815</xdr:rowOff>
    </xdr:from>
    <xdr:to>
      <xdr:col>3</xdr:col>
      <xdr:colOff>904875</xdr:colOff>
      <xdr:row>15</xdr:row>
      <xdr:rowOff>146703</xdr:rowOff>
    </xdr:to>
    <xdr:cxnSp macro="">
      <xdr:nvCxnSpPr>
        <xdr:cNvPr id="58" name="直線コネクタ 57"/>
        <xdr:cNvCxnSpPr/>
      </xdr:nvCxnSpPr>
      <xdr:spPr bwMode="auto">
        <a:xfrm>
          <a:off x="3606800" y="274619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75658</xdr:rowOff>
    </xdr:from>
    <xdr:to>
      <xdr:col>3</xdr:col>
      <xdr:colOff>206375</xdr:colOff>
      <xdr:row>15</xdr:row>
      <xdr:rowOff>126815</xdr:rowOff>
    </xdr:to>
    <xdr:cxnSp macro="">
      <xdr:nvCxnSpPr>
        <xdr:cNvPr id="61" name="直線コネクタ 60"/>
        <xdr:cNvCxnSpPr/>
      </xdr:nvCxnSpPr>
      <xdr:spPr bwMode="auto">
        <a:xfrm>
          <a:off x="2908300" y="2695033"/>
          <a:ext cx="698500" cy="5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20449</xdr:rowOff>
    </xdr:from>
    <xdr:to>
      <xdr:col>5</xdr:col>
      <xdr:colOff>34925</xdr:colOff>
      <xdr:row>15</xdr:row>
      <xdr:rowOff>122049</xdr:rowOff>
    </xdr:to>
    <xdr:sp macro="" textlink="">
      <xdr:nvSpPr>
        <xdr:cNvPr id="71" name="円/楕円 70"/>
        <xdr:cNvSpPr/>
      </xdr:nvSpPr>
      <xdr:spPr bwMode="auto">
        <a:xfrm>
          <a:off x="5600700" y="263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36976</xdr:rowOff>
    </xdr:from>
    <xdr:ext cx="762000" cy="259045"/>
    <xdr:sp macro="" textlink="">
      <xdr:nvSpPr>
        <xdr:cNvPr id="72" name="人口1人当たり決算額の推移該当値テキスト130"/>
        <xdr:cNvSpPr txBox="1"/>
      </xdr:nvSpPr>
      <xdr:spPr>
        <a:xfrm>
          <a:off x="5740400" y="24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24221</xdr:rowOff>
    </xdr:from>
    <xdr:to>
      <xdr:col>4</xdr:col>
      <xdr:colOff>520700</xdr:colOff>
      <xdr:row>15</xdr:row>
      <xdr:rowOff>125821</xdr:rowOff>
    </xdr:to>
    <xdr:sp macro="" textlink="">
      <xdr:nvSpPr>
        <xdr:cNvPr id="73" name="円/楕円 72"/>
        <xdr:cNvSpPr/>
      </xdr:nvSpPr>
      <xdr:spPr bwMode="auto">
        <a:xfrm>
          <a:off x="4953000" y="264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135998</xdr:rowOff>
    </xdr:from>
    <xdr:ext cx="736600" cy="259045"/>
    <xdr:sp macro="" textlink="">
      <xdr:nvSpPr>
        <xdr:cNvPr id="74" name="テキスト ボックス 73"/>
        <xdr:cNvSpPr txBox="1"/>
      </xdr:nvSpPr>
      <xdr:spPr>
        <a:xfrm>
          <a:off x="4622800" y="241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95903</xdr:rowOff>
    </xdr:from>
    <xdr:to>
      <xdr:col>3</xdr:col>
      <xdr:colOff>955675</xdr:colOff>
      <xdr:row>16</xdr:row>
      <xdr:rowOff>26053</xdr:rowOff>
    </xdr:to>
    <xdr:sp macro="" textlink="">
      <xdr:nvSpPr>
        <xdr:cNvPr id="75" name="円/楕円 74"/>
        <xdr:cNvSpPr/>
      </xdr:nvSpPr>
      <xdr:spPr bwMode="auto">
        <a:xfrm>
          <a:off x="4254500" y="2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36230</xdr:rowOff>
    </xdr:from>
    <xdr:ext cx="762000" cy="259045"/>
    <xdr:sp macro="" textlink="">
      <xdr:nvSpPr>
        <xdr:cNvPr id="76" name="テキスト ボックス 75"/>
        <xdr:cNvSpPr txBox="1"/>
      </xdr:nvSpPr>
      <xdr:spPr>
        <a:xfrm>
          <a:off x="3924300" y="2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76015</xdr:rowOff>
    </xdr:from>
    <xdr:to>
      <xdr:col>3</xdr:col>
      <xdr:colOff>257175</xdr:colOff>
      <xdr:row>16</xdr:row>
      <xdr:rowOff>6165</xdr:rowOff>
    </xdr:to>
    <xdr:sp macro="" textlink="">
      <xdr:nvSpPr>
        <xdr:cNvPr id="77" name="円/楕円 76"/>
        <xdr:cNvSpPr/>
      </xdr:nvSpPr>
      <xdr:spPr bwMode="auto">
        <a:xfrm>
          <a:off x="3556000" y="26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16342</xdr:rowOff>
    </xdr:from>
    <xdr:ext cx="762000" cy="259045"/>
    <xdr:sp macro="" textlink="">
      <xdr:nvSpPr>
        <xdr:cNvPr id="78" name="テキスト ボックス 77"/>
        <xdr:cNvSpPr txBox="1"/>
      </xdr:nvSpPr>
      <xdr:spPr>
        <a:xfrm>
          <a:off x="3225800" y="24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24858</xdr:rowOff>
    </xdr:from>
    <xdr:to>
      <xdr:col>2</xdr:col>
      <xdr:colOff>692150</xdr:colOff>
      <xdr:row>15</xdr:row>
      <xdr:rowOff>126458</xdr:rowOff>
    </xdr:to>
    <xdr:sp macro="" textlink="">
      <xdr:nvSpPr>
        <xdr:cNvPr id="79" name="円/楕円 78"/>
        <xdr:cNvSpPr/>
      </xdr:nvSpPr>
      <xdr:spPr bwMode="auto">
        <a:xfrm>
          <a:off x="2857500" y="264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136635</xdr:rowOff>
    </xdr:from>
    <xdr:ext cx="762000" cy="259045"/>
    <xdr:sp macro="" textlink="">
      <xdr:nvSpPr>
        <xdr:cNvPr id="80" name="テキスト ボックス 79"/>
        <xdr:cNvSpPr txBox="1"/>
      </xdr:nvSpPr>
      <xdr:spPr>
        <a:xfrm>
          <a:off x="2527300" y="2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130132</xdr:rowOff>
    </xdr:from>
    <xdr:to>
      <xdr:col>4</xdr:col>
      <xdr:colOff>1117600</xdr:colOff>
      <xdr:row>35</xdr:row>
      <xdr:rowOff>140259</xdr:rowOff>
    </xdr:to>
    <xdr:cxnSp macro="">
      <xdr:nvCxnSpPr>
        <xdr:cNvPr id="112" name="直線コネクタ 111"/>
        <xdr:cNvCxnSpPr/>
      </xdr:nvCxnSpPr>
      <xdr:spPr bwMode="auto">
        <a:xfrm>
          <a:off x="5003800" y="6740482"/>
          <a:ext cx="6477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339713</xdr:rowOff>
    </xdr:from>
    <xdr:to>
      <xdr:col>4</xdr:col>
      <xdr:colOff>469900</xdr:colOff>
      <xdr:row>35</xdr:row>
      <xdr:rowOff>130132</xdr:rowOff>
    </xdr:to>
    <xdr:cxnSp macro="">
      <xdr:nvCxnSpPr>
        <xdr:cNvPr id="115" name="直線コネクタ 114"/>
        <xdr:cNvCxnSpPr/>
      </xdr:nvCxnSpPr>
      <xdr:spPr bwMode="auto">
        <a:xfrm>
          <a:off x="4305300" y="6607163"/>
          <a:ext cx="698500" cy="13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250764</xdr:rowOff>
    </xdr:from>
    <xdr:to>
      <xdr:col>3</xdr:col>
      <xdr:colOff>904875</xdr:colOff>
      <xdr:row>34</xdr:row>
      <xdr:rowOff>339713</xdr:rowOff>
    </xdr:to>
    <xdr:cxnSp macro="">
      <xdr:nvCxnSpPr>
        <xdr:cNvPr id="118" name="直線コネクタ 117"/>
        <xdr:cNvCxnSpPr/>
      </xdr:nvCxnSpPr>
      <xdr:spPr bwMode="auto">
        <a:xfrm>
          <a:off x="3606800" y="6518214"/>
          <a:ext cx="698500" cy="8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206690</xdr:rowOff>
    </xdr:from>
    <xdr:to>
      <xdr:col>3</xdr:col>
      <xdr:colOff>206375</xdr:colOff>
      <xdr:row>34</xdr:row>
      <xdr:rowOff>250764</xdr:rowOff>
    </xdr:to>
    <xdr:cxnSp macro="">
      <xdr:nvCxnSpPr>
        <xdr:cNvPr id="121" name="直線コネクタ 120"/>
        <xdr:cNvCxnSpPr/>
      </xdr:nvCxnSpPr>
      <xdr:spPr bwMode="auto">
        <a:xfrm>
          <a:off x="2908300" y="6474140"/>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89459</xdr:rowOff>
    </xdr:from>
    <xdr:to>
      <xdr:col>5</xdr:col>
      <xdr:colOff>34925</xdr:colOff>
      <xdr:row>35</xdr:row>
      <xdr:rowOff>191059</xdr:rowOff>
    </xdr:to>
    <xdr:sp macro="" textlink="">
      <xdr:nvSpPr>
        <xdr:cNvPr id="131" name="円/楕円 130"/>
        <xdr:cNvSpPr/>
      </xdr:nvSpPr>
      <xdr:spPr bwMode="auto">
        <a:xfrm>
          <a:off x="56007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277436</xdr:rowOff>
    </xdr:from>
    <xdr:ext cx="762000" cy="259045"/>
    <xdr:sp macro="" textlink="">
      <xdr:nvSpPr>
        <xdr:cNvPr id="132" name="人口1人当たり決算額の推移該当値テキスト445"/>
        <xdr:cNvSpPr txBox="1"/>
      </xdr:nvSpPr>
      <xdr:spPr>
        <a:xfrm>
          <a:off x="5740400" y="65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79332</xdr:rowOff>
    </xdr:from>
    <xdr:to>
      <xdr:col>4</xdr:col>
      <xdr:colOff>520700</xdr:colOff>
      <xdr:row>35</xdr:row>
      <xdr:rowOff>180932</xdr:rowOff>
    </xdr:to>
    <xdr:sp macro="" textlink="">
      <xdr:nvSpPr>
        <xdr:cNvPr id="133" name="円/楕円 132"/>
        <xdr:cNvSpPr/>
      </xdr:nvSpPr>
      <xdr:spPr bwMode="auto">
        <a:xfrm>
          <a:off x="4953000" y="668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191109</xdr:rowOff>
    </xdr:from>
    <xdr:ext cx="736600" cy="259045"/>
    <xdr:sp macro="" textlink="">
      <xdr:nvSpPr>
        <xdr:cNvPr id="134" name="テキスト ボックス 133"/>
        <xdr:cNvSpPr txBox="1"/>
      </xdr:nvSpPr>
      <xdr:spPr>
        <a:xfrm>
          <a:off x="4622800" y="645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288913</xdr:rowOff>
    </xdr:from>
    <xdr:to>
      <xdr:col>3</xdr:col>
      <xdr:colOff>955675</xdr:colOff>
      <xdr:row>35</xdr:row>
      <xdr:rowOff>47613</xdr:rowOff>
    </xdr:to>
    <xdr:sp macro="" textlink="">
      <xdr:nvSpPr>
        <xdr:cNvPr id="135" name="円/楕円 134"/>
        <xdr:cNvSpPr/>
      </xdr:nvSpPr>
      <xdr:spPr bwMode="auto">
        <a:xfrm>
          <a:off x="42545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57789</xdr:rowOff>
    </xdr:from>
    <xdr:ext cx="762000" cy="259045"/>
    <xdr:sp macro="" textlink="">
      <xdr:nvSpPr>
        <xdr:cNvPr id="136" name="テキスト ボックス 135"/>
        <xdr:cNvSpPr txBox="1"/>
      </xdr:nvSpPr>
      <xdr:spPr>
        <a:xfrm>
          <a:off x="3924300" y="63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199964</xdr:rowOff>
    </xdr:from>
    <xdr:to>
      <xdr:col>3</xdr:col>
      <xdr:colOff>257175</xdr:colOff>
      <xdr:row>34</xdr:row>
      <xdr:rowOff>301565</xdr:rowOff>
    </xdr:to>
    <xdr:sp macro="" textlink="">
      <xdr:nvSpPr>
        <xdr:cNvPr id="137" name="円/楕円 136"/>
        <xdr:cNvSpPr/>
      </xdr:nvSpPr>
      <xdr:spPr bwMode="auto">
        <a:xfrm>
          <a:off x="3556000" y="64674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311741</xdr:rowOff>
    </xdr:from>
    <xdr:ext cx="762000" cy="259045"/>
    <xdr:sp macro="" textlink="">
      <xdr:nvSpPr>
        <xdr:cNvPr id="138" name="テキスト ボックス 137"/>
        <xdr:cNvSpPr txBox="1"/>
      </xdr:nvSpPr>
      <xdr:spPr>
        <a:xfrm>
          <a:off x="32258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155890</xdr:rowOff>
    </xdr:from>
    <xdr:to>
      <xdr:col>2</xdr:col>
      <xdr:colOff>692150</xdr:colOff>
      <xdr:row>34</xdr:row>
      <xdr:rowOff>257490</xdr:rowOff>
    </xdr:to>
    <xdr:sp macro="" textlink="">
      <xdr:nvSpPr>
        <xdr:cNvPr id="139" name="円/楕円 138"/>
        <xdr:cNvSpPr/>
      </xdr:nvSpPr>
      <xdr:spPr bwMode="auto">
        <a:xfrm>
          <a:off x="2857500" y="642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267667</xdr:rowOff>
    </xdr:from>
    <xdr:ext cx="762000" cy="259045"/>
    <xdr:sp macro="" textlink="">
      <xdr:nvSpPr>
        <xdr:cNvPr id="140" name="テキスト ボックス 139"/>
        <xdr:cNvSpPr txBox="1"/>
      </xdr:nvSpPr>
      <xdr:spPr>
        <a:xfrm>
          <a:off x="2527300" y="619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44355</xdr:rowOff>
    </xdr:from>
    <xdr:to>
      <xdr:col>6</xdr:col>
      <xdr:colOff>511175</xdr:colOff>
      <xdr:row>33</xdr:row>
      <xdr:rowOff>88112</xdr:rowOff>
    </xdr:to>
    <xdr:cxnSp macro="">
      <xdr:nvCxnSpPr>
        <xdr:cNvPr id="61" name="直線コネクタ 60"/>
        <xdr:cNvCxnSpPr/>
      </xdr:nvCxnSpPr>
      <xdr:spPr>
        <a:xfrm flipV="1">
          <a:off x="3797300" y="5702205"/>
          <a:ext cx="8382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88112</xdr:rowOff>
    </xdr:from>
    <xdr:to>
      <xdr:col>5</xdr:col>
      <xdr:colOff>358775</xdr:colOff>
      <xdr:row>33</xdr:row>
      <xdr:rowOff>153931</xdr:rowOff>
    </xdr:to>
    <xdr:cxnSp macro="">
      <xdr:nvCxnSpPr>
        <xdr:cNvPr id="64" name="直線コネクタ 63"/>
        <xdr:cNvCxnSpPr/>
      </xdr:nvCxnSpPr>
      <xdr:spPr>
        <a:xfrm flipV="1">
          <a:off x="2908300" y="5745962"/>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125793</xdr:rowOff>
    </xdr:from>
    <xdr:to>
      <xdr:col>4</xdr:col>
      <xdr:colOff>155575</xdr:colOff>
      <xdr:row>33</xdr:row>
      <xdr:rowOff>153931</xdr:rowOff>
    </xdr:to>
    <xdr:cxnSp macro="">
      <xdr:nvCxnSpPr>
        <xdr:cNvPr id="67" name="直線コネクタ 66"/>
        <xdr:cNvCxnSpPr/>
      </xdr:nvCxnSpPr>
      <xdr:spPr>
        <a:xfrm>
          <a:off x="2019300" y="5783643"/>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74397</xdr:rowOff>
    </xdr:from>
    <xdr:to>
      <xdr:col>2</xdr:col>
      <xdr:colOff>638175</xdr:colOff>
      <xdr:row>33</xdr:row>
      <xdr:rowOff>125793</xdr:rowOff>
    </xdr:to>
    <xdr:cxnSp macro="">
      <xdr:nvCxnSpPr>
        <xdr:cNvPr id="70" name="直線コネクタ 69"/>
        <xdr:cNvCxnSpPr/>
      </xdr:nvCxnSpPr>
      <xdr:spPr>
        <a:xfrm>
          <a:off x="1130300" y="5732247"/>
          <a:ext cx="8890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165005</xdr:rowOff>
    </xdr:from>
    <xdr:to>
      <xdr:col>6</xdr:col>
      <xdr:colOff>561975</xdr:colOff>
      <xdr:row>33</xdr:row>
      <xdr:rowOff>95155</xdr:rowOff>
    </xdr:to>
    <xdr:sp macro="" textlink="">
      <xdr:nvSpPr>
        <xdr:cNvPr id="80" name="円/楕円 79"/>
        <xdr:cNvSpPr/>
      </xdr:nvSpPr>
      <xdr:spPr>
        <a:xfrm>
          <a:off x="4584700" y="56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16432</xdr:rowOff>
    </xdr:from>
    <xdr:ext cx="534377" cy="259045"/>
    <xdr:sp macro="" textlink="">
      <xdr:nvSpPr>
        <xdr:cNvPr id="81" name="人件費該当値テキスト"/>
        <xdr:cNvSpPr txBox="1"/>
      </xdr:nvSpPr>
      <xdr:spPr>
        <a:xfrm>
          <a:off x="4686300" y="55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94,005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37312</xdr:rowOff>
    </xdr:from>
    <xdr:to>
      <xdr:col>5</xdr:col>
      <xdr:colOff>409575</xdr:colOff>
      <xdr:row>33</xdr:row>
      <xdr:rowOff>138912</xdr:rowOff>
    </xdr:to>
    <xdr:sp macro="" textlink="">
      <xdr:nvSpPr>
        <xdr:cNvPr id="82" name="円/楕円 81"/>
        <xdr:cNvSpPr/>
      </xdr:nvSpPr>
      <xdr:spPr>
        <a:xfrm>
          <a:off x="3746500" y="56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155439</xdr:rowOff>
    </xdr:from>
    <xdr:ext cx="534377" cy="259045"/>
    <xdr:sp macro="" textlink="">
      <xdr:nvSpPr>
        <xdr:cNvPr id="83" name="テキスト ボックス 82"/>
        <xdr:cNvSpPr txBox="1"/>
      </xdr:nvSpPr>
      <xdr:spPr>
        <a:xfrm>
          <a:off x="3530111" y="54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91,708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103131</xdr:rowOff>
    </xdr:from>
    <xdr:to>
      <xdr:col>4</xdr:col>
      <xdr:colOff>206375</xdr:colOff>
      <xdr:row>34</xdr:row>
      <xdr:rowOff>33281</xdr:rowOff>
    </xdr:to>
    <xdr:sp macro="" textlink="">
      <xdr:nvSpPr>
        <xdr:cNvPr id="84" name="円/楕円 83"/>
        <xdr:cNvSpPr/>
      </xdr:nvSpPr>
      <xdr:spPr>
        <a:xfrm>
          <a:off x="2857500" y="57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49808</xdr:rowOff>
    </xdr:from>
    <xdr:ext cx="534377" cy="259045"/>
    <xdr:sp macro="" textlink="">
      <xdr:nvSpPr>
        <xdr:cNvPr id="85" name="テキスト ボックス 84"/>
        <xdr:cNvSpPr txBox="1"/>
      </xdr:nvSpPr>
      <xdr:spPr>
        <a:xfrm>
          <a:off x="2641111" y="55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74993</xdr:rowOff>
    </xdr:from>
    <xdr:to>
      <xdr:col>3</xdr:col>
      <xdr:colOff>3175</xdr:colOff>
      <xdr:row>34</xdr:row>
      <xdr:rowOff>5143</xdr:rowOff>
    </xdr:to>
    <xdr:sp macro="" textlink="">
      <xdr:nvSpPr>
        <xdr:cNvPr id="86" name="円/楕円 85"/>
        <xdr:cNvSpPr/>
      </xdr:nvSpPr>
      <xdr:spPr>
        <a:xfrm>
          <a:off x="1968500" y="5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21670</xdr:rowOff>
    </xdr:from>
    <xdr:ext cx="534377" cy="259045"/>
    <xdr:sp macro="" textlink="">
      <xdr:nvSpPr>
        <xdr:cNvPr id="87" name="テキスト ボックス 86"/>
        <xdr:cNvSpPr txBox="1"/>
      </xdr:nvSpPr>
      <xdr:spPr>
        <a:xfrm>
          <a:off x="1752111" y="55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23597</xdr:rowOff>
    </xdr:from>
    <xdr:to>
      <xdr:col>1</xdr:col>
      <xdr:colOff>485775</xdr:colOff>
      <xdr:row>33</xdr:row>
      <xdr:rowOff>125197</xdr:rowOff>
    </xdr:to>
    <xdr:sp macro="" textlink="">
      <xdr:nvSpPr>
        <xdr:cNvPr id="88" name="円/楕円 87"/>
        <xdr:cNvSpPr/>
      </xdr:nvSpPr>
      <xdr:spPr>
        <a:xfrm>
          <a:off x="1079500" y="56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141724</xdr:rowOff>
    </xdr:from>
    <xdr:ext cx="534377" cy="259045"/>
    <xdr:sp macro="" textlink="">
      <xdr:nvSpPr>
        <xdr:cNvPr id="89" name="テキスト ボックス 88"/>
        <xdr:cNvSpPr txBox="1"/>
      </xdr:nvSpPr>
      <xdr:spPr>
        <a:xfrm>
          <a:off x="863111" y="54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108945</xdr:rowOff>
    </xdr:from>
    <xdr:to>
      <xdr:col>6</xdr:col>
      <xdr:colOff>511175</xdr:colOff>
      <xdr:row>58</xdr:row>
      <xdr:rowOff>111482</xdr:rowOff>
    </xdr:to>
    <xdr:cxnSp macro="">
      <xdr:nvCxnSpPr>
        <xdr:cNvPr id="118" name="直線コネクタ 117"/>
        <xdr:cNvCxnSpPr/>
      </xdr:nvCxnSpPr>
      <xdr:spPr>
        <a:xfrm flipV="1">
          <a:off x="3797300" y="10053045"/>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111482</xdr:rowOff>
    </xdr:from>
    <xdr:to>
      <xdr:col>5</xdr:col>
      <xdr:colOff>358775</xdr:colOff>
      <xdr:row>58</xdr:row>
      <xdr:rowOff>119735</xdr:rowOff>
    </xdr:to>
    <xdr:cxnSp macro="">
      <xdr:nvCxnSpPr>
        <xdr:cNvPr id="121" name="直線コネクタ 120"/>
        <xdr:cNvCxnSpPr/>
      </xdr:nvCxnSpPr>
      <xdr:spPr>
        <a:xfrm flipV="1">
          <a:off x="2908300" y="10055582"/>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119735</xdr:rowOff>
    </xdr:from>
    <xdr:to>
      <xdr:col>4</xdr:col>
      <xdr:colOff>155575</xdr:colOff>
      <xdr:row>58</xdr:row>
      <xdr:rowOff>121910</xdr:rowOff>
    </xdr:to>
    <xdr:cxnSp macro="">
      <xdr:nvCxnSpPr>
        <xdr:cNvPr id="124" name="直線コネクタ 123"/>
        <xdr:cNvCxnSpPr/>
      </xdr:nvCxnSpPr>
      <xdr:spPr>
        <a:xfrm flipV="1">
          <a:off x="2019300" y="10063835"/>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120203</xdr:rowOff>
    </xdr:from>
    <xdr:to>
      <xdr:col>2</xdr:col>
      <xdr:colOff>638175</xdr:colOff>
      <xdr:row>58</xdr:row>
      <xdr:rowOff>121910</xdr:rowOff>
    </xdr:to>
    <xdr:cxnSp macro="">
      <xdr:nvCxnSpPr>
        <xdr:cNvPr id="127" name="直線コネクタ 126"/>
        <xdr:cNvCxnSpPr/>
      </xdr:nvCxnSpPr>
      <xdr:spPr>
        <a:xfrm>
          <a:off x="1130300" y="10064303"/>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58145</xdr:rowOff>
    </xdr:from>
    <xdr:to>
      <xdr:col>6</xdr:col>
      <xdr:colOff>561975</xdr:colOff>
      <xdr:row>58</xdr:row>
      <xdr:rowOff>159745</xdr:rowOff>
    </xdr:to>
    <xdr:sp macro="" textlink="">
      <xdr:nvSpPr>
        <xdr:cNvPr id="137" name="円/楕円 136"/>
        <xdr:cNvSpPr/>
      </xdr:nvSpPr>
      <xdr:spPr>
        <a:xfrm>
          <a:off x="4584700" y="100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17522</xdr:rowOff>
    </xdr:from>
    <xdr:ext cx="534377" cy="259045"/>
    <xdr:sp macro="" textlink="">
      <xdr:nvSpPr>
        <xdr:cNvPr id="138" name="物件費該当値テキスト"/>
        <xdr:cNvSpPr txBox="1"/>
      </xdr:nvSpPr>
      <xdr:spPr>
        <a:xfrm>
          <a:off x="4686300" y="979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60682</xdr:rowOff>
    </xdr:from>
    <xdr:to>
      <xdr:col>5</xdr:col>
      <xdr:colOff>409575</xdr:colOff>
      <xdr:row>58</xdr:row>
      <xdr:rowOff>162282</xdr:rowOff>
    </xdr:to>
    <xdr:sp macro="" textlink="">
      <xdr:nvSpPr>
        <xdr:cNvPr id="139" name="円/楕円 138"/>
        <xdr:cNvSpPr/>
      </xdr:nvSpPr>
      <xdr:spPr>
        <a:xfrm>
          <a:off x="3746500" y="100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7359</xdr:rowOff>
    </xdr:from>
    <xdr:ext cx="534377" cy="259045"/>
    <xdr:sp macro="" textlink="">
      <xdr:nvSpPr>
        <xdr:cNvPr id="140" name="テキスト ボックス 139"/>
        <xdr:cNvSpPr txBox="1"/>
      </xdr:nvSpPr>
      <xdr:spPr>
        <a:xfrm>
          <a:off x="3530111" y="97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68935</xdr:rowOff>
    </xdr:from>
    <xdr:to>
      <xdr:col>4</xdr:col>
      <xdr:colOff>206375</xdr:colOff>
      <xdr:row>58</xdr:row>
      <xdr:rowOff>170535</xdr:rowOff>
    </xdr:to>
    <xdr:sp macro="" textlink="">
      <xdr:nvSpPr>
        <xdr:cNvPr id="141" name="円/楕円 140"/>
        <xdr:cNvSpPr/>
      </xdr:nvSpPr>
      <xdr:spPr>
        <a:xfrm>
          <a:off x="2857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15612</xdr:rowOff>
    </xdr:from>
    <xdr:ext cx="534377" cy="259045"/>
    <xdr:sp macro="" textlink="">
      <xdr:nvSpPr>
        <xdr:cNvPr id="142" name="テキスト ボックス 141"/>
        <xdr:cNvSpPr txBox="1"/>
      </xdr:nvSpPr>
      <xdr:spPr>
        <a:xfrm>
          <a:off x="2641111" y="97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71110</xdr:rowOff>
    </xdr:from>
    <xdr:to>
      <xdr:col>3</xdr:col>
      <xdr:colOff>3175</xdr:colOff>
      <xdr:row>59</xdr:row>
      <xdr:rowOff>1260</xdr:rowOff>
    </xdr:to>
    <xdr:sp macro="" textlink="">
      <xdr:nvSpPr>
        <xdr:cNvPr id="143" name="円/楕円 142"/>
        <xdr:cNvSpPr/>
      </xdr:nvSpPr>
      <xdr:spPr>
        <a:xfrm>
          <a:off x="1968500" y="100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17787</xdr:rowOff>
    </xdr:from>
    <xdr:ext cx="534377" cy="259045"/>
    <xdr:sp macro="" textlink="">
      <xdr:nvSpPr>
        <xdr:cNvPr id="144" name="テキスト ボックス 143"/>
        <xdr:cNvSpPr txBox="1"/>
      </xdr:nvSpPr>
      <xdr:spPr>
        <a:xfrm>
          <a:off x="1752111" y="97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69403</xdr:rowOff>
    </xdr:from>
    <xdr:to>
      <xdr:col>1</xdr:col>
      <xdr:colOff>485775</xdr:colOff>
      <xdr:row>58</xdr:row>
      <xdr:rowOff>171003</xdr:rowOff>
    </xdr:to>
    <xdr:sp macro="" textlink="">
      <xdr:nvSpPr>
        <xdr:cNvPr id="145" name="円/楕円 144"/>
        <xdr:cNvSpPr/>
      </xdr:nvSpPr>
      <xdr:spPr>
        <a:xfrm>
          <a:off x="1079500" y="100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16080</xdr:rowOff>
    </xdr:from>
    <xdr:ext cx="534377" cy="259045"/>
    <xdr:sp macro="" textlink="">
      <xdr:nvSpPr>
        <xdr:cNvPr id="146" name="テキスト ボックス 145"/>
        <xdr:cNvSpPr txBox="1"/>
      </xdr:nvSpPr>
      <xdr:spPr>
        <a:xfrm>
          <a:off x="863111" y="97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109251</xdr:rowOff>
    </xdr:from>
    <xdr:to>
      <xdr:col>6</xdr:col>
      <xdr:colOff>511175</xdr:colOff>
      <xdr:row>77</xdr:row>
      <xdr:rowOff>4094</xdr:rowOff>
    </xdr:to>
    <xdr:cxnSp macro="">
      <xdr:nvCxnSpPr>
        <xdr:cNvPr id="173" name="直線コネクタ 172"/>
        <xdr:cNvCxnSpPr/>
      </xdr:nvCxnSpPr>
      <xdr:spPr>
        <a:xfrm>
          <a:off x="3797300" y="13139451"/>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109251</xdr:rowOff>
    </xdr:from>
    <xdr:to>
      <xdr:col>5</xdr:col>
      <xdr:colOff>358775</xdr:colOff>
      <xdr:row>77</xdr:row>
      <xdr:rowOff>66503</xdr:rowOff>
    </xdr:to>
    <xdr:cxnSp macro="">
      <xdr:nvCxnSpPr>
        <xdr:cNvPr id="176" name="直線コネクタ 175"/>
        <xdr:cNvCxnSpPr/>
      </xdr:nvCxnSpPr>
      <xdr:spPr>
        <a:xfrm flipV="1">
          <a:off x="2908300" y="13139451"/>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158491</xdr:rowOff>
    </xdr:from>
    <xdr:to>
      <xdr:col>4</xdr:col>
      <xdr:colOff>155575</xdr:colOff>
      <xdr:row>77</xdr:row>
      <xdr:rowOff>66503</xdr:rowOff>
    </xdr:to>
    <xdr:cxnSp macro="">
      <xdr:nvCxnSpPr>
        <xdr:cNvPr id="179" name="直線コネクタ 178"/>
        <xdr:cNvCxnSpPr/>
      </xdr:nvCxnSpPr>
      <xdr:spPr>
        <a:xfrm>
          <a:off x="2019300" y="13188691"/>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43917</xdr:rowOff>
    </xdr:from>
    <xdr:to>
      <xdr:col>2</xdr:col>
      <xdr:colOff>638175</xdr:colOff>
      <xdr:row>76</xdr:row>
      <xdr:rowOff>158491</xdr:rowOff>
    </xdr:to>
    <xdr:cxnSp macro="">
      <xdr:nvCxnSpPr>
        <xdr:cNvPr id="182" name="直線コネクタ 181"/>
        <xdr:cNvCxnSpPr/>
      </xdr:nvCxnSpPr>
      <xdr:spPr>
        <a:xfrm>
          <a:off x="1130300" y="13074117"/>
          <a:ext cx="889000" cy="1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124744</xdr:rowOff>
    </xdr:from>
    <xdr:to>
      <xdr:col>6</xdr:col>
      <xdr:colOff>561975</xdr:colOff>
      <xdr:row>77</xdr:row>
      <xdr:rowOff>54894</xdr:rowOff>
    </xdr:to>
    <xdr:sp macro="" textlink="">
      <xdr:nvSpPr>
        <xdr:cNvPr id="192" name="円/楕円 191"/>
        <xdr:cNvSpPr/>
      </xdr:nvSpPr>
      <xdr:spPr>
        <a:xfrm>
          <a:off x="4584700" y="131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147621</xdr:rowOff>
    </xdr:from>
    <xdr:ext cx="469744" cy="259045"/>
    <xdr:sp macro="" textlink="">
      <xdr:nvSpPr>
        <xdr:cNvPr id="193" name="維持補修費該当値テキスト"/>
        <xdr:cNvSpPr txBox="1"/>
      </xdr:nvSpPr>
      <xdr:spPr>
        <a:xfrm>
          <a:off x="4686300" y="130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58451</xdr:rowOff>
    </xdr:from>
    <xdr:to>
      <xdr:col>5</xdr:col>
      <xdr:colOff>409575</xdr:colOff>
      <xdr:row>76</xdr:row>
      <xdr:rowOff>160051</xdr:rowOff>
    </xdr:to>
    <xdr:sp macro="" textlink="">
      <xdr:nvSpPr>
        <xdr:cNvPr id="194" name="円/楕円 193"/>
        <xdr:cNvSpPr/>
      </xdr:nvSpPr>
      <xdr:spPr>
        <a:xfrm>
          <a:off x="3746500" y="130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5128</xdr:rowOff>
    </xdr:from>
    <xdr:ext cx="469744" cy="259045"/>
    <xdr:sp macro="" textlink="">
      <xdr:nvSpPr>
        <xdr:cNvPr id="195" name="テキスト ボックス 194"/>
        <xdr:cNvSpPr txBox="1"/>
      </xdr:nvSpPr>
      <xdr:spPr>
        <a:xfrm>
          <a:off x="3562427" y="1286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15703</xdr:rowOff>
    </xdr:from>
    <xdr:to>
      <xdr:col>4</xdr:col>
      <xdr:colOff>206375</xdr:colOff>
      <xdr:row>77</xdr:row>
      <xdr:rowOff>117303</xdr:rowOff>
    </xdr:to>
    <xdr:sp macro="" textlink="">
      <xdr:nvSpPr>
        <xdr:cNvPr id="196" name="円/楕円 195"/>
        <xdr:cNvSpPr/>
      </xdr:nvSpPr>
      <xdr:spPr>
        <a:xfrm>
          <a:off x="2857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133830</xdr:rowOff>
    </xdr:from>
    <xdr:ext cx="469744" cy="259045"/>
    <xdr:sp macro="" textlink="">
      <xdr:nvSpPr>
        <xdr:cNvPr id="197" name="テキスト ボックス 196"/>
        <xdr:cNvSpPr txBox="1"/>
      </xdr:nvSpPr>
      <xdr:spPr>
        <a:xfrm>
          <a:off x="2673427" y="129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107691</xdr:rowOff>
    </xdr:from>
    <xdr:to>
      <xdr:col>3</xdr:col>
      <xdr:colOff>3175</xdr:colOff>
      <xdr:row>77</xdr:row>
      <xdr:rowOff>37841</xdr:rowOff>
    </xdr:to>
    <xdr:sp macro="" textlink="">
      <xdr:nvSpPr>
        <xdr:cNvPr id="198" name="円/楕円 197"/>
        <xdr:cNvSpPr/>
      </xdr:nvSpPr>
      <xdr:spPr>
        <a:xfrm>
          <a:off x="1968500" y="131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54368</xdr:rowOff>
    </xdr:from>
    <xdr:ext cx="469744" cy="259045"/>
    <xdr:sp macro="" textlink="">
      <xdr:nvSpPr>
        <xdr:cNvPr id="199" name="テキスト ボックス 198"/>
        <xdr:cNvSpPr txBox="1"/>
      </xdr:nvSpPr>
      <xdr:spPr>
        <a:xfrm>
          <a:off x="1784427" y="1291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164567</xdr:rowOff>
    </xdr:from>
    <xdr:to>
      <xdr:col>1</xdr:col>
      <xdr:colOff>485775</xdr:colOff>
      <xdr:row>76</xdr:row>
      <xdr:rowOff>94717</xdr:rowOff>
    </xdr:to>
    <xdr:sp macro="" textlink="">
      <xdr:nvSpPr>
        <xdr:cNvPr id="200" name="円/楕円 199"/>
        <xdr:cNvSpPr/>
      </xdr:nvSpPr>
      <xdr:spPr>
        <a:xfrm>
          <a:off x="1079500" y="130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111244</xdr:rowOff>
    </xdr:from>
    <xdr:ext cx="469744" cy="259045"/>
    <xdr:sp macro="" textlink="">
      <xdr:nvSpPr>
        <xdr:cNvPr id="201" name="テキスト ボックス 200"/>
        <xdr:cNvSpPr txBox="1"/>
      </xdr:nvSpPr>
      <xdr:spPr>
        <a:xfrm>
          <a:off x="895427" y="1279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7178</xdr:rowOff>
    </xdr:from>
    <xdr:to>
      <xdr:col>6</xdr:col>
      <xdr:colOff>511175</xdr:colOff>
      <xdr:row>97</xdr:row>
      <xdr:rowOff>20011</xdr:rowOff>
    </xdr:to>
    <xdr:cxnSp macro="">
      <xdr:nvCxnSpPr>
        <xdr:cNvPr id="233" name="直線コネクタ 232"/>
        <xdr:cNvCxnSpPr/>
      </xdr:nvCxnSpPr>
      <xdr:spPr>
        <a:xfrm flipV="1">
          <a:off x="3797300" y="16637828"/>
          <a:ext cx="8382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20011</xdr:rowOff>
    </xdr:from>
    <xdr:to>
      <xdr:col>5</xdr:col>
      <xdr:colOff>358775</xdr:colOff>
      <xdr:row>97</xdr:row>
      <xdr:rowOff>130425</xdr:rowOff>
    </xdr:to>
    <xdr:cxnSp macro="">
      <xdr:nvCxnSpPr>
        <xdr:cNvPr id="236" name="直線コネクタ 235"/>
        <xdr:cNvCxnSpPr/>
      </xdr:nvCxnSpPr>
      <xdr:spPr>
        <a:xfrm flipV="1">
          <a:off x="2908300" y="16650661"/>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130425</xdr:rowOff>
    </xdr:from>
    <xdr:to>
      <xdr:col>4</xdr:col>
      <xdr:colOff>155575</xdr:colOff>
      <xdr:row>97</xdr:row>
      <xdr:rowOff>130704</xdr:rowOff>
    </xdr:to>
    <xdr:cxnSp macro="">
      <xdr:nvCxnSpPr>
        <xdr:cNvPr id="239" name="直線コネクタ 238"/>
        <xdr:cNvCxnSpPr/>
      </xdr:nvCxnSpPr>
      <xdr:spPr>
        <a:xfrm flipV="1">
          <a:off x="2019300" y="1676107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130704</xdr:rowOff>
    </xdr:from>
    <xdr:to>
      <xdr:col>2</xdr:col>
      <xdr:colOff>638175</xdr:colOff>
      <xdr:row>97</xdr:row>
      <xdr:rowOff>152975</xdr:rowOff>
    </xdr:to>
    <xdr:cxnSp macro="">
      <xdr:nvCxnSpPr>
        <xdr:cNvPr id="242" name="直線コネクタ 241"/>
        <xdr:cNvCxnSpPr/>
      </xdr:nvCxnSpPr>
      <xdr:spPr>
        <a:xfrm flipV="1">
          <a:off x="1130300" y="16761354"/>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127828</xdr:rowOff>
    </xdr:from>
    <xdr:to>
      <xdr:col>6</xdr:col>
      <xdr:colOff>561975</xdr:colOff>
      <xdr:row>97</xdr:row>
      <xdr:rowOff>57978</xdr:rowOff>
    </xdr:to>
    <xdr:sp macro="" textlink="">
      <xdr:nvSpPr>
        <xdr:cNvPr id="252" name="円/楕円 251"/>
        <xdr:cNvSpPr/>
      </xdr:nvSpPr>
      <xdr:spPr>
        <a:xfrm>
          <a:off x="4584700" y="165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106255</xdr:rowOff>
    </xdr:from>
    <xdr:ext cx="534377" cy="259045"/>
    <xdr:sp macro="" textlink="">
      <xdr:nvSpPr>
        <xdr:cNvPr id="253" name="扶助費該当値テキスト"/>
        <xdr:cNvSpPr txBox="1"/>
      </xdr:nvSpPr>
      <xdr:spPr>
        <a:xfrm>
          <a:off x="4686300" y="165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140661</xdr:rowOff>
    </xdr:from>
    <xdr:to>
      <xdr:col>5</xdr:col>
      <xdr:colOff>409575</xdr:colOff>
      <xdr:row>97</xdr:row>
      <xdr:rowOff>70811</xdr:rowOff>
    </xdr:to>
    <xdr:sp macro="" textlink="">
      <xdr:nvSpPr>
        <xdr:cNvPr id="254" name="円/楕円 253"/>
        <xdr:cNvSpPr/>
      </xdr:nvSpPr>
      <xdr:spPr>
        <a:xfrm>
          <a:off x="3746500" y="165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87338</xdr:rowOff>
    </xdr:from>
    <xdr:ext cx="534377" cy="259045"/>
    <xdr:sp macro="" textlink="">
      <xdr:nvSpPr>
        <xdr:cNvPr id="255" name="テキスト ボックス 254"/>
        <xdr:cNvSpPr txBox="1"/>
      </xdr:nvSpPr>
      <xdr:spPr>
        <a:xfrm>
          <a:off x="3530111" y="163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79625</xdr:rowOff>
    </xdr:from>
    <xdr:to>
      <xdr:col>4</xdr:col>
      <xdr:colOff>206375</xdr:colOff>
      <xdr:row>98</xdr:row>
      <xdr:rowOff>9775</xdr:rowOff>
    </xdr:to>
    <xdr:sp macro="" textlink="">
      <xdr:nvSpPr>
        <xdr:cNvPr id="256" name="円/楕円 255"/>
        <xdr:cNvSpPr/>
      </xdr:nvSpPr>
      <xdr:spPr>
        <a:xfrm>
          <a:off x="2857500" y="167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26302</xdr:rowOff>
    </xdr:from>
    <xdr:ext cx="534377" cy="259045"/>
    <xdr:sp macro="" textlink="">
      <xdr:nvSpPr>
        <xdr:cNvPr id="257" name="テキスト ボックス 256"/>
        <xdr:cNvSpPr txBox="1"/>
      </xdr:nvSpPr>
      <xdr:spPr>
        <a:xfrm>
          <a:off x="2641111" y="164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79904</xdr:rowOff>
    </xdr:from>
    <xdr:to>
      <xdr:col>3</xdr:col>
      <xdr:colOff>3175</xdr:colOff>
      <xdr:row>98</xdr:row>
      <xdr:rowOff>10054</xdr:rowOff>
    </xdr:to>
    <xdr:sp macro="" textlink="">
      <xdr:nvSpPr>
        <xdr:cNvPr id="258" name="円/楕円 257"/>
        <xdr:cNvSpPr/>
      </xdr:nvSpPr>
      <xdr:spPr>
        <a:xfrm>
          <a:off x="1968500" y="167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26581</xdr:rowOff>
    </xdr:from>
    <xdr:ext cx="534377" cy="259045"/>
    <xdr:sp macro="" textlink="">
      <xdr:nvSpPr>
        <xdr:cNvPr id="259" name="テキスト ボックス 258"/>
        <xdr:cNvSpPr txBox="1"/>
      </xdr:nvSpPr>
      <xdr:spPr>
        <a:xfrm>
          <a:off x="1752111" y="164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102175</xdr:rowOff>
    </xdr:from>
    <xdr:to>
      <xdr:col>1</xdr:col>
      <xdr:colOff>485775</xdr:colOff>
      <xdr:row>98</xdr:row>
      <xdr:rowOff>32325</xdr:rowOff>
    </xdr:to>
    <xdr:sp macro="" textlink="">
      <xdr:nvSpPr>
        <xdr:cNvPr id="260" name="円/楕円 259"/>
        <xdr:cNvSpPr/>
      </xdr:nvSpPr>
      <xdr:spPr>
        <a:xfrm>
          <a:off x="1079500" y="167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48852</xdr:rowOff>
    </xdr:from>
    <xdr:ext cx="534377" cy="259045"/>
    <xdr:sp macro="" textlink="">
      <xdr:nvSpPr>
        <xdr:cNvPr id="261" name="テキスト ボックス 260"/>
        <xdr:cNvSpPr txBox="1"/>
      </xdr:nvSpPr>
      <xdr:spPr>
        <a:xfrm>
          <a:off x="863111" y="165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53899</xdr:rowOff>
    </xdr:from>
    <xdr:to>
      <xdr:col>15</xdr:col>
      <xdr:colOff>180975</xdr:colOff>
      <xdr:row>36</xdr:row>
      <xdr:rowOff>72072</xdr:rowOff>
    </xdr:to>
    <xdr:cxnSp macro="">
      <xdr:nvCxnSpPr>
        <xdr:cNvPr id="291" name="直線コネクタ 290"/>
        <xdr:cNvCxnSpPr/>
      </xdr:nvCxnSpPr>
      <xdr:spPr>
        <a:xfrm flipV="1">
          <a:off x="9639300" y="6054649"/>
          <a:ext cx="838200" cy="1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72072</xdr:rowOff>
    </xdr:from>
    <xdr:to>
      <xdr:col>14</xdr:col>
      <xdr:colOff>28575</xdr:colOff>
      <xdr:row>36</xdr:row>
      <xdr:rowOff>160141</xdr:rowOff>
    </xdr:to>
    <xdr:cxnSp macro="">
      <xdr:nvCxnSpPr>
        <xdr:cNvPr id="294" name="直線コネクタ 293"/>
        <xdr:cNvCxnSpPr/>
      </xdr:nvCxnSpPr>
      <xdr:spPr>
        <a:xfrm flipV="1">
          <a:off x="8750300" y="6244272"/>
          <a:ext cx="889000" cy="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132309</xdr:rowOff>
    </xdr:from>
    <xdr:to>
      <xdr:col>12</xdr:col>
      <xdr:colOff>511175</xdr:colOff>
      <xdr:row>36</xdr:row>
      <xdr:rowOff>160141</xdr:rowOff>
    </xdr:to>
    <xdr:cxnSp macro="">
      <xdr:nvCxnSpPr>
        <xdr:cNvPr id="297" name="直線コネクタ 296"/>
        <xdr:cNvCxnSpPr/>
      </xdr:nvCxnSpPr>
      <xdr:spPr>
        <a:xfrm>
          <a:off x="7861300" y="6304509"/>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89675</xdr:rowOff>
    </xdr:from>
    <xdr:to>
      <xdr:col>11</xdr:col>
      <xdr:colOff>307975</xdr:colOff>
      <xdr:row>36</xdr:row>
      <xdr:rowOff>132309</xdr:rowOff>
    </xdr:to>
    <xdr:cxnSp macro="">
      <xdr:nvCxnSpPr>
        <xdr:cNvPr id="300" name="直線コネクタ 299"/>
        <xdr:cNvCxnSpPr/>
      </xdr:nvCxnSpPr>
      <xdr:spPr>
        <a:xfrm>
          <a:off x="6972300" y="6261875"/>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3099</xdr:rowOff>
    </xdr:from>
    <xdr:to>
      <xdr:col>15</xdr:col>
      <xdr:colOff>231775</xdr:colOff>
      <xdr:row>35</xdr:row>
      <xdr:rowOff>104699</xdr:rowOff>
    </xdr:to>
    <xdr:sp macro="" textlink="">
      <xdr:nvSpPr>
        <xdr:cNvPr id="310" name="円/楕円 309"/>
        <xdr:cNvSpPr/>
      </xdr:nvSpPr>
      <xdr:spPr>
        <a:xfrm>
          <a:off x="10426700" y="6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25976</xdr:rowOff>
    </xdr:from>
    <xdr:ext cx="534377" cy="259045"/>
    <xdr:sp macro="" textlink="">
      <xdr:nvSpPr>
        <xdr:cNvPr id="311" name="補助費等該当値テキスト"/>
        <xdr:cNvSpPr txBox="1"/>
      </xdr:nvSpPr>
      <xdr:spPr>
        <a:xfrm>
          <a:off x="10528300" y="58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21272</xdr:rowOff>
    </xdr:from>
    <xdr:to>
      <xdr:col>14</xdr:col>
      <xdr:colOff>79375</xdr:colOff>
      <xdr:row>36</xdr:row>
      <xdr:rowOff>122872</xdr:rowOff>
    </xdr:to>
    <xdr:sp macro="" textlink="">
      <xdr:nvSpPr>
        <xdr:cNvPr id="312" name="円/楕円 311"/>
        <xdr:cNvSpPr/>
      </xdr:nvSpPr>
      <xdr:spPr>
        <a:xfrm>
          <a:off x="9588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139399</xdr:rowOff>
    </xdr:from>
    <xdr:ext cx="534377" cy="259045"/>
    <xdr:sp macro="" textlink="">
      <xdr:nvSpPr>
        <xdr:cNvPr id="313" name="テキスト ボックス 312"/>
        <xdr:cNvSpPr txBox="1"/>
      </xdr:nvSpPr>
      <xdr:spPr>
        <a:xfrm>
          <a:off x="9372111" y="59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109341</xdr:rowOff>
    </xdr:from>
    <xdr:to>
      <xdr:col>12</xdr:col>
      <xdr:colOff>561975</xdr:colOff>
      <xdr:row>37</xdr:row>
      <xdr:rowOff>39491</xdr:rowOff>
    </xdr:to>
    <xdr:sp macro="" textlink="">
      <xdr:nvSpPr>
        <xdr:cNvPr id="314" name="円/楕円 313"/>
        <xdr:cNvSpPr/>
      </xdr:nvSpPr>
      <xdr:spPr>
        <a:xfrm>
          <a:off x="8699500" y="62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30618</xdr:rowOff>
    </xdr:from>
    <xdr:ext cx="534377" cy="259045"/>
    <xdr:sp macro="" textlink="">
      <xdr:nvSpPr>
        <xdr:cNvPr id="315" name="テキスト ボックス 314"/>
        <xdr:cNvSpPr txBox="1"/>
      </xdr:nvSpPr>
      <xdr:spPr>
        <a:xfrm>
          <a:off x="8483111" y="63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81509</xdr:rowOff>
    </xdr:from>
    <xdr:to>
      <xdr:col>11</xdr:col>
      <xdr:colOff>358775</xdr:colOff>
      <xdr:row>37</xdr:row>
      <xdr:rowOff>11659</xdr:rowOff>
    </xdr:to>
    <xdr:sp macro="" textlink="">
      <xdr:nvSpPr>
        <xdr:cNvPr id="316" name="円/楕円 315"/>
        <xdr:cNvSpPr/>
      </xdr:nvSpPr>
      <xdr:spPr>
        <a:xfrm>
          <a:off x="7810500" y="62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28186</xdr:rowOff>
    </xdr:from>
    <xdr:ext cx="534377" cy="259045"/>
    <xdr:sp macro="" textlink="">
      <xdr:nvSpPr>
        <xdr:cNvPr id="317" name="テキスト ボックス 316"/>
        <xdr:cNvSpPr txBox="1"/>
      </xdr:nvSpPr>
      <xdr:spPr>
        <a:xfrm>
          <a:off x="7594111" y="60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38875</xdr:rowOff>
    </xdr:from>
    <xdr:to>
      <xdr:col>10</xdr:col>
      <xdr:colOff>155575</xdr:colOff>
      <xdr:row>36</xdr:row>
      <xdr:rowOff>140475</xdr:rowOff>
    </xdr:to>
    <xdr:sp macro="" textlink="">
      <xdr:nvSpPr>
        <xdr:cNvPr id="318" name="円/楕円 317"/>
        <xdr:cNvSpPr/>
      </xdr:nvSpPr>
      <xdr:spPr>
        <a:xfrm>
          <a:off x="6921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157002</xdr:rowOff>
    </xdr:from>
    <xdr:ext cx="534377" cy="259045"/>
    <xdr:sp macro="" textlink="">
      <xdr:nvSpPr>
        <xdr:cNvPr id="319" name="テキスト ボックス 318"/>
        <xdr:cNvSpPr txBox="1"/>
      </xdr:nvSpPr>
      <xdr:spPr>
        <a:xfrm>
          <a:off x="6705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31717</xdr:rowOff>
    </xdr:from>
    <xdr:to>
      <xdr:col>15</xdr:col>
      <xdr:colOff>180975</xdr:colOff>
      <xdr:row>58</xdr:row>
      <xdr:rowOff>118828</xdr:rowOff>
    </xdr:to>
    <xdr:cxnSp macro="">
      <xdr:nvCxnSpPr>
        <xdr:cNvPr id="348" name="直線コネクタ 347"/>
        <xdr:cNvCxnSpPr/>
      </xdr:nvCxnSpPr>
      <xdr:spPr>
        <a:xfrm>
          <a:off x="9639300" y="9975817"/>
          <a:ext cx="838200" cy="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31717</xdr:rowOff>
    </xdr:from>
    <xdr:to>
      <xdr:col>14</xdr:col>
      <xdr:colOff>28575</xdr:colOff>
      <xdr:row>58</xdr:row>
      <xdr:rowOff>123123</xdr:rowOff>
    </xdr:to>
    <xdr:cxnSp macro="">
      <xdr:nvCxnSpPr>
        <xdr:cNvPr id="351" name="直線コネクタ 350"/>
        <xdr:cNvCxnSpPr/>
      </xdr:nvCxnSpPr>
      <xdr:spPr>
        <a:xfrm flipV="1">
          <a:off x="8750300" y="9975817"/>
          <a:ext cx="889000" cy="9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117518</xdr:rowOff>
    </xdr:from>
    <xdr:to>
      <xdr:col>12</xdr:col>
      <xdr:colOff>511175</xdr:colOff>
      <xdr:row>58</xdr:row>
      <xdr:rowOff>123123</xdr:rowOff>
    </xdr:to>
    <xdr:cxnSp macro="">
      <xdr:nvCxnSpPr>
        <xdr:cNvPr id="354" name="直線コネクタ 353"/>
        <xdr:cNvCxnSpPr/>
      </xdr:nvCxnSpPr>
      <xdr:spPr>
        <a:xfrm>
          <a:off x="7861300" y="10061618"/>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117518</xdr:rowOff>
    </xdr:from>
    <xdr:to>
      <xdr:col>11</xdr:col>
      <xdr:colOff>307975</xdr:colOff>
      <xdr:row>58</xdr:row>
      <xdr:rowOff>124231</xdr:rowOff>
    </xdr:to>
    <xdr:cxnSp macro="">
      <xdr:nvCxnSpPr>
        <xdr:cNvPr id="357" name="直線コネクタ 356"/>
        <xdr:cNvCxnSpPr/>
      </xdr:nvCxnSpPr>
      <xdr:spPr>
        <a:xfrm flipV="1">
          <a:off x="6972300" y="10061618"/>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68028</xdr:rowOff>
    </xdr:from>
    <xdr:to>
      <xdr:col>15</xdr:col>
      <xdr:colOff>231775</xdr:colOff>
      <xdr:row>58</xdr:row>
      <xdr:rowOff>169628</xdr:rowOff>
    </xdr:to>
    <xdr:sp macro="" textlink="">
      <xdr:nvSpPr>
        <xdr:cNvPr id="367" name="円/楕円 366"/>
        <xdr:cNvSpPr/>
      </xdr:nvSpPr>
      <xdr:spPr>
        <a:xfrm>
          <a:off x="10426700" y="100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152367</xdr:rowOff>
    </xdr:from>
    <xdr:to>
      <xdr:col>14</xdr:col>
      <xdr:colOff>79375</xdr:colOff>
      <xdr:row>58</xdr:row>
      <xdr:rowOff>82517</xdr:rowOff>
    </xdr:to>
    <xdr:sp macro="" textlink="">
      <xdr:nvSpPr>
        <xdr:cNvPr id="369" name="円/楕円 368"/>
        <xdr:cNvSpPr/>
      </xdr:nvSpPr>
      <xdr:spPr>
        <a:xfrm>
          <a:off x="9588500" y="99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99044</xdr:rowOff>
    </xdr:from>
    <xdr:ext cx="599010" cy="259045"/>
    <xdr:sp macro="" textlink="">
      <xdr:nvSpPr>
        <xdr:cNvPr id="370" name="テキスト ボックス 369"/>
        <xdr:cNvSpPr txBox="1"/>
      </xdr:nvSpPr>
      <xdr:spPr>
        <a:xfrm>
          <a:off x="9339794" y="97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72323</xdr:rowOff>
    </xdr:from>
    <xdr:to>
      <xdr:col>12</xdr:col>
      <xdr:colOff>561975</xdr:colOff>
      <xdr:row>59</xdr:row>
      <xdr:rowOff>2473</xdr:rowOff>
    </xdr:to>
    <xdr:sp macro="" textlink="">
      <xdr:nvSpPr>
        <xdr:cNvPr id="371" name="円/楕円 370"/>
        <xdr:cNvSpPr/>
      </xdr:nvSpPr>
      <xdr:spPr>
        <a:xfrm>
          <a:off x="8699500" y="100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19000</xdr:rowOff>
    </xdr:from>
    <xdr:ext cx="534377" cy="259045"/>
    <xdr:sp macro="" textlink="">
      <xdr:nvSpPr>
        <xdr:cNvPr id="372" name="テキスト ボックス 371"/>
        <xdr:cNvSpPr txBox="1"/>
      </xdr:nvSpPr>
      <xdr:spPr>
        <a:xfrm>
          <a:off x="8483111" y="97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66718</xdr:rowOff>
    </xdr:from>
    <xdr:to>
      <xdr:col>11</xdr:col>
      <xdr:colOff>358775</xdr:colOff>
      <xdr:row>58</xdr:row>
      <xdr:rowOff>168318</xdr:rowOff>
    </xdr:to>
    <xdr:sp macro="" textlink="">
      <xdr:nvSpPr>
        <xdr:cNvPr id="373" name="円/楕円 372"/>
        <xdr:cNvSpPr/>
      </xdr:nvSpPr>
      <xdr:spPr>
        <a:xfrm>
          <a:off x="7810500" y="1001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13395</xdr:rowOff>
    </xdr:from>
    <xdr:ext cx="534377" cy="259045"/>
    <xdr:sp macro="" textlink="">
      <xdr:nvSpPr>
        <xdr:cNvPr id="374" name="テキスト ボックス 373"/>
        <xdr:cNvSpPr txBox="1"/>
      </xdr:nvSpPr>
      <xdr:spPr>
        <a:xfrm>
          <a:off x="7594111" y="978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73431</xdr:rowOff>
    </xdr:from>
    <xdr:to>
      <xdr:col>10</xdr:col>
      <xdr:colOff>155575</xdr:colOff>
      <xdr:row>59</xdr:row>
      <xdr:rowOff>3581</xdr:rowOff>
    </xdr:to>
    <xdr:sp macro="" textlink="">
      <xdr:nvSpPr>
        <xdr:cNvPr id="375" name="円/楕円 374"/>
        <xdr:cNvSpPr/>
      </xdr:nvSpPr>
      <xdr:spPr>
        <a:xfrm>
          <a:off x="69215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20108</xdr:rowOff>
    </xdr:from>
    <xdr:ext cx="534377" cy="259045"/>
    <xdr:sp macro="" textlink="">
      <xdr:nvSpPr>
        <xdr:cNvPr id="376" name="テキスト ボックス 375"/>
        <xdr:cNvSpPr txBox="1"/>
      </xdr:nvSpPr>
      <xdr:spPr>
        <a:xfrm>
          <a:off x="6705111" y="97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159863</xdr:rowOff>
    </xdr:from>
    <xdr:to>
      <xdr:col>15</xdr:col>
      <xdr:colOff>180975</xdr:colOff>
      <xdr:row>78</xdr:row>
      <xdr:rowOff>163531</xdr:rowOff>
    </xdr:to>
    <xdr:cxnSp macro="">
      <xdr:nvCxnSpPr>
        <xdr:cNvPr id="405" name="直線コネクタ 404"/>
        <xdr:cNvCxnSpPr/>
      </xdr:nvCxnSpPr>
      <xdr:spPr>
        <a:xfrm flipV="1">
          <a:off x="9639300" y="13532963"/>
          <a:ext cx="8382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109063</xdr:rowOff>
    </xdr:from>
    <xdr:to>
      <xdr:col>15</xdr:col>
      <xdr:colOff>231775</xdr:colOff>
      <xdr:row>79</xdr:row>
      <xdr:rowOff>39213</xdr:rowOff>
    </xdr:to>
    <xdr:sp macro="" textlink="">
      <xdr:nvSpPr>
        <xdr:cNvPr id="415" name="円/楕円 414"/>
        <xdr:cNvSpPr/>
      </xdr:nvSpPr>
      <xdr:spPr>
        <a:xfrm>
          <a:off x="10426700" y="134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112731</xdr:rowOff>
    </xdr:from>
    <xdr:to>
      <xdr:col>14</xdr:col>
      <xdr:colOff>79375</xdr:colOff>
      <xdr:row>79</xdr:row>
      <xdr:rowOff>42881</xdr:rowOff>
    </xdr:to>
    <xdr:sp macro="" textlink="">
      <xdr:nvSpPr>
        <xdr:cNvPr id="417" name="円/楕円 416"/>
        <xdr:cNvSpPr/>
      </xdr:nvSpPr>
      <xdr:spPr>
        <a:xfrm>
          <a:off x="9588500" y="134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34008</xdr:rowOff>
    </xdr:from>
    <xdr:ext cx="534377" cy="259045"/>
    <xdr:sp macro="" textlink="">
      <xdr:nvSpPr>
        <xdr:cNvPr id="418" name="テキスト ボックス 417"/>
        <xdr:cNvSpPr txBox="1"/>
      </xdr:nvSpPr>
      <xdr:spPr>
        <a:xfrm>
          <a:off x="9372111" y="135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114471</xdr:rowOff>
    </xdr:from>
    <xdr:to>
      <xdr:col>15</xdr:col>
      <xdr:colOff>180975</xdr:colOff>
      <xdr:row>97</xdr:row>
      <xdr:rowOff>155679</xdr:rowOff>
    </xdr:to>
    <xdr:cxnSp macro="">
      <xdr:nvCxnSpPr>
        <xdr:cNvPr id="447" name="直線コネクタ 446"/>
        <xdr:cNvCxnSpPr/>
      </xdr:nvCxnSpPr>
      <xdr:spPr>
        <a:xfrm>
          <a:off x="9639300" y="16230771"/>
          <a:ext cx="838200" cy="5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104879</xdr:rowOff>
    </xdr:from>
    <xdr:to>
      <xdr:col>15</xdr:col>
      <xdr:colOff>231775</xdr:colOff>
      <xdr:row>98</xdr:row>
      <xdr:rowOff>35029</xdr:rowOff>
    </xdr:to>
    <xdr:sp macro="" textlink="">
      <xdr:nvSpPr>
        <xdr:cNvPr id="457" name="円/楕円 456"/>
        <xdr:cNvSpPr/>
      </xdr:nvSpPr>
      <xdr:spPr>
        <a:xfrm>
          <a:off x="10426700" y="167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127756</xdr:rowOff>
    </xdr:from>
    <xdr:ext cx="534377" cy="259045"/>
    <xdr:sp macro="" textlink="">
      <xdr:nvSpPr>
        <xdr:cNvPr id="458" name="普通建設事業費 （ うち更新整備　）該当値テキスト"/>
        <xdr:cNvSpPr txBox="1"/>
      </xdr:nvSpPr>
      <xdr:spPr>
        <a:xfrm>
          <a:off x="10528300" y="165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63671</xdr:rowOff>
    </xdr:from>
    <xdr:to>
      <xdr:col>14</xdr:col>
      <xdr:colOff>79375</xdr:colOff>
      <xdr:row>94</xdr:row>
      <xdr:rowOff>165271</xdr:rowOff>
    </xdr:to>
    <xdr:sp macro="" textlink="">
      <xdr:nvSpPr>
        <xdr:cNvPr id="459" name="円/楕円 458"/>
        <xdr:cNvSpPr/>
      </xdr:nvSpPr>
      <xdr:spPr>
        <a:xfrm>
          <a:off x="9588500" y="161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10348</xdr:rowOff>
    </xdr:from>
    <xdr:ext cx="599010" cy="259045"/>
    <xdr:sp macro="" textlink="">
      <xdr:nvSpPr>
        <xdr:cNvPr id="460" name="テキスト ボックス 459"/>
        <xdr:cNvSpPr txBox="1"/>
      </xdr:nvSpPr>
      <xdr:spPr>
        <a:xfrm>
          <a:off x="9339794" y="1595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79715</xdr:rowOff>
    </xdr:from>
    <xdr:to>
      <xdr:col>23</xdr:col>
      <xdr:colOff>517525</xdr:colOff>
      <xdr:row>38</xdr:row>
      <xdr:rowOff>132366</xdr:rowOff>
    </xdr:to>
    <xdr:cxnSp macro="">
      <xdr:nvCxnSpPr>
        <xdr:cNvPr id="487" name="直線コネクタ 486"/>
        <xdr:cNvCxnSpPr/>
      </xdr:nvCxnSpPr>
      <xdr:spPr>
        <a:xfrm>
          <a:off x="15481300" y="6594815"/>
          <a:ext cx="838200" cy="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79715</xdr:rowOff>
    </xdr:from>
    <xdr:to>
      <xdr:col>22</xdr:col>
      <xdr:colOff>365125</xdr:colOff>
      <xdr:row>38</xdr:row>
      <xdr:rowOff>112002</xdr:rowOff>
    </xdr:to>
    <xdr:cxnSp macro="">
      <xdr:nvCxnSpPr>
        <xdr:cNvPr id="490" name="直線コネクタ 489"/>
        <xdr:cNvCxnSpPr/>
      </xdr:nvCxnSpPr>
      <xdr:spPr>
        <a:xfrm flipV="1">
          <a:off x="14592300" y="6594815"/>
          <a:ext cx="889000" cy="3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103728</xdr:rowOff>
    </xdr:from>
    <xdr:to>
      <xdr:col>21</xdr:col>
      <xdr:colOff>161925</xdr:colOff>
      <xdr:row>38</xdr:row>
      <xdr:rowOff>112002</xdr:rowOff>
    </xdr:to>
    <xdr:cxnSp macro="">
      <xdr:nvCxnSpPr>
        <xdr:cNvPr id="493" name="直線コネクタ 492"/>
        <xdr:cNvCxnSpPr/>
      </xdr:nvCxnSpPr>
      <xdr:spPr>
        <a:xfrm>
          <a:off x="13703300" y="6618828"/>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81215</xdr:rowOff>
    </xdr:from>
    <xdr:to>
      <xdr:col>19</xdr:col>
      <xdr:colOff>644525</xdr:colOff>
      <xdr:row>38</xdr:row>
      <xdr:rowOff>103728</xdr:rowOff>
    </xdr:to>
    <xdr:cxnSp macro="">
      <xdr:nvCxnSpPr>
        <xdr:cNvPr id="496" name="直線コネクタ 495"/>
        <xdr:cNvCxnSpPr/>
      </xdr:nvCxnSpPr>
      <xdr:spPr>
        <a:xfrm>
          <a:off x="12814300" y="6596315"/>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81566</xdr:rowOff>
    </xdr:from>
    <xdr:to>
      <xdr:col>23</xdr:col>
      <xdr:colOff>568325</xdr:colOff>
      <xdr:row>39</xdr:row>
      <xdr:rowOff>11716</xdr:rowOff>
    </xdr:to>
    <xdr:sp macro="" textlink="">
      <xdr:nvSpPr>
        <xdr:cNvPr id="506" name="円/楕円 505"/>
        <xdr:cNvSpPr/>
      </xdr:nvSpPr>
      <xdr:spPr>
        <a:xfrm>
          <a:off x="16268700" y="65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28915</xdr:rowOff>
    </xdr:from>
    <xdr:to>
      <xdr:col>22</xdr:col>
      <xdr:colOff>415925</xdr:colOff>
      <xdr:row>38</xdr:row>
      <xdr:rowOff>130515</xdr:rowOff>
    </xdr:to>
    <xdr:sp macro="" textlink="">
      <xdr:nvSpPr>
        <xdr:cNvPr id="508" name="円/楕円 507"/>
        <xdr:cNvSpPr/>
      </xdr:nvSpPr>
      <xdr:spPr>
        <a:xfrm>
          <a:off x="154305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147042</xdr:rowOff>
    </xdr:from>
    <xdr:ext cx="469744" cy="259045"/>
    <xdr:sp macro="" textlink="">
      <xdr:nvSpPr>
        <xdr:cNvPr id="509" name="テキスト ボックス 508"/>
        <xdr:cNvSpPr txBox="1"/>
      </xdr:nvSpPr>
      <xdr:spPr>
        <a:xfrm>
          <a:off x="15246427" y="631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61202</xdr:rowOff>
    </xdr:from>
    <xdr:to>
      <xdr:col>21</xdr:col>
      <xdr:colOff>212725</xdr:colOff>
      <xdr:row>38</xdr:row>
      <xdr:rowOff>162802</xdr:rowOff>
    </xdr:to>
    <xdr:sp macro="" textlink="">
      <xdr:nvSpPr>
        <xdr:cNvPr id="510" name="円/楕円 509"/>
        <xdr:cNvSpPr/>
      </xdr:nvSpPr>
      <xdr:spPr>
        <a:xfrm>
          <a:off x="14541500" y="65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153929</xdr:rowOff>
    </xdr:from>
    <xdr:ext cx="469744" cy="259045"/>
    <xdr:sp macro="" textlink="">
      <xdr:nvSpPr>
        <xdr:cNvPr id="511" name="テキスト ボックス 510"/>
        <xdr:cNvSpPr txBox="1"/>
      </xdr:nvSpPr>
      <xdr:spPr>
        <a:xfrm>
          <a:off x="14357427" y="6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52928</xdr:rowOff>
    </xdr:from>
    <xdr:to>
      <xdr:col>20</xdr:col>
      <xdr:colOff>9525</xdr:colOff>
      <xdr:row>38</xdr:row>
      <xdr:rowOff>154528</xdr:rowOff>
    </xdr:to>
    <xdr:sp macro="" textlink="">
      <xdr:nvSpPr>
        <xdr:cNvPr id="512" name="円/楕円 511"/>
        <xdr:cNvSpPr/>
      </xdr:nvSpPr>
      <xdr:spPr>
        <a:xfrm>
          <a:off x="13652500" y="6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145655</xdr:rowOff>
    </xdr:from>
    <xdr:ext cx="469744" cy="259045"/>
    <xdr:sp macro="" textlink="">
      <xdr:nvSpPr>
        <xdr:cNvPr id="513" name="テキスト ボックス 512"/>
        <xdr:cNvSpPr txBox="1"/>
      </xdr:nvSpPr>
      <xdr:spPr>
        <a:xfrm>
          <a:off x="13468427" y="666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30415</xdr:rowOff>
    </xdr:from>
    <xdr:to>
      <xdr:col>18</xdr:col>
      <xdr:colOff>492125</xdr:colOff>
      <xdr:row>38</xdr:row>
      <xdr:rowOff>132015</xdr:rowOff>
    </xdr:to>
    <xdr:sp macro="" textlink="">
      <xdr:nvSpPr>
        <xdr:cNvPr id="514" name="円/楕円 513"/>
        <xdr:cNvSpPr/>
      </xdr:nvSpPr>
      <xdr:spPr>
        <a:xfrm>
          <a:off x="12763500" y="65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148542</xdr:rowOff>
    </xdr:from>
    <xdr:ext cx="469744" cy="259045"/>
    <xdr:sp macro="" textlink="">
      <xdr:nvSpPr>
        <xdr:cNvPr id="515" name="テキスト ボックス 514"/>
        <xdr:cNvSpPr txBox="1"/>
      </xdr:nvSpPr>
      <xdr:spPr>
        <a:xfrm>
          <a:off x="12579427" y="632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26568</xdr:rowOff>
    </xdr:from>
    <xdr:to>
      <xdr:col>23</xdr:col>
      <xdr:colOff>517525</xdr:colOff>
      <xdr:row>73</xdr:row>
      <xdr:rowOff>56566</xdr:rowOff>
    </xdr:to>
    <xdr:cxnSp macro="">
      <xdr:nvCxnSpPr>
        <xdr:cNvPr id="593" name="直線コネクタ 592"/>
        <xdr:cNvCxnSpPr/>
      </xdr:nvCxnSpPr>
      <xdr:spPr>
        <a:xfrm flipV="1">
          <a:off x="15481300" y="12542418"/>
          <a:ext cx="8382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23838</xdr:rowOff>
    </xdr:from>
    <xdr:to>
      <xdr:col>22</xdr:col>
      <xdr:colOff>365125</xdr:colOff>
      <xdr:row>73</xdr:row>
      <xdr:rowOff>56566</xdr:rowOff>
    </xdr:to>
    <xdr:cxnSp macro="">
      <xdr:nvCxnSpPr>
        <xdr:cNvPr id="596" name="直線コネクタ 595"/>
        <xdr:cNvCxnSpPr/>
      </xdr:nvCxnSpPr>
      <xdr:spPr>
        <a:xfrm>
          <a:off x="14592300" y="12539688"/>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92646</xdr:rowOff>
    </xdr:from>
    <xdr:to>
      <xdr:col>21</xdr:col>
      <xdr:colOff>161925</xdr:colOff>
      <xdr:row>73</xdr:row>
      <xdr:rowOff>23838</xdr:rowOff>
    </xdr:to>
    <xdr:cxnSp macro="">
      <xdr:nvCxnSpPr>
        <xdr:cNvPr id="599" name="直線コネクタ 598"/>
        <xdr:cNvCxnSpPr/>
      </xdr:nvCxnSpPr>
      <xdr:spPr>
        <a:xfrm>
          <a:off x="13703300" y="12437046"/>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92646</xdr:rowOff>
    </xdr:from>
    <xdr:to>
      <xdr:col>19</xdr:col>
      <xdr:colOff>644525</xdr:colOff>
      <xdr:row>72</xdr:row>
      <xdr:rowOff>92976</xdr:rowOff>
    </xdr:to>
    <xdr:cxnSp macro="">
      <xdr:nvCxnSpPr>
        <xdr:cNvPr id="602" name="直線コネクタ 601"/>
        <xdr:cNvCxnSpPr/>
      </xdr:nvCxnSpPr>
      <xdr:spPr>
        <a:xfrm flipV="1">
          <a:off x="12814300" y="124370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147218</xdr:rowOff>
    </xdr:from>
    <xdr:to>
      <xdr:col>23</xdr:col>
      <xdr:colOff>568325</xdr:colOff>
      <xdr:row>73</xdr:row>
      <xdr:rowOff>77368</xdr:rowOff>
    </xdr:to>
    <xdr:sp macro="" textlink="">
      <xdr:nvSpPr>
        <xdr:cNvPr id="612" name="円/楕円 611"/>
        <xdr:cNvSpPr/>
      </xdr:nvSpPr>
      <xdr:spPr>
        <a:xfrm>
          <a:off x="16268700" y="12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170095</xdr:rowOff>
    </xdr:from>
    <xdr:ext cx="534377" cy="259045"/>
    <xdr:sp macro="" textlink="">
      <xdr:nvSpPr>
        <xdr:cNvPr id="613" name="公債費該当値テキスト"/>
        <xdr:cNvSpPr txBox="1"/>
      </xdr:nvSpPr>
      <xdr:spPr>
        <a:xfrm>
          <a:off x="16370300" y="123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5766</xdr:rowOff>
    </xdr:from>
    <xdr:to>
      <xdr:col>22</xdr:col>
      <xdr:colOff>415925</xdr:colOff>
      <xdr:row>73</xdr:row>
      <xdr:rowOff>107366</xdr:rowOff>
    </xdr:to>
    <xdr:sp macro="" textlink="">
      <xdr:nvSpPr>
        <xdr:cNvPr id="614" name="円/楕円 613"/>
        <xdr:cNvSpPr/>
      </xdr:nvSpPr>
      <xdr:spPr>
        <a:xfrm>
          <a:off x="15430500" y="125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123893</xdr:rowOff>
    </xdr:from>
    <xdr:ext cx="534377" cy="259045"/>
    <xdr:sp macro="" textlink="">
      <xdr:nvSpPr>
        <xdr:cNvPr id="615" name="テキスト ボックス 614"/>
        <xdr:cNvSpPr txBox="1"/>
      </xdr:nvSpPr>
      <xdr:spPr>
        <a:xfrm>
          <a:off x="15214111" y="122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144488</xdr:rowOff>
    </xdr:from>
    <xdr:to>
      <xdr:col>21</xdr:col>
      <xdr:colOff>212725</xdr:colOff>
      <xdr:row>73</xdr:row>
      <xdr:rowOff>74638</xdr:rowOff>
    </xdr:to>
    <xdr:sp macro="" textlink="">
      <xdr:nvSpPr>
        <xdr:cNvPr id="616" name="円/楕円 615"/>
        <xdr:cNvSpPr/>
      </xdr:nvSpPr>
      <xdr:spPr>
        <a:xfrm>
          <a:off x="14541500" y="12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91165</xdr:rowOff>
    </xdr:from>
    <xdr:ext cx="534377" cy="259045"/>
    <xdr:sp macro="" textlink="">
      <xdr:nvSpPr>
        <xdr:cNvPr id="617" name="テキスト ボックス 616"/>
        <xdr:cNvSpPr txBox="1"/>
      </xdr:nvSpPr>
      <xdr:spPr>
        <a:xfrm>
          <a:off x="14325111" y="122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41846</xdr:rowOff>
    </xdr:from>
    <xdr:to>
      <xdr:col>20</xdr:col>
      <xdr:colOff>9525</xdr:colOff>
      <xdr:row>72</xdr:row>
      <xdr:rowOff>143446</xdr:rowOff>
    </xdr:to>
    <xdr:sp macro="" textlink="">
      <xdr:nvSpPr>
        <xdr:cNvPr id="618" name="円/楕円 617"/>
        <xdr:cNvSpPr/>
      </xdr:nvSpPr>
      <xdr:spPr>
        <a:xfrm>
          <a:off x="13652500" y="123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159973</xdr:rowOff>
    </xdr:from>
    <xdr:ext cx="534377" cy="259045"/>
    <xdr:sp macro="" textlink="">
      <xdr:nvSpPr>
        <xdr:cNvPr id="619" name="テキスト ボックス 618"/>
        <xdr:cNvSpPr txBox="1"/>
      </xdr:nvSpPr>
      <xdr:spPr>
        <a:xfrm>
          <a:off x="13436111" y="121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42176</xdr:rowOff>
    </xdr:from>
    <xdr:to>
      <xdr:col>18</xdr:col>
      <xdr:colOff>492125</xdr:colOff>
      <xdr:row>72</xdr:row>
      <xdr:rowOff>143776</xdr:rowOff>
    </xdr:to>
    <xdr:sp macro="" textlink="">
      <xdr:nvSpPr>
        <xdr:cNvPr id="620" name="円/楕円 619"/>
        <xdr:cNvSpPr/>
      </xdr:nvSpPr>
      <xdr:spPr>
        <a:xfrm>
          <a:off x="12763500" y="12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160303</xdr:rowOff>
    </xdr:from>
    <xdr:ext cx="534377" cy="259045"/>
    <xdr:sp macro="" textlink="">
      <xdr:nvSpPr>
        <xdr:cNvPr id="621" name="テキスト ボックス 620"/>
        <xdr:cNvSpPr txBox="1"/>
      </xdr:nvSpPr>
      <xdr:spPr>
        <a:xfrm>
          <a:off x="12547111" y="121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81677</xdr:rowOff>
    </xdr:from>
    <xdr:to>
      <xdr:col>23</xdr:col>
      <xdr:colOff>517525</xdr:colOff>
      <xdr:row>98</xdr:row>
      <xdr:rowOff>107578</xdr:rowOff>
    </xdr:to>
    <xdr:cxnSp macro="">
      <xdr:nvCxnSpPr>
        <xdr:cNvPr id="650" name="直線コネクタ 649"/>
        <xdr:cNvCxnSpPr/>
      </xdr:nvCxnSpPr>
      <xdr:spPr>
        <a:xfrm flipV="1">
          <a:off x="15481300" y="16883777"/>
          <a:ext cx="8382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88768</xdr:rowOff>
    </xdr:from>
    <xdr:to>
      <xdr:col>22</xdr:col>
      <xdr:colOff>365125</xdr:colOff>
      <xdr:row>98</xdr:row>
      <xdr:rowOff>107578</xdr:rowOff>
    </xdr:to>
    <xdr:cxnSp macro="">
      <xdr:nvCxnSpPr>
        <xdr:cNvPr id="653" name="直線コネクタ 652"/>
        <xdr:cNvCxnSpPr/>
      </xdr:nvCxnSpPr>
      <xdr:spPr>
        <a:xfrm>
          <a:off x="14592300" y="1689086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88768</xdr:rowOff>
    </xdr:from>
    <xdr:to>
      <xdr:col>21</xdr:col>
      <xdr:colOff>161925</xdr:colOff>
      <xdr:row>98</xdr:row>
      <xdr:rowOff>143148</xdr:rowOff>
    </xdr:to>
    <xdr:cxnSp macro="">
      <xdr:nvCxnSpPr>
        <xdr:cNvPr id="656" name="直線コネクタ 655"/>
        <xdr:cNvCxnSpPr/>
      </xdr:nvCxnSpPr>
      <xdr:spPr>
        <a:xfrm flipV="1">
          <a:off x="13703300" y="16890868"/>
          <a:ext cx="889000" cy="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142557</xdr:rowOff>
    </xdr:from>
    <xdr:to>
      <xdr:col>19</xdr:col>
      <xdr:colOff>644525</xdr:colOff>
      <xdr:row>98</xdr:row>
      <xdr:rowOff>143148</xdr:rowOff>
    </xdr:to>
    <xdr:cxnSp macro="">
      <xdr:nvCxnSpPr>
        <xdr:cNvPr id="659" name="直線コネクタ 658"/>
        <xdr:cNvCxnSpPr/>
      </xdr:nvCxnSpPr>
      <xdr:spPr>
        <a:xfrm>
          <a:off x="12814300" y="16944657"/>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30877</xdr:rowOff>
    </xdr:from>
    <xdr:to>
      <xdr:col>23</xdr:col>
      <xdr:colOff>568325</xdr:colOff>
      <xdr:row>98</xdr:row>
      <xdr:rowOff>132477</xdr:rowOff>
    </xdr:to>
    <xdr:sp macro="" textlink="">
      <xdr:nvSpPr>
        <xdr:cNvPr id="669" name="円/楕円 668"/>
        <xdr:cNvSpPr/>
      </xdr:nvSpPr>
      <xdr:spPr>
        <a:xfrm>
          <a:off x="16268700" y="1683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53754</xdr:rowOff>
    </xdr:from>
    <xdr:ext cx="534377" cy="259045"/>
    <xdr:sp macro="" textlink="">
      <xdr:nvSpPr>
        <xdr:cNvPr id="670" name="積立金該当値テキスト"/>
        <xdr:cNvSpPr txBox="1"/>
      </xdr:nvSpPr>
      <xdr:spPr>
        <a:xfrm>
          <a:off x="16370300" y="166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56778</xdr:rowOff>
    </xdr:from>
    <xdr:to>
      <xdr:col>22</xdr:col>
      <xdr:colOff>415925</xdr:colOff>
      <xdr:row>98</xdr:row>
      <xdr:rowOff>158378</xdr:rowOff>
    </xdr:to>
    <xdr:sp macro="" textlink="">
      <xdr:nvSpPr>
        <xdr:cNvPr id="671" name="円/楕円 670"/>
        <xdr:cNvSpPr/>
      </xdr:nvSpPr>
      <xdr:spPr>
        <a:xfrm>
          <a:off x="15430500" y="168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3455</xdr:rowOff>
    </xdr:from>
    <xdr:ext cx="534377" cy="259045"/>
    <xdr:sp macro="" textlink="">
      <xdr:nvSpPr>
        <xdr:cNvPr id="672" name="テキスト ボックス 671"/>
        <xdr:cNvSpPr txBox="1"/>
      </xdr:nvSpPr>
      <xdr:spPr>
        <a:xfrm>
          <a:off x="15214111" y="166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37968</xdr:rowOff>
    </xdr:from>
    <xdr:to>
      <xdr:col>21</xdr:col>
      <xdr:colOff>212725</xdr:colOff>
      <xdr:row>98</xdr:row>
      <xdr:rowOff>139568</xdr:rowOff>
    </xdr:to>
    <xdr:sp macro="" textlink="">
      <xdr:nvSpPr>
        <xdr:cNvPr id="673" name="円/楕円 672"/>
        <xdr:cNvSpPr/>
      </xdr:nvSpPr>
      <xdr:spPr>
        <a:xfrm>
          <a:off x="14541500" y="168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156095</xdr:rowOff>
    </xdr:from>
    <xdr:ext cx="534377" cy="259045"/>
    <xdr:sp macro="" textlink="">
      <xdr:nvSpPr>
        <xdr:cNvPr id="674" name="テキスト ボックス 673"/>
        <xdr:cNvSpPr txBox="1"/>
      </xdr:nvSpPr>
      <xdr:spPr>
        <a:xfrm>
          <a:off x="14325111" y="166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92348</xdr:rowOff>
    </xdr:from>
    <xdr:to>
      <xdr:col>20</xdr:col>
      <xdr:colOff>9525</xdr:colOff>
      <xdr:row>99</xdr:row>
      <xdr:rowOff>22498</xdr:rowOff>
    </xdr:to>
    <xdr:sp macro="" textlink="">
      <xdr:nvSpPr>
        <xdr:cNvPr id="675" name="円/楕円 674"/>
        <xdr:cNvSpPr/>
      </xdr:nvSpPr>
      <xdr:spPr>
        <a:xfrm>
          <a:off x="13652500" y="168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13625</xdr:rowOff>
    </xdr:from>
    <xdr:ext cx="534377" cy="259045"/>
    <xdr:sp macro="" textlink="">
      <xdr:nvSpPr>
        <xdr:cNvPr id="676" name="テキスト ボックス 675"/>
        <xdr:cNvSpPr txBox="1"/>
      </xdr:nvSpPr>
      <xdr:spPr>
        <a:xfrm>
          <a:off x="13436111" y="169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91757</xdr:rowOff>
    </xdr:from>
    <xdr:to>
      <xdr:col>18</xdr:col>
      <xdr:colOff>492125</xdr:colOff>
      <xdr:row>99</xdr:row>
      <xdr:rowOff>21907</xdr:rowOff>
    </xdr:to>
    <xdr:sp macro="" textlink="">
      <xdr:nvSpPr>
        <xdr:cNvPr id="677" name="円/楕円 676"/>
        <xdr:cNvSpPr/>
      </xdr:nvSpPr>
      <xdr:spPr>
        <a:xfrm>
          <a:off x="12763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38434</xdr:rowOff>
    </xdr:from>
    <xdr:ext cx="534377" cy="259045"/>
    <xdr:sp macro="" textlink="">
      <xdr:nvSpPr>
        <xdr:cNvPr id="678" name="テキスト ボックス 677"/>
        <xdr:cNvSpPr txBox="1"/>
      </xdr:nvSpPr>
      <xdr:spPr>
        <a:xfrm>
          <a:off x="12547111" y="166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26</xdr:rowOff>
    </xdr:from>
    <xdr:to>
      <xdr:col>32</xdr:col>
      <xdr:colOff>187325</xdr:colOff>
      <xdr:row>38</xdr:row>
      <xdr:rowOff>4483</xdr:rowOff>
    </xdr:to>
    <xdr:cxnSp macro="">
      <xdr:nvCxnSpPr>
        <xdr:cNvPr id="703" name="直線コネクタ 702"/>
        <xdr:cNvCxnSpPr/>
      </xdr:nvCxnSpPr>
      <xdr:spPr>
        <a:xfrm>
          <a:off x="21323300" y="6515126"/>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26</xdr:rowOff>
    </xdr:from>
    <xdr:to>
      <xdr:col>31</xdr:col>
      <xdr:colOff>34925</xdr:colOff>
      <xdr:row>38</xdr:row>
      <xdr:rowOff>22885</xdr:rowOff>
    </xdr:to>
    <xdr:cxnSp macro="">
      <xdr:nvCxnSpPr>
        <xdr:cNvPr id="706" name="直線コネクタ 705"/>
        <xdr:cNvCxnSpPr/>
      </xdr:nvCxnSpPr>
      <xdr:spPr>
        <a:xfrm flipV="1">
          <a:off x="20434300" y="65151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159188</xdr:rowOff>
    </xdr:from>
    <xdr:to>
      <xdr:col>29</xdr:col>
      <xdr:colOff>517525</xdr:colOff>
      <xdr:row>38</xdr:row>
      <xdr:rowOff>22885</xdr:rowOff>
    </xdr:to>
    <xdr:cxnSp macro="">
      <xdr:nvCxnSpPr>
        <xdr:cNvPr id="709" name="直線コネクタ 708"/>
        <xdr:cNvCxnSpPr/>
      </xdr:nvCxnSpPr>
      <xdr:spPr>
        <a:xfrm>
          <a:off x="19545300" y="6331388"/>
          <a:ext cx="889000" cy="20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159188</xdr:rowOff>
    </xdr:from>
    <xdr:to>
      <xdr:col>28</xdr:col>
      <xdr:colOff>314325</xdr:colOff>
      <xdr:row>37</xdr:row>
      <xdr:rowOff>54032</xdr:rowOff>
    </xdr:to>
    <xdr:cxnSp macro="">
      <xdr:nvCxnSpPr>
        <xdr:cNvPr id="712" name="直線コネクタ 711"/>
        <xdr:cNvCxnSpPr/>
      </xdr:nvCxnSpPr>
      <xdr:spPr>
        <a:xfrm flipV="1">
          <a:off x="18656300" y="633138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125133</xdr:rowOff>
    </xdr:from>
    <xdr:to>
      <xdr:col>32</xdr:col>
      <xdr:colOff>238125</xdr:colOff>
      <xdr:row>38</xdr:row>
      <xdr:rowOff>55283</xdr:rowOff>
    </xdr:to>
    <xdr:sp macro="" textlink="">
      <xdr:nvSpPr>
        <xdr:cNvPr id="722" name="円/楕円 721"/>
        <xdr:cNvSpPr/>
      </xdr:nvSpPr>
      <xdr:spPr>
        <a:xfrm>
          <a:off x="221107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40060</xdr:rowOff>
    </xdr:from>
    <xdr:ext cx="378565" cy="259045"/>
    <xdr:sp macro="" textlink="">
      <xdr:nvSpPr>
        <xdr:cNvPr id="723" name="投資及び出資金該当値テキスト"/>
        <xdr:cNvSpPr txBox="1"/>
      </xdr:nvSpPr>
      <xdr:spPr>
        <a:xfrm>
          <a:off x="22212300" y="638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120676</xdr:rowOff>
    </xdr:from>
    <xdr:to>
      <xdr:col>31</xdr:col>
      <xdr:colOff>85725</xdr:colOff>
      <xdr:row>38</xdr:row>
      <xdr:rowOff>50826</xdr:rowOff>
    </xdr:to>
    <xdr:sp macro="" textlink="">
      <xdr:nvSpPr>
        <xdr:cNvPr id="724" name="円/楕円 723"/>
        <xdr:cNvSpPr/>
      </xdr:nvSpPr>
      <xdr:spPr>
        <a:xfrm>
          <a:off x="21272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41953</xdr:rowOff>
    </xdr:from>
    <xdr:ext cx="378565" cy="259045"/>
    <xdr:sp macro="" textlink="">
      <xdr:nvSpPr>
        <xdr:cNvPr id="725" name="テキスト ボックス 724"/>
        <xdr:cNvSpPr txBox="1"/>
      </xdr:nvSpPr>
      <xdr:spPr>
        <a:xfrm>
          <a:off x="21134017" y="655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143535</xdr:rowOff>
    </xdr:from>
    <xdr:to>
      <xdr:col>29</xdr:col>
      <xdr:colOff>568325</xdr:colOff>
      <xdr:row>38</xdr:row>
      <xdr:rowOff>73685</xdr:rowOff>
    </xdr:to>
    <xdr:sp macro="" textlink="">
      <xdr:nvSpPr>
        <xdr:cNvPr id="726" name="円/楕円 725"/>
        <xdr:cNvSpPr/>
      </xdr:nvSpPr>
      <xdr:spPr>
        <a:xfrm>
          <a:off x="20383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64812</xdr:rowOff>
    </xdr:from>
    <xdr:ext cx="313932" cy="259045"/>
    <xdr:sp macro="" textlink="">
      <xdr:nvSpPr>
        <xdr:cNvPr id="727" name="テキスト ボックス 726"/>
        <xdr:cNvSpPr txBox="1"/>
      </xdr:nvSpPr>
      <xdr:spPr>
        <a:xfrm>
          <a:off x="20277333" y="657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108388</xdr:rowOff>
    </xdr:from>
    <xdr:to>
      <xdr:col>28</xdr:col>
      <xdr:colOff>365125</xdr:colOff>
      <xdr:row>37</xdr:row>
      <xdr:rowOff>38538</xdr:rowOff>
    </xdr:to>
    <xdr:sp macro="" textlink="">
      <xdr:nvSpPr>
        <xdr:cNvPr id="728" name="円/楕円 727"/>
        <xdr:cNvSpPr/>
      </xdr:nvSpPr>
      <xdr:spPr>
        <a:xfrm>
          <a:off x="19494500" y="62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55065</xdr:rowOff>
    </xdr:from>
    <xdr:ext cx="469744" cy="259045"/>
    <xdr:sp macro="" textlink="">
      <xdr:nvSpPr>
        <xdr:cNvPr id="729" name="テキスト ボックス 728"/>
        <xdr:cNvSpPr txBox="1"/>
      </xdr:nvSpPr>
      <xdr:spPr>
        <a:xfrm>
          <a:off x="19310427" y="605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3232</xdr:rowOff>
    </xdr:from>
    <xdr:to>
      <xdr:col>27</xdr:col>
      <xdr:colOff>161925</xdr:colOff>
      <xdr:row>37</xdr:row>
      <xdr:rowOff>104832</xdr:rowOff>
    </xdr:to>
    <xdr:sp macro="" textlink="">
      <xdr:nvSpPr>
        <xdr:cNvPr id="730" name="円/楕円 729"/>
        <xdr:cNvSpPr/>
      </xdr:nvSpPr>
      <xdr:spPr>
        <a:xfrm>
          <a:off x="18605500" y="63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121359</xdr:rowOff>
    </xdr:from>
    <xdr:ext cx="469744" cy="259045"/>
    <xdr:sp macro="" textlink="">
      <xdr:nvSpPr>
        <xdr:cNvPr id="731" name="テキスト ボックス 730"/>
        <xdr:cNvSpPr txBox="1"/>
      </xdr:nvSpPr>
      <xdr:spPr>
        <a:xfrm>
          <a:off x="18421427" y="61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25476</xdr:rowOff>
    </xdr:from>
    <xdr:to>
      <xdr:col>32</xdr:col>
      <xdr:colOff>187325</xdr:colOff>
      <xdr:row>59</xdr:row>
      <xdr:rowOff>31191</xdr:rowOff>
    </xdr:to>
    <xdr:cxnSp macro="">
      <xdr:nvCxnSpPr>
        <xdr:cNvPr id="760" name="直線コネクタ 759"/>
        <xdr:cNvCxnSpPr/>
      </xdr:nvCxnSpPr>
      <xdr:spPr>
        <a:xfrm>
          <a:off x="21323300" y="1014102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25476</xdr:rowOff>
    </xdr:from>
    <xdr:to>
      <xdr:col>31</xdr:col>
      <xdr:colOff>34925</xdr:colOff>
      <xdr:row>59</xdr:row>
      <xdr:rowOff>29514</xdr:rowOff>
    </xdr:to>
    <xdr:cxnSp macro="">
      <xdr:nvCxnSpPr>
        <xdr:cNvPr id="763" name="直線コネクタ 762"/>
        <xdr:cNvCxnSpPr/>
      </xdr:nvCxnSpPr>
      <xdr:spPr>
        <a:xfrm flipV="1">
          <a:off x="20434300" y="1014102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29514</xdr:rowOff>
    </xdr:from>
    <xdr:to>
      <xdr:col>29</xdr:col>
      <xdr:colOff>517525</xdr:colOff>
      <xdr:row>59</xdr:row>
      <xdr:rowOff>35344</xdr:rowOff>
    </xdr:to>
    <xdr:cxnSp macro="">
      <xdr:nvCxnSpPr>
        <xdr:cNvPr id="766" name="直線コネクタ 765"/>
        <xdr:cNvCxnSpPr/>
      </xdr:nvCxnSpPr>
      <xdr:spPr>
        <a:xfrm flipV="1">
          <a:off x="19545300" y="1014506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35344</xdr:rowOff>
    </xdr:from>
    <xdr:to>
      <xdr:col>28</xdr:col>
      <xdr:colOff>314325</xdr:colOff>
      <xdr:row>59</xdr:row>
      <xdr:rowOff>35725</xdr:rowOff>
    </xdr:to>
    <xdr:cxnSp macro="">
      <xdr:nvCxnSpPr>
        <xdr:cNvPr id="769" name="直線コネクタ 768"/>
        <xdr:cNvCxnSpPr/>
      </xdr:nvCxnSpPr>
      <xdr:spPr>
        <a:xfrm flipV="1">
          <a:off x="18656300" y="101508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151841</xdr:rowOff>
    </xdr:from>
    <xdr:to>
      <xdr:col>32</xdr:col>
      <xdr:colOff>238125</xdr:colOff>
      <xdr:row>59</xdr:row>
      <xdr:rowOff>81991</xdr:rowOff>
    </xdr:to>
    <xdr:sp macro="" textlink="">
      <xdr:nvSpPr>
        <xdr:cNvPr id="779" name="円/楕円 778"/>
        <xdr:cNvSpPr/>
      </xdr:nvSpPr>
      <xdr:spPr>
        <a:xfrm>
          <a:off x="221107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66768</xdr:rowOff>
    </xdr:from>
    <xdr:ext cx="378565" cy="259045"/>
    <xdr:sp macro="" textlink="">
      <xdr:nvSpPr>
        <xdr:cNvPr id="780" name="貸付金該当値テキスト"/>
        <xdr:cNvSpPr txBox="1"/>
      </xdr:nvSpPr>
      <xdr:spPr>
        <a:xfrm>
          <a:off x="22212300" y="100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146126</xdr:rowOff>
    </xdr:from>
    <xdr:to>
      <xdr:col>31</xdr:col>
      <xdr:colOff>85725</xdr:colOff>
      <xdr:row>59</xdr:row>
      <xdr:rowOff>76276</xdr:rowOff>
    </xdr:to>
    <xdr:sp macro="" textlink="">
      <xdr:nvSpPr>
        <xdr:cNvPr id="781" name="円/楕円 780"/>
        <xdr:cNvSpPr/>
      </xdr:nvSpPr>
      <xdr:spPr>
        <a:xfrm>
          <a:off x="21272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67403</xdr:rowOff>
    </xdr:from>
    <xdr:ext cx="378565" cy="259045"/>
    <xdr:sp macro="" textlink="">
      <xdr:nvSpPr>
        <xdr:cNvPr id="782" name="テキスト ボックス 781"/>
        <xdr:cNvSpPr txBox="1"/>
      </xdr:nvSpPr>
      <xdr:spPr>
        <a:xfrm>
          <a:off x="21134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150164</xdr:rowOff>
    </xdr:from>
    <xdr:to>
      <xdr:col>29</xdr:col>
      <xdr:colOff>568325</xdr:colOff>
      <xdr:row>59</xdr:row>
      <xdr:rowOff>80314</xdr:rowOff>
    </xdr:to>
    <xdr:sp macro="" textlink="">
      <xdr:nvSpPr>
        <xdr:cNvPr id="783" name="円/楕円 782"/>
        <xdr:cNvSpPr/>
      </xdr:nvSpPr>
      <xdr:spPr>
        <a:xfrm>
          <a:off x="20383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71441</xdr:rowOff>
    </xdr:from>
    <xdr:ext cx="378565" cy="259045"/>
    <xdr:sp macro="" textlink="">
      <xdr:nvSpPr>
        <xdr:cNvPr id="784" name="テキスト ボックス 783"/>
        <xdr:cNvSpPr txBox="1"/>
      </xdr:nvSpPr>
      <xdr:spPr>
        <a:xfrm>
          <a:off x="20245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155994</xdr:rowOff>
    </xdr:from>
    <xdr:to>
      <xdr:col>28</xdr:col>
      <xdr:colOff>365125</xdr:colOff>
      <xdr:row>59</xdr:row>
      <xdr:rowOff>86144</xdr:rowOff>
    </xdr:to>
    <xdr:sp macro="" textlink="">
      <xdr:nvSpPr>
        <xdr:cNvPr id="785" name="円/楕円 784"/>
        <xdr:cNvSpPr/>
      </xdr:nvSpPr>
      <xdr:spPr>
        <a:xfrm>
          <a:off x="19494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77271</xdr:rowOff>
    </xdr:from>
    <xdr:ext cx="378565" cy="259045"/>
    <xdr:sp macro="" textlink="">
      <xdr:nvSpPr>
        <xdr:cNvPr id="786" name="テキスト ボックス 785"/>
        <xdr:cNvSpPr txBox="1"/>
      </xdr:nvSpPr>
      <xdr:spPr>
        <a:xfrm>
          <a:off x="19356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156375</xdr:rowOff>
    </xdr:from>
    <xdr:to>
      <xdr:col>27</xdr:col>
      <xdr:colOff>161925</xdr:colOff>
      <xdr:row>59</xdr:row>
      <xdr:rowOff>86525</xdr:rowOff>
    </xdr:to>
    <xdr:sp macro="" textlink="">
      <xdr:nvSpPr>
        <xdr:cNvPr id="787" name="円/楕円 786"/>
        <xdr:cNvSpPr/>
      </xdr:nvSpPr>
      <xdr:spPr>
        <a:xfrm>
          <a:off x="18605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77652</xdr:rowOff>
    </xdr:from>
    <xdr:ext cx="378565" cy="259045"/>
    <xdr:sp macro="" textlink="">
      <xdr:nvSpPr>
        <xdr:cNvPr id="788" name="テキスト ボックス 787"/>
        <xdr:cNvSpPr txBox="1"/>
      </xdr:nvSpPr>
      <xdr:spPr>
        <a:xfrm>
          <a:off x="18467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63767</xdr:rowOff>
    </xdr:from>
    <xdr:to>
      <xdr:col>32</xdr:col>
      <xdr:colOff>187325</xdr:colOff>
      <xdr:row>73</xdr:row>
      <xdr:rowOff>151720</xdr:rowOff>
    </xdr:to>
    <xdr:cxnSp macro="">
      <xdr:nvCxnSpPr>
        <xdr:cNvPr id="818" name="直線コネクタ 817"/>
        <xdr:cNvCxnSpPr/>
      </xdr:nvCxnSpPr>
      <xdr:spPr>
        <a:xfrm flipV="1">
          <a:off x="21323300" y="12579617"/>
          <a:ext cx="838200" cy="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151720</xdr:rowOff>
    </xdr:from>
    <xdr:to>
      <xdr:col>31</xdr:col>
      <xdr:colOff>34925</xdr:colOff>
      <xdr:row>74</xdr:row>
      <xdr:rowOff>19552</xdr:rowOff>
    </xdr:to>
    <xdr:cxnSp macro="">
      <xdr:nvCxnSpPr>
        <xdr:cNvPr id="821" name="直線コネクタ 820"/>
        <xdr:cNvCxnSpPr/>
      </xdr:nvCxnSpPr>
      <xdr:spPr>
        <a:xfrm flipV="1">
          <a:off x="20434300" y="12667570"/>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19552</xdr:rowOff>
    </xdr:from>
    <xdr:to>
      <xdr:col>29</xdr:col>
      <xdr:colOff>517525</xdr:colOff>
      <xdr:row>74</xdr:row>
      <xdr:rowOff>53937</xdr:rowOff>
    </xdr:to>
    <xdr:cxnSp macro="">
      <xdr:nvCxnSpPr>
        <xdr:cNvPr id="824" name="直線コネクタ 823"/>
        <xdr:cNvCxnSpPr/>
      </xdr:nvCxnSpPr>
      <xdr:spPr>
        <a:xfrm flipV="1">
          <a:off x="19545300" y="12706852"/>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53937</xdr:rowOff>
    </xdr:from>
    <xdr:to>
      <xdr:col>28</xdr:col>
      <xdr:colOff>314325</xdr:colOff>
      <xdr:row>74</xdr:row>
      <xdr:rowOff>134842</xdr:rowOff>
    </xdr:to>
    <xdr:cxnSp macro="">
      <xdr:nvCxnSpPr>
        <xdr:cNvPr id="827" name="直線コネクタ 826"/>
        <xdr:cNvCxnSpPr/>
      </xdr:nvCxnSpPr>
      <xdr:spPr>
        <a:xfrm flipV="1">
          <a:off x="18656300" y="12741237"/>
          <a:ext cx="889000" cy="8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12967</xdr:rowOff>
    </xdr:from>
    <xdr:to>
      <xdr:col>32</xdr:col>
      <xdr:colOff>238125</xdr:colOff>
      <xdr:row>73</xdr:row>
      <xdr:rowOff>114567</xdr:rowOff>
    </xdr:to>
    <xdr:sp macro="" textlink="">
      <xdr:nvSpPr>
        <xdr:cNvPr id="837" name="円/楕円 836"/>
        <xdr:cNvSpPr/>
      </xdr:nvSpPr>
      <xdr:spPr>
        <a:xfrm>
          <a:off x="22110700" y="12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35844</xdr:rowOff>
    </xdr:from>
    <xdr:ext cx="534377" cy="259045"/>
    <xdr:sp macro="" textlink="">
      <xdr:nvSpPr>
        <xdr:cNvPr id="838" name="繰出金該当値テキスト"/>
        <xdr:cNvSpPr txBox="1"/>
      </xdr:nvSpPr>
      <xdr:spPr>
        <a:xfrm>
          <a:off x="22212300" y="1238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100920</xdr:rowOff>
    </xdr:from>
    <xdr:to>
      <xdr:col>31</xdr:col>
      <xdr:colOff>85725</xdr:colOff>
      <xdr:row>74</xdr:row>
      <xdr:rowOff>31070</xdr:rowOff>
    </xdr:to>
    <xdr:sp macro="" textlink="">
      <xdr:nvSpPr>
        <xdr:cNvPr id="839" name="円/楕円 838"/>
        <xdr:cNvSpPr/>
      </xdr:nvSpPr>
      <xdr:spPr>
        <a:xfrm>
          <a:off x="21272500" y="126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47597</xdr:rowOff>
    </xdr:from>
    <xdr:ext cx="534377" cy="259045"/>
    <xdr:sp macro="" textlink="">
      <xdr:nvSpPr>
        <xdr:cNvPr id="840" name="テキスト ボックス 839"/>
        <xdr:cNvSpPr txBox="1"/>
      </xdr:nvSpPr>
      <xdr:spPr>
        <a:xfrm>
          <a:off x="21056111" y="123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140202</xdr:rowOff>
    </xdr:from>
    <xdr:to>
      <xdr:col>29</xdr:col>
      <xdr:colOff>568325</xdr:colOff>
      <xdr:row>74</xdr:row>
      <xdr:rowOff>70352</xdr:rowOff>
    </xdr:to>
    <xdr:sp macro="" textlink="">
      <xdr:nvSpPr>
        <xdr:cNvPr id="841" name="円/楕円 840"/>
        <xdr:cNvSpPr/>
      </xdr:nvSpPr>
      <xdr:spPr>
        <a:xfrm>
          <a:off x="20383500" y="12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86879</xdr:rowOff>
    </xdr:from>
    <xdr:ext cx="534377" cy="259045"/>
    <xdr:sp macro="" textlink="">
      <xdr:nvSpPr>
        <xdr:cNvPr id="842" name="テキスト ボックス 841"/>
        <xdr:cNvSpPr txBox="1"/>
      </xdr:nvSpPr>
      <xdr:spPr>
        <a:xfrm>
          <a:off x="20167111" y="12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3137</xdr:rowOff>
    </xdr:from>
    <xdr:to>
      <xdr:col>28</xdr:col>
      <xdr:colOff>365125</xdr:colOff>
      <xdr:row>74</xdr:row>
      <xdr:rowOff>104737</xdr:rowOff>
    </xdr:to>
    <xdr:sp macro="" textlink="">
      <xdr:nvSpPr>
        <xdr:cNvPr id="843" name="円/楕円 842"/>
        <xdr:cNvSpPr/>
      </xdr:nvSpPr>
      <xdr:spPr>
        <a:xfrm>
          <a:off x="19494500" y="126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121264</xdr:rowOff>
    </xdr:from>
    <xdr:ext cx="534377" cy="259045"/>
    <xdr:sp macro="" textlink="">
      <xdr:nvSpPr>
        <xdr:cNvPr id="844" name="テキスト ボックス 843"/>
        <xdr:cNvSpPr txBox="1"/>
      </xdr:nvSpPr>
      <xdr:spPr>
        <a:xfrm>
          <a:off x="19278111" y="124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84042</xdr:rowOff>
    </xdr:from>
    <xdr:to>
      <xdr:col>27</xdr:col>
      <xdr:colOff>161925</xdr:colOff>
      <xdr:row>75</xdr:row>
      <xdr:rowOff>14192</xdr:rowOff>
    </xdr:to>
    <xdr:sp macro="" textlink="">
      <xdr:nvSpPr>
        <xdr:cNvPr id="845" name="円/楕円 844"/>
        <xdr:cNvSpPr/>
      </xdr:nvSpPr>
      <xdr:spPr>
        <a:xfrm>
          <a:off x="18605500" y="127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30719</xdr:rowOff>
    </xdr:from>
    <xdr:ext cx="534377" cy="259045"/>
    <xdr:sp macro="" textlink="">
      <xdr:nvSpPr>
        <xdr:cNvPr id="846" name="テキスト ボックス 845"/>
        <xdr:cNvSpPr txBox="1"/>
      </xdr:nvSpPr>
      <xdr:spPr>
        <a:xfrm>
          <a:off x="18389111" y="125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人当たりのコストについては、本市の基準人口は</a:t>
          </a:r>
          <a:r>
            <a:rPr kumimoji="1" lang="en-US" altLang="ja-JP" sz="1200">
              <a:solidFill>
                <a:schemeClr val="dk1"/>
              </a:solidFill>
              <a:effectLst/>
              <a:latin typeface="+mn-lt"/>
              <a:ea typeface="+mn-ea"/>
              <a:cs typeface="+mn-cs"/>
            </a:rPr>
            <a:t>57,691</a:t>
          </a:r>
          <a:r>
            <a:rPr kumimoji="1" lang="ja-JP" altLang="ja-JP" sz="1200">
              <a:solidFill>
                <a:schemeClr val="dk1"/>
              </a:solidFill>
              <a:effectLst/>
              <a:latin typeface="+mn-lt"/>
              <a:ea typeface="+mn-ea"/>
              <a:cs typeface="+mn-cs"/>
            </a:rPr>
            <a:t>人で、類似団体の中でも人口は下位に属しており、住民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人当たりコストは高くなる傾向にある。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人件費については、定員適正化計画に基づき、職員数も一定減少しており、合併による市域の拡大に伴い、職員</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当たりの事務量も多くなっているが、引き続き適正化に向け進めていく必要がある。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補助費等や物件費、扶助費、維持補修費についても、ほぼ類団平均で推移しており、今後も抑制を図りつつ、健全な財政運営を図っていく必要がある。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普通建設事業費については、合併当初、交付税措置が有利な合併特例債の発行可能期限の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年間を目途に、施設等の整備を計画していたため、大型普通建設事業が特定年度に集中してしまい、平成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年度の更新整備は、類団平均より大きく外れてしまった。平成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年度は類団平均の額に落ち着いているため、今後も計画的に事業執行を図っていく必要がある。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公債費については、合併以前の起債残高が多く、その償還を行ってきており減少傾向であったが、大型建設事業に起債を充当してきているため、今後償還額が増加することが見込まれる。合併特例債の発行可能期限も迫る中、持続可能な財政運営を行っ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57,691
57,318
501.43
35,783,648
34,362,648
1,154,440
20,866,881
42,268,801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97.2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141072</xdr:rowOff>
    </xdr:from>
    <xdr:to>
      <xdr:col>6</xdr:col>
      <xdr:colOff>511175</xdr:colOff>
      <xdr:row>35</xdr:row>
      <xdr:rowOff>128727</xdr:rowOff>
    </xdr:to>
    <xdr:cxnSp macro="">
      <xdr:nvCxnSpPr>
        <xdr:cNvPr id="59" name="直線コネクタ 58"/>
        <xdr:cNvCxnSpPr/>
      </xdr:nvCxnSpPr>
      <xdr:spPr>
        <a:xfrm flipV="1">
          <a:off x="3797300" y="5970372"/>
          <a:ext cx="8382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128727</xdr:rowOff>
    </xdr:from>
    <xdr:to>
      <xdr:col>5</xdr:col>
      <xdr:colOff>358775</xdr:colOff>
      <xdr:row>36</xdr:row>
      <xdr:rowOff>54204</xdr:rowOff>
    </xdr:to>
    <xdr:cxnSp macro="">
      <xdr:nvCxnSpPr>
        <xdr:cNvPr id="62" name="直線コネクタ 61"/>
        <xdr:cNvCxnSpPr/>
      </xdr:nvCxnSpPr>
      <xdr:spPr>
        <a:xfrm flipV="1">
          <a:off x="2908300" y="612947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8484</xdr:rowOff>
    </xdr:from>
    <xdr:to>
      <xdr:col>4</xdr:col>
      <xdr:colOff>155575</xdr:colOff>
      <xdr:row>36</xdr:row>
      <xdr:rowOff>54204</xdr:rowOff>
    </xdr:to>
    <xdr:cxnSp macro="">
      <xdr:nvCxnSpPr>
        <xdr:cNvPr id="65" name="直線コネクタ 64"/>
        <xdr:cNvCxnSpPr/>
      </xdr:nvCxnSpPr>
      <xdr:spPr>
        <a:xfrm>
          <a:off x="2019300" y="6180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22199</xdr:rowOff>
    </xdr:from>
    <xdr:to>
      <xdr:col>2</xdr:col>
      <xdr:colOff>638175</xdr:colOff>
      <xdr:row>36</xdr:row>
      <xdr:rowOff>8484</xdr:rowOff>
    </xdr:to>
    <xdr:cxnSp macro="">
      <xdr:nvCxnSpPr>
        <xdr:cNvPr id="68" name="直線コネクタ 67"/>
        <xdr:cNvCxnSpPr/>
      </xdr:nvCxnSpPr>
      <xdr:spPr>
        <a:xfrm>
          <a:off x="1130300" y="5851499"/>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90272</xdr:rowOff>
    </xdr:from>
    <xdr:to>
      <xdr:col>6</xdr:col>
      <xdr:colOff>561975</xdr:colOff>
      <xdr:row>35</xdr:row>
      <xdr:rowOff>20422</xdr:rowOff>
    </xdr:to>
    <xdr:sp macro="" textlink="">
      <xdr:nvSpPr>
        <xdr:cNvPr id="78" name="円/楕円 77"/>
        <xdr:cNvSpPr/>
      </xdr:nvSpPr>
      <xdr:spPr>
        <a:xfrm>
          <a:off x="45847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113149</xdr:rowOff>
    </xdr:from>
    <xdr:ext cx="469744" cy="259045"/>
    <xdr:sp macro="" textlink="">
      <xdr:nvSpPr>
        <xdr:cNvPr id="79" name="議会費該当値テキスト"/>
        <xdr:cNvSpPr txBox="1"/>
      </xdr:nvSpPr>
      <xdr:spPr>
        <a:xfrm>
          <a:off x="4686300" y="57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77927</xdr:rowOff>
    </xdr:from>
    <xdr:to>
      <xdr:col>5</xdr:col>
      <xdr:colOff>409575</xdr:colOff>
      <xdr:row>36</xdr:row>
      <xdr:rowOff>8077</xdr:rowOff>
    </xdr:to>
    <xdr:sp macro="" textlink="">
      <xdr:nvSpPr>
        <xdr:cNvPr id="80" name="円/楕円 79"/>
        <xdr:cNvSpPr/>
      </xdr:nvSpPr>
      <xdr:spPr>
        <a:xfrm>
          <a:off x="3746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24604</xdr:rowOff>
    </xdr:from>
    <xdr:ext cx="469744" cy="259045"/>
    <xdr:sp macro="" textlink="">
      <xdr:nvSpPr>
        <xdr:cNvPr id="81" name="テキスト ボックス 80"/>
        <xdr:cNvSpPr txBox="1"/>
      </xdr:nvSpPr>
      <xdr:spPr>
        <a:xfrm>
          <a:off x="3562427" y="58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3404</xdr:rowOff>
    </xdr:from>
    <xdr:to>
      <xdr:col>4</xdr:col>
      <xdr:colOff>206375</xdr:colOff>
      <xdr:row>36</xdr:row>
      <xdr:rowOff>105004</xdr:rowOff>
    </xdr:to>
    <xdr:sp macro="" textlink="">
      <xdr:nvSpPr>
        <xdr:cNvPr id="82" name="円/楕円 81"/>
        <xdr:cNvSpPr/>
      </xdr:nvSpPr>
      <xdr:spPr>
        <a:xfrm>
          <a:off x="2857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121531</xdr:rowOff>
    </xdr:from>
    <xdr:ext cx="469744" cy="259045"/>
    <xdr:sp macro="" textlink="">
      <xdr:nvSpPr>
        <xdr:cNvPr id="83" name="テキスト ボックス 82"/>
        <xdr:cNvSpPr txBox="1"/>
      </xdr:nvSpPr>
      <xdr:spPr>
        <a:xfrm>
          <a:off x="2673427"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129134</xdr:rowOff>
    </xdr:from>
    <xdr:to>
      <xdr:col>3</xdr:col>
      <xdr:colOff>3175</xdr:colOff>
      <xdr:row>36</xdr:row>
      <xdr:rowOff>59284</xdr:rowOff>
    </xdr:to>
    <xdr:sp macro="" textlink="">
      <xdr:nvSpPr>
        <xdr:cNvPr id="84" name="円/楕円 83"/>
        <xdr:cNvSpPr/>
      </xdr:nvSpPr>
      <xdr:spPr>
        <a:xfrm>
          <a:off x="1968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75811</xdr:rowOff>
    </xdr:from>
    <xdr:ext cx="469744" cy="259045"/>
    <xdr:sp macro="" textlink="">
      <xdr:nvSpPr>
        <xdr:cNvPr id="85" name="テキスト ボックス 84"/>
        <xdr:cNvSpPr txBox="1"/>
      </xdr:nvSpPr>
      <xdr:spPr>
        <a:xfrm>
          <a:off x="1784427" y="590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142849</xdr:rowOff>
    </xdr:from>
    <xdr:to>
      <xdr:col>1</xdr:col>
      <xdr:colOff>485775</xdr:colOff>
      <xdr:row>34</xdr:row>
      <xdr:rowOff>72999</xdr:rowOff>
    </xdr:to>
    <xdr:sp macro="" textlink="">
      <xdr:nvSpPr>
        <xdr:cNvPr id="86" name="円/楕円 85"/>
        <xdr:cNvSpPr/>
      </xdr:nvSpPr>
      <xdr:spPr>
        <a:xfrm>
          <a:off x="107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89526</xdr:rowOff>
    </xdr:from>
    <xdr:ext cx="469744" cy="259045"/>
    <xdr:sp macro="" textlink="">
      <xdr:nvSpPr>
        <xdr:cNvPr id="87" name="テキスト ボックス 86"/>
        <xdr:cNvSpPr txBox="1"/>
      </xdr:nvSpPr>
      <xdr:spPr>
        <a:xfrm>
          <a:off x="895427"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119766</xdr:rowOff>
    </xdr:from>
    <xdr:to>
      <xdr:col>6</xdr:col>
      <xdr:colOff>511175</xdr:colOff>
      <xdr:row>57</xdr:row>
      <xdr:rowOff>166887</xdr:rowOff>
    </xdr:to>
    <xdr:cxnSp macro="">
      <xdr:nvCxnSpPr>
        <xdr:cNvPr id="118" name="直線コネクタ 117"/>
        <xdr:cNvCxnSpPr/>
      </xdr:nvCxnSpPr>
      <xdr:spPr>
        <a:xfrm flipV="1">
          <a:off x="3797300" y="9892416"/>
          <a:ext cx="838200" cy="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162361</xdr:rowOff>
    </xdr:from>
    <xdr:to>
      <xdr:col>5</xdr:col>
      <xdr:colOff>358775</xdr:colOff>
      <xdr:row>57</xdr:row>
      <xdr:rowOff>166887</xdr:rowOff>
    </xdr:to>
    <xdr:cxnSp macro="">
      <xdr:nvCxnSpPr>
        <xdr:cNvPr id="121" name="直線コネクタ 120"/>
        <xdr:cNvCxnSpPr/>
      </xdr:nvCxnSpPr>
      <xdr:spPr>
        <a:xfrm>
          <a:off x="2908300" y="993501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162361</xdr:rowOff>
    </xdr:from>
    <xdr:to>
      <xdr:col>4</xdr:col>
      <xdr:colOff>155575</xdr:colOff>
      <xdr:row>58</xdr:row>
      <xdr:rowOff>30197</xdr:rowOff>
    </xdr:to>
    <xdr:cxnSp macro="">
      <xdr:nvCxnSpPr>
        <xdr:cNvPr id="124" name="直線コネクタ 123"/>
        <xdr:cNvCxnSpPr/>
      </xdr:nvCxnSpPr>
      <xdr:spPr>
        <a:xfrm flipV="1">
          <a:off x="2019300" y="9935011"/>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30197</xdr:rowOff>
    </xdr:from>
    <xdr:to>
      <xdr:col>2</xdr:col>
      <xdr:colOff>638175</xdr:colOff>
      <xdr:row>58</xdr:row>
      <xdr:rowOff>52006</xdr:rowOff>
    </xdr:to>
    <xdr:cxnSp macro="">
      <xdr:nvCxnSpPr>
        <xdr:cNvPr id="127" name="直線コネクタ 126"/>
        <xdr:cNvCxnSpPr/>
      </xdr:nvCxnSpPr>
      <xdr:spPr>
        <a:xfrm flipV="1">
          <a:off x="1130300" y="997429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68966</xdr:rowOff>
    </xdr:from>
    <xdr:to>
      <xdr:col>6</xdr:col>
      <xdr:colOff>561975</xdr:colOff>
      <xdr:row>57</xdr:row>
      <xdr:rowOff>170566</xdr:rowOff>
    </xdr:to>
    <xdr:sp macro="" textlink="">
      <xdr:nvSpPr>
        <xdr:cNvPr id="137" name="円/楕円 136"/>
        <xdr:cNvSpPr/>
      </xdr:nvSpPr>
      <xdr:spPr>
        <a:xfrm>
          <a:off x="4584700" y="98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91843</xdr:rowOff>
    </xdr:from>
    <xdr:ext cx="534377" cy="259045"/>
    <xdr:sp macro="" textlink="">
      <xdr:nvSpPr>
        <xdr:cNvPr id="138" name="総務費該当値テキスト"/>
        <xdr:cNvSpPr txBox="1"/>
      </xdr:nvSpPr>
      <xdr:spPr>
        <a:xfrm>
          <a:off x="4686300" y="96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116087</xdr:rowOff>
    </xdr:from>
    <xdr:to>
      <xdr:col>5</xdr:col>
      <xdr:colOff>409575</xdr:colOff>
      <xdr:row>58</xdr:row>
      <xdr:rowOff>46237</xdr:rowOff>
    </xdr:to>
    <xdr:sp macro="" textlink="">
      <xdr:nvSpPr>
        <xdr:cNvPr id="139" name="円/楕円 138"/>
        <xdr:cNvSpPr/>
      </xdr:nvSpPr>
      <xdr:spPr>
        <a:xfrm>
          <a:off x="3746500" y="9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62764</xdr:rowOff>
    </xdr:from>
    <xdr:ext cx="534377" cy="259045"/>
    <xdr:sp macro="" textlink="">
      <xdr:nvSpPr>
        <xdr:cNvPr id="140" name="テキスト ボックス 139"/>
        <xdr:cNvSpPr txBox="1"/>
      </xdr:nvSpPr>
      <xdr:spPr>
        <a:xfrm>
          <a:off x="3530111" y="9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111561</xdr:rowOff>
    </xdr:from>
    <xdr:to>
      <xdr:col>4</xdr:col>
      <xdr:colOff>206375</xdr:colOff>
      <xdr:row>58</xdr:row>
      <xdr:rowOff>41711</xdr:rowOff>
    </xdr:to>
    <xdr:sp macro="" textlink="">
      <xdr:nvSpPr>
        <xdr:cNvPr id="141" name="円/楕円 140"/>
        <xdr:cNvSpPr/>
      </xdr:nvSpPr>
      <xdr:spPr>
        <a:xfrm>
          <a:off x="2857500" y="9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58238</xdr:rowOff>
    </xdr:from>
    <xdr:ext cx="534377" cy="259045"/>
    <xdr:sp macro="" textlink="">
      <xdr:nvSpPr>
        <xdr:cNvPr id="142" name="テキスト ボックス 141"/>
        <xdr:cNvSpPr txBox="1"/>
      </xdr:nvSpPr>
      <xdr:spPr>
        <a:xfrm>
          <a:off x="2641111" y="96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150847</xdr:rowOff>
    </xdr:from>
    <xdr:to>
      <xdr:col>3</xdr:col>
      <xdr:colOff>3175</xdr:colOff>
      <xdr:row>58</xdr:row>
      <xdr:rowOff>80997</xdr:rowOff>
    </xdr:to>
    <xdr:sp macro="" textlink="">
      <xdr:nvSpPr>
        <xdr:cNvPr id="143" name="円/楕円 142"/>
        <xdr:cNvSpPr/>
      </xdr:nvSpPr>
      <xdr:spPr>
        <a:xfrm>
          <a:off x="1968500" y="99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97524</xdr:rowOff>
    </xdr:from>
    <xdr:ext cx="534377" cy="259045"/>
    <xdr:sp macro="" textlink="">
      <xdr:nvSpPr>
        <xdr:cNvPr id="144" name="テキスト ボックス 143"/>
        <xdr:cNvSpPr txBox="1"/>
      </xdr:nvSpPr>
      <xdr:spPr>
        <a:xfrm>
          <a:off x="1752111" y="96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1206</xdr:rowOff>
    </xdr:from>
    <xdr:to>
      <xdr:col>1</xdr:col>
      <xdr:colOff>485775</xdr:colOff>
      <xdr:row>58</xdr:row>
      <xdr:rowOff>102806</xdr:rowOff>
    </xdr:to>
    <xdr:sp macro="" textlink="">
      <xdr:nvSpPr>
        <xdr:cNvPr id="145" name="円/楕円 144"/>
        <xdr:cNvSpPr/>
      </xdr:nvSpPr>
      <xdr:spPr>
        <a:xfrm>
          <a:off x="1079500" y="99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119333</xdr:rowOff>
    </xdr:from>
    <xdr:ext cx="534377" cy="259045"/>
    <xdr:sp macro="" textlink="">
      <xdr:nvSpPr>
        <xdr:cNvPr id="146" name="テキスト ボックス 145"/>
        <xdr:cNvSpPr txBox="1"/>
      </xdr:nvSpPr>
      <xdr:spPr>
        <a:xfrm>
          <a:off x="863111" y="97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61886</xdr:rowOff>
    </xdr:from>
    <xdr:to>
      <xdr:col>6</xdr:col>
      <xdr:colOff>511175</xdr:colOff>
      <xdr:row>78</xdr:row>
      <xdr:rowOff>92945</xdr:rowOff>
    </xdr:to>
    <xdr:cxnSp macro="">
      <xdr:nvCxnSpPr>
        <xdr:cNvPr id="177" name="直線コネクタ 176"/>
        <xdr:cNvCxnSpPr/>
      </xdr:nvCxnSpPr>
      <xdr:spPr>
        <a:xfrm>
          <a:off x="3797300" y="13434986"/>
          <a:ext cx="8382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61886</xdr:rowOff>
    </xdr:from>
    <xdr:to>
      <xdr:col>5</xdr:col>
      <xdr:colOff>358775</xdr:colOff>
      <xdr:row>78</xdr:row>
      <xdr:rowOff>98609</xdr:rowOff>
    </xdr:to>
    <xdr:cxnSp macro="">
      <xdr:nvCxnSpPr>
        <xdr:cNvPr id="180" name="直線コネクタ 179"/>
        <xdr:cNvCxnSpPr/>
      </xdr:nvCxnSpPr>
      <xdr:spPr>
        <a:xfrm flipV="1">
          <a:off x="2908300" y="13434986"/>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98609</xdr:rowOff>
    </xdr:from>
    <xdr:to>
      <xdr:col>4</xdr:col>
      <xdr:colOff>155575</xdr:colOff>
      <xdr:row>78</xdr:row>
      <xdr:rowOff>104242</xdr:rowOff>
    </xdr:to>
    <xdr:cxnSp macro="">
      <xdr:nvCxnSpPr>
        <xdr:cNvPr id="183" name="直線コネクタ 182"/>
        <xdr:cNvCxnSpPr/>
      </xdr:nvCxnSpPr>
      <xdr:spPr>
        <a:xfrm flipV="1">
          <a:off x="2019300" y="13471709"/>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86156</xdr:rowOff>
    </xdr:from>
    <xdr:to>
      <xdr:col>2</xdr:col>
      <xdr:colOff>638175</xdr:colOff>
      <xdr:row>78</xdr:row>
      <xdr:rowOff>104242</xdr:rowOff>
    </xdr:to>
    <xdr:cxnSp macro="">
      <xdr:nvCxnSpPr>
        <xdr:cNvPr id="186" name="直線コネクタ 185"/>
        <xdr:cNvCxnSpPr/>
      </xdr:nvCxnSpPr>
      <xdr:spPr>
        <a:xfrm>
          <a:off x="1130300" y="13459256"/>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42145</xdr:rowOff>
    </xdr:from>
    <xdr:to>
      <xdr:col>6</xdr:col>
      <xdr:colOff>561975</xdr:colOff>
      <xdr:row>78</xdr:row>
      <xdr:rowOff>143745</xdr:rowOff>
    </xdr:to>
    <xdr:sp macro="" textlink="">
      <xdr:nvSpPr>
        <xdr:cNvPr id="196" name="円/楕円 195"/>
        <xdr:cNvSpPr/>
      </xdr:nvSpPr>
      <xdr:spPr>
        <a:xfrm>
          <a:off x="4584700" y="13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11086</xdr:rowOff>
    </xdr:from>
    <xdr:to>
      <xdr:col>5</xdr:col>
      <xdr:colOff>409575</xdr:colOff>
      <xdr:row>78</xdr:row>
      <xdr:rowOff>112686</xdr:rowOff>
    </xdr:to>
    <xdr:sp macro="" textlink="">
      <xdr:nvSpPr>
        <xdr:cNvPr id="198" name="円/楕円 197"/>
        <xdr:cNvSpPr/>
      </xdr:nvSpPr>
      <xdr:spPr>
        <a:xfrm>
          <a:off x="3746500" y="133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129213</xdr:rowOff>
    </xdr:from>
    <xdr:ext cx="599010" cy="259045"/>
    <xdr:sp macro="" textlink="">
      <xdr:nvSpPr>
        <xdr:cNvPr id="199" name="テキスト ボックス 198"/>
        <xdr:cNvSpPr txBox="1"/>
      </xdr:nvSpPr>
      <xdr:spPr>
        <a:xfrm>
          <a:off x="3497794" y="1315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47809</xdr:rowOff>
    </xdr:from>
    <xdr:to>
      <xdr:col>4</xdr:col>
      <xdr:colOff>206375</xdr:colOff>
      <xdr:row>78</xdr:row>
      <xdr:rowOff>149409</xdr:rowOff>
    </xdr:to>
    <xdr:sp macro="" textlink="">
      <xdr:nvSpPr>
        <xdr:cNvPr id="200" name="円/楕円 199"/>
        <xdr:cNvSpPr/>
      </xdr:nvSpPr>
      <xdr:spPr>
        <a:xfrm>
          <a:off x="2857500" y="134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165936</xdr:rowOff>
    </xdr:from>
    <xdr:ext cx="599010" cy="259045"/>
    <xdr:sp macro="" textlink="">
      <xdr:nvSpPr>
        <xdr:cNvPr id="201" name="テキスト ボックス 200"/>
        <xdr:cNvSpPr txBox="1"/>
      </xdr:nvSpPr>
      <xdr:spPr>
        <a:xfrm>
          <a:off x="2608794" y="1319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53442</xdr:rowOff>
    </xdr:from>
    <xdr:to>
      <xdr:col>3</xdr:col>
      <xdr:colOff>3175</xdr:colOff>
      <xdr:row>78</xdr:row>
      <xdr:rowOff>155042</xdr:rowOff>
    </xdr:to>
    <xdr:sp macro="" textlink="">
      <xdr:nvSpPr>
        <xdr:cNvPr id="202" name="円/楕円 201"/>
        <xdr:cNvSpPr/>
      </xdr:nvSpPr>
      <xdr:spPr>
        <a:xfrm>
          <a:off x="1968500" y="134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xdr:rowOff>
    </xdr:from>
    <xdr:ext cx="599010" cy="259045"/>
    <xdr:sp macro="" textlink="">
      <xdr:nvSpPr>
        <xdr:cNvPr id="203" name="テキスト ボックス 202"/>
        <xdr:cNvSpPr txBox="1"/>
      </xdr:nvSpPr>
      <xdr:spPr>
        <a:xfrm>
          <a:off x="1719794" y="1320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35356</xdr:rowOff>
    </xdr:from>
    <xdr:to>
      <xdr:col>1</xdr:col>
      <xdr:colOff>485775</xdr:colOff>
      <xdr:row>78</xdr:row>
      <xdr:rowOff>136956</xdr:rowOff>
    </xdr:to>
    <xdr:sp macro="" textlink="">
      <xdr:nvSpPr>
        <xdr:cNvPr id="204" name="円/楕円 203"/>
        <xdr:cNvSpPr/>
      </xdr:nvSpPr>
      <xdr:spPr>
        <a:xfrm>
          <a:off x="1079500" y="134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153483</xdr:rowOff>
    </xdr:from>
    <xdr:ext cx="599010" cy="259045"/>
    <xdr:sp macro="" textlink="">
      <xdr:nvSpPr>
        <xdr:cNvPr id="205" name="テキスト ボックス 204"/>
        <xdr:cNvSpPr txBox="1"/>
      </xdr:nvSpPr>
      <xdr:spPr>
        <a:xfrm>
          <a:off x="830794" y="1318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100761</xdr:rowOff>
    </xdr:from>
    <xdr:to>
      <xdr:col>6</xdr:col>
      <xdr:colOff>511175</xdr:colOff>
      <xdr:row>95</xdr:row>
      <xdr:rowOff>51558</xdr:rowOff>
    </xdr:to>
    <xdr:cxnSp macro="">
      <xdr:nvCxnSpPr>
        <xdr:cNvPr id="236" name="直線コネクタ 235"/>
        <xdr:cNvCxnSpPr/>
      </xdr:nvCxnSpPr>
      <xdr:spPr>
        <a:xfrm>
          <a:off x="3797300" y="16217061"/>
          <a:ext cx="8382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100761</xdr:rowOff>
    </xdr:from>
    <xdr:to>
      <xdr:col>5</xdr:col>
      <xdr:colOff>358775</xdr:colOff>
      <xdr:row>95</xdr:row>
      <xdr:rowOff>146591</xdr:rowOff>
    </xdr:to>
    <xdr:cxnSp macro="">
      <xdr:nvCxnSpPr>
        <xdr:cNvPr id="239" name="直線コネクタ 238"/>
        <xdr:cNvCxnSpPr/>
      </xdr:nvCxnSpPr>
      <xdr:spPr>
        <a:xfrm flipV="1">
          <a:off x="2908300" y="16217061"/>
          <a:ext cx="889000" cy="2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140864</xdr:rowOff>
    </xdr:from>
    <xdr:to>
      <xdr:col>4</xdr:col>
      <xdr:colOff>155575</xdr:colOff>
      <xdr:row>95</xdr:row>
      <xdr:rowOff>146591</xdr:rowOff>
    </xdr:to>
    <xdr:cxnSp macro="">
      <xdr:nvCxnSpPr>
        <xdr:cNvPr id="242" name="直線コネクタ 241"/>
        <xdr:cNvCxnSpPr/>
      </xdr:nvCxnSpPr>
      <xdr:spPr>
        <a:xfrm>
          <a:off x="2019300" y="16428614"/>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140864</xdr:rowOff>
    </xdr:from>
    <xdr:to>
      <xdr:col>2</xdr:col>
      <xdr:colOff>638175</xdr:colOff>
      <xdr:row>95</xdr:row>
      <xdr:rowOff>156138</xdr:rowOff>
    </xdr:to>
    <xdr:cxnSp macro="">
      <xdr:nvCxnSpPr>
        <xdr:cNvPr id="245" name="直線コネクタ 244"/>
        <xdr:cNvCxnSpPr/>
      </xdr:nvCxnSpPr>
      <xdr:spPr>
        <a:xfrm flipV="1">
          <a:off x="1130300" y="16428614"/>
          <a:ext cx="8890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758</xdr:rowOff>
    </xdr:from>
    <xdr:to>
      <xdr:col>6</xdr:col>
      <xdr:colOff>561975</xdr:colOff>
      <xdr:row>95</xdr:row>
      <xdr:rowOff>102358</xdr:rowOff>
    </xdr:to>
    <xdr:sp macro="" textlink="">
      <xdr:nvSpPr>
        <xdr:cNvPr id="255" name="円/楕円 254"/>
        <xdr:cNvSpPr/>
      </xdr:nvSpPr>
      <xdr:spPr>
        <a:xfrm>
          <a:off x="45847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23635</xdr:rowOff>
    </xdr:from>
    <xdr:ext cx="534377" cy="259045"/>
    <xdr:sp macro="" textlink="">
      <xdr:nvSpPr>
        <xdr:cNvPr id="256" name="衛生費該当値テキスト"/>
        <xdr:cNvSpPr txBox="1"/>
      </xdr:nvSpPr>
      <xdr:spPr>
        <a:xfrm>
          <a:off x="4686300" y="161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49961</xdr:rowOff>
    </xdr:from>
    <xdr:to>
      <xdr:col>5</xdr:col>
      <xdr:colOff>409575</xdr:colOff>
      <xdr:row>94</xdr:row>
      <xdr:rowOff>151561</xdr:rowOff>
    </xdr:to>
    <xdr:sp macro="" textlink="">
      <xdr:nvSpPr>
        <xdr:cNvPr id="257" name="円/楕円 256"/>
        <xdr:cNvSpPr/>
      </xdr:nvSpPr>
      <xdr:spPr>
        <a:xfrm>
          <a:off x="3746500" y="161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168088</xdr:rowOff>
    </xdr:from>
    <xdr:ext cx="534377" cy="259045"/>
    <xdr:sp macro="" textlink="">
      <xdr:nvSpPr>
        <xdr:cNvPr id="258" name="テキスト ボックス 257"/>
        <xdr:cNvSpPr txBox="1"/>
      </xdr:nvSpPr>
      <xdr:spPr>
        <a:xfrm>
          <a:off x="3530111" y="159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95791</xdr:rowOff>
    </xdr:from>
    <xdr:to>
      <xdr:col>4</xdr:col>
      <xdr:colOff>206375</xdr:colOff>
      <xdr:row>96</xdr:row>
      <xdr:rowOff>25941</xdr:rowOff>
    </xdr:to>
    <xdr:sp macro="" textlink="">
      <xdr:nvSpPr>
        <xdr:cNvPr id="259" name="円/楕円 258"/>
        <xdr:cNvSpPr/>
      </xdr:nvSpPr>
      <xdr:spPr>
        <a:xfrm>
          <a:off x="2857500" y="163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42468</xdr:rowOff>
    </xdr:from>
    <xdr:ext cx="534377" cy="259045"/>
    <xdr:sp macro="" textlink="">
      <xdr:nvSpPr>
        <xdr:cNvPr id="260" name="テキスト ボックス 259"/>
        <xdr:cNvSpPr txBox="1"/>
      </xdr:nvSpPr>
      <xdr:spPr>
        <a:xfrm>
          <a:off x="2641111" y="161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90064</xdr:rowOff>
    </xdr:from>
    <xdr:to>
      <xdr:col>3</xdr:col>
      <xdr:colOff>3175</xdr:colOff>
      <xdr:row>96</xdr:row>
      <xdr:rowOff>20214</xdr:rowOff>
    </xdr:to>
    <xdr:sp macro="" textlink="">
      <xdr:nvSpPr>
        <xdr:cNvPr id="261" name="円/楕円 260"/>
        <xdr:cNvSpPr/>
      </xdr:nvSpPr>
      <xdr:spPr>
        <a:xfrm>
          <a:off x="1968500" y="163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36741</xdr:rowOff>
    </xdr:from>
    <xdr:ext cx="534377" cy="259045"/>
    <xdr:sp macro="" textlink="">
      <xdr:nvSpPr>
        <xdr:cNvPr id="262" name="テキスト ボックス 261"/>
        <xdr:cNvSpPr txBox="1"/>
      </xdr:nvSpPr>
      <xdr:spPr>
        <a:xfrm>
          <a:off x="1752111" y="161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105338</xdr:rowOff>
    </xdr:from>
    <xdr:to>
      <xdr:col>1</xdr:col>
      <xdr:colOff>485775</xdr:colOff>
      <xdr:row>96</xdr:row>
      <xdr:rowOff>35488</xdr:rowOff>
    </xdr:to>
    <xdr:sp macro="" textlink="">
      <xdr:nvSpPr>
        <xdr:cNvPr id="263" name="円/楕円 262"/>
        <xdr:cNvSpPr/>
      </xdr:nvSpPr>
      <xdr:spPr>
        <a:xfrm>
          <a:off x="1079500" y="163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52015</xdr:rowOff>
    </xdr:from>
    <xdr:ext cx="534377" cy="259045"/>
    <xdr:sp macro="" textlink="">
      <xdr:nvSpPr>
        <xdr:cNvPr id="264" name="テキスト ボックス 263"/>
        <xdr:cNvSpPr txBox="1"/>
      </xdr:nvSpPr>
      <xdr:spPr>
        <a:xfrm>
          <a:off x="863111" y="1616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12319</xdr:rowOff>
    </xdr:from>
    <xdr:to>
      <xdr:col>15</xdr:col>
      <xdr:colOff>180975</xdr:colOff>
      <xdr:row>38</xdr:row>
      <xdr:rowOff>134239</xdr:rowOff>
    </xdr:to>
    <xdr:cxnSp macro="">
      <xdr:nvCxnSpPr>
        <xdr:cNvPr id="293" name="直線コネクタ 292"/>
        <xdr:cNvCxnSpPr/>
      </xdr:nvCxnSpPr>
      <xdr:spPr>
        <a:xfrm>
          <a:off x="9639300" y="6527419"/>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12319</xdr:rowOff>
    </xdr:from>
    <xdr:to>
      <xdr:col>14</xdr:col>
      <xdr:colOff>28575</xdr:colOff>
      <xdr:row>38</xdr:row>
      <xdr:rowOff>21209</xdr:rowOff>
    </xdr:to>
    <xdr:cxnSp macro="">
      <xdr:nvCxnSpPr>
        <xdr:cNvPr id="296" name="直線コネクタ 295"/>
        <xdr:cNvCxnSpPr/>
      </xdr:nvCxnSpPr>
      <xdr:spPr>
        <a:xfrm flipV="1">
          <a:off x="8750300" y="652741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73533</xdr:rowOff>
    </xdr:from>
    <xdr:to>
      <xdr:col>12</xdr:col>
      <xdr:colOff>511175</xdr:colOff>
      <xdr:row>38</xdr:row>
      <xdr:rowOff>21209</xdr:rowOff>
    </xdr:to>
    <xdr:cxnSp macro="">
      <xdr:nvCxnSpPr>
        <xdr:cNvPr id="299" name="直線コネクタ 298"/>
        <xdr:cNvCxnSpPr/>
      </xdr:nvCxnSpPr>
      <xdr:spPr>
        <a:xfrm>
          <a:off x="7861300" y="6417183"/>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103632</xdr:rowOff>
    </xdr:from>
    <xdr:to>
      <xdr:col>11</xdr:col>
      <xdr:colOff>307975</xdr:colOff>
      <xdr:row>37</xdr:row>
      <xdr:rowOff>73533</xdr:rowOff>
    </xdr:to>
    <xdr:cxnSp macro="">
      <xdr:nvCxnSpPr>
        <xdr:cNvPr id="302" name="直線コネクタ 301"/>
        <xdr:cNvCxnSpPr/>
      </xdr:nvCxnSpPr>
      <xdr:spPr>
        <a:xfrm>
          <a:off x="6972300" y="6275832"/>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83439</xdr:rowOff>
    </xdr:from>
    <xdr:to>
      <xdr:col>15</xdr:col>
      <xdr:colOff>231775</xdr:colOff>
      <xdr:row>39</xdr:row>
      <xdr:rowOff>13589</xdr:rowOff>
    </xdr:to>
    <xdr:sp macro="" textlink="">
      <xdr:nvSpPr>
        <xdr:cNvPr id="312" name="円/楕円 311"/>
        <xdr:cNvSpPr/>
      </xdr:nvSpPr>
      <xdr:spPr>
        <a:xfrm>
          <a:off x="10426700" y="65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169816</xdr:rowOff>
    </xdr:from>
    <xdr:ext cx="378565" cy="259045"/>
    <xdr:sp macro="" textlink="">
      <xdr:nvSpPr>
        <xdr:cNvPr id="313" name="労働費該当値テキスト"/>
        <xdr:cNvSpPr txBox="1"/>
      </xdr:nvSpPr>
      <xdr:spPr>
        <a:xfrm>
          <a:off x="10528300"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132969</xdr:rowOff>
    </xdr:from>
    <xdr:to>
      <xdr:col>14</xdr:col>
      <xdr:colOff>79375</xdr:colOff>
      <xdr:row>38</xdr:row>
      <xdr:rowOff>63119</xdr:rowOff>
    </xdr:to>
    <xdr:sp macro="" textlink="">
      <xdr:nvSpPr>
        <xdr:cNvPr id="314" name="円/楕円 313"/>
        <xdr:cNvSpPr/>
      </xdr:nvSpPr>
      <xdr:spPr>
        <a:xfrm>
          <a:off x="95885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79646</xdr:rowOff>
    </xdr:from>
    <xdr:ext cx="469744" cy="259045"/>
    <xdr:sp macro="" textlink="">
      <xdr:nvSpPr>
        <xdr:cNvPr id="315" name="テキスト ボックス 314"/>
        <xdr:cNvSpPr txBox="1"/>
      </xdr:nvSpPr>
      <xdr:spPr>
        <a:xfrm>
          <a:off x="9404427" y="62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141859</xdr:rowOff>
    </xdr:from>
    <xdr:to>
      <xdr:col>12</xdr:col>
      <xdr:colOff>561975</xdr:colOff>
      <xdr:row>38</xdr:row>
      <xdr:rowOff>72010</xdr:rowOff>
    </xdr:to>
    <xdr:sp macro="" textlink="">
      <xdr:nvSpPr>
        <xdr:cNvPr id="316" name="円/楕円 315"/>
        <xdr:cNvSpPr/>
      </xdr:nvSpPr>
      <xdr:spPr>
        <a:xfrm>
          <a:off x="8699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63136</xdr:rowOff>
    </xdr:from>
    <xdr:ext cx="469744" cy="259045"/>
    <xdr:sp macro="" textlink="">
      <xdr:nvSpPr>
        <xdr:cNvPr id="317" name="テキスト ボックス 316"/>
        <xdr:cNvSpPr txBox="1"/>
      </xdr:nvSpPr>
      <xdr:spPr>
        <a:xfrm>
          <a:off x="8515427" y="65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22733</xdr:rowOff>
    </xdr:from>
    <xdr:to>
      <xdr:col>11</xdr:col>
      <xdr:colOff>358775</xdr:colOff>
      <xdr:row>37</xdr:row>
      <xdr:rowOff>124333</xdr:rowOff>
    </xdr:to>
    <xdr:sp macro="" textlink="">
      <xdr:nvSpPr>
        <xdr:cNvPr id="318" name="円/楕円 317"/>
        <xdr:cNvSpPr/>
      </xdr:nvSpPr>
      <xdr:spPr>
        <a:xfrm>
          <a:off x="7810500" y="63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140860</xdr:rowOff>
    </xdr:from>
    <xdr:ext cx="469744" cy="259045"/>
    <xdr:sp macro="" textlink="">
      <xdr:nvSpPr>
        <xdr:cNvPr id="319" name="テキスト ボックス 318"/>
        <xdr:cNvSpPr txBox="1"/>
      </xdr:nvSpPr>
      <xdr:spPr>
        <a:xfrm>
          <a:off x="7626427"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52832</xdr:rowOff>
    </xdr:from>
    <xdr:to>
      <xdr:col>10</xdr:col>
      <xdr:colOff>155575</xdr:colOff>
      <xdr:row>36</xdr:row>
      <xdr:rowOff>154432</xdr:rowOff>
    </xdr:to>
    <xdr:sp macro="" textlink="">
      <xdr:nvSpPr>
        <xdr:cNvPr id="320" name="円/楕円 319"/>
        <xdr:cNvSpPr/>
      </xdr:nvSpPr>
      <xdr:spPr>
        <a:xfrm>
          <a:off x="6921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170959</xdr:rowOff>
    </xdr:from>
    <xdr:ext cx="469744" cy="259045"/>
    <xdr:sp macro="" textlink="">
      <xdr:nvSpPr>
        <xdr:cNvPr id="321" name="テキスト ボックス 320"/>
        <xdr:cNvSpPr txBox="1"/>
      </xdr:nvSpPr>
      <xdr:spPr>
        <a:xfrm>
          <a:off x="6737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1874</xdr:rowOff>
    </xdr:from>
    <xdr:to>
      <xdr:col>15</xdr:col>
      <xdr:colOff>180975</xdr:colOff>
      <xdr:row>59</xdr:row>
      <xdr:rowOff>22771</xdr:rowOff>
    </xdr:to>
    <xdr:cxnSp macro="">
      <xdr:nvCxnSpPr>
        <xdr:cNvPr id="352" name="直線コネクタ 351"/>
        <xdr:cNvCxnSpPr/>
      </xdr:nvCxnSpPr>
      <xdr:spPr>
        <a:xfrm flipV="1">
          <a:off x="9639300" y="10117424"/>
          <a:ext cx="838200" cy="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18355</xdr:rowOff>
    </xdr:from>
    <xdr:to>
      <xdr:col>14</xdr:col>
      <xdr:colOff>28575</xdr:colOff>
      <xdr:row>59</xdr:row>
      <xdr:rowOff>22771</xdr:rowOff>
    </xdr:to>
    <xdr:cxnSp macro="">
      <xdr:nvCxnSpPr>
        <xdr:cNvPr id="355" name="直線コネクタ 354"/>
        <xdr:cNvCxnSpPr/>
      </xdr:nvCxnSpPr>
      <xdr:spPr>
        <a:xfrm>
          <a:off x="8750300" y="10133905"/>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18355</xdr:rowOff>
    </xdr:from>
    <xdr:to>
      <xdr:col>12</xdr:col>
      <xdr:colOff>511175</xdr:colOff>
      <xdr:row>59</xdr:row>
      <xdr:rowOff>28381</xdr:rowOff>
    </xdr:to>
    <xdr:cxnSp macro="">
      <xdr:nvCxnSpPr>
        <xdr:cNvPr id="358" name="直線コネクタ 357"/>
        <xdr:cNvCxnSpPr/>
      </xdr:nvCxnSpPr>
      <xdr:spPr>
        <a:xfrm flipV="1">
          <a:off x="7861300" y="10133905"/>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25426</xdr:rowOff>
    </xdr:from>
    <xdr:to>
      <xdr:col>11</xdr:col>
      <xdr:colOff>307975</xdr:colOff>
      <xdr:row>59</xdr:row>
      <xdr:rowOff>28381</xdr:rowOff>
    </xdr:to>
    <xdr:cxnSp macro="">
      <xdr:nvCxnSpPr>
        <xdr:cNvPr id="361" name="直線コネクタ 360"/>
        <xdr:cNvCxnSpPr/>
      </xdr:nvCxnSpPr>
      <xdr:spPr>
        <a:xfrm>
          <a:off x="6972300" y="10140976"/>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122524</xdr:rowOff>
    </xdr:from>
    <xdr:to>
      <xdr:col>15</xdr:col>
      <xdr:colOff>231775</xdr:colOff>
      <xdr:row>59</xdr:row>
      <xdr:rowOff>52674</xdr:rowOff>
    </xdr:to>
    <xdr:sp macro="" textlink="">
      <xdr:nvSpPr>
        <xdr:cNvPr id="371" name="円/楕円 370"/>
        <xdr:cNvSpPr/>
      </xdr:nvSpPr>
      <xdr:spPr>
        <a:xfrm>
          <a:off x="10426700" y="100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81901</xdr:rowOff>
    </xdr:from>
    <xdr:ext cx="534377" cy="259045"/>
    <xdr:sp macro="" textlink="">
      <xdr:nvSpPr>
        <xdr:cNvPr id="372" name="農林水産業費該当値テキスト"/>
        <xdr:cNvSpPr txBox="1"/>
      </xdr:nvSpPr>
      <xdr:spPr>
        <a:xfrm>
          <a:off x="10528300" y="98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143421</xdr:rowOff>
    </xdr:from>
    <xdr:to>
      <xdr:col>14</xdr:col>
      <xdr:colOff>79375</xdr:colOff>
      <xdr:row>59</xdr:row>
      <xdr:rowOff>73571</xdr:rowOff>
    </xdr:to>
    <xdr:sp macro="" textlink="">
      <xdr:nvSpPr>
        <xdr:cNvPr id="373" name="円/楕円 372"/>
        <xdr:cNvSpPr/>
      </xdr:nvSpPr>
      <xdr:spPr>
        <a:xfrm>
          <a:off x="9588500" y="100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90098</xdr:rowOff>
    </xdr:from>
    <xdr:ext cx="534377" cy="259045"/>
    <xdr:sp macro="" textlink="">
      <xdr:nvSpPr>
        <xdr:cNvPr id="374" name="テキスト ボックス 373"/>
        <xdr:cNvSpPr txBox="1"/>
      </xdr:nvSpPr>
      <xdr:spPr>
        <a:xfrm>
          <a:off x="9372111" y="98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139005</xdr:rowOff>
    </xdr:from>
    <xdr:to>
      <xdr:col>12</xdr:col>
      <xdr:colOff>561975</xdr:colOff>
      <xdr:row>59</xdr:row>
      <xdr:rowOff>69155</xdr:rowOff>
    </xdr:to>
    <xdr:sp macro="" textlink="">
      <xdr:nvSpPr>
        <xdr:cNvPr id="375" name="円/楕円 374"/>
        <xdr:cNvSpPr/>
      </xdr:nvSpPr>
      <xdr:spPr>
        <a:xfrm>
          <a:off x="8699500" y="100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85682</xdr:rowOff>
    </xdr:from>
    <xdr:ext cx="534377" cy="259045"/>
    <xdr:sp macro="" textlink="">
      <xdr:nvSpPr>
        <xdr:cNvPr id="376" name="テキスト ボックス 375"/>
        <xdr:cNvSpPr txBox="1"/>
      </xdr:nvSpPr>
      <xdr:spPr>
        <a:xfrm>
          <a:off x="8483111" y="98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149031</xdr:rowOff>
    </xdr:from>
    <xdr:to>
      <xdr:col>11</xdr:col>
      <xdr:colOff>358775</xdr:colOff>
      <xdr:row>59</xdr:row>
      <xdr:rowOff>79181</xdr:rowOff>
    </xdr:to>
    <xdr:sp macro="" textlink="">
      <xdr:nvSpPr>
        <xdr:cNvPr id="377" name="円/楕円 376"/>
        <xdr:cNvSpPr/>
      </xdr:nvSpPr>
      <xdr:spPr>
        <a:xfrm>
          <a:off x="7810500" y="100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95708</xdr:rowOff>
    </xdr:from>
    <xdr:ext cx="534377" cy="259045"/>
    <xdr:sp macro="" textlink="">
      <xdr:nvSpPr>
        <xdr:cNvPr id="378" name="テキスト ボックス 377"/>
        <xdr:cNvSpPr txBox="1"/>
      </xdr:nvSpPr>
      <xdr:spPr>
        <a:xfrm>
          <a:off x="7594111" y="98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146076</xdr:rowOff>
    </xdr:from>
    <xdr:to>
      <xdr:col>10</xdr:col>
      <xdr:colOff>155575</xdr:colOff>
      <xdr:row>59</xdr:row>
      <xdr:rowOff>76226</xdr:rowOff>
    </xdr:to>
    <xdr:sp macro="" textlink="">
      <xdr:nvSpPr>
        <xdr:cNvPr id="379" name="円/楕円 378"/>
        <xdr:cNvSpPr/>
      </xdr:nvSpPr>
      <xdr:spPr>
        <a:xfrm>
          <a:off x="6921500" y="10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92753</xdr:rowOff>
    </xdr:from>
    <xdr:ext cx="534377" cy="259045"/>
    <xdr:sp macro="" textlink="">
      <xdr:nvSpPr>
        <xdr:cNvPr id="380" name="テキスト ボックス 379"/>
        <xdr:cNvSpPr txBox="1"/>
      </xdr:nvSpPr>
      <xdr:spPr>
        <a:xfrm>
          <a:off x="6705111" y="98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141366</xdr:rowOff>
    </xdr:from>
    <xdr:to>
      <xdr:col>15</xdr:col>
      <xdr:colOff>180975</xdr:colOff>
      <xdr:row>74</xdr:row>
      <xdr:rowOff>28797</xdr:rowOff>
    </xdr:to>
    <xdr:cxnSp macro="">
      <xdr:nvCxnSpPr>
        <xdr:cNvPr id="411" name="直線コネクタ 410"/>
        <xdr:cNvCxnSpPr/>
      </xdr:nvCxnSpPr>
      <xdr:spPr>
        <a:xfrm flipV="1">
          <a:off x="9639300" y="12657216"/>
          <a:ext cx="8382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28797</xdr:rowOff>
    </xdr:from>
    <xdr:to>
      <xdr:col>14</xdr:col>
      <xdr:colOff>28575</xdr:colOff>
      <xdr:row>75</xdr:row>
      <xdr:rowOff>134507</xdr:rowOff>
    </xdr:to>
    <xdr:cxnSp macro="">
      <xdr:nvCxnSpPr>
        <xdr:cNvPr id="414" name="直線コネクタ 413"/>
        <xdr:cNvCxnSpPr/>
      </xdr:nvCxnSpPr>
      <xdr:spPr>
        <a:xfrm flipV="1">
          <a:off x="8750300" y="12716097"/>
          <a:ext cx="8890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134507</xdr:rowOff>
    </xdr:from>
    <xdr:to>
      <xdr:col>12</xdr:col>
      <xdr:colOff>511175</xdr:colOff>
      <xdr:row>76</xdr:row>
      <xdr:rowOff>33206</xdr:rowOff>
    </xdr:to>
    <xdr:cxnSp macro="">
      <xdr:nvCxnSpPr>
        <xdr:cNvPr id="417" name="直線コネクタ 416"/>
        <xdr:cNvCxnSpPr/>
      </xdr:nvCxnSpPr>
      <xdr:spPr>
        <a:xfrm flipV="1">
          <a:off x="7861300" y="12993257"/>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33206</xdr:rowOff>
    </xdr:from>
    <xdr:to>
      <xdr:col>11</xdr:col>
      <xdr:colOff>307975</xdr:colOff>
      <xdr:row>76</xdr:row>
      <xdr:rowOff>49828</xdr:rowOff>
    </xdr:to>
    <xdr:cxnSp macro="">
      <xdr:nvCxnSpPr>
        <xdr:cNvPr id="420" name="直線コネクタ 419"/>
        <xdr:cNvCxnSpPr/>
      </xdr:nvCxnSpPr>
      <xdr:spPr>
        <a:xfrm flipV="1">
          <a:off x="6972300" y="13063406"/>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90566</xdr:rowOff>
    </xdr:from>
    <xdr:to>
      <xdr:col>15</xdr:col>
      <xdr:colOff>231775</xdr:colOff>
      <xdr:row>74</xdr:row>
      <xdr:rowOff>20716</xdr:rowOff>
    </xdr:to>
    <xdr:sp macro="" textlink="">
      <xdr:nvSpPr>
        <xdr:cNvPr id="430" name="円/楕円 429"/>
        <xdr:cNvSpPr/>
      </xdr:nvSpPr>
      <xdr:spPr>
        <a:xfrm>
          <a:off x="10426700" y="12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113443</xdr:rowOff>
    </xdr:from>
    <xdr:ext cx="534377" cy="259045"/>
    <xdr:sp macro="" textlink="">
      <xdr:nvSpPr>
        <xdr:cNvPr id="431" name="商工費該当値テキスト"/>
        <xdr:cNvSpPr txBox="1"/>
      </xdr:nvSpPr>
      <xdr:spPr>
        <a:xfrm>
          <a:off x="10528300" y="124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149447</xdr:rowOff>
    </xdr:from>
    <xdr:to>
      <xdr:col>14</xdr:col>
      <xdr:colOff>79375</xdr:colOff>
      <xdr:row>74</xdr:row>
      <xdr:rowOff>79597</xdr:rowOff>
    </xdr:to>
    <xdr:sp macro="" textlink="">
      <xdr:nvSpPr>
        <xdr:cNvPr id="432" name="円/楕円 431"/>
        <xdr:cNvSpPr/>
      </xdr:nvSpPr>
      <xdr:spPr>
        <a:xfrm>
          <a:off x="9588500" y="126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96124</xdr:rowOff>
    </xdr:from>
    <xdr:ext cx="534377" cy="259045"/>
    <xdr:sp macro="" textlink="">
      <xdr:nvSpPr>
        <xdr:cNvPr id="433" name="テキスト ボックス 432"/>
        <xdr:cNvSpPr txBox="1"/>
      </xdr:nvSpPr>
      <xdr:spPr>
        <a:xfrm>
          <a:off x="9372111" y="12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83707</xdr:rowOff>
    </xdr:from>
    <xdr:to>
      <xdr:col>12</xdr:col>
      <xdr:colOff>561975</xdr:colOff>
      <xdr:row>76</xdr:row>
      <xdr:rowOff>13857</xdr:rowOff>
    </xdr:to>
    <xdr:sp macro="" textlink="">
      <xdr:nvSpPr>
        <xdr:cNvPr id="434" name="円/楕円 433"/>
        <xdr:cNvSpPr/>
      </xdr:nvSpPr>
      <xdr:spPr>
        <a:xfrm>
          <a:off x="8699500" y="12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30384</xdr:rowOff>
    </xdr:from>
    <xdr:ext cx="534377" cy="259045"/>
    <xdr:sp macro="" textlink="">
      <xdr:nvSpPr>
        <xdr:cNvPr id="435" name="テキスト ボックス 434"/>
        <xdr:cNvSpPr txBox="1"/>
      </xdr:nvSpPr>
      <xdr:spPr>
        <a:xfrm>
          <a:off x="8483111" y="127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153856</xdr:rowOff>
    </xdr:from>
    <xdr:to>
      <xdr:col>11</xdr:col>
      <xdr:colOff>358775</xdr:colOff>
      <xdr:row>76</xdr:row>
      <xdr:rowOff>84006</xdr:rowOff>
    </xdr:to>
    <xdr:sp macro="" textlink="">
      <xdr:nvSpPr>
        <xdr:cNvPr id="436" name="円/楕円 435"/>
        <xdr:cNvSpPr/>
      </xdr:nvSpPr>
      <xdr:spPr>
        <a:xfrm>
          <a:off x="7810500" y="130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100532</xdr:rowOff>
    </xdr:from>
    <xdr:ext cx="534377" cy="259045"/>
    <xdr:sp macro="" textlink="">
      <xdr:nvSpPr>
        <xdr:cNvPr id="437" name="テキスト ボックス 436"/>
        <xdr:cNvSpPr txBox="1"/>
      </xdr:nvSpPr>
      <xdr:spPr>
        <a:xfrm>
          <a:off x="7594111" y="127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170478</xdr:rowOff>
    </xdr:from>
    <xdr:to>
      <xdr:col>10</xdr:col>
      <xdr:colOff>155575</xdr:colOff>
      <xdr:row>76</xdr:row>
      <xdr:rowOff>100628</xdr:rowOff>
    </xdr:to>
    <xdr:sp macro="" textlink="">
      <xdr:nvSpPr>
        <xdr:cNvPr id="438" name="円/楕円 437"/>
        <xdr:cNvSpPr/>
      </xdr:nvSpPr>
      <xdr:spPr>
        <a:xfrm>
          <a:off x="6921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117154</xdr:rowOff>
    </xdr:from>
    <xdr:ext cx="534377" cy="259045"/>
    <xdr:sp macro="" textlink="">
      <xdr:nvSpPr>
        <xdr:cNvPr id="439" name="テキスト ボックス 438"/>
        <xdr:cNvSpPr txBox="1"/>
      </xdr:nvSpPr>
      <xdr:spPr>
        <a:xfrm>
          <a:off x="6705111" y="128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132516</xdr:rowOff>
    </xdr:from>
    <xdr:to>
      <xdr:col>15</xdr:col>
      <xdr:colOff>180975</xdr:colOff>
      <xdr:row>98</xdr:row>
      <xdr:rowOff>138557</xdr:rowOff>
    </xdr:to>
    <xdr:cxnSp macro="">
      <xdr:nvCxnSpPr>
        <xdr:cNvPr id="468" name="直線コネクタ 467"/>
        <xdr:cNvCxnSpPr/>
      </xdr:nvCxnSpPr>
      <xdr:spPr>
        <a:xfrm flipV="1">
          <a:off x="9639300" y="16934616"/>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138557</xdr:rowOff>
    </xdr:from>
    <xdr:to>
      <xdr:col>14</xdr:col>
      <xdr:colOff>28575</xdr:colOff>
      <xdr:row>98</xdr:row>
      <xdr:rowOff>147558</xdr:rowOff>
    </xdr:to>
    <xdr:cxnSp macro="">
      <xdr:nvCxnSpPr>
        <xdr:cNvPr id="471" name="直線コネクタ 470"/>
        <xdr:cNvCxnSpPr/>
      </xdr:nvCxnSpPr>
      <xdr:spPr>
        <a:xfrm flipV="1">
          <a:off x="8750300" y="16940657"/>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144529</xdr:rowOff>
    </xdr:from>
    <xdr:to>
      <xdr:col>12</xdr:col>
      <xdr:colOff>511175</xdr:colOff>
      <xdr:row>98</xdr:row>
      <xdr:rowOff>147558</xdr:rowOff>
    </xdr:to>
    <xdr:cxnSp macro="">
      <xdr:nvCxnSpPr>
        <xdr:cNvPr id="474" name="直線コネクタ 473"/>
        <xdr:cNvCxnSpPr/>
      </xdr:nvCxnSpPr>
      <xdr:spPr>
        <a:xfrm>
          <a:off x="7861300" y="1694662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137937</xdr:rowOff>
    </xdr:from>
    <xdr:to>
      <xdr:col>11</xdr:col>
      <xdr:colOff>307975</xdr:colOff>
      <xdr:row>98</xdr:row>
      <xdr:rowOff>144529</xdr:rowOff>
    </xdr:to>
    <xdr:cxnSp macro="">
      <xdr:nvCxnSpPr>
        <xdr:cNvPr id="477" name="直線コネクタ 476"/>
        <xdr:cNvCxnSpPr/>
      </xdr:nvCxnSpPr>
      <xdr:spPr>
        <a:xfrm>
          <a:off x="6972300" y="1694003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81716</xdr:rowOff>
    </xdr:from>
    <xdr:to>
      <xdr:col>15</xdr:col>
      <xdr:colOff>231775</xdr:colOff>
      <xdr:row>99</xdr:row>
      <xdr:rowOff>11866</xdr:rowOff>
    </xdr:to>
    <xdr:sp macro="" textlink="">
      <xdr:nvSpPr>
        <xdr:cNvPr id="487" name="円/楕円 486"/>
        <xdr:cNvSpPr/>
      </xdr:nvSpPr>
      <xdr:spPr>
        <a:xfrm>
          <a:off x="10426700" y="168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87757</xdr:rowOff>
    </xdr:from>
    <xdr:to>
      <xdr:col>14</xdr:col>
      <xdr:colOff>79375</xdr:colOff>
      <xdr:row>99</xdr:row>
      <xdr:rowOff>17907</xdr:rowOff>
    </xdr:to>
    <xdr:sp macro="" textlink="">
      <xdr:nvSpPr>
        <xdr:cNvPr id="489" name="円/楕円 488"/>
        <xdr:cNvSpPr/>
      </xdr:nvSpPr>
      <xdr:spPr>
        <a:xfrm>
          <a:off x="9588500" y="168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9034</xdr:rowOff>
    </xdr:from>
    <xdr:ext cx="534377" cy="259045"/>
    <xdr:sp macro="" textlink="">
      <xdr:nvSpPr>
        <xdr:cNvPr id="490" name="テキスト ボックス 489"/>
        <xdr:cNvSpPr txBox="1"/>
      </xdr:nvSpPr>
      <xdr:spPr>
        <a:xfrm>
          <a:off x="9372111" y="169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96758</xdr:rowOff>
    </xdr:from>
    <xdr:to>
      <xdr:col>12</xdr:col>
      <xdr:colOff>561975</xdr:colOff>
      <xdr:row>99</xdr:row>
      <xdr:rowOff>26908</xdr:rowOff>
    </xdr:to>
    <xdr:sp macro="" textlink="">
      <xdr:nvSpPr>
        <xdr:cNvPr id="491" name="円/楕円 490"/>
        <xdr:cNvSpPr/>
      </xdr:nvSpPr>
      <xdr:spPr>
        <a:xfrm>
          <a:off x="8699500" y="16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18035</xdr:rowOff>
    </xdr:from>
    <xdr:ext cx="534377" cy="259045"/>
    <xdr:sp macro="" textlink="">
      <xdr:nvSpPr>
        <xdr:cNvPr id="492" name="テキスト ボックス 491"/>
        <xdr:cNvSpPr txBox="1"/>
      </xdr:nvSpPr>
      <xdr:spPr>
        <a:xfrm>
          <a:off x="8483111" y="16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93729</xdr:rowOff>
    </xdr:from>
    <xdr:to>
      <xdr:col>11</xdr:col>
      <xdr:colOff>358775</xdr:colOff>
      <xdr:row>99</xdr:row>
      <xdr:rowOff>23879</xdr:rowOff>
    </xdr:to>
    <xdr:sp macro="" textlink="">
      <xdr:nvSpPr>
        <xdr:cNvPr id="493" name="円/楕円 492"/>
        <xdr:cNvSpPr/>
      </xdr:nvSpPr>
      <xdr:spPr>
        <a:xfrm>
          <a:off x="7810500" y="168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15006</xdr:rowOff>
    </xdr:from>
    <xdr:ext cx="534377" cy="259045"/>
    <xdr:sp macro="" textlink="">
      <xdr:nvSpPr>
        <xdr:cNvPr id="494" name="テキスト ボックス 493"/>
        <xdr:cNvSpPr txBox="1"/>
      </xdr:nvSpPr>
      <xdr:spPr>
        <a:xfrm>
          <a:off x="7594111" y="169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87137</xdr:rowOff>
    </xdr:from>
    <xdr:to>
      <xdr:col>10</xdr:col>
      <xdr:colOff>155575</xdr:colOff>
      <xdr:row>99</xdr:row>
      <xdr:rowOff>17287</xdr:rowOff>
    </xdr:to>
    <xdr:sp macro="" textlink="">
      <xdr:nvSpPr>
        <xdr:cNvPr id="495" name="円/楕円 494"/>
        <xdr:cNvSpPr/>
      </xdr:nvSpPr>
      <xdr:spPr>
        <a:xfrm>
          <a:off x="6921500" y="168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8414</xdr:rowOff>
    </xdr:from>
    <xdr:ext cx="534377" cy="259045"/>
    <xdr:sp macro="" textlink="">
      <xdr:nvSpPr>
        <xdr:cNvPr id="496" name="テキスト ボックス 495"/>
        <xdr:cNvSpPr txBox="1"/>
      </xdr:nvSpPr>
      <xdr:spPr>
        <a:xfrm>
          <a:off x="6705111" y="169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65386</xdr:rowOff>
    </xdr:from>
    <xdr:to>
      <xdr:col>23</xdr:col>
      <xdr:colOff>517525</xdr:colOff>
      <xdr:row>37</xdr:row>
      <xdr:rowOff>7798</xdr:rowOff>
    </xdr:to>
    <xdr:cxnSp macro="">
      <xdr:nvCxnSpPr>
        <xdr:cNvPr id="525" name="直線コネクタ 524"/>
        <xdr:cNvCxnSpPr/>
      </xdr:nvCxnSpPr>
      <xdr:spPr>
        <a:xfrm>
          <a:off x="15481300" y="6066136"/>
          <a:ext cx="838200" cy="28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65386</xdr:rowOff>
    </xdr:from>
    <xdr:to>
      <xdr:col>22</xdr:col>
      <xdr:colOff>365125</xdr:colOff>
      <xdr:row>36</xdr:row>
      <xdr:rowOff>156559</xdr:rowOff>
    </xdr:to>
    <xdr:cxnSp macro="">
      <xdr:nvCxnSpPr>
        <xdr:cNvPr id="528" name="直線コネクタ 527"/>
        <xdr:cNvCxnSpPr/>
      </xdr:nvCxnSpPr>
      <xdr:spPr>
        <a:xfrm flipV="1">
          <a:off x="14592300" y="6066136"/>
          <a:ext cx="889000" cy="2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59614</xdr:rowOff>
    </xdr:from>
    <xdr:to>
      <xdr:col>21</xdr:col>
      <xdr:colOff>161925</xdr:colOff>
      <xdr:row>36</xdr:row>
      <xdr:rowOff>156559</xdr:rowOff>
    </xdr:to>
    <xdr:cxnSp macro="">
      <xdr:nvCxnSpPr>
        <xdr:cNvPr id="531" name="直線コネクタ 530"/>
        <xdr:cNvCxnSpPr/>
      </xdr:nvCxnSpPr>
      <xdr:spPr>
        <a:xfrm>
          <a:off x="13703300" y="6231814"/>
          <a:ext cx="889000" cy="9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59614</xdr:rowOff>
    </xdr:from>
    <xdr:to>
      <xdr:col>19</xdr:col>
      <xdr:colOff>644525</xdr:colOff>
      <xdr:row>37</xdr:row>
      <xdr:rowOff>2407</xdr:rowOff>
    </xdr:to>
    <xdr:cxnSp macro="">
      <xdr:nvCxnSpPr>
        <xdr:cNvPr id="534" name="直線コネクタ 533"/>
        <xdr:cNvCxnSpPr/>
      </xdr:nvCxnSpPr>
      <xdr:spPr>
        <a:xfrm flipV="1">
          <a:off x="12814300" y="6231814"/>
          <a:ext cx="8890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128448</xdr:rowOff>
    </xdr:from>
    <xdr:to>
      <xdr:col>23</xdr:col>
      <xdr:colOff>568325</xdr:colOff>
      <xdr:row>37</xdr:row>
      <xdr:rowOff>58598</xdr:rowOff>
    </xdr:to>
    <xdr:sp macro="" textlink="">
      <xdr:nvSpPr>
        <xdr:cNvPr id="544" name="円/楕円 543"/>
        <xdr:cNvSpPr/>
      </xdr:nvSpPr>
      <xdr:spPr>
        <a:xfrm>
          <a:off x="16268700" y="63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106875</xdr:rowOff>
    </xdr:from>
    <xdr:ext cx="534377" cy="259045"/>
    <xdr:sp macro="" textlink="">
      <xdr:nvSpPr>
        <xdr:cNvPr id="545" name="消防費該当値テキスト"/>
        <xdr:cNvSpPr txBox="1"/>
      </xdr:nvSpPr>
      <xdr:spPr>
        <a:xfrm>
          <a:off x="16370300" y="62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14586</xdr:rowOff>
    </xdr:from>
    <xdr:to>
      <xdr:col>22</xdr:col>
      <xdr:colOff>415925</xdr:colOff>
      <xdr:row>35</xdr:row>
      <xdr:rowOff>116186</xdr:rowOff>
    </xdr:to>
    <xdr:sp macro="" textlink="">
      <xdr:nvSpPr>
        <xdr:cNvPr id="546" name="円/楕円 545"/>
        <xdr:cNvSpPr/>
      </xdr:nvSpPr>
      <xdr:spPr>
        <a:xfrm>
          <a:off x="15430500" y="60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132713</xdr:rowOff>
    </xdr:from>
    <xdr:ext cx="534377" cy="259045"/>
    <xdr:sp macro="" textlink="">
      <xdr:nvSpPr>
        <xdr:cNvPr id="547" name="テキスト ボックス 546"/>
        <xdr:cNvSpPr txBox="1"/>
      </xdr:nvSpPr>
      <xdr:spPr>
        <a:xfrm>
          <a:off x="15214111" y="57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105759</xdr:rowOff>
    </xdr:from>
    <xdr:to>
      <xdr:col>21</xdr:col>
      <xdr:colOff>212725</xdr:colOff>
      <xdr:row>37</xdr:row>
      <xdr:rowOff>35909</xdr:rowOff>
    </xdr:to>
    <xdr:sp macro="" textlink="">
      <xdr:nvSpPr>
        <xdr:cNvPr id="548" name="円/楕円 547"/>
        <xdr:cNvSpPr/>
      </xdr:nvSpPr>
      <xdr:spPr>
        <a:xfrm>
          <a:off x="14541500" y="62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52436</xdr:rowOff>
    </xdr:from>
    <xdr:ext cx="534377" cy="259045"/>
    <xdr:sp macro="" textlink="">
      <xdr:nvSpPr>
        <xdr:cNvPr id="549" name="テキスト ボックス 548"/>
        <xdr:cNvSpPr txBox="1"/>
      </xdr:nvSpPr>
      <xdr:spPr>
        <a:xfrm>
          <a:off x="14325111" y="60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8814</xdr:rowOff>
    </xdr:from>
    <xdr:to>
      <xdr:col>20</xdr:col>
      <xdr:colOff>9525</xdr:colOff>
      <xdr:row>36</xdr:row>
      <xdr:rowOff>110414</xdr:rowOff>
    </xdr:to>
    <xdr:sp macro="" textlink="">
      <xdr:nvSpPr>
        <xdr:cNvPr id="550" name="円/楕円 549"/>
        <xdr:cNvSpPr/>
      </xdr:nvSpPr>
      <xdr:spPr>
        <a:xfrm>
          <a:off x="13652500" y="61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126941</xdr:rowOff>
    </xdr:from>
    <xdr:ext cx="534377" cy="259045"/>
    <xdr:sp macro="" textlink="">
      <xdr:nvSpPr>
        <xdr:cNvPr id="551" name="テキスト ボックス 550"/>
        <xdr:cNvSpPr txBox="1"/>
      </xdr:nvSpPr>
      <xdr:spPr>
        <a:xfrm>
          <a:off x="13436111" y="59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123057</xdr:rowOff>
    </xdr:from>
    <xdr:to>
      <xdr:col>18</xdr:col>
      <xdr:colOff>492125</xdr:colOff>
      <xdr:row>37</xdr:row>
      <xdr:rowOff>53207</xdr:rowOff>
    </xdr:to>
    <xdr:sp macro="" textlink="">
      <xdr:nvSpPr>
        <xdr:cNvPr id="552" name="円/楕円 551"/>
        <xdr:cNvSpPr/>
      </xdr:nvSpPr>
      <xdr:spPr>
        <a:xfrm>
          <a:off x="12763500" y="62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69734</xdr:rowOff>
    </xdr:from>
    <xdr:ext cx="534377" cy="259045"/>
    <xdr:sp macro="" textlink="">
      <xdr:nvSpPr>
        <xdr:cNvPr id="553" name="テキスト ボックス 552"/>
        <xdr:cNvSpPr txBox="1"/>
      </xdr:nvSpPr>
      <xdr:spPr>
        <a:xfrm>
          <a:off x="12547111" y="60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138709</xdr:rowOff>
    </xdr:from>
    <xdr:to>
      <xdr:col>23</xdr:col>
      <xdr:colOff>517525</xdr:colOff>
      <xdr:row>55</xdr:row>
      <xdr:rowOff>67672</xdr:rowOff>
    </xdr:to>
    <xdr:cxnSp macro="">
      <xdr:nvCxnSpPr>
        <xdr:cNvPr id="583" name="直線コネクタ 582"/>
        <xdr:cNvCxnSpPr/>
      </xdr:nvCxnSpPr>
      <xdr:spPr>
        <a:xfrm>
          <a:off x="15481300" y="9225559"/>
          <a:ext cx="838200" cy="2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138709</xdr:rowOff>
    </xdr:from>
    <xdr:to>
      <xdr:col>22</xdr:col>
      <xdr:colOff>365125</xdr:colOff>
      <xdr:row>55</xdr:row>
      <xdr:rowOff>91446</xdr:rowOff>
    </xdr:to>
    <xdr:cxnSp macro="">
      <xdr:nvCxnSpPr>
        <xdr:cNvPr id="586" name="直線コネクタ 585"/>
        <xdr:cNvCxnSpPr/>
      </xdr:nvCxnSpPr>
      <xdr:spPr>
        <a:xfrm flipV="1">
          <a:off x="14592300" y="9225559"/>
          <a:ext cx="889000" cy="2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93028</xdr:rowOff>
    </xdr:from>
    <xdr:to>
      <xdr:col>21</xdr:col>
      <xdr:colOff>161925</xdr:colOff>
      <xdr:row>55</xdr:row>
      <xdr:rowOff>91446</xdr:rowOff>
    </xdr:to>
    <xdr:cxnSp macro="">
      <xdr:nvCxnSpPr>
        <xdr:cNvPr id="589" name="直線コネクタ 588"/>
        <xdr:cNvCxnSpPr/>
      </xdr:nvCxnSpPr>
      <xdr:spPr>
        <a:xfrm>
          <a:off x="13703300" y="9351328"/>
          <a:ext cx="889000" cy="16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93028</xdr:rowOff>
    </xdr:from>
    <xdr:to>
      <xdr:col>19</xdr:col>
      <xdr:colOff>644525</xdr:colOff>
      <xdr:row>55</xdr:row>
      <xdr:rowOff>137700</xdr:rowOff>
    </xdr:to>
    <xdr:cxnSp macro="">
      <xdr:nvCxnSpPr>
        <xdr:cNvPr id="592" name="直線コネクタ 591"/>
        <xdr:cNvCxnSpPr/>
      </xdr:nvCxnSpPr>
      <xdr:spPr>
        <a:xfrm flipV="1">
          <a:off x="12814300" y="9351328"/>
          <a:ext cx="889000" cy="2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16872</xdr:rowOff>
    </xdr:from>
    <xdr:to>
      <xdr:col>23</xdr:col>
      <xdr:colOff>568325</xdr:colOff>
      <xdr:row>55</xdr:row>
      <xdr:rowOff>118472</xdr:rowOff>
    </xdr:to>
    <xdr:sp macro="" textlink="">
      <xdr:nvSpPr>
        <xdr:cNvPr id="602" name="円/楕円 601"/>
        <xdr:cNvSpPr/>
      </xdr:nvSpPr>
      <xdr:spPr>
        <a:xfrm>
          <a:off x="16268700" y="94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39749</xdr:rowOff>
    </xdr:from>
    <xdr:ext cx="534377" cy="259045"/>
    <xdr:sp macro="" textlink="">
      <xdr:nvSpPr>
        <xdr:cNvPr id="603" name="教育費該当値テキスト"/>
        <xdr:cNvSpPr txBox="1"/>
      </xdr:nvSpPr>
      <xdr:spPr>
        <a:xfrm>
          <a:off x="16370300" y="92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87909</xdr:rowOff>
    </xdr:from>
    <xdr:to>
      <xdr:col>22</xdr:col>
      <xdr:colOff>415925</xdr:colOff>
      <xdr:row>54</xdr:row>
      <xdr:rowOff>18059</xdr:rowOff>
    </xdr:to>
    <xdr:sp macro="" textlink="">
      <xdr:nvSpPr>
        <xdr:cNvPr id="604" name="円/楕円 603"/>
        <xdr:cNvSpPr/>
      </xdr:nvSpPr>
      <xdr:spPr>
        <a:xfrm>
          <a:off x="15430500" y="91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34586</xdr:rowOff>
    </xdr:from>
    <xdr:ext cx="534377" cy="259045"/>
    <xdr:sp macro="" textlink="">
      <xdr:nvSpPr>
        <xdr:cNvPr id="605" name="テキスト ボックス 604"/>
        <xdr:cNvSpPr txBox="1"/>
      </xdr:nvSpPr>
      <xdr:spPr>
        <a:xfrm>
          <a:off x="15214111" y="89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40646</xdr:rowOff>
    </xdr:from>
    <xdr:to>
      <xdr:col>21</xdr:col>
      <xdr:colOff>212725</xdr:colOff>
      <xdr:row>55</xdr:row>
      <xdr:rowOff>142246</xdr:rowOff>
    </xdr:to>
    <xdr:sp macro="" textlink="">
      <xdr:nvSpPr>
        <xdr:cNvPr id="606" name="円/楕円 605"/>
        <xdr:cNvSpPr/>
      </xdr:nvSpPr>
      <xdr:spPr>
        <a:xfrm>
          <a:off x="14541500" y="94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158773</xdr:rowOff>
    </xdr:from>
    <xdr:ext cx="534377" cy="259045"/>
    <xdr:sp macro="" textlink="">
      <xdr:nvSpPr>
        <xdr:cNvPr id="607" name="テキスト ボックス 606"/>
        <xdr:cNvSpPr txBox="1"/>
      </xdr:nvSpPr>
      <xdr:spPr>
        <a:xfrm>
          <a:off x="14325111" y="9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42228</xdr:rowOff>
    </xdr:from>
    <xdr:to>
      <xdr:col>20</xdr:col>
      <xdr:colOff>9525</xdr:colOff>
      <xdr:row>54</xdr:row>
      <xdr:rowOff>143828</xdr:rowOff>
    </xdr:to>
    <xdr:sp macro="" textlink="">
      <xdr:nvSpPr>
        <xdr:cNvPr id="608" name="円/楕円 607"/>
        <xdr:cNvSpPr/>
      </xdr:nvSpPr>
      <xdr:spPr>
        <a:xfrm>
          <a:off x="13652500" y="9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160355</xdr:rowOff>
    </xdr:from>
    <xdr:ext cx="534377" cy="259045"/>
    <xdr:sp macro="" textlink="">
      <xdr:nvSpPr>
        <xdr:cNvPr id="609" name="テキスト ボックス 608"/>
        <xdr:cNvSpPr txBox="1"/>
      </xdr:nvSpPr>
      <xdr:spPr>
        <a:xfrm>
          <a:off x="13436111" y="90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86900</xdr:rowOff>
    </xdr:from>
    <xdr:to>
      <xdr:col>18</xdr:col>
      <xdr:colOff>492125</xdr:colOff>
      <xdr:row>56</xdr:row>
      <xdr:rowOff>17050</xdr:rowOff>
    </xdr:to>
    <xdr:sp macro="" textlink="">
      <xdr:nvSpPr>
        <xdr:cNvPr id="610" name="円/楕円 609"/>
        <xdr:cNvSpPr/>
      </xdr:nvSpPr>
      <xdr:spPr>
        <a:xfrm>
          <a:off x="12763500" y="95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33577</xdr:rowOff>
    </xdr:from>
    <xdr:ext cx="534377" cy="259045"/>
    <xdr:sp macro="" textlink="">
      <xdr:nvSpPr>
        <xdr:cNvPr id="611" name="テキスト ボックス 610"/>
        <xdr:cNvSpPr txBox="1"/>
      </xdr:nvSpPr>
      <xdr:spPr>
        <a:xfrm>
          <a:off x="12547111" y="92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79716</xdr:rowOff>
    </xdr:from>
    <xdr:to>
      <xdr:col>23</xdr:col>
      <xdr:colOff>517525</xdr:colOff>
      <xdr:row>78</xdr:row>
      <xdr:rowOff>132367</xdr:rowOff>
    </xdr:to>
    <xdr:cxnSp macro="">
      <xdr:nvCxnSpPr>
        <xdr:cNvPr id="638" name="直線コネクタ 637"/>
        <xdr:cNvCxnSpPr/>
      </xdr:nvCxnSpPr>
      <xdr:spPr>
        <a:xfrm>
          <a:off x="15481300" y="13452816"/>
          <a:ext cx="838200" cy="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79716</xdr:rowOff>
    </xdr:from>
    <xdr:to>
      <xdr:col>22</xdr:col>
      <xdr:colOff>365125</xdr:colOff>
      <xdr:row>78</xdr:row>
      <xdr:rowOff>112002</xdr:rowOff>
    </xdr:to>
    <xdr:cxnSp macro="">
      <xdr:nvCxnSpPr>
        <xdr:cNvPr id="641" name="直線コネクタ 640"/>
        <xdr:cNvCxnSpPr/>
      </xdr:nvCxnSpPr>
      <xdr:spPr>
        <a:xfrm flipV="1">
          <a:off x="14592300" y="13452816"/>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103727</xdr:rowOff>
    </xdr:from>
    <xdr:to>
      <xdr:col>21</xdr:col>
      <xdr:colOff>161925</xdr:colOff>
      <xdr:row>78</xdr:row>
      <xdr:rowOff>112002</xdr:rowOff>
    </xdr:to>
    <xdr:cxnSp macro="">
      <xdr:nvCxnSpPr>
        <xdr:cNvPr id="644" name="直線コネクタ 643"/>
        <xdr:cNvCxnSpPr/>
      </xdr:nvCxnSpPr>
      <xdr:spPr>
        <a:xfrm>
          <a:off x="13703300" y="13476827"/>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81215</xdr:rowOff>
    </xdr:from>
    <xdr:to>
      <xdr:col>19</xdr:col>
      <xdr:colOff>644525</xdr:colOff>
      <xdr:row>78</xdr:row>
      <xdr:rowOff>103727</xdr:rowOff>
    </xdr:to>
    <xdr:cxnSp macro="">
      <xdr:nvCxnSpPr>
        <xdr:cNvPr id="647" name="直線コネクタ 646"/>
        <xdr:cNvCxnSpPr/>
      </xdr:nvCxnSpPr>
      <xdr:spPr>
        <a:xfrm>
          <a:off x="12814300" y="13454315"/>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81567</xdr:rowOff>
    </xdr:from>
    <xdr:to>
      <xdr:col>23</xdr:col>
      <xdr:colOff>568325</xdr:colOff>
      <xdr:row>79</xdr:row>
      <xdr:rowOff>11717</xdr:rowOff>
    </xdr:to>
    <xdr:sp macro="" textlink="">
      <xdr:nvSpPr>
        <xdr:cNvPr id="657" name="円/楕円 656"/>
        <xdr:cNvSpPr/>
      </xdr:nvSpPr>
      <xdr:spPr>
        <a:xfrm>
          <a:off x="162687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28916</xdr:rowOff>
    </xdr:from>
    <xdr:to>
      <xdr:col>22</xdr:col>
      <xdr:colOff>415925</xdr:colOff>
      <xdr:row>78</xdr:row>
      <xdr:rowOff>130516</xdr:rowOff>
    </xdr:to>
    <xdr:sp macro="" textlink="">
      <xdr:nvSpPr>
        <xdr:cNvPr id="659" name="円/楕円 658"/>
        <xdr:cNvSpPr/>
      </xdr:nvSpPr>
      <xdr:spPr>
        <a:xfrm>
          <a:off x="15430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147043</xdr:rowOff>
    </xdr:from>
    <xdr:ext cx="469744" cy="259045"/>
    <xdr:sp macro="" textlink="">
      <xdr:nvSpPr>
        <xdr:cNvPr id="660" name="テキスト ボックス 659"/>
        <xdr:cNvSpPr txBox="1"/>
      </xdr:nvSpPr>
      <xdr:spPr>
        <a:xfrm>
          <a:off x="15246427" y="131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61202</xdr:rowOff>
    </xdr:from>
    <xdr:to>
      <xdr:col>21</xdr:col>
      <xdr:colOff>212725</xdr:colOff>
      <xdr:row>78</xdr:row>
      <xdr:rowOff>162802</xdr:rowOff>
    </xdr:to>
    <xdr:sp macro="" textlink="">
      <xdr:nvSpPr>
        <xdr:cNvPr id="661" name="円/楕円 660"/>
        <xdr:cNvSpPr/>
      </xdr:nvSpPr>
      <xdr:spPr>
        <a:xfrm>
          <a:off x="14541500" y="134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153929</xdr:rowOff>
    </xdr:from>
    <xdr:ext cx="469744" cy="259045"/>
    <xdr:sp macro="" textlink="">
      <xdr:nvSpPr>
        <xdr:cNvPr id="662" name="テキスト ボックス 661"/>
        <xdr:cNvSpPr txBox="1"/>
      </xdr:nvSpPr>
      <xdr:spPr>
        <a:xfrm>
          <a:off x="14357427" y="135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52927</xdr:rowOff>
    </xdr:from>
    <xdr:to>
      <xdr:col>20</xdr:col>
      <xdr:colOff>9525</xdr:colOff>
      <xdr:row>78</xdr:row>
      <xdr:rowOff>154527</xdr:rowOff>
    </xdr:to>
    <xdr:sp macro="" textlink="">
      <xdr:nvSpPr>
        <xdr:cNvPr id="663" name="円/楕円 662"/>
        <xdr:cNvSpPr/>
      </xdr:nvSpPr>
      <xdr:spPr>
        <a:xfrm>
          <a:off x="13652500" y="134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145654</xdr:rowOff>
    </xdr:from>
    <xdr:ext cx="469744" cy="259045"/>
    <xdr:sp macro="" textlink="">
      <xdr:nvSpPr>
        <xdr:cNvPr id="664" name="テキスト ボックス 663"/>
        <xdr:cNvSpPr txBox="1"/>
      </xdr:nvSpPr>
      <xdr:spPr>
        <a:xfrm>
          <a:off x="13468427" y="1351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30415</xdr:rowOff>
    </xdr:from>
    <xdr:to>
      <xdr:col>18</xdr:col>
      <xdr:colOff>492125</xdr:colOff>
      <xdr:row>78</xdr:row>
      <xdr:rowOff>132015</xdr:rowOff>
    </xdr:to>
    <xdr:sp macro="" textlink="">
      <xdr:nvSpPr>
        <xdr:cNvPr id="665" name="円/楕円 664"/>
        <xdr:cNvSpPr/>
      </xdr:nvSpPr>
      <xdr:spPr>
        <a:xfrm>
          <a:off x="12763500" y="134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148542</xdr:rowOff>
    </xdr:from>
    <xdr:ext cx="469744" cy="259045"/>
    <xdr:sp macro="" textlink="">
      <xdr:nvSpPr>
        <xdr:cNvPr id="666" name="テキスト ボックス 665"/>
        <xdr:cNvSpPr txBox="1"/>
      </xdr:nvSpPr>
      <xdr:spPr>
        <a:xfrm>
          <a:off x="12579427" y="1317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26569</xdr:rowOff>
    </xdr:from>
    <xdr:to>
      <xdr:col>23</xdr:col>
      <xdr:colOff>517525</xdr:colOff>
      <xdr:row>93</xdr:row>
      <xdr:rowOff>56566</xdr:rowOff>
    </xdr:to>
    <xdr:cxnSp macro="">
      <xdr:nvCxnSpPr>
        <xdr:cNvPr id="695" name="直線コネクタ 694"/>
        <xdr:cNvCxnSpPr/>
      </xdr:nvCxnSpPr>
      <xdr:spPr>
        <a:xfrm flipV="1">
          <a:off x="15481300" y="15971419"/>
          <a:ext cx="8382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23837</xdr:rowOff>
    </xdr:from>
    <xdr:to>
      <xdr:col>22</xdr:col>
      <xdr:colOff>365125</xdr:colOff>
      <xdr:row>93</xdr:row>
      <xdr:rowOff>56566</xdr:rowOff>
    </xdr:to>
    <xdr:cxnSp macro="">
      <xdr:nvCxnSpPr>
        <xdr:cNvPr id="698" name="直線コネクタ 697"/>
        <xdr:cNvCxnSpPr/>
      </xdr:nvCxnSpPr>
      <xdr:spPr>
        <a:xfrm>
          <a:off x="14592300" y="15968687"/>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92583</xdr:rowOff>
    </xdr:from>
    <xdr:to>
      <xdr:col>21</xdr:col>
      <xdr:colOff>161925</xdr:colOff>
      <xdr:row>93</xdr:row>
      <xdr:rowOff>23837</xdr:rowOff>
    </xdr:to>
    <xdr:cxnSp macro="">
      <xdr:nvCxnSpPr>
        <xdr:cNvPr id="701" name="直線コネクタ 700"/>
        <xdr:cNvCxnSpPr/>
      </xdr:nvCxnSpPr>
      <xdr:spPr>
        <a:xfrm>
          <a:off x="13703300" y="15865983"/>
          <a:ext cx="8890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92583</xdr:rowOff>
    </xdr:from>
    <xdr:to>
      <xdr:col>19</xdr:col>
      <xdr:colOff>644525</xdr:colOff>
      <xdr:row>92</xdr:row>
      <xdr:rowOff>92977</xdr:rowOff>
    </xdr:to>
    <xdr:cxnSp macro="">
      <xdr:nvCxnSpPr>
        <xdr:cNvPr id="704" name="直線コネクタ 703"/>
        <xdr:cNvCxnSpPr/>
      </xdr:nvCxnSpPr>
      <xdr:spPr>
        <a:xfrm flipV="1">
          <a:off x="12814300" y="1586598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147219</xdr:rowOff>
    </xdr:from>
    <xdr:to>
      <xdr:col>23</xdr:col>
      <xdr:colOff>568325</xdr:colOff>
      <xdr:row>93</xdr:row>
      <xdr:rowOff>77369</xdr:rowOff>
    </xdr:to>
    <xdr:sp macro="" textlink="">
      <xdr:nvSpPr>
        <xdr:cNvPr id="714" name="円/楕円 713"/>
        <xdr:cNvSpPr/>
      </xdr:nvSpPr>
      <xdr:spPr>
        <a:xfrm>
          <a:off x="16268700" y="159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170096</xdr:rowOff>
    </xdr:from>
    <xdr:ext cx="534377" cy="259045"/>
    <xdr:sp macro="" textlink="">
      <xdr:nvSpPr>
        <xdr:cNvPr id="715" name="公債費該当値テキスト"/>
        <xdr:cNvSpPr txBox="1"/>
      </xdr:nvSpPr>
      <xdr:spPr>
        <a:xfrm>
          <a:off x="16370300" y="157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5766</xdr:rowOff>
    </xdr:from>
    <xdr:to>
      <xdr:col>22</xdr:col>
      <xdr:colOff>415925</xdr:colOff>
      <xdr:row>93</xdr:row>
      <xdr:rowOff>107366</xdr:rowOff>
    </xdr:to>
    <xdr:sp macro="" textlink="">
      <xdr:nvSpPr>
        <xdr:cNvPr id="716" name="円/楕円 715"/>
        <xdr:cNvSpPr/>
      </xdr:nvSpPr>
      <xdr:spPr>
        <a:xfrm>
          <a:off x="15430500" y="159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123893</xdr:rowOff>
    </xdr:from>
    <xdr:ext cx="534377" cy="259045"/>
    <xdr:sp macro="" textlink="">
      <xdr:nvSpPr>
        <xdr:cNvPr id="717" name="テキスト ボックス 716"/>
        <xdr:cNvSpPr txBox="1"/>
      </xdr:nvSpPr>
      <xdr:spPr>
        <a:xfrm>
          <a:off x="15214111" y="157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144487</xdr:rowOff>
    </xdr:from>
    <xdr:to>
      <xdr:col>21</xdr:col>
      <xdr:colOff>212725</xdr:colOff>
      <xdr:row>93</xdr:row>
      <xdr:rowOff>74637</xdr:rowOff>
    </xdr:to>
    <xdr:sp macro="" textlink="">
      <xdr:nvSpPr>
        <xdr:cNvPr id="718" name="円/楕円 717"/>
        <xdr:cNvSpPr/>
      </xdr:nvSpPr>
      <xdr:spPr>
        <a:xfrm>
          <a:off x="14541500" y="15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91164</xdr:rowOff>
    </xdr:from>
    <xdr:ext cx="534377" cy="259045"/>
    <xdr:sp macro="" textlink="">
      <xdr:nvSpPr>
        <xdr:cNvPr id="719" name="テキスト ボックス 718"/>
        <xdr:cNvSpPr txBox="1"/>
      </xdr:nvSpPr>
      <xdr:spPr>
        <a:xfrm>
          <a:off x="14325111" y="156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41783</xdr:rowOff>
    </xdr:from>
    <xdr:to>
      <xdr:col>20</xdr:col>
      <xdr:colOff>9525</xdr:colOff>
      <xdr:row>92</xdr:row>
      <xdr:rowOff>143383</xdr:rowOff>
    </xdr:to>
    <xdr:sp macro="" textlink="">
      <xdr:nvSpPr>
        <xdr:cNvPr id="720" name="円/楕円 719"/>
        <xdr:cNvSpPr/>
      </xdr:nvSpPr>
      <xdr:spPr>
        <a:xfrm>
          <a:off x="13652500" y="158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159910</xdr:rowOff>
    </xdr:from>
    <xdr:ext cx="534377" cy="259045"/>
    <xdr:sp macro="" textlink="">
      <xdr:nvSpPr>
        <xdr:cNvPr id="721" name="テキスト ボックス 720"/>
        <xdr:cNvSpPr txBox="1"/>
      </xdr:nvSpPr>
      <xdr:spPr>
        <a:xfrm>
          <a:off x="13436111" y="155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42177</xdr:rowOff>
    </xdr:from>
    <xdr:to>
      <xdr:col>18</xdr:col>
      <xdr:colOff>492125</xdr:colOff>
      <xdr:row>92</xdr:row>
      <xdr:rowOff>143777</xdr:rowOff>
    </xdr:to>
    <xdr:sp macro="" textlink="">
      <xdr:nvSpPr>
        <xdr:cNvPr id="722" name="円/楕円 721"/>
        <xdr:cNvSpPr/>
      </xdr:nvSpPr>
      <xdr:spPr>
        <a:xfrm>
          <a:off x="12763500" y="158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160304</xdr:rowOff>
    </xdr:from>
    <xdr:ext cx="534377" cy="259045"/>
    <xdr:sp macro="" textlink="">
      <xdr:nvSpPr>
        <xdr:cNvPr id="723" name="テキスト ボックス 722"/>
        <xdr:cNvSpPr txBox="1"/>
      </xdr:nvSpPr>
      <xdr:spPr>
        <a:xfrm>
          <a:off x="12547111" y="155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人当たりのコストについては、本市の基準人口は</a:t>
          </a:r>
          <a:r>
            <a:rPr kumimoji="1" lang="en-US" altLang="ja-JP" sz="1200">
              <a:solidFill>
                <a:schemeClr val="dk1"/>
              </a:solidFill>
              <a:effectLst/>
              <a:latin typeface="+mn-lt"/>
              <a:ea typeface="+mn-ea"/>
              <a:cs typeface="+mn-cs"/>
            </a:rPr>
            <a:t>57,691</a:t>
          </a:r>
          <a:r>
            <a:rPr kumimoji="1" lang="ja-JP" altLang="ja-JP" sz="1200">
              <a:solidFill>
                <a:schemeClr val="dk1"/>
              </a:solidFill>
              <a:effectLst/>
              <a:latin typeface="+mn-lt"/>
              <a:ea typeface="+mn-ea"/>
              <a:cs typeface="+mn-cs"/>
            </a:rPr>
            <a:t>人で、類似団体の中でも人口は下位に属しており、住民</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人当たりコストは高くなる傾向にある。　</a:t>
          </a:r>
          <a:endParaRPr lang="ja-JP" altLang="ja-JP" sz="1200">
            <a:effectLst/>
          </a:endParaRPr>
        </a:p>
        <a:p>
          <a:r>
            <a:rPr kumimoji="1" lang="ja-JP" altLang="ja-JP" sz="1200">
              <a:solidFill>
                <a:schemeClr val="dk1"/>
              </a:solidFill>
              <a:effectLst/>
              <a:latin typeface="+mn-lt"/>
              <a:ea typeface="+mn-ea"/>
              <a:cs typeface="+mn-cs"/>
            </a:rPr>
            <a:t>　議会費は、人事院勧告に基づき職員人件費を引き上げており、連動して議員報酬も上がっており、新たに政務活動費を交付することとなったため、平成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類団平均を上回っている。総務費、労働費、農林水産業費、土木費は、ほぼ類団平均で推移しており、今後も抑制を図りつつ、健全な財政運営を図っていく必要がある。民生費は、保育所再編の関係から施設統合を図っており、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年度までに整備したことにより類団平均を上回っているが、平成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は一定横ばいになるものと見込まれる。商工費は、地理的要因もあり景気低迷する中、改善を図るべく市内企業への支援のほか国の経済対策や地方創生関連にも力を入れており、京都縦貫道全線開通に伴う中京圏との交流や、新シルク産業創造事業、海の京都関連事業を行ったため、類団平均を大幅に上回っている。衛生費、消防費、教育費は、火葬場や消防救急無線のデジタル化、小中学校の統廃合による施設整備等を行っており、類団平均を上回っている状況に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年度以降も建設事業が控えているため、上昇するものと見込まれるが、普通交付税の合併逓減措置も始まっており、財源も厳しくなる中、歳出抑制も行いつつ適正な財政運営を図る。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積み立てることができたため、前年度より割合が増加</a:t>
          </a:r>
          <a:r>
            <a:rPr kumimoji="1" lang="ja-JP" altLang="ja-JP" sz="1300">
              <a:solidFill>
                <a:schemeClr val="dk1"/>
              </a:solidFill>
              <a:effectLst/>
              <a:latin typeface="+mn-lt"/>
              <a:ea typeface="+mn-ea"/>
              <a:cs typeface="+mn-cs"/>
            </a:rPr>
            <a:t>した。実質収支については、</a:t>
          </a:r>
          <a:r>
            <a:rPr kumimoji="1" lang="ja-JP" altLang="en-US" sz="1300">
              <a:solidFill>
                <a:schemeClr val="dk1"/>
              </a:solidFill>
              <a:effectLst/>
              <a:latin typeface="+mn-lt"/>
              <a:ea typeface="+mn-ea"/>
              <a:cs typeface="+mn-cs"/>
            </a:rPr>
            <a:t>大型建設事業の終了に伴い、昨年度に比べ翌年度に繰り越すべき財源が少なく、実質収支は増加した。また、合併逓減措置に伴い普通交付税は減少するも、</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の増加等により</a:t>
          </a:r>
          <a:r>
            <a:rPr kumimoji="1" lang="ja-JP" altLang="ja-JP" sz="1300">
              <a:solidFill>
                <a:schemeClr val="dk1"/>
              </a:solidFill>
              <a:effectLst/>
              <a:latin typeface="+mn-lt"/>
              <a:ea typeface="+mn-ea"/>
              <a:cs typeface="+mn-cs"/>
            </a:rPr>
            <a:t>、標準財政規模比は対前年度</a:t>
          </a:r>
          <a:r>
            <a:rPr kumimoji="1" lang="en-US" altLang="ja-JP" sz="1300">
              <a:solidFill>
                <a:schemeClr val="dk1"/>
              </a:solidFill>
              <a:effectLst/>
              <a:latin typeface="+mn-lt"/>
              <a:ea typeface="+mn-ea"/>
              <a:cs typeface="+mn-cs"/>
            </a:rPr>
            <a:t>0.46</a:t>
          </a:r>
          <a:r>
            <a:rPr kumimoji="1" lang="ja-JP" altLang="ja-JP" sz="1300">
              <a:solidFill>
                <a:schemeClr val="dk1"/>
              </a:solidFill>
              <a:effectLst/>
              <a:latin typeface="+mn-lt"/>
              <a:ea typeface="+mn-ea"/>
              <a:cs typeface="+mn-cs"/>
            </a:rPr>
            <a:t>ﾎﾟｲﾝﾄ増加した。実質単年度収支は平成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対し、平成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千万円の黒字と</a:t>
          </a:r>
          <a:r>
            <a:rPr kumimoji="1" lang="ja-JP" altLang="en-US" sz="1300">
              <a:solidFill>
                <a:schemeClr val="dk1"/>
              </a:solidFill>
              <a:effectLst/>
              <a:latin typeface="+mn-lt"/>
              <a:ea typeface="+mn-ea"/>
              <a:cs typeface="+mn-cs"/>
            </a:rPr>
            <a:t>なったものの</a:t>
          </a:r>
          <a:r>
            <a:rPr kumimoji="1" lang="ja-JP" altLang="ja-JP" sz="1300">
              <a:solidFill>
                <a:schemeClr val="dk1"/>
              </a:solidFill>
              <a:effectLst/>
              <a:latin typeface="+mn-lt"/>
              <a:ea typeface="+mn-ea"/>
              <a:cs typeface="+mn-cs"/>
            </a:rPr>
            <a:t>、標準財政規模比は対前年度</a:t>
          </a:r>
          <a:r>
            <a:rPr kumimoji="1" lang="en-US" altLang="ja-JP" sz="1300">
              <a:solidFill>
                <a:schemeClr val="dk1"/>
              </a:solidFill>
              <a:effectLst/>
              <a:latin typeface="+mn-lt"/>
              <a:ea typeface="+mn-ea"/>
              <a:cs typeface="+mn-cs"/>
            </a:rPr>
            <a:t>0.65</a:t>
          </a:r>
          <a:r>
            <a:rPr kumimoji="1" lang="ja-JP" altLang="ja-JP" sz="1300">
              <a:solidFill>
                <a:schemeClr val="dk1"/>
              </a:solidFill>
              <a:effectLst/>
              <a:latin typeface="+mn-lt"/>
              <a:ea typeface="+mn-ea"/>
              <a:cs typeface="+mn-cs"/>
            </a:rPr>
            <a:t>ﾎﾟｲﾝﾄ</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　連結実質赤字比率は平成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年度においても、全ての会計において黒字となった。</a:t>
          </a:r>
          <a:endParaRPr lang="ja-JP" altLang="ja-JP" sz="1300">
            <a:effectLst/>
          </a:endParaRPr>
        </a:p>
        <a:p>
          <a:r>
            <a:rPr kumimoji="1" lang="ja-JP" altLang="ja-JP" sz="1300" baseline="0">
              <a:solidFill>
                <a:schemeClr val="dk1"/>
              </a:solidFill>
              <a:effectLst/>
              <a:latin typeface="+mn-lt"/>
              <a:ea typeface="+mn-ea"/>
              <a:cs typeface="+mn-cs"/>
            </a:rPr>
            <a:t>　病院事業会計については、平成</a:t>
          </a:r>
          <a:r>
            <a:rPr kumimoji="1" lang="en-US" altLang="ja-JP" sz="1300" baseline="0">
              <a:solidFill>
                <a:schemeClr val="dk1"/>
              </a:solidFill>
              <a:effectLst/>
              <a:latin typeface="+mn-lt"/>
              <a:ea typeface="+mn-ea"/>
              <a:cs typeface="+mn-cs"/>
            </a:rPr>
            <a:t>19</a:t>
          </a:r>
          <a:r>
            <a:rPr kumimoji="1" lang="ja-JP" altLang="ja-JP" sz="1300" baseline="0">
              <a:solidFill>
                <a:schemeClr val="dk1"/>
              </a:solidFill>
              <a:effectLst/>
              <a:latin typeface="+mn-lt"/>
              <a:ea typeface="+mn-ea"/>
              <a:cs typeface="+mn-cs"/>
            </a:rPr>
            <a:t>年度に赤字となっていたが、平成</a:t>
          </a:r>
          <a:r>
            <a:rPr kumimoji="1" lang="en-US" altLang="ja-JP" sz="1300" baseline="0">
              <a:solidFill>
                <a:schemeClr val="dk1"/>
              </a:solidFill>
              <a:effectLst/>
              <a:latin typeface="+mn-lt"/>
              <a:ea typeface="+mn-ea"/>
              <a:cs typeface="+mn-cs"/>
            </a:rPr>
            <a:t>20</a:t>
          </a:r>
          <a:r>
            <a:rPr kumimoji="1" lang="ja-JP" altLang="ja-JP" sz="1300" baseline="0">
              <a:solidFill>
                <a:schemeClr val="dk1"/>
              </a:solidFill>
              <a:effectLst/>
              <a:latin typeface="+mn-lt"/>
              <a:ea typeface="+mn-ea"/>
              <a:cs typeface="+mn-cs"/>
            </a:rPr>
            <a:t>年度に病院特例債を借り入れたことにより、資金不足額（赤字額）が打ち消された結果、平成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年度も引き続き赤字比率はゼロとなっているが、弥栄病院整備も</a:t>
          </a:r>
          <a:r>
            <a:rPr kumimoji="1" lang="ja-JP" altLang="en-US" sz="1300" baseline="0">
              <a:solidFill>
                <a:schemeClr val="dk1"/>
              </a:solidFill>
              <a:effectLst/>
              <a:latin typeface="+mn-lt"/>
              <a:ea typeface="+mn-ea"/>
              <a:cs typeface="+mn-cs"/>
            </a:rPr>
            <a:t>控える中</a:t>
          </a:r>
          <a:r>
            <a:rPr kumimoji="1" lang="ja-JP" altLang="ja-JP" sz="1300" baseline="0">
              <a:solidFill>
                <a:schemeClr val="dk1"/>
              </a:solidFill>
              <a:effectLst/>
              <a:latin typeface="+mn-lt"/>
              <a:ea typeface="+mn-ea"/>
              <a:cs typeface="+mn-cs"/>
            </a:rPr>
            <a:t>、適切な財政運営を行う必要がある。</a:t>
          </a:r>
          <a:endParaRPr lang="ja-JP" altLang="ja-JP" sz="1300">
            <a:effectLst/>
          </a:endParaRPr>
        </a:p>
        <a:p>
          <a:r>
            <a:rPr kumimoji="1" lang="ja-JP" altLang="ja-JP" sz="1300" baseline="0">
              <a:solidFill>
                <a:schemeClr val="dk1"/>
              </a:solidFill>
              <a:effectLst/>
              <a:latin typeface="+mn-lt"/>
              <a:ea typeface="+mn-ea"/>
              <a:cs typeface="+mn-cs"/>
            </a:rPr>
            <a:t>　国民健康保険事業や公共下水道事業など実質収支額が対前年で減少しているものもあるが、一般会計や病院事業などで増加しているため、全体では</a:t>
          </a:r>
          <a:r>
            <a:rPr kumimoji="1" lang="en-US" altLang="ja-JP" sz="1300" baseline="0">
              <a:solidFill>
                <a:schemeClr val="dk1"/>
              </a:solidFill>
              <a:effectLst/>
              <a:latin typeface="+mn-lt"/>
              <a:ea typeface="+mn-ea"/>
              <a:cs typeface="+mn-cs"/>
            </a:rPr>
            <a:t>15.04</a:t>
          </a:r>
          <a:r>
            <a:rPr kumimoji="1" lang="ja-JP" altLang="ja-JP" sz="1300" baseline="0">
              <a:solidFill>
                <a:schemeClr val="dk1"/>
              </a:solidFill>
              <a:effectLst/>
              <a:latin typeface="+mn-lt"/>
              <a:ea typeface="+mn-ea"/>
              <a:cs typeface="+mn-cs"/>
            </a:rPr>
            <a:t>％となった。</a:t>
          </a:r>
          <a:endParaRPr lang="ja-JP" altLang="ja-JP" sz="1300">
            <a:effectLst/>
          </a:endParaRPr>
        </a:p>
        <a:p>
          <a:r>
            <a:rPr kumimoji="1" lang="ja-JP" altLang="ja-JP" sz="1300" baseline="0">
              <a:solidFill>
                <a:schemeClr val="dk1"/>
              </a:solidFill>
              <a:effectLst/>
              <a:latin typeface="+mn-lt"/>
              <a:ea typeface="+mn-ea"/>
              <a:cs typeface="+mn-cs"/>
            </a:rPr>
            <a:t>　今後も引き続き全会計が黒字となるように、歳入確保と歳出抑制に努め、健全な財政運営を維持していく必要がある。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8;&#31572;&#12304;&#36001;&#25919;&#29366;&#27841;&#36039;&#26009;&#38598;&#12305;_262129_&#20140;&#20025;&#24460;&#24066;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262129_&#20140;&#20025;&#24460;&#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row r="7">
          <cell r="B7" t="str">
            <v>一般会計</v>
          </cell>
          <cell r="BS7" t="str">
            <v>京都府丹後文化事業団</v>
          </cell>
        </row>
        <row r="8">
          <cell r="BS8" t="str">
            <v>京丹後市公園緑化事業団</v>
          </cell>
        </row>
        <row r="9">
          <cell r="BS9" t="str">
            <v>丹後地域地場産業振興センター</v>
          </cell>
        </row>
        <row r="10">
          <cell r="BS10" t="str">
            <v>テンキテンキ村</v>
          </cell>
        </row>
        <row r="11">
          <cell r="BS11" t="str">
            <v>くみはま縣</v>
          </cell>
        </row>
        <row r="12">
          <cell r="BS12" t="str">
            <v>京丹後市総合サービス</v>
          </cell>
        </row>
        <row r="13">
          <cell r="BS13" t="str">
            <v>京丹後製茶</v>
          </cell>
        </row>
        <row r="28">
          <cell r="B28" t="str">
            <v>国民健康保険事業特別会計</v>
          </cell>
        </row>
        <row r="29">
          <cell r="B29" t="str">
            <v>国民健康保険直営診療所事業特別会計</v>
          </cell>
        </row>
        <row r="30">
          <cell r="B30" t="str">
            <v>介護保険事業特別会計</v>
          </cell>
        </row>
        <row r="31">
          <cell r="B31" t="str">
            <v>後期高齢者医療事業特別会計</v>
          </cell>
        </row>
        <row r="32">
          <cell r="B32" t="str">
            <v>介護サービス事業特別会計</v>
          </cell>
        </row>
        <row r="33">
          <cell r="B33" t="str">
            <v>水道事業会計</v>
          </cell>
        </row>
        <row r="34">
          <cell r="B34" t="str">
            <v>病院事業会計</v>
          </cell>
        </row>
        <row r="35">
          <cell r="B35" t="str">
            <v>簡易水道事業特別会計</v>
          </cell>
        </row>
        <row r="36">
          <cell r="B36" t="str">
            <v>集落排水事業特別会計</v>
          </cell>
        </row>
        <row r="37">
          <cell r="B37" t="str">
            <v>公共下水道事業特別会計</v>
          </cell>
        </row>
        <row r="38">
          <cell r="B38" t="str">
            <v>浄化槽整備事業特別会計</v>
          </cell>
        </row>
        <row r="39">
          <cell r="B39" t="str">
            <v>市民太陽光発電所事業特別会計</v>
          </cell>
        </row>
        <row r="40">
          <cell r="B40" t="str">
            <v>工業用地造成事業特別会計</v>
          </cell>
        </row>
        <row r="41">
          <cell r="B41" t="str">
            <v>宅地造成事業特別会計</v>
          </cell>
        </row>
        <row r="68">
          <cell r="B68" t="str">
            <v>京都府市町村職員退職手当組合</v>
          </cell>
        </row>
        <row r="69">
          <cell r="B69" t="str">
            <v>京都府後期高齢者医療広域連合（一般会計）</v>
          </cell>
        </row>
        <row r="70">
          <cell r="B70" t="str">
            <v>京都府後期高齢者医療広域連合（特別会計）</v>
          </cell>
        </row>
        <row r="71">
          <cell r="B71" t="str">
            <v>京都府住宅新築資金等貸付事業管理組合（一般会計）</v>
          </cell>
        </row>
        <row r="72">
          <cell r="B72" t="str">
            <v>京都府住宅新築資金等貸付事業管理組合（特別会計）</v>
          </cell>
        </row>
        <row r="73">
          <cell r="B73" t="str">
            <v>京都府自治会館管理組合</v>
          </cell>
        </row>
        <row r="74">
          <cell r="B74" t="str">
            <v>京都府市町村議会議員公務災害補償等組合</v>
          </cell>
        </row>
        <row r="75">
          <cell r="B75" t="str">
            <v>京都地方税機構</v>
          </cell>
        </row>
      </sheetData>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H23</v>
          </cell>
          <cell r="D3">
            <v>72180</v>
          </cell>
          <cell r="F3">
            <v>47569</v>
          </cell>
        </row>
        <row r="5">
          <cell r="A5" t="str">
            <v xml:space="preserve"> H24</v>
          </cell>
          <cell r="D5">
            <v>77466</v>
          </cell>
          <cell r="F5">
            <v>50880</v>
          </cell>
        </row>
        <row r="7">
          <cell r="A7" t="str">
            <v xml:space="preserve"> H25</v>
          </cell>
          <cell r="D7">
            <v>73053</v>
          </cell>
          <cell r="F7">
            <v>63956</v>
          </cell>
        </row>
        <row r="9">
          <cell r="A9" t="str">
            <v xml:space="preserve"> H26</v>
          </cell>
          <cell r="D9">
            <v>145026</v>
          </cell>
          <cell r="F9">
            <v>66255</v>
          </cell>
        </row>
        <row r="11">
          <cell r="A11" t="str">
            <v xml:space="preserve"> H27</v>
          </cell>
          <cell r="D11">
            <v>76435</v>
          </cell>
          <cell r="F11">
            <v>92247</v>
          </cell>
        </row>
        <row r="18">
          <cell r="B18" t="str">
            <v>H23</v>
          </cell>
          <cell r="C18" t="str">
            <v>H24</v>
          </cell>
          <cell r="D18" t="str">
            <v>H25</v>
          </cell>
          <cell r="E18" t="str">
            <v>H26</v>
          </cell>
          <cell r="F18" t="str">
            <v>H27</v>
          </cell>
        </row>
        <row r="19">
          <cell r="A19" t="str">
            <v>実質収支額</v>
          </cell>
          <cell r="B19">
            <v>2.79</v>
          </cell>
          <cell r="C19">
            <v>2.17</v>
          </cell>
          <cell r="D19">
            <v>3.21</v>
          </cell>
          <cell r="E19">
            <v>5.07</v>
          </cell>
          <cell r="F19">
            <v>5.53</v>
          </cell>
        </row>
        <row r="20">
          <cell r="A20" t="str">
            <v>財政調整基金残高</v>
          </cell>
          <cell r="B20">
            <v>9.08</v>
          </cell>
          <cell r="C20">
            <v>9.1199999999999992</v>
          </cell>
          <cell r="D20">
            <v>9.01</v>
          </cell>
          <cell r="E20">
            <v>8.99</v>
          </cell>
          <cell r="F20">
            <v>9.5299999999999994</v>
          </cell>
        </row>
        <row r="21">
          <cell r="A21" t="str">
            <v>実質単年度収支</v>
          </cell>
          <cell r="B21">
            <v>-0.87</v>
          </cell>
          <cell r="C21">
            <v>-0.63</v>
          </cell>
          <cell r="D21">
            <v>1.07</v>
          </cell>
          <cell r="E21">
            <v>1.97</v>
          </cell>
          <cell r="F21">
            <v>1.32</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v>
          </cell>
          <cell r="D27" t="e">
            <v>#N/A</v>
          </cell>
          <cell r="E27">
            <v>0.3</v>
          </cell>
          <cell r="F27" t="e">
            <v>#N/A</v>
          </cell>
          <cell r="G27">
            <v>0.33</v>
          </cell>
          <cell r="H27" t="e">
            <v>#N/A</v>
          </cell>
          <cell r="I27">
            <v>0.4</v>
          </cell>
          <cell r="J27" t="e">
            <v>#N/A</v>
          </cell>
          <cell r="K27">
            <v>0.51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国民健康保険事業特別会計</v>
          </cell>
          <cell r="B29" t="e">
            <v>#N/A</v>
          </cell>
          <cell r="C29">
            <v>0.88</v>
          </cell>
          <cell r="D29" t="e">
            <v>#N/A</v>
          </cell>
          <cell r="E29">
            <v>1.08</v>
          </cell>
          <cell r="F29" t="e">
            <v>#N/A</v>
          </cell>
          <cell r="G29">
            <v>0.83</v>
          </cell>
          <cell r="H29" t="e">
            <v>#N/A</v>
          </cell>
          <cell r="I29">
            <v>0.31</v>
          </cell>
          <cell r="J29" t="e">
            <v>#N/A</v>
          </cell>
          <cell r="K29">
            <v>0.19</v>
          </cell>
        </row>
        <row r="30">
          <cell r="A30" t="str">
            <v>介護保険事業特別会計</v>
          </cell>
          <cell r="B30" t="e">
            <v>#N/A</v>
          </cell>
          <cell r="C30">
            <v>0.28000000000000003</v>
          </cell>
          <cell r="D30" t="e">
            <v>#N/A</v>
          </cell>
          <cell r="E30">
            <v>0.06</v>
          </cell>
          <cell r="F30" t="e">
            <v>#N/A</v>
          </cell>
          <cell r="G30">
            <v>0.12</v>
          </cell>
          <cell r="H30" t="e">
            <v>#N/A</v>
          </cell>
          <cell r="I30">
            <v>0.09</v>
          </cell>
          <cell r="J30" t="e">
            <v>#N/A</v>
          </cell>
          <cell r="K30">
            <v>0.22</v>
          </cell>
        </row>
        <row r="31">
          <cell r="A31" t="str">
            <v>宅地造成事業特別会計</v>
          </cell>
          <cell r="B31" t="e">
            <v>#N/A</v>
          </cell>
          <cell r="C31">
            <v>0.23</v>
          </cell>
          <cell r="D31" t="e">
            <v>#N/A</v>
          </cell>
          <cell r="E31">
            <v>0.26</v>
          </cell>
          <cell r="F31" t="e">
            <v>#N/A</v>
          </cell>
          <cell r="G31">
            <v>0.22</v>
          </cell>
          <cell r="H31" t="e">
            <v>#N/A</v>
          </cell>
          <cell r="I31">
            <v>0.22</v>
          </cell>
          <cell r="J31" t="e">
            <v>#N/A</v>
          </cell>
          <cell r="K31">
            <v>0.22</v>
          </cell>
        </row>
        <row r="32">
          <cell r="A32" t="str">
            <v>公共下水道事業特別会計</v>
          </cell>
          <cell r="B32" t="e">
            <v>#N/A</v>
          </cell>
          <cell r="C32">
            <v>0.17</v>
          </cell>
          <cell r="D32" t="e">
            <v>#N/A</v>
          </cell>
          <cell r="E32">
            <v>0.23</v>
          </cell>
          <cell r="F32" t="e">
            <v>#N/A</v>
          </cell>
          <cell r="G32">
            <v>0.28999999999999998</v>
          </cell>
          <cell r="H32" t="e">
            <v>#N/A</v>
          </cell>
          <cell r="I32">
            <v>0.19</v>
          </cell>
          <cell r="J32" t="e">
            <v>#N/A</v>
          </cell>
          <cell r="K32">
            <v>0.24</v>
          </cell>
        </row>
        <row r="33">
          <cell r="A33" t="str">
            <v>簡易水道事業特別会計</v>
          </cell>
          <cell r="B33" t="e">
            <v>#N/A</v>
          </cell>
          <cell r="C33">
            <v>0.35</v>
          </cell>
          <cell r="D33" t="e">
            <v>#N/A</v>
          </cell>
          <cell r="E33">
            <v>0.41</v>
          </cell>
          <cell r="F33" t="e">
            <v>#N/A</v>
          </cell>
          <cell r="G33">
            <v>0.27</v>
          </cell>
          <cell r="H33" t="e">
            <v>#N/A</v>
          </cell>
          <cell r="I33">
            <v>0.31</v>
          </cell>
          <cell r="J33" t="e">
            <v>#N/A</v>
          </cell>
          <cell r="K33">
            <v>0.28000000000000003</v>
          </cell>
        </row>
        <row r="34">
          <cell r="A34" t="str">
            <v>病院事業会計</v>
          </cell>
          <cell r="B34" t="e">
            <v>#N/A</v>
          </cell>
          <cell r="C34">
            <v>0</v>
          </cell>
          <cell r="D34" t="e">
            <v>#N/A</v>
          </cell>
          <cell r="E34">
            <v>0.87</v>
          </cell>
          <cell r="F34" t="e">
            <v>#N/A</v>
          </cell>
          <cell r="G34">
            <v>1.25</v>
          </cell>
          <cell r="H34" t="e">
            <v>#N/A</v>
          </cell>
          <cell r="I34">
            <v>1.64</v>
          </cell>
          <cell r="J34" t="e">
            <v>#N/A</v>
          </cell>
          <cell r="K34">
            <v>2.23</v>
          </cell>
        </row>
        <row r="35">
          <cell r="A35" t="str">
            <v>一般会計</v>
          </cell>
          <cell r="B35" t="e">
            <v>#N/A</v>
          </cell>
          <cell r="C35">
            <v>2.79</v>
          </cell>
          <cell r="D35" t="e">
            <v>#N/A</v>
          </cell>
          <cell r="E35">
            <v>2.16</v>
          </cell>
          <cell r="F35" t="e">
            <v>#N/A</v>
          </cell>
          <cell r="G35">
            <v>3.21</v>
          </cell>
          <cell r="H35" t="e">
            <v>#N/A</v>
          </cell>
          <cell r="I35">
            <v>5.0599999999999996</v>
          </cell>
          <cell r="J35" t="e">
            <v>#N/A</v>
          </cell>
          <cell r="K35">
            <v>5.53</v>
          </cell>
        </row>
        <row r="36">
          <cell r="A36" t="str">
            <v>水道事業会計</v>
          </cell>
          <cell r="B36" t="e">
            <v>#N/A</v>
          </cell>
          <cell r="C36">
            <v>4.9400000000000004</v>
          </cell>
          <cell r="D36" t="e">
            <v>#N/A</v>
          </cell>
          <cell r="E36">
            <v>5.09</v>
          </cell>
          <cell r="F36" t="e">
            <v>#N/A</v>
          </cell>
          <cell r="G36">
            <v>5.23</v>
          </cell>
          <cell r="H36" t="e">
            <v>#N/A</v>
          </cell>
          <cell r="I36">
            <v>5.44</v>
          </cell>
          <cell r="J36" t="e">
            <v>#N/A</v>
          </cell>
          <cell r="K36">
            <v>5.62</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4212</v>
          </cell>
          <cell r="G42">
            <v>4302</v>
          </cell>
          <cell r="J42">
            <v>4328</v>
          </cell>
          <cell r="M42">
            <v>4515</v>
          </cell>
          <cell r="P42">
            <v>4492</v>
          </cell>
        </row>
        <row r="43">
          <cell r="A43" t="str">
            <v>一時借入金の利子</v>
          </cell>
          <cell r="B43" t="str">
            <v>-</v>
          </cell>
          <cell r="E43" t="str">
            <v>-</v>
          </cell>
          <cell r="H43" t="str">
            <v>-</v>
          </cell>
          <cell r="K43" t="str">
            <v>-</v>
          </cell>
          <cell r="N43" t="str">
            <v>-</v>
          </cell>
        </row>
        <row r="44">
          <cell r="A44" t="str">
            <v>債務負担行為に基づく支出額</v>
          </cell>
          <cell r="B44">
            <v>65</v>
          </cell>
          <cell r="E44">
            <v>102</v>
          </cell>
          <cell r="H44">
            <v>97</v>
          </cell>
          <cell r="K44">
            <v>90</v>
          </cell>
          <cell r="N44">
            <v>49</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1450</v>
          </cell>
          <cell r="E46">
            <v>1593</v>
          </cell>
          <cell r="H46">
            <v>1589</v>
          </cell>
          <cell r="K46">
            <v>1647</v>
          </cell>
          <cell r="N46">
            <v>1640</v>
          </cell>
        </row>
        <row r="47">
          <cell r="A47" t="str">
            <v>満期一括償還地方債に係る年度割相当額</v>
          </cell>
          <cell r="B47">
            <v>10</v>
          </cell>
          <cell r="E47">
            <v>10</v>
          </cell>
          <cell r="H47">
            <v>10</v>
          </cell>
          <cell r="K47">
            <v>10</v>
          </cell>
          <cell r="N47">
            <v>10</v>
          </cell>
        </row>
        <row r="48">
          <cell r="A48" t="str">
            <v>減債基金積立不足算定額</v>
          </cell>
          <cell r="B48" t="str">
            <v>-</v>
          </cell>
          <cell r="E48" t="str">
            <v>-</v>
          </cell>
          <cell r="H48" t="str">
            <v>-</v>
          </cell>
          <cell r="K48" t="str">
            <v>-</v>
          </cell>
          <cell r="N48" t="str">
            <v>-</v>
          </cell>
        </row>
        <row r="49">
          <cell r="A49" t="str">
            <v>元利償還金</v>
          </cell>
          <cell r="B49">
            <v>5331</v>
          </cell>
          <cell r="E49">
            <v>5109</v>
          </cell>
          <cell r="H49">
            <v>4896</v>
          </cell>
          <cell r="K49">
            <v>4663</v>
          </cell>
          <cell r="N49">
            <v>4636</v>
          </cell>
        </row>
        <row r="50">
          <cell r="A50" t="str">
            <v>実質公債費比率の分子</v>
          </cell>
          <cell r="B50" t="e">
            <v>#N/A</v>
          </cell>
          <cell r="C50">
            <v>2644</v>
          </cell>
          <cell r="D50" t="e">
            <v>#N/A</v>
          </cell>
          <cell r="E50" t="e">
            <v>#N/A</v>
          </cell>
          <cell r="F50">
            <v>2512</v>
          </cell>
          <cell r="G50" t="e">
            <v>#N/A</v>
          </cell>
          <cell r="H50" t="e">
            <v>#N/A</v>
          </cell>
          <cell r="I50">
            <v>2264</v>
          </cell>
          <cell r="J50" t="e">
            <v>#N/A</v>
          </cell>
          <cell r="K50" t="e">
            <v>#N/A</v>
          </cell>
          <cell r="L50">
            <v>1895</v>
          </cell>
          <cell r="M50" t="e">
            <v>#N/A</v>
          </cell>
          <cell r="N50" t="e">
            <v>#N/A</v>
          </cell>
          <cell r="O50">
            <v>1843</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45200</v>
          </cell>
          <cell r="G56">
            <v>45375</v>
          </cell>
          <cell r="J56">
            <v>45942</v>
          </cell>
          <cell r="M56">
            <v>48006</v>
          </cell>
          <cell r="P56">
            <v>46685</v>
          </cell>
        </row>
        <row r="57">
          <cell r="A57" t="str">
            <v>充当可能特定歳入</v>
          </cell>
          <cell r="D57">
            <v>914</v>
          </cell>
          <cell r="G57">
            <v>863</v>
          </cell>
          <cell r="J57">
            <v>802</v>
          </cell>
          <cell r="M57">
            <v>727</v>
          </cell>
          <cell r="P57">
            <v>558</v>
          </cell>
        </row>
        <row r="58">
          <cell r="A58" t="str">
            <v>充当可能基金</v>
          </cell>
          <cell r="D58">
            <v>4400</v>
          </cell>
          <cell r="G58">
            <v>4585</v>
          </cell>
          <cell r="J58">
            <v>5222</v>
          </cell>
          <cell r="M58">
            <v>5745</v>
          </cell>
          <cell r="P58">
            <v>6516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5358</v>
          </cell>
          <cell r="E62">
            <v>5261</v>
          </cell>
          <cell r="H62">
            <v>4779</v>
          </cell>
          <cell r="K62">
            <v>4400</v>
          </cell>
          <cell r="N62">
            <v>4805</v>
          </cell>
        </row>
        <row r="63">
          <cell r="A63" t="str">
            <v>組合等負担等見込額</v>
          </cell>
          <cell r="B63">
            <v>10</v>
          </cell>
          <cell r="E63">
            <v>8</v>
          </cell>
          <cell r="H63">
            <v>6</v>
          </cell>
          <cell r="K63">
            <v>5</v>
          </cell>
          <cell r="N63">
            <v>5</v>
          </cell>
        </row>
        <row r="64">
          <cell r="A64" t="str">
            <v>公営企業債等繰入見込額</v>
          </cell>
          <cell r="B64">
            <v>22198</v>
          </cell>
          <cell r="E64">
            <v>22823</v>
          </cell>
          <cell r="H64">
            <v>23265</v>
          </cell>
          <cell r="K64">
            <v>23061</v>
          </cell>
          <cell r="N64">
            <v>22624</v>
          </cell>
        </row>
        <row r="65">
          <cell r="A65" t="str">
            <v>債務負担行為に基づく支出予定額</v>
          </cell>
          <cell r="B65">
            <v>310</v>
          </cell>
          <cell r="E65">
            <v>234</v>
          </cell>
          <cell r="H65">
            <v>160</v>
          </cell>
          <cell r="K65">
            <v>94</v>
          </cell>
          <cell r="N65">
            <v>69</v>
          </cell>
        </row>
        <row r="66">
          <cell r="A66" t="str">
            <v>一般会計等に係る地方債の現在高</v>
          </cell>
          <cell r="B66">
            <v>41119</v>
          </cell>
          <cell r="E66">
            <v>40906</v>
          </cell>
          <cell r="H66">
            <v>40766</v>
          </cell>
          <cell r="K66">
            <v>43357</v>
          </cell>
          <cell r="N66">
            <v>42269</v>
          </cell>
        </row>
        <row r="67">
          <cell r="A67" t="str">
            <v>将来負担比率の分子</v>
          </cell>
          <cell r="B67" t="e">
            <v>#N/A</v>
          </cell>
          <cell r="C67">
            <v>18481</v>
          </cell>
          <cell r="D67" t="e">
            <v>#N/A</v>
          </cell>
          <cell r="E67" t="e">
            <v>#N/A</v>
          </cell>
          <cell r="F67">
            <v>18409</v>
          </cell>
          <cell r="G67" t="e">
            <v>#N/A</v>
          </cell>
          <cell r="H67" t="e">
            <v>#N/A</v>
          </cell>
          <cell r="I67">
            <v>17010</v>
          </cell>
          <cell r="J67" t="e">
            <v>#N/A</v>
          </cell>
          <cell r="K67" t="e">
            <v>#N/A</v>
          </cell>
          <cell r="L67">
            <v>16439</v>
          </cell>
          <cell r="M67" t="e">
            <v>#N/A</v>
          </cell>
          <cell r="N67" t="e">
            <v>#N/A</v>
          </cell>
          <cell r="O67">
            <v>16013</v>
          </cell>
          <cell r="P67"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110.2</v>
          </cell>
          <cell r="L73">
            <v>111.7</v>
          </cell>
          <cell r="M73">
            <v>101.8</v>
          </cell>
          <cell r="N73">
            <v>99.2</v>
          </cell>
          <cell r="O73">
            <v>97.2</v>
          </cell>
        </row>
        <row r="75">
          <cell r="K75">
            <v>15.7</v>
          </cell>
          <cell r="L75">
            <v>15.4</v>
          </cell>
          <cell r="M75">
            <v>14.8</v>
          </cell>
          <cell r="N75">
            <v>13.4</v>
          </cell>
          <cell r="O75">
            <v>12</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518</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49</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519</v>
      </c>
      <c r="C3" s="560"/>
      <c r="D3" s="560"/>
      <c r="E3" s="561"/>
      <c r="F3" s="561"/>
      <c r="G3" s="561"/>
      <c r="H3" s="561"/>
      <c r="I3" s="561"/>
      <c r="J3" s="561"/>
      <c r="K3" s="561"/>
      <c r="L3" s="561" t="s">
        <v>520</v>
      </c>
      <c r="M3" s="561"/>
      <c r="N3" s="561"/>
      <c r="O3" s="561"/>
      <c r="P3" s="561"/>
      <c r="Q3" s="561"/>
      <c r="R3" s="564"/>
      <c r="S3" s="564"/>
      <c r="T3" s="564"/>
      <c r="U3" s="564"/>
      <c r="V3" s="565"/>
      <c r="W3" s="462" t="s">
        <v>521</v>
      </c>
      <c r="X3" s="463"/>
      <c r="Y3" s="463"/>
      <c r="Z3" s="463"/>
      <c r="AA3" s="463"/>
      <c r="AB3" s="560"/>
      <c r="AC3" s="564" t="s">
        <v>522</v>
      </c>
      <c r="AD3" s="463"/>
      <c r="AE3" s="463"/>
      <c r="AF3" s="463"/>
      <c r="AG3" s="463"/>
      <c r="AH3" s="463"/>
      <c r="AI3" s="463"/>
      <c r="AJ3" s="463"/>
      <c r="AK3" s="463"/>
      <c r="AL3" s="526"/>
      <c r="AM3" s="462" t="s">
        <v>523</v>
      </c>
      <c r="AN3" s="463"/>
      <c r="AO3" s="463"/>
      <c r="AP3" s="463"/>
      <c r="AQ3" s="463"/>
      <c r="AR3" s="463"/>
      <c r="AS3" s="463"/>
      <c r="AT3" s="463"/>
      <c r="AU3" s="463"/>
      <c r="AV3" s="463"/>
      <c r="AW3" s="463"/>
      <c r="AX3" s="526"/>
      <c r="AY3" s="518" t="s">
        <v>0</v>
      </c>
      <c r="AZ3" s="519"/>
      <c r="BA3" s="519"/>
      <c r="BB3" s="519"/>
      <c r="BC3" s="519"/>
      <c r="BD3" s="519"/>
      <c r="BE3" s="519"/>
      <c r="BF3" s="519"/>
      <c r="BG3" s="519"/>
      <c r="BH3" s="519"/>
      <c r="BI3" s="519"/>
      <c r="BJ3" s="519"/>
      <c r="BK3" s="519"/>
      <c r="BL3" s="519"/>
      <c r="BM3" s="568"/>
      <c r="BN3" s="462" t="s">
        <v>50</v>
      </c>
      <c r="BO3" s="463"/>
      <c r="BP3" s="463"/>
      <c r="BQ3" s="463"/>
      <c r="BR3" s="463"/>
      <c r="BS3" s="463"/>
      <c r="BT3" s="463"/>
      <c r="BU3" s="526"/>
      <c r="BV3" s="462" t="s">
        <v>51</v>
      </c>
      <c r="BW3" s="463"/>
      <c r="BX3" s="463"/>
      <c r="BY3" s="463"/>
      <c r="BZ3" s="463"/>
      <c r="CA3" s="463"/>
      <c r="CB3" s="463"/>
      <c r="CC3" s="526"/>
      <c r="CD3" s="518" t="s">
        <v>0</v>
      </c>
      <c r="CE3" s="519"/>
      <c r="CF3" s="519"/>
      <c r="CG3" s="519"/>
      <c r="CH3" s="519"/>
      <c r="CI3" s="519"/>
      <c r="CJ3" s="519"/>
      <c r="CK3" s="519"/>
      <c r="CL3" s="519"/>
      <c r="CM3" s="519"/>
      <c r="CN3" s="519"/>
      <c r="CO3" s="519"/>
      <c r="CP3" s="519"/>
      <c r="CQ3" s="519"/>
      <c r="CR3" s="519"/>
      <c r="CS3" s="568"/>
      <c r="CT3" s="462" t="s">
        <v>52</v>
      </c>
      <c r="CU3" s="463"/>
      <c r="CV3" s="463"/>
      <c r="CW3" s="463"/>
      <c r="CX3" s="463"/>
      <c r="CY3" s="463"/>
      <c r="CZ3" s="463"/>
      <c r="DA3" s="526"/>
      <c r="DB3" s="462" t="s">
        <v>53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524</v>
      </c>
      <c r="AZ4" s="376"/>
      <c r="BA4" s="376"/>
      <c r="BB4" s="376"/>
      <c r="BC4" s="376"/>
      <c r="BD4" s="376"/>
      <c r="BE4" s="376"/>
      <c r="BF4" s="376"/>
      <c r="BG4" s="376"/>
      <c r="BH4" s="376"/>
      <c r="BI4" s="376"/>
      <c r="BJ4" s="376"/>
      <c r="BK4" s="376"/>
      <c r="BL4" s="376"/>
      <c r="BM4" s="377"/>
      <c r="BN4" s="378">
        <v>35783648</v>
      </c>
      <c r="BO4" s="379"/>
      <c r="BP4" s="379"/>
      <c r="BQ4" s="379"/>
      <c r="BR4" s="379"/>
      <c r="BS4" s="379"/>
      <c r="BT4" s="379"/>
      <c r="BU4" s="380"/>
      <c r="BV4" s="378">
        <v>39124262</v>
      </c>
      <c r="BW4" s="379"/>
      <c r="BX4" s="379"/>
      <c r="BY4" s="379"/>
      <c r="BZ4" s="379"/>
      <c r="CA4" s="379"/>
      <c r="CB4" s="379"/>
      <c r="CC4" s="380"/>
      <c r="CD4" s="552" t="s">
        <v>54</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55</v>
      </c>
      <c r="AN5" s="357"/>
      <c r="AO5" s="357"/>
      <c r="AP5" s="357"/>
      <c r="AQ5" s="357"/>
      <c r="AR5" s="357"/>
      <c r="AS5" s="357"/>
      <c r="AT5" s="358"/>
      <c r="AU5" s="440" t="s">
        <v>525</v>
      </c>
      <c r="AV5" s="441"/>
      <c r="AW5" s="441"/>
      <c r="AX5" s="441"/>
      <c r="AY5" s="363" t="s">
        <v>526</v>
      </c>
      <c r="AZ5" s="364"/>
      <c r="BA5" s="364"/>
      <c r="BB5" s="364"/>
      <c r="BC5" s="364"/>
      <c r="BD5" s="364"/>
      <c r="BE5" s="364"/>
      <c r="BF5" s="364"/>
      <c r="BG5" s="364"/>
      <c r="BH5" s="364"/>
      <c r="BI5" s="364"/>
      <c r="BJ5" s="364"/>
      <c r="BK5" s="364"/>
      <c r="BL5" s="364"/>
      <c r="BM5" s="365"/>
      <c r="BN5" s="383">
        <v>34362648</v>
      </c>
      <c r="BO5" s="384"/>
      <c r="BP5" s="384"/>
      <c r="BQ5" s="384"/>
      <c r="BR5" s="384"/>
      <c r="BS5" s="384"/>
      <c r="BT5" s="384"/>
      <c r="BU5" s="385"/>
      <c r="BV5" s="383">
        <v>37615513</v>
      </c>
      <c r="BW5" s="384"/>
      <c r="BX5" s="384"/>
      <c r="BY5" s="384"/>
      <c r="BZ5" s="384"/>
      <c r="CA5" s="384"/>
      <c r="CB5" s="384"/>
      <c r="CC5" s="385"/>
      <c r="CD5" s="392" t="s">
        <v>56</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x14ac:dyDescent="0.15">
      <c r="A6" s="138"/>
      <c r="B6" s="532" t="s">
        <v>57</v>
      </c>
      <c r="C6" s="399"/>
      <c r="D6" s="399"/>
      <c r="E6" s="533"/>
      <c r="F6" s="533"/>
      <c r="G6" s="533"/>
      <c r="H6" s="533"/>
      <c r="I6" s="533"/>
      <c r="J6" s="533"/>
      <c r="K6" s="533"/>
      <c r="L6" s="533" t="s">
        <v>527</v>
      </c>
      <c r="M6" s="533"/>
      <c r="N6" s="533"/>
      <c r="O6" s="533"/>
      <c r="P6" s="533"/>
      <c r="Q6" s="533"/>
      <c r="R6" s="423"/>
      <c r="S6" s="423"/>
      <c r="T6" s="423"/>
      <c r="U6" s="423"/>
      <c r="V6" s="539"/>
      <c r="W6" s="472" t="s">
        <v>58</v>
      </c>
      <c r="X6" s="398"/>
      <c r="Y6" s="398"/>
      <c r="Z6" s="398"/>
      <c r="AA6" s="398"/>
      <c r="AB6" s="399"/>
      <c r="AC6" s="544" t="s">
        <v>528</v>
      </c>
      <c r="AD6" s="545"/>
      <c r="AE6" s="545"/>
      <c r="AF6" s="545"/>
      <c r="AG6" s="545"/>
      <c r="AH6" s="545"/>
      <c r="AI6" s="545"/>
      <c r="AJ6" s="545"/>
      <c r="AK6" s="545"/>
      <c r="AL6" s="546"/>
      <c r="AM6" s="452" t="s">
        <v>59</v>
      </c>
      <c r="AN6" s="357"/>
      <c r="AO6" s="357"/>
      <c r="AP6" s="357"/>
      <c r="AQ6" s="357"/>
      <c r="AR6" s="357"/>
      <c r="AS6" s="357"/>
      <c r="AT6" s="358"/>
      <c r="AU6" s="440" t="s">
        <v>525</v>
      </c>
      <c r="AV6" s="441"/>
      <c r="AW6" s="441"/>
      <c r="AX6" s="441"/>
      <c r="AY6" s="363" t="s">
        <v>529</v>
      </c>
      <c r="AZ6" s="364"/>
      <c r="BA6" s="364"/>
      <c r="BB6" s="364"/>
      <c r="BC6" s="364"/>
      <c r="BD6" s="364"/>
      <c r="BE6" s="364"/>
      <c r="BF6" s="364"/>
      <c r="BG6" s="364"/>
      <c r="BH6" s="364"/>
      <c r="BI6" s="364"/>
      <c r="BJ6" s="364"/>
      <c r="BK6" s="364"/>
      <c r="BL6" s="364"/>
      <c r="BM6" s="365"/>
      <c r="BN6" s="383">
        <v>1421000</v>
      </c>
      <c r="BO6" s="384"/>
      <c r="BP6" s="384"/>
      <c r="BQ6" s="384"/>
      <c r="BR6" s="384"/>
      <c r="BS6" s="384"/>
      <c r="BT6" s="384"/>
      <c r="BU6" s="385"/>
      <c r="BV6" s="383">
        <v>1508749</v>
      </c>
      <c r="BW6" s="384"/>
      <c r="BX6" s="384"/>
      <c r="BY6" s="384"/>
      <c r="BZ6" s="384"/>
      <c r="CA6" s="384"/>
      <c r="CB6" s="384"/>
      <c r="CC6" s="385"/>
      <c r="CD6" s="392" t="s">
        <v>530</v>
      </c>
      <c r="CE6" s="393"/>
      <c r="CF6" s="393"/>
      <c r="CG6" s="393"/>
      <c r="CH6" s="393"/>
      <c r="CI6" s="393"/>
      <c r="CJ6" s="393"/>
      <c r="CK6" s="393"/>
      <c r="CL6" s="393"/>
      <c r="CM6" s="393"/>
      <c r="CN6" s="393"/>
      <c r="CO6" s="393"/>
      <c r="CP6" s="393"/>
      <c r="CQ6" s="393"/>
      <c r="CR6" s="393"/>
      <c r="CS6" s="394"/>
      <c r="CT6" s="529">
        <v>92</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60</v>
      </c>
      <c r="AN7" s="357"/>
      <c r="AO7" s="357"/>
      <c r="AP7" s="357"/>
      <c r="AQ7" s="357"/>
      <c r="AR7" s="357"/>
      <c r="AS7" s="357"/>
      <c r="AT7" s="358"/>
      <c r="AU7" s="440" t="s">
        <v>531</v>
      </c>
      <c r="AV7" s="441"/>
      <c r="AW7" s="441"/>
      <c r="AX7" s="441"/>
      <c r="AY7" s="363" t="s">
        <v>532</v>
      </c>
      <c r="AZ7" s="364"/>
      <c r="BA7" s="364"/>
      <c r="BB7" s="364"/>
      <c r="BC7" s="364"/>
      <c r="BD7" s="364"/>
      <c r="BE7" s="364"/>
      <c r="BF7" s="364"/>
      <c r="BG7" s="364"/>
      <c r="BH7" s="364"/>
      <c r="BI7" s="364"/>
      <c r="BJ7" s="364"/>
      <c r="BK7" s="364"/>
      <c r="BL7" s="364"/>
      <c r="BM7" s="365"/>
      <c r="BN7" s="383">
        <v>266560</v>
      </c>
      <c r="BO7" s="384"/>
      <c r="BP7" s="384"/>
      <c r="BQ7" s="384"/>
      <c r="BR7" s="384"/>
      <c r="BS7" s="384"/>
      <c r="BT7" s="384"/>
      <c r="BU7" s="385"/>
      <c r="BV7" s="383">
        <v>445323</v>
      </c>
      <c r="BW7" s="384"/>
      <c r="BX7" s="384"/>
      <c r="BY7" s="384"/>
      <c r="BZ7" s="384"/>
      <c r="CA7" s="384"/>
      <c r="CB7" s="384"/>
      <c r="CC7" s="385"/>
      <c r="CD7" s="392" t="s">
        <v>61</v>
      </c>
      <c r="CE7" s="393"/>
      <c r="CF7" s="393"/>
      <c r="CG7" s="393"/>
      <c r="CH7" s="393"/>
      <c r="CI7" s="393"/>
      <c r="CJ7" s="393"/>
      <c r="CK7" s="393"/>
      <c r="CL7" s="393"/>
      <c r="CM7" s="393"/>
      <c r="CN7" s="393"/>
      <c r="CO7" s="393"/>
      <c r="CP7" s="393"/>
      <c r="CQ7" s="393"/>
      <c r="CR7" s="393"/>
      <c r="CS7" s="394"/>
      <c r="CT7" s="383">
        <v>20866881</v>
      </c>
      <c r="CU7" s="384"/>
      <c r="CV7" s="384"/>
      <c r="CW7" s="384"/>
      <c r="CX7" s="384"/>
      <c r="CY7" s="384"/>
      <c r="CZ7" s="384"/>
      <c r="DA7" s="385"/>
      <c r="DB7" s="383">
        <v>20989684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62</v>
      </c>
      <c r="AN8" s="357"/>
      <c r="AO8" s="357"/>
      <c r="AP8" s="357"/>
      <c r="AQ8" s="357"/>
      <c r="AR8" s="357"/>
      <c r="AS8" s="357"/>
      <c r="AT8" s="358"/>
      <c r="AU8" s="440" t="s">
        <v>533</v>
      </c>
      <c r="AV8" s="441"/>
      <c r="AW8" s="441"/>
      <c r="AX8" s="441"/>
      <c r="AY8" s="363" t="s">
        <v>534</v>
      </c>
      <c r="AZ8" s="364"/>
      <c r="BA8" s="364"/>
      <c r="BB8" s="364"/>
      <c r="BC8" s="364"/>
      <c r="BD8" s="364"/>
      <c r="BE8" s="364"/>
      <c r="BF8" s="364"/>
      <c r="BG8" s="364"/>
      <c r="BH8" s="364"/>
      <c r="BI8" s="364"/>
      <c r="BJ8" s="364"/>
      <c r="BK8" s="364"/>
      <c r="BL8" s="364"/>
      <c r="BM8" s="365"/>
      <c r="BN8" s="383">
        <v>1154440</v>
      </c>
      <c r="BO8" s="384"/>
      <c r="BP8" s="384"/>
      <c r="BQ8" s="384"/>
      <c r="BR8" s="384"/>
      <c r="BS8" s="384"/>
      <c r="BT8" s="384"/>
      <c r="BU8" s="385"/>
      <c r="BV8" s="383">
        <v>1063426</v>
      </c>
      <c r="BW8" s="384"/>
      <c r="BX8" s="384"/>
      <c r="BY8" s="384"/>
      <c r="BZ8" s="384"/>
      <c r="CA8" s="384"/>
      <c r="CB8" s="384"/>
      <c r="CC8" s="385"/>
      <c r="CD8" s="392" t="s">
        <v>63</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0.31</v>
      </c>
      <c r="DC8" s="493"/>
      <c r="DD8" s="493"/>
      <c r="DE8" s="493"/>
      <c r="DF8" s="493"/>
      <c r="DG8" s="493"/>
      <c r="DH8" s="493"/>
      <c r="DI8" s="494"/>
      <c r="DJ8" s="137"/>
      <c r="DK8" s="137"/>
      <c r="DL8" s="137"/>
      <c r="DM8" s="137"/>
      <c r="DN8" s="137"/>
      <c r="DO8" s="137"/>
    </row>
    <row r="9" spans="1:119" ht="18.75" customHeight="1" thickBot="1" x14ac:dyDescent="0.2">
      <c r="A9" s="138"/>
      <c r="B9" s="518" t="s">
        <v>64</v>
      </c>
      <c r="C9" s="519"/>
      <c r="D9" s="519"/>
      <c r="E9" s="519"/>
      <c r="F9" s="519"/>
      <c r="G9" s="519"/>
      <c r="H9" s="519"/>
      <c r="I9" s="519"/>
      <c r="J9" s="519"/>
      <c r="K9" s="446"/>
      <c r="L9" s="520" t="s">
        <v>65</v>
      </c>
      <c r="M9" s="521"/>
      <c r="N9" s="521"/>
      <c r="O9" s="521"/>
      <c r="P9" s="521"/>
      <c r="Q9" s="522"/>
      <c r="R9" s="523">
        <v>55054</v>
      </c>
      <c r="S9" s="524"/>
      <c r="T9" s="524"/>
      <c r="U9" s="524"/>
      <c r="V9" s="525"/>
      <c r="W9" s="462" t="s">
        <v>66</v>
      </c>
      <c r="X9" s="463"/>
      <c r="Y9" s="463"/>
      <c r="Z9" s="463"/>
      <c r="AA9" s="463"/>
      <c r="AB9" s="463"/>
      <c r="AC9" s="463"/>
      <c r="AD9" s="463"/>
      <c r="AE9" s="463"/>
      <c r="AF9" s="463"/>
      <c r="AG9" s="463"/>
      <c r="AH9" s="463"/>
      <c r="AI9" s="463"/>
      <c r="AJ9" s="463"/>
      <c r="AK9" s="463"/>
      <c r="AL9" s="526"/>
      <c r="AM9" s="452" t="s">
        <v>67</v>
      </c>
      <c r="AN9" s="357"/>
      <c r="AO9" s="357"/>
      <c r="AP9" s="357"/>
      <c r="AQ9" s="357"/>
      <c r="AR9" s="357"/>
      <c r="AS9" s="357"/>
      <c r="AT9" s="358"/>
      <c r="AU9" s="440" t="s">
        <v>535</v>
      </c>
      <c r="AV9" s="441"/>
      <c r="AW9" s="441"/>
      <c r="AX9" s="441"/>
      <c r="AY9" s="363" t="s">
        <v>536</v>
      </c>
      <c r="AZ9" s="364"/>
      <c r="BA9" s="364"/>
      <c r="BB9" s="364"/>
      <c r="BC9" s="364"/>
      <c r="BD9" s="364"/>
      <c r="BE9" s="364"/>
      <c r="BF9" s="364"/>
      <c r="BG9" s="364"/>
      <c r="BH9" s="364"/>
      <c r="BI9" s="364"/>
      <c r="BJ9" s="364"/>
      <c r="BK9" s="364"/>
      <c r="BL9" s="364"/>
      <c r="BM9" s="365"/>
      <c r="BN9" s="383">
        <v>91014</v>
      </c>
      <c r="BO9" s="384"/>
      <c r="BP9" s="384"/>
      <c r="BQ9" s="384"/>
      <c r="BR9" s="384"/>
      <c r="BS9" s="384"/>
      <c r="BT9" s="384"/>
      <c r="BU9" s="385"/>
      <c r="BV9" s="383">
        <v>391178</v>
      </c>
      <c r="BW9" s="384"/>
      <c r="BX9" s="384"/>
      <c r="BY9" s="384"/>
      <c r="BZ9" s="384"/>
      <c r="CA9" s="384"/>
      <c r="CB9" s="384"/>
      <c r="CC9" s="385"/>
      <c r="CD9" s="392" t="s">
        <v>68</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69</v>
      </c>
      <c r="M10" s="357"/>
      <c r="N10" s="357"/>
      <c r="O10" s="357"/>
      <c r="P10" s="357"/>
      <c r="Q10" s="358"/>
      <c r="R10" s="359">
        <v>59038</v>
      </c>
      <c r="S10" s="360"/>
      <c r="T10" s="360"/>
      <c r="U10" s="360"/>
      <c r="V10" s="362"/>
      <c r="W10" s="527"/>
      <c r="X10" s="345"/>
      <c r="Y10" s="345"/>
      <c r="Z10" s="345"/>
      <c r="AA10" s="345"/>
      <c r="AB10" s="345"/>
      <c r="AC10" s="345"/>
      <c r="AD10" s="345"/>
      <c r="AE10" s="345"/>
      <c r="AF10" s="345"/>
      <c r="AG10" s="345"/>
      <c r="AH10" s="345"/>
      <c r="AI10" s="345"/>
      <c r="AJ10" s="345"/>
      <c r="AK10" s="345"/>
      <c r="AL10" s="528"/>
      <c r="AM10" s="452" t="s">
        <v>70</v>
      </c>
      <c r="AN10" s="357"/>
      <c r="AO10" s="357"/>
      <c r="AP10" s="357"/>
      <c r="AQ10" s="357"/>
      <c r="AR10" s="357"/>
      <c r="AS10" s="357"/>
      <c r="AT10" s="358"/>
      <c r="AU10" s="440" t="s">
        <v>537</v>
      </c>
      <c r="AV10" s="441"/>
      <c r="AW10" s="441"/>
      <c r="AX10" s="441"/>
      <c r="AY10" s="363" t="s">
        <v>538</v>
      </c>
      <c r="AZ10" s="364"/>
      <c r="BA10" s="364"/>
      <c r="BB10" s="364"/>
      <c r="BC10" s="364"/>
      <c r="BD10" s="364"/>
      <c r="BE10" s="364"/>
      <c r="BF10" s="364"/>
      <c r="BG10" s="364"/>
      <c r="BH10" s="364"/>
      <c r="BI10" s="364"/>
      <c r="BJ10" s="364"/>
      <c r="BK10" s="364"/>
      <c r="BL10" s="364"/>
      <c r="BM10" s="365"/>
      <c r="BN10" s="383">
        <v>100789</v>
      </c>
      <c r="BO10" s="384"/>
      <c r="BP10" s="384"/>
      <c r="BQ10" s="384"/>
      <c r="BR10" s="384"/>
      <c r="BS10" s="384"/>
      <c r="BT10" s="384"/>
      <c r="BU10" s="385"/>
      <c r="BV10" s="383">
        <v>707</v>
      </c>
      <c r="BW10" s="384"/>
      <c r="BX10" s="384"/>
      <c r="BY10" s="384"/>
      <c r="BZ10" s="384"/>
      <c r="CA10" s="384"/>
      <c r="CB10" s="384"/>
      <c r="CC10" s="385"/>
      <c r="CD10" s="333" t="s">
        <v>539</v>
      </c>
      <c r="CE10" s="334"/>
      <c r="CF10" s="334"/>
      <c r="CG10" s="334"/>
      <c r="CH10" s="334"/>
      <c r="CI10" s="334"/>
      <c r="CJ10" s="334"/>
      <c r="CK10" s="334"/>
      <c r="CL10" s="334"/>
      <c r="CM10" s="334"/>
      <c r="CN10" s="334"/>
      <c r="CO10" s="334"/>
      <c r="CP10" s="334"/>
      <c r="CQ10" s="334"/>
      <c r="CR10" s="334"/>
      <c r="CS10" s="335"/>
      <c r="CT10" s="142"/>
      <c r="CU10" s="143"/>
      <c r="CV10" s="143"/>
      <c r="CW10" s="143"/>
      <c r="CX10" s="143"/>
      <c r="CY10" s="143"/>
      <c r="CZ10" s="143"/>
      <c r="DA10" s="144"/>
      <c r="DB10" s="142"/>
      <c r="DC10" s="143"/>
      <c r="DD10" s="143"/>
      <c r="DE10" s="143"/>
      <c r="DF10" s="143"/>
      <c r="DG10" s="143"/>
      <c r="DH10" s="143"/>
      <c r="DI10" s="144"/>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71</v>
      </c>
      <c r="M11" s="432"/>
      <c r="N11" s="432"/>
      <c r="O11" s="432"/>
      <c r="P11" s="432"/>
      <c r="Q11" s="433"/>
      <c r="R11" s="515" t="s">
        <v>540</v>
      </c>
      <c r="S11" s="516"/>
      <c r="T11" s="516"/>
      <c r="U11" s="516"/>
      <c r="V11" s="517"/>
      <c r="W11" s="527"/>
      <c r="X11" s="345"/>
      <c r="Y11" s="345"/>
      <c r="Z11" s="345"/>
      <c r="AA11" s="345"/>
      <c r="AB11" s="345"/>
      <c r="AC11" s="345"/>
      <c r="AD11" s="345"/>
      <c r="AE11" s="345"/>
      <c r="AF11" s="345"/>
      <c r="AG11" s="345"/>
      <c r="AH11" s="345"/>
      <c r="AI11" s="345"/>
      <c r="AJ11" s="345"/>
      <c r="AK11" s="345"/>
      <c r="AL11" s="528"/>
      <c r="AM11" s="452" t="s">
        <v>72</v>
      </c>
      <c r="AN11" s="357"/>
      <c r="AO11" s="357"/>
      <c r="AP11" s="357"/>
      <c r="AQ11" s="357"/>
      <c r="AR11" s="357"/>
      <c r="AS11" s="357"/>
      <c r="AT11" s="358"/>
      <c r="AU11" s="440" t="s">
        <v>537</v>
      </c>
      <c r="AV11" s="441"/>
      <c r="AW11" s="441"/>
      <c r="AX11" s="441"/>
      <c r="AY11" s="363" t="s">
        <v>541</v>
      </c>
      <c r="AZ11" s="364"/>
      <c r="BA11" s="364"/>
      <c r="BB11" s="364"/>
      <c r="BC11" s="364"/>
      <c r="BD11" s="364"/>
      <c r="BE11" s="364"/>
      <c r="BF11" s="364"/>
      <c r="BG11" s="364"/>
      <c r="BH11" s="364"/>
      <c r="BI11" s="364"/>
      <c r="BJ11" s="364"/>
      <c r="BK11" s="364"/>
      <c r="BL11" s="364"/>
      <c r="BM11" s="365"/>
      <c r="BN11" s="383">
        <v>84673</v>
      </c>
      <c r="BO11" s="384"/>
      <c r="BP11" s="384"/>
      <c r="BQ11" s="384"/>
      <c r="BR11" s="384"/>
      <c r="BS11" s="384"/>
      <c r="BT11" s="384"/>
      <c r="BU11" s="385"/>
      <c r="BV11" s="383">
        <v>21278</v>
      </c>
      <c r="BW11" s="384"/>
      <c r="BX11" s="384"/>
      <c r="BY11" s="384"/>
      <c r="BZ11" s="384"/>
      <c r="CA11" s="384"/>
      <c r="CB11" s="384"/>
      <c r="CC11" s="385"/>
      <c r="CD11" s="392" t="s">
        <v>73</v>
      </c>
      <c r="CE11" s="393"/>
      <c r="CF11" s="393"/>
      <c r="CG11" s="393"/>
      <c r="CH11" s="393"/>
      <c r="CI11" s="393"/>
      <c r="CJ11" s="393"/>
      <c r="CK11" s="393"/>
      <c r="CL11" s="393"/>
      <c r="CM11" s="393"/>
      <c r="CN11" s="393"/>
      <c r="CO11" s="393"/>
      <c r="CP11" s="393"/>
      <c r="CQ11" s="393"/>
      <c r="CR11" s="393"/>
      <c r="CS11" s="394"/>
      <c r="CT11" s="492" t="s">
        <v>542</v>
      </c>
      <c r="CU11" s="493"/>
      <c r="CV11" s="493"/>
      <c r="CW11" s="493"/>
      <c r="CX11" s="493"/>
      <c r="CY11" s="493"/>
      <c r="CZ11" s="493"/>
      <c r="DA11" s="494"/>
      <c r="DB11" s="492" t="s">
        <v>542</v>
      </c>
      <c r="DC11" s="493"/>
      <c r="DD11" s="493"/>
      <c r="DE11" s="493"/>
      <c r="DF11" s="493"/>
      <c r="DG11" s="493"/>
      <c r="DH11" s="493"/>
      <c r="DI11" s="494"/>
      <c r="DJ11" s="137"/>
      <c r="DK11" s="137"/>
      <c r="DL11" s="137"/>
      <c r="DM11" s="137"/>
      <c r="DN11" s="137"/>
      <c r="DO11" s="137"/>
    </row>
    <row r="12" spans="1:119" ht="18.75" customHeight="1" x14ac:dyDescent="0.15">
      <c r="A12" s="138"/>
      <c r="B12" s="495" t="s">
        <v>75</v>
      </c>
      <c r="C12" s="496"/>
      <c r="D12" s="496"/>
      <c r="E12" s="496"/>
      <c r="F12" s="496"/>
      <c r="G12" s="496"/>
      <c r="H12" s="496"/>
      <c r="I12" s="496"/>
      <c r="J12" s="496"/>
      <c r="K12" s="497"/>
      <c r="L12" s="504" t="s">
        <v>543</v>
      </c>
      <c r="M12" s="505"/>
      <c r="N12" s="505"/>
      <c r="O12" s="505"/>
      <c r="P12" s="505"/>
      <c r="Q12" s="506"/>
      <c r="R12" s="507">
        <v>57691</v>
      </c>
      <c r="S12" s="508"/>
      <c r="T12" s="508"/>
      <c r="U12" s="508"/>
      <c r="V12" s="509"/>
      <c r="W12" s="510" t="s">
        <v>0</v>
      </c>
      <c r="X12" s="441"/>
      <c r="Y12" s="441"/>
      <c r="Z12" s="441"/>
      <c r="AA12" s="441"/>
      <c r="AB12" s="511"/>
      <c r="AC12" s="440" t="s">
        <v>76</v>
      </c>
      <c r="AD12" s="441"/>
      <c r="AE12" s="441"/>
      <c r="AF12" s="441"/>
      <c r="AG12" s="511"/>
      <c r="AH12" s="440" t="s">
        <v>77</v>
      </c>
      <c r="AI12" s="441"/>
      <c r="AJ12" s="441"/>
      <c r="AK12" s="441"/>
      <c r="AL12" s="512"/>
      <c r="AM12" s="452" t="s">
        <v>78</v>
      </c>
      <c r="AN12" s="357"/>
      <c r="AO12" s="357"/>
      <c r="AP12" s="357"/>
      <c r="AQ12" s="357"/>
      <c r="AR12" s="357"/>
      <c r="AS12" s="357"/>
      <c r="AT12" s="358"/>
      <c r="AU12" s="440" t="s">
        <v>525</v>
      </c>
      <c r="AV12" s="441"/>
      <c r="AW12" s="441"/>
      <c r="AX12" s="441"/>
      <c r="AY12" s="363" t="s">
        <v>544</v>
      </c>
      <c r="AZ12" s="364"/>
      <c r="BA12" s="364"/>
      <c r="BB12" s="364"/>
      <c r="BC12" s="364"/>
      <c r="BD12" s="364"/>
      <c r="BE12" s="364"/>
      <c r="BF12" s="364"/>
      <c r="BG12" s="364"/>
      <c r="BH12" s="364"/>
      <c r="BI12" s="364"/>
      <c r="BJ12" s="364"/>
      <c r="BK12" s="364"/>
      <c r="BL12" s="364"/>
      <c r="BM12" s="365"/>
      <c r="BN12" s="383" t="s">
        <v>545</v>
      </c>
      <c r="BO12" s="384"/>
      <c r="BP12" s="384"/>
      <c r="BQ12" s="384"/>
      <c r="BR12" s="384"/>
      <c r="BS12" s="384"/>
      <c r="BT12" s="384"/>
      <c r="BU12" s="385"/>
      <c r="BV12" s="383" t="s">
        <v>545</v>
      </c>
      <c r="BW12" s="384"/>
      <c r="BX12" s="384"/>
      <c r="BY12" s="384"/>
      <c r="BZ12" s="384"/>
      <c r="CA12" s="384"/>
      <c r="CB12" s="384"/>
      <c r="CC12" s="385"/>
      <c r="CD12" s="392" t="s">
        <v>80</v>
      </c>
      <c r="CE12" s="393"/>
      <c r="CF12" s="393"/>
      <c r="CG12" s="393"/>
      <c r="CH12" s="393"/>
      <c r="CI12" s="393"/>
      <c r="CJ12" s="393"/>
      <c r="CK12" s="393"/>
      <c r="CL12" s="393"/>
      <c r="CM12" s="393"/>
      <c r="CN12" s="393"/>
      <c r="CO12" s="393"/>
      <c r="CP12" s="393"/>
      <c r="CQ12" s="393"/>
      <c r="CR12" s="393"/>
      <c r="CS12" s="394"/>
      <c r="CT12" s="492" t="s">
        <v>545</v>
      </c>
      <c r="CU12" s="493"/>
      <c r="CV12" s="493"/>
      <c r="CW12" s="493"/>
      <c r="CX12" s="493"/>
      <c r="CY12" s="493"/>
      <c r="CZ12" s="493"/>
      <c r="DA12" s="494"/>
      <c r="DB12" s="492" t="s">
        <v>545</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5"/>
      <c r="M13" s="481" t="s">
        <v>546</v>
      </c>
      <c r="N13" s="482"/>
      <c r="O13" s="482"/>
      <c r="P13" s="482"/>
      <c r="Q13" s="483"/>
      <c r="R13" s="484">
        <v>57318</v>
      </c>
      <c r="S13" s="485"/>
      <c r="T13" s="485"/>
      <c r="U13" s="485"/>
      <c r="V13" s="486"/>
      <c r="W13" s="472" t="s">
        <v>81</v>
      </c>
      <c r="X13" s="398"/>
      <c r="Y13" s="398"/>
      <c r="Z13" s="398"/>
      <c r="AA13" s="398"/>
      <c r="AB13" s="399"/>
      <c r="AC13" s="359">
        <v>2714</v>
      </c>
      <c r="AD13" s="360"/>
      <c r="AE13" s="360"/>
      <c r="AF13" s="360"/>
      <c r="AG13" s="361"/>
      <c r="AH13" s="359">
        <v>3622</v>
      </c>
      <c r="AI13" s="360"/>
      <c r="AJ13" s="360"/>
      <c r="AK13" s="360"/>
      <c r="AL13" s="362"/>
      <c r="AM13" s="452" t="s">
        <v>82</v>
      </c>
      <c r="AN13" s="357"/>
      <c r="AO13" s="357"/>
      <c r="AP13" s="357"/>
      <c r="AQ13" s="357"/>
      <c r="AR13" s="357"/>
      <c r="AS13" s="357"/>
      <c r="AT13" s="358"/>
      <c r="AU13" s="440" t="s">
        <v>547</v>
      </c>
      <c r="AV13" s="441"/>
      <c r="AW13" s="441"/>
      <c r="AX13" s="441"/>
      <c r="AY13" s="363" t="s">
        <v>548</v>
      </c>
      <c r="AZ13" s="364"/>
      <c r="BA13" s="364"/>
      <c r="BB13" s="364"/>
      <c r="BC13" s="364"/>
      <c r="BD13" s="364"/>
      <c r="BE13" s="364"/>
      <c r="BF13" s="364"/>
      <c r="BG13" s="364"/>
      <c r="BH13" s="364"/>
      <c r="BI13" s="364"/>
      <c r="BJ13" s="364"/>
      <c r="BK13" s="364"/>
      <c r="BL13" s="364"/>
      <c r="BM13" s="365"/>
      <c r="BN13" s="383">
        <v>276476</v>
      </c>
      <c r="BO13" s="384"/>
      <c r="BP13" s="384"/>
      <c r="BQ13" s="384"/>
      <c r="BR13" s="384"/>
      <c r="BS13" s="384"/>
      <c r="BT13" s="384"/>
      <c r="BU13" s="385"/>
      <c r="BV13" s="383">
        <v>413163</v>
      </c>
      <c r="BW13" s="384"/>
      <c r="BX13" s="384"/>
      <c r="BY13" s="384"/>
      <c r="BZ13" s="384"/>
      <c r="CA13" s="384"/>
      <c r="CB13" s="384"/>
      <c r="CC13" s="385"/>
      <c r="CD13" s="392" t="s">
        <v>83</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549</v>
      </c>
      <c r="M14" s="513"/>
      <c r="N14" s="513"/>
      <c r="O14" s="513"/>
      <c r="P14" s="513"/>
      <c r="Q14" s="514"/>
      <c r="R14" s="484">
        <v>58514</v>
      </c>
      <c r="S14" s="485"/>
      <c r="T14" s="485"/>
      <c r="U14" s="485"/>
      <c r="V14" s="486"/>
      <c r="W14" s="487"/>
      <c r="X14" s="401"/>
      <c r="Y14" s="401"/>
      <c r="Z14" s="401"/>
      <c r="AA14" s="401"/>
      <c r="AB14" s="402"/>
      <c r="AC14" s="477">
        <v>9.5</v>
      </c>
      <c r="AD14" s="478"/>
      <c r="AE14" s="478"/>
      <c r="AF14" s="478"/>
      <c r="AG14" s="479"/>
      <c r="AH14" s="477">
        <v>10.9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84</v>
      </c>
      <c r="CE14" s="390"/>
      <c r="CF14" s="390"/>
      <c r="CG14" s="390"/>
      <c r="CH14" s="390"/>
      <c r="CI14" s="390"/>
      <c r="CJ14" s="390"/>
      <c r="CK14" s="390"/>
      <c r="CL14" s="390"/>
      <c r="CM14" s="390"/>
      <c r="CN14" s="390"/>
      <c r="CO14" s="390"/>
      <c r="CP14" s="390"/>
      <c r="CQ14" s="390"/>
      <c r="CR14" s="390"/>
      <c r="CS14" s="391"/>
      <c r="CT14" s="488">
        <v>97.2</v>
      </c>
      <c r="CU14" s="456"/>
      <c r="CV14" s="456"/>
      <c r="CW14" s="456"/>
      <c r="CX14" s="456"/>
      <c r="CY14" s="456"/>
      <c r="CZ14" s="456"/>
      <c r="DA14" s="457"/>
      <c r="DB14" s="488">
        <v>99.2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5"/>
      <c r="M15" s="481" t="s">
        <v>546</v>
      </c>
      <c r="N15" s="482"/>
      <c r="O15" s="482"/>
      <c r="P15" s="482"/>
      <c r="Q15" s="483"/>
      <c r="R15" s="484">
        <v>58155</v>
      </c>
      <c r="S15" s="485"/>
      <c r="T15" s="485"/>
      <c r="U15" s="485"/>
      <c r="V15" s="486"/>
      <c r="W15" s="472" t="s">
        <v>85</v>
      </c>
      <c r="X15" s="398"/>
      <c r="Y15" s="398"/>
      <c r="Z15" s="398"/>
      <c r="AA15" s="398"/>
      <c r="AB15" s="399"/>
      <c r="AC15" s="359">
        <v>9215</v>
      </c>
      <c r="AD15" s="360"/>
      <c r="AE15" s="360"/>
      <c r="AF15" s="360"/>
      <c r="AG15" s="361"/>
      <c r="AH15" s="359">
        <v>11891</v>
      </c>
      <c r="AI15" s="360"/>
      <c r="AJ15" s="360"/>
      <c r="AK15" s="360"/>
      <c r="AL15" s="362"/>
      <c r="AM15" s="452"/>
      <c r="AN15" s="357"/>
      <c r="AO15" s="357"/>
      <c r="AP15" s="357"/>
      <c r="AQ15" s="357"/>
      <c r="AR15" s="357"/>
      <c r="AS15" s="357"/>
      <c r="AT15" s="358"/>
      <c r="AU15" s="440"/>
      <c r="AV15" s="441"/>
      <c r="AW15" s="441"/>
      <c r="AX15" s="441"/>
      <c r="AY15" s="375" t="s">
        <v>550</v>
      </c>
      <c r="AZ15" s="376"/>
      <c r="BA15" s="376"/>
      <c r="BB15" s="376"/>
      <c r="BC15" s="376"/>
      <c r="BD15" s="376"/>
      <c r="BE15" s="376"/>
      <c r="BF15" s="376"/>
      <c r="BG15" s="376"/>
      <c r="BH15" s="376"/>
      <c r="BI15" s="376"/>
      <c r="BJ15" s="376"/>
      <c r="BK15" s="376"/>
      <c r="BL15" s="376"/>
      <c r="BM15" s="377"/>
      <c r="BN15" s="378">
        <v>5042520</v>
      </c>
      <c r="BO15" s="379"/>
      <c r="BP15" s="379"/>
      <c r="BQ15" s="379"/>
      <c r="BR15" s="379"/>
      <c r="BS15" s="379"/>
      <c r="BT15" s="379"/>
      <c r="BU15" s="380"/>
      <c r="BV15" s="378">
        <v>4779282</v>
      </c>
      <c r="BW15" s="379"/>
      <c r="BX15" s="379"/>
      <c r="BY15" s="379"/>
      <c r="BZ15" s="379"/>
      <c r="CA15" s="379"/>
      <c r="CB15" s="379"/>
      <c r="CC15" s="380"/>
      <c r="CD15" s="489" t="s">
        <v>551</v>
      </c>
      <c r="CE15" s="490"/>
      <c r="CF15" s="490"/>
      <c r="CG15" s="490"/>
      <c r="CH15" s="490"/>
      <c r="CI15" s="490"/>
      <c r="CJ15" s="490"/>
      <c r="CK15" s="490"/>
      <c r="CL15" s="490"/>
      <c r="CM15" s="490"/>
      <c r="CN15" s="490"/>
      <c r="CO15" s="490"/>
      <c r="CP15" s="490"/>
      <c r="CQ15" s="490"/>
      <c r="CR15" s="490"/>
      <c r="CS15" s="491"/>
      <c r="CT15" s="146"/>
      <c r="CU15" s="147"/>
      <c r="CV15" s="147"/>
      <c r="CW15" s="147"/>
      <c r="CX15" s="147"/>
      <c r="CY15" s="147"/>
      <c r="CZ15" s="147"/>
      <c r="DA15" s="148"/>
      <c r="DB15" s="146"/>
      <c r="DC15" s="147"/>
      <c r="DD15" s="147"/>
      <c r="DE15" s="147"/>
      <c r="DF15" s="147"/>
      <c r="DG15" s="147"/>
      <c r="DH15" s="147"/>
      <c r="DI15" s="148"/>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86</v>
      </c>
      <c r="M16" s="475"/>
      <c r="N16" s="475"/>
      <c r="O16" s="475"/>
      <c r="P16" s="475"/>
      <c r="Q16" s="476"/>
      <c r="R16" s="469" t="s">
        <v>552</v>
      </c>
      <c r="S16" s="470"/>
      <c r="T16" s="470"/>
      <c r="U16" s="470"/>
      <c r="V16" s="471"/>
      <c r="W16" s="487"/>
      <c r="X16" s="401"/>
      <c r="Y16" s="401"/>
      <c r="Z16" s="401"/>
      <c r="AA16" s="401"/>
      <c r="AB16" s="402"/>
      <c r="AC16" s="477">
        <v>32.1</v>
      </c>
      <c r="AD16" s="478"/>
      <c r="AE16" s="478"/>
      <c r="AF16" s="478"/>
      <c r="AG16" s="479"/>
      <c r="AH16" s="477">
        <v>35.9</v>
      </c>
      <c r="AI16" s="478"/>
      <c r="AJ16" s="478"/>
      <c r="AK16" s="478"/>
      <c r="AL16" s="480"/>
      <c r="AM16" s="452"/>
      <c r="AN16" s="357"/>
      <c r="AO16" s="357"/>
      <c r="AP16" s="357"/>
      <c r="AQ16" s="357"/>
      <c r="AR16" s="357"/>
      <c r="AS16" s="357"/>
      <c r="AT16" s="358"/>
      <c r="AU16" s="440"/>
      <c r="AV16" s="441"/>
      <c r="AW16" s="441"/>
      <c r="AX16" s="441"/>
      <c r="AY16" s="363" t="s">
        <v>553</v>
      </c>
      <c r="AZ16" s="364"/>
      <c r="BA16" s="364"/>
      <c r="BB16" s="364"/>
      <c r="BC16" s="364"/>
      <c r="BD16" s="364"/>
      <c r="BE16" s="364"/>
      <c r="BF16" s="364"/>
      <c r="BG16" s="364"/>
      <c r="BH16" s="364"/>
      <c r="BI16" s="364"/>
      <c r="BJ16" s="364"/>
      <c r="BK16" s="364"/>
      <c r="BL16" s="364"/>
      <c r="BM16" s="365"/>
      <c r="BN16" s="383">
        <v>16390238</v>
      </c>
      <c r="BO16" s="384"/>
      <c r="BP16" s="384"/>
      <c r="BQ16" s="384"/>
      <c r="BR16" s="384"/>
      <c r="BS16" s="384"/>
      <c r="BT16" s="384"/>
      <c r="BU16" s="385"/>
      <c r="BV16" s="383">
        <v>15495648</v>
      </c>
      <c r="BW16" s="384"/>
      <c r="BX16" s="384"/>
      <c r="BY16" s="384"/>
      <c r="BZ16" s="384"/>
      <c r="CA16" s="384"/>
      <c r="CB16" s="384"/>
      <c r="CC16" s="385"/>
      <c r="CD16" s="341"/>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49"/>
      <c r="M17" s="466" t="s">
        <v>554</v>
      </c>
      <c r="N17" s="467"/>
      <c r="O17" s="467"/>
      <c r="P17" s="467"/>
      <c r="Q17" s="468"/>
      <c r="R17" s="469" t="s">
        <v>552</v>
      </c>
      <c r="S17" s="470"/>
      <c r="T17" s="470"/>
      <c r="U17" s="470"/>
      <c r="V17" s="471"/>
      <c r="W17" s="472" t="s">
        <v>87</v>
      </c>
      <c r="X17" s="398"/>
      <c r="Y17" s="398"/>
      <c r="Z17" s="398"/>
      <c r="AA17" s="398"/>
      <c r="AB17" s="399"/>
      <c r="AC17" s="359">
        <v>16745</v>
      </c>
      <c r="AD17" s="360"/>
      <c r="AE17" s="360"/>
      <c r="AF17" s="360"/>
      <c r="AG17" s="361"/>
      <c r="AH17" s="359">
        <v>17473</v>
      </c>
      <c r="AI17" s="360"/>
      <c r="AJ17" s="360"/>
      <c r="AK17" s="360"/>
      <c r="AL17" s="362"/>
      <c r="AM17" s="452"/>
      <c r="AN17" s="357"/>
      <c r="AO17" s="357"/>
      <c r="AP17" s="357"/>
      <c r="AQ17" s="357"/>
      <c r="AR17" s="357"/>
      <c r="AS17" s="357"/>
      <c r="AT17" s="358"/>
      <c r="AU17" s="440"/>
      <c r="AV17" s="441"/>
      <c r="AW17" s="441"/>
      <c r="AX17" s="441"/>
      <c r="AY17" s="363" t="s">
        <v>555</v>
      </c>
      <c r="AZ17" s="364"/>
      <c r="BA17" s="364"/>
      <c r="BB17" s="364"/>
      <c r="BC17" s="364"/>
      <c r="BD17" s="364"/>
      <c r="BE17" s="364"/>
      <c r="BF17" s="364"/>
      <c r="BG17" s="364"/>
      <c r="BH17" s="364"/>
      <c r="BI17" s="364"/>
      <c r="BJ17" s="364"/>
      <c r="BK17" s="364"/>
      <c r="BL17" s="364"/>
      <c r="BM17" s="365"/>
      <c r="BN17" s="383">
        <v>6304471</v>
      </c>
      <c r="BO17" s="384"/>
      <c r="BP17" s="384"/>
      <c r="BQ17" s="384"/>
      <c r="BR17" s="384"/>
      <c r="BS17" s="384"/>
      <c r="BT17" s="384"/>
      <c r="BU17" s="385"/>
      <c r="BV17" s="383">
        <v>6056977</v>
      </c>
      <c r="BW17" s="384"/>
      <c r="BX17" s="384"/>
      <c r="BY17" s="384"/>
      <c r="BZ17" s="384"/>
      <c r="CA17" s="384"/>
      <c r="CB17" s="384"/>
      <c r="CC17" s="385"/>
      <c r="CD17" s="341"/>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88</v>
      </c>
      <c r="C18" s="446"/>
      <c r="D18" s="446"/>
      <c r="E18" s="447"/>
      <c r="F18" s="447"/>
      <c r="G18" s="447"/>
      <c r="H18" s="447"/>
      <c r="I18" s="447"/>
      <c r="J18" s="447"/>
      <c r="K18" s="447"/>
      <c r="L18" s="448">
        <v>501.43</v>
      </c>
      <c r="M18" s="448"/>
      <c r="N18" s="448"/>
      <c r="O18" s="448"/>
      <c r="P18" s="448"/>
      <c r="Q18" s="448"/>
      <c r="R18" s="449"/>
      <c r="S18" s="449"/>
      <c r="T18" s="449"/>
      <c r="U18" s="449"/>
      <c r="V18" s="450"/>
      <c r="W18" s="464"/>
      <c r="X18" s="465"/>
      <c r="Y18" s="465"/>
      <c r="Z18" s="465"/>
      <c r="AA18" s="465"/>
      <c r="AB18" s="473"/>
      <c r="AC18" s="347">
        <v>58.4</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89</v>
      </c>
      <c r="AZ18" s="364"/>
      <c r="BA18" s="364"/>
      <c r="BB18" s="364"/>
      <c r="BC18" s="364"/>
      <c r="BD18" s="364"/>
      <c r="BE18" s="364"/>
      <c r="BF18" s="364"/>
      <c r="BG18" s="364"/>
      <c r="BH18" s="364"/>
      <c r="BI18" s="364"/>
      <c r="BJ18" s="364"/>
      <c r="BK18" s="364"/>
      <c r="BL18" s="364"/>
      <c r="BM18" s="365"/>
      <c r="BN18" s="383">
        <v>18810845</v>
      </c>
      <c r="BO18" s="384"/>
      <c r="BP18" s="384"/>
      <c r="BQ18" s="384"/>
      <c r="BR18" s="384"/>
      <c r="BS18" s="384"/>
      <c r="BT18" s="384"/>
      <c r="BU18" s="385"/>
      <c r="BV18" s="383">
        <v>18553225</v>
      </c>
      <c r="BW18" s="384"/>
      <c r="BX18" s="384"/>
      <c r="BY18" s="384"/>
      <c r="BZ18" s="384"/>
      <c r="CA18" s="384"/>
      <c r="CB18" s="384"/>
      <c r="CC18" s="385"/>
      <c r="CD18" s="341"/>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90</v>
      </c>
      <c r="C19" s="446"/>
      <c r="D19" s="446"/>
      <c r="E19" s="447"/>
      <c r="F19" s="447"/>
      <c r="G19" s="447"/>
      <c r="H19" s="447"/>
      <c r="I19" s="447"/>
      <c r="J19" s="447"/>
      <c r="K19" s="447"/>
      <c r="L19" s="453">
        <v>110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91</v>
      </c>
      <c r="AZ19" s="364"/>
      <c r="BA19" s="364"/>
      <c r="BB19" s="364"/>
      <c r="BC19" s="364"/>
      <c r="BD19" s="364"/>
      <c r="BE19" s="364"/>
      <c r="BF19" s="364"/>
      <c r="BG19" s="364"/>
      <c r="BH19" s="364"/>
      <c r="BI19" s="364"/>
      <c r="BJ19" s="364"/>
      <c r="BK19" s="364"/>
      <c r="BL19" s="364"/>
      <c r="BM19" s="365"/>
      <c r="BN19" s="383">
        <v>25109763</v>
      </c>
      <c r="BO19" s="384"/>
      <c r="BP19" s="384"/>
      <c r="BQ19" s="384"/>
      <c r="BR19" s="384"/>
      <c r="BS19" s="384"/>
      <c r="BT19" s="384"/>
      <c r="BU19" s="385"/>
      <c r="BV19" s="383">
        <v>24785551</v>
      </c>
      <c r="BW19" s="384"/>
      <c r="BX19" s="384"/>
      <c r="BY19" s="384"/>
      <c r="BZ19" s="384"/>
      <c r="CA19" s="384"/>
      <c r="CB19" s="384"/>
      <c r="CC19" s="385"/>
      <c r="CD19" s="341"/>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92</v>
      </c>
      <c r="C20" s="446"/>
      <c r="D20" s="446"/>
      <c r="E20" s="447"/>
      <c r="F20" s="447"/>
      <c r="G20" s="447"/>
      <c r="H20" s="447"/>
      <c r="I20" s="447"/>
      <c r="J20" s="447"/>
      <c r="K20" s="447"/>
      <c r="L20" s="453">
        <v>20469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341"/>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93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341"/>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94</v>
      </c>
      <c r="C22" s="415"/>
      <c r="D22" s="416"/>
      <c r="E22" s="423" t="s">
        <v>0</v>
      </c>
      <c r="F22" s="398"/>
      <c r="G22" s="398"/>
      <c r="H22" s="398"/>
      <c r="I22" s="398"/>
      <c r="J22" s="398"/>
      <c r="K22" s="399"/>
      <c r="L22" s="423" t="s">
        <v>95</v>
      </c>
      <c r="M22" s="398"/>
      <c r="N22" s="398"/>
      <c r="O22" s="398"/>
      <c r="P22" s="399"/>
      <c r="Q22" s="408" t="s">
        <v>96</v>
      </c>
      <c r="R22" s="409"/>
      <c r="S22" s="409"/>
      <c r="T22" s="409"/>
      <c r="U22" s="409"/>
      <c r="V22" s="424"/>
      <c r="W22" s="426" t="s">
        <v>97</v>
      </c>
      <c r="X22" s="415"/>
      <c r="Y22" s="416"/>
      <c r="Z22" s="423" t="s">
        <v>0</v>
      </c>
      <c r="AA22" s="398"/>
      <c r="AB22" s="398"/>
      <c r="AC22" s="398"/>
      <c r="AD22" s="398"/>
      <c r="AE22" s="398"/>
      <c r="AF22" s="398"/>
      <c r="AG22" s="399"/>
      <c r="AH22" s="397" t="s">
        <v>98</v>
      </c>
      <c r="AI22" s="398"/>
      <c r="AJ22" s="398"/>
      <c r="AK22" s="398"/>
      <c r="AL22" s="399"/>
      <c r="AM22" s="397" t="s">
        <v>99</v>
      </c>
      <c r="AN22" s="403"/>
      <c r="AO22" s="403"/>
      <c r="AP22" s="403"/>
      <c r="AQ22" s="403"/>
      <c r="AR22" s="404"/>
      <c r="AS22" s="408" t="s">
        <v>96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341"/>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100</v>
      </c>
      <c r="AZ23" s="376"/>
      <c r="BA23" s="376"/>
      <c r="BB23" s="376"/>
      <c r="BC23" s="376"/>
      <c r="BD23" s="376"/>
      <c r="BE23" s="376"/>
      <c r="BF23" s="376"/>
      <c r="BG23" s="376"/>
      <c r="BH23" s="376"/>
      <c r="BI23" s="376"/>
      <c r="BJ23" s="376"/>
      <c r="BK23" s="376"/>
      <c r="BL23" s="376"/>
      <c r="BM23" s="377"/>
      <c r="BN23" s="383">
        <v>42268801</v>
      </c>
      <c r="BO23" s="384"/>
      <c r="BP23" s="384"/>
      <c r="BQ23" s="384"/>
      <c r="BR23" s="384"/>
      <c r="BS23" s="384"/>
      <c r="BT23" s="384"/>
      <c r="BU23" s="385"/>
      <c r="BV23" s="383">
        <v>43356622</v>
      </c>
      <c r="BW23" s="384"/>
      <c r="BX23" s="384"/>
      <c r="BY23" s="384"/>
      <c r="BZ23" s="384"/>
      <c r="CA23" s="384"/>
      <c r="CB23" s="384"/>
      <c r="CC23" s="385"/>
      <c r="CD23" s="341"/>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101</v>
      </c>
      <c r="F24" s="357"/>
      <c r="G24" s="357"/>
      <c r="H24" s="357"/>
      <c r="I24" s="357"/>
      <c r="J24" s="357"/>
      <c r="K24" s="358"/>
      <c r="L24" s="359">
        <v>1</v>
      </c>
      <c r="M24" s="360"/>
      <c r="N24" s="360"/>
      <c r="O24" s="360"/>
      <c r="P24" s="361"/>
      <c r="Q24" s="359">
        <v>7920</v>
      </c>
      <c r="R24" s="360"/>
      <c r="S24" s="360"/>
      <c r="T24" s="360"/>
      <c r="U24" s="360"/>
      <c r="V24" s="361"/>
      <c r="W24" s="427"/>
      <c r="X24" s="418"/>
      <c r="Y24" s="419"/>
      <c r="Z24" s="356" t="s">
        <v>102</v>
      </c>
      <c r="AA24" s="357"/>
      <c r="AB24" s="357"/>
      <c r="AC24" s="357"/>
      <c r="AD24" s="357"/>
      <c r="AE24" s="357"/>
      <c r="AF24" s="357"/>
      <c r="AG24" s="358"/>
      <c r="AH24" s="359">
        <v>610</v>
      </c>
      <c r="AI24" s="360"/>
      <c r="AJ24" s="360"/>
      <c r="AK24" s="360"/>
      <c r="AL24" s="361"/>
      <c r="AM24" s="359">
        <v>1847690</v>
      </c>
      <c r="AN24" s="360"/>
      <c r="AO24" s="360"/>
      <c r="AP24" s="360"/>
      <c r="AQ24" s="360"/>
      <c r="AR24" s="361"/>
      <c r="AS24" s="359">
        <v>3029</v>
      </c>
      <c r="AT24" s="360"/>
      <c r="AU24" s="360"/>
      <c r="AV24" s="360"/>
      <c r="AW24" s="360"/>
      <c r="AX24" s="362"/>
      <c r="AY24" s="350" t="s">
        <v>103</v>
      </c>
      <c r="AZ24" s="351"/>
      <c r="BA24" s="351"/>
      <c r="BB24" s="351"/>
      <c r="BC24" s="351"/>
      <c r="BD24" s="351"/>
      <c r="BE24" s="351"/>
      <c r="BF24" s="351"/>
      <c r="BG24" s="351"/>
      <c r="BH24" s="351"/>
      <c r="BI24" s="351"/>
      <c r="BJ24" s="351"/>
      <c r="BK24" s="351"/>
      <c r="BL24" s="351"/>
      <c r="BM24" s="352"/>
      <c r="BN24" s="383">
        <v>23088784</v>
      </c>
      <c r="BO24" s="384"/>
      <c r="BP24" s="384"/>
      <c r="BQ24" s="384"/>
      <c r="BR24" s="384"/>
      <c r="BS24" s="384"/>
      <c r="BT24" s="384"/>
      <c r="BU24" s="385"/>
      <c r="BV24" s="383">
        <v>23951674</v>
      </c>
      <c r="BW24" s="384"/>
      <c r="BX24" s="384"/>
      <c r="BY24" s="384"/>
      <c r="BZ24" s="384"/>
      <c r="CA24" s="384"/>
      <c r="CB24" s="384"/>
      <c r="CC24" s="385"/>
      <c r="CD24" s="341"/>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104</v>
      </c>
      <c r="F25" s="357"/>
      <c r="G25" s="357"/>
      <c r="H25" s="357"/>
      <c r="I25" s="357"/>
      <c r="J25" s="357"/>
      <c r="K25" s="358"/>
      <c r="L25" s="359">
        <v>2</v>
      </c>
      <c r="M25" s="360"/>
      <c r="N25" s="360"/>
      <c r="O25" s="360"/>
      <c r="P25" s="361"/>
      <c r="Q25" s="359">
        <v>6745</v>
      </c>
      <c r="R25" s="360"/>
      <c r="S25" s="360"/>
      <c r="T25" s="360"/>
      <c r="U25" s="360"/>
      <c r="V25" s="361"/>
      <c r="W25" s="427"/>
      <c r="X25" s="418"/>
      <c r="Y25" s="419"/>
      <c r="Z25" s="356" t="s">
        <v>105</v>
      </c>
      <c r="AA25" s="357"/>
      <c r="AB25" s="357"/>
      <c r="AC25" s="357"/>
      <c r="AD25" s="357"/>
      <c r="AE25" s="357"/>
      <c r="AF25" s="357"/>
      <c r="AG25" s="358"/>
      <c r="AH25" s="359">
        <v>96</v>
      </c>
      <c r="AI25" s="360"/>
      <c r="AJ25" s="360"/>
      <c r="AK25" s="360"/>
      <c r="AL25" s="361"/>
      <c r="AM25" s="359">
        <v>283488</v>
      </c>
      <c r="AN25" s="360"/>
      <c r="AO25" s="360"/>
      <c r="AP25" s="360"/>
      <c r="AQ25" s="360"/>
      <c r="AR25" s="361"/>
      <c r="AS25" s="359">
        <v>2953</v>
      </c>
      <c r="AT25" s="360"/>
      <c r="AU25" s="360"/>
      <c r="AV25" s="360"/>
      <c r="AW25" s="360"/>
      <c r="AX25" s="362"/>
      <c r="AY25" s="375" t="s">
        <v>106</v>
      </c>
      <c r="AZ25" s="376"/>
      <c r="BA25" s="376"/>
      <c r="BB25" s="376"/>
      <c r="BC25" s="376"/>
      <c r="BD25" s="376"/>
      <c r="BE25" s="376"/>
      <c r="BF25" s="376"/>
      <c r="BG25" s="376"/>
      <c r="BH25" s="376"/>
      <c r="BI25" s="376"/>
      <c r="BJ25" s="376"/>
      <c r="BK25" s="376"/>
      <c r="BL25" s="376"/>
      <c r="BM25" s="377"/>
      <c r="BN25" s="378">
        <v>741082</v>
      </c>
      <c r="BO25" s="379"/>
      <c r="BP25" s="379"/>
      <c r="BQ25" s="379"/>
      <c r="BR25" s="379"/>
      <c r="BS25" s="379"/>
      <c r="BT25" s="379"/>
      <c r="BU25" s="380"/>
      <c r="BV25" s="378">
        <v>1097096</v>
      </c>
      <c r="BW25" s="379"/>
      <c r="BX25" s="379"/>
      <c r="BY25" s="379"/>
      <c r="BZ25" s="379"/>
      <c r="CA25" s="379"/>
      <c r="CB25" s="379"/>
      <c r="CC25" s="380"/>
      <c r="CD25" s="341"/>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556</v>
      </c>
      <c r="F26" s="357"/>
      <c r="G26" s="357"/>
      <c r="H26" s="357"/>
      <c r="I26" s="357"/>
      <c r="J26" s="357"/>
      <c r="K26" s="358"/>
      <c r="L26" s="359">
        <v>1</v>
      </c>
      <c r="M26" s="360"/>
      <c r="N26" s="360"/>
      <c r="O26" s="360"/>
      <c r="P26" s="361"/>
      <c r="Q26" s="359">
        <v>6080</v>
      </c>
      <c r="R26" s="360"/>
      <c r="S26" s="360"/>
      <c r="T26" s="360"/>
      <c r="U26" s="360"/>
      <c r="V26" s="361"/>
      <c r="W26" s="427"/>
      <c r="X26" s="418"/>
      <c r="Y26" s="419"/>
      <c r="Z26" s="356" t="s">
        <v>107</v>
      </c>
      <c r="AA26" s="395"/>
      <c r="AB26" s="395"/>
      <c r="AC26" s="395"/>
      <c r="AD26" s="395"/>
      <c r="AE26" s="395"/>
      <c r="AF26" s="395"/>
      <c r="AG26" s="396"/>
      <c r="AH26" s="359">
        <v>56</v>
      </c>
      <c r="AI26" s="360"/>
      <c r="AJ26" s="360"/>
      <c r="AK26" s="360"/>
      <c r="AL26" s="361"/>
      <c r="AM26" s="359">
        <v>172312</v>
      </c>
      <c r="AN26" s="360"/>
      <c r="AO26" s="360"/>
      <c r="AP26" s="360"/>
      <c r="AQ26" s="360"/>
      <c r="AR26" s="361"/>
      <c r="AS26" s="359">
        <v>3077</v>
      </c>
      <c r="AT26" s="360"/>
      <c r="AU26" s="360"/>
      <c r="AV26" s="360"/>
      <c r="AW26" s="360"/>
      <c r="AX26" s="362"/>
      <c r="AY26" s="392" t="s">
        <v>108</v>
      </c>
      <c r="AZ26" s="393"/>
      <c r="BA26" s="393"/>
      <c r="BB26" s="393"/>
      <c r="BC26" s="393"/>
      <c r="BD26" s="393"/>
      <c r="BE26" s="393"/>
      <c r="BF26" s="393"/>
      <c r="BG26" s="393"/>
      <c r="BH26" s="393"/>
      <c r="BI26" s="393"/>
      <c r="BJ26" s="393"/>
      <c r="BK26" s="393"/>
      <c r="BL26" s="393"/>
      <c r="BM26" s="394"/>
      <c r="BN26" s="383" t="s">
        <v>545</v>
      </c>
      <c r="BO26" s="384"/>
      <c r="BP26" s="384"/>
      <c r="BQ26" s="384"/>
      <c r="BR26" s="384"/>
      <c r="BS26" s="384"/>
      <c r="BT26" s="384"/>
      <c r="BU26" s="385"/>
      <c r="BV26" s="383" t="s">
        <v>545</v>
      </c>
      <c r="BW26" s="384"/>
      <c r="BX26" s="384"/>
      <c r="BY26" s="384"/>
      <c r="BZ26" s="384"/>
      <c r="CA26" s="384"/>
      <c r="CB26" s="384"/>
      <c r="CC26" s="385"/>
      <c r="CD26" s="341"/>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109</v>
      </c>
      <c r="F27" s="357"/>
      <c r="G27" s="357"/>
      <c r="H27" s="357"/>
      <c r="I27" s="357"/>
      <c r="J27" s="357"/>
      <c r="K27" s="358"/>
      <c r="L27" s="359">
        <v>1</v>
      </c>
      <c r="M27" s="360"/>
      <c r="N27" s="360"/>
      <c r="O27" s="360"/>
      <c r="P27" s="361"/>
      <c r="Q27" s="359">
        <v>4500</v>
      </c>
      <c r="R27" s="360"/>
      <c r="S27" s="360"/>
      <c r="T27" s="360"/>
      <c r="U27" s="360"/>
      <c r="V27" s="361"/>
      <c r="W27" s="427"/>
      <c r="X27" s="418"/>
      <c r="Y27" s="419"/>
      <c r="Z27" s="356" t="s">
        <v>110</v>
      </c>
      <c r="AA27" s="357"/>
      <c r="AB27" s="357"/>
      <c r="AC27" s="357"/>
      <c r="AD27" s="357"/>
      <c r="AE27" s="357"/>
      <c r="AF27" s="357"/>
      <c r="AG27" s="358"/>
      <c r="AH27" s="359">
        <v>34</v>
      </c>
      <c r="AI27" s="360"/>
      <c r="AJ27" s="360"/>
      <c r="AK27" s="360"/>
      <c r="AL27" s="361"/>
      <c r="AM27" s="359">
        <v>101682</v>
      </c>
      <c r="AN27" s="360"/>
      <c r="AO27" s="360"/>
      <c r="AP27" s="360"/>
      <c r="AQ27" s="360"/>
      <c r="AR27" s="361"/>
      <c r="AS27" s="359">
        <v>2991</v>
      </c>
      <c r="AT27" s="360"/>
      <c r="AU27" s="360"/>
      <c r="AV27" s="360"/>
      <c r="AW27" s="360"/>
      <c r="AX27" s="362"/>
      <c r="AY27" s="389" t="s">
        <v>111</v>
      </c>
      <c r="AZ27" s="390"/>
      <c r="BA27" s="390"/>
      <c r="BB27" s="390"/>
      <c r="BC27" s="390"/>
      <c r="BD27" s="390"/>
      <c r="BE27" s="390"/>
      <c r="BF27" s="390"/>
      <c r="BG27" s="390"/>
      <c r="BH27" s="390"/>
      <c r="BI27" s="390"/>
      <c r="BJ27" s="390"/>
      <c r="BK27" s="390"/>
      <c r="BL27" s="390"/>
      <c r="BM27" s="391"/>
      <c r="BN27" s="386">
        <v>378892</v>
      </c>
      <c r="BO27" s="387"/>
      <c r="BP27" s="387"/>
      <c r="BQ27" s="387"/>
      <c r="BR27" s="387"/>
      <c r="BS27" s="387"/>
      <c r="BT27" s="387"/>
      <c r="BU27" s="388"/>
      <c r="BV27" s="386">
        <v>378890</v>
      </c>
      <c r="BW27" s="387"/>
      <c r="BX27" s="387"/>
      <c r="BY27" s="387"/>
      <c r="BZ27" s="387"/>
      <c r="CA27" s="387"/>
      <c r="CB27" s="387"/>
      <c r="CC27" s="388"/>
      <c r="CD27" s="336"/>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112</v>
      </c>
      <c r="F28" s="357"/>
      <c r="G28" s="357"/>
      <c r="H28" s="357"/>
      <c r="I28" s="357"/>
      <c r="J28" s="357"/>
      <c r="K28" s="358"/>
      <c r="L28" s="359">
        <v>1</v>
      </c>
      <c r="M28" s="360"/>
      <c r="N28" s="360"/>
      <c r="O28" s="360"/>
      <c r="P28" s="361"/>
      <c r="Q28" s="359">
        <v>4000</v>
      </c>
      <c r="R28" s="360"/>
      <c r="S28" s="360"/>
      <c r="T28" s="360"/>
      <c r="U28" s="360"/>
      <c r="V28" s="361"/>
      <c r="W28" s="427"/>
      <c r="X28" s="418"/>
      <c r="Y28" s="419"/>
      <c r="Z28" s="356" t="s">
        <v>113</v>
      </c>
      <c r="AA28" s="357"/>
      <c r="AB28" s="357"/>
      <c r="AC28" s="357"/>
      <c r="AD28" s="357"/>
      <c r="AE28" s="357"/>
      <c r="AF28" s="357"/>
      <c r="AG28" s="358"/>
      <c r="AH28" s="359" t="s">
        <v>545</v>
      </c>
      <c r="AI28" s="360"/>
      <c r="AJ28" s="360"/>
      <c r="AK28" s="360"/>
      <c r="AL28" s="361"/>
      <c r="AM28" s="359" t="s">
        <v>545</v>
      </c>
      <c r="AN28" s="360"/>
      <c r="AO28" s="360"/>
      <c r="AP28" s="360"/>
      <c r="AQ28" s="360"/>
      <c r="AR28" s="361"/>
      <c r="AS28" s="359" t="s">
        <v>545</v>
      </c>
      <c r="AT28" s="360"/>
      <c r="AU28" s="360"/>
      <c r="AV28" s="360"/>
      <c r="AW28" s="360"/>
      <c r="AX28" s="362"/>
      <c r="AY28" s="366" t="s">
        <v>114</v>
      </c>
      <c r="AZ28" s="367"/>
      <c r="BA28" s="367"/>
      <c r="BB28" s="368"/>
      <c r="BC28" s="375" t="s">
        <v>115</v>
      </c>
      <c r="BD28" s="376"/>
      <c r="BE28" s="376"/>
      <c r="BF28" s="376"/>
      <c r="BG28" s="376"/>
      <c r="BH28" s="376"/>
      <c r="BI28" s="376"/>
      <c r="BJ28" s="376"/>
      <c r="BK28" s="376"/>
      <c r="BL28" s="376"/>
      <c r="BM28" s="377"/>
      <c r="BN28" s="378">
        <v>1987708</v>
      </c>
      <c r="BO28" s="379"/>
      <c r="BP28" s="379"/>
      <c r="BQ28" s="379"/>
      <c r="BR28" s="379"/>
      <c r="BS28" s="379"/>
      <c r="BT28" s="379"/>
      <c r="BU28" s="380"/>
      <c r="BV28" s="378">
        <v>1886919</v>
      </c>
      <c r="BW28" s="379"/>
      <c r="BX28" s="379"/>
      <c r="BY28" s="379"/>
      <c r="BZ28" s="379"/>
      <c r="CA28" s="379"/>
      <c r="CB28" s="379"/>
      <c r="CC28" s="380"/>
      <c r="CD28" s="341"/>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116</v>
      </c>
      <c r="F29" s="357"/>
      <c r="G29" s="357"/>
      <c r="H29" s="357"/>
      <c r="I29" s="357"/>
      <c r="J29" s="357"/>
      <c r="K29" s="358"/>
      <c r="L29" s="359">
        <v>20</v>
      </c>
      <c r="M29" s="360"/>
      <c r="N29" s="360"/>
      <c r="O29" s="360"/>
      <c r="P29" s="361"/>
      <c r="Q29" s="359">
        <v>3800</v>
      </c>
      <c r="R29" s="360"/>
      <c r="S29" s="360"/>
      <c r="T29" s="360"/>
      <c r="U29" s="360"/>
      <c r="V29" s="361"/>
      <c r="W29" s="428"/>
      <c r="X29" s="429"/>
      <c r="Y29" s="430"/>
      <c r="Z29" s="356" t="s">
        <v>117</v>
      </c>
      <c r="AA29" s="357"/>
      <c r="AB29" s="357"/>
      <c r="AC29" s="357"/>
      <c r="AD29" s="357"/>
      <c r="AE29" s="357"/>
      <c r="AF29" s="357"/>
      <c r="AG29" s="358"/>
      <c r="AH29" s="359">
        <v>644</v>
      </c>
      <c r="AI29" s="360"/>
      <c r="AJ29" s="360"/>
      <c r="AK29" s="360"/>
      <c r="AL29" s="361"/>
      <c r="AM29" s="359">
        <v>1949372</v>
      </c>
      <c r="AN29" s="360"/>
      <c r="AO29" s="360"/>
      <c r="AP29" s="360"/>
      <c r="AQ29" s="360"/>
      <c r="AR29" s="361"/>
      <c r="AS29" s="359">
        <v>3027</v>
      </c>
      <c r="AT29" s="360"/>
      <c r="AU29" s="360"/>
      <c r="AV29" s="360"/>
      <c r="AW29" s="360"/>
      <c r="AX29" s="362"/>
      <c r="AY29" s="369"/>
      <c r="AZ29" s="370"/>
      <c r="BA29" s="370"/>
      <c r="BB29" s="371"/>
      <c r="BC29" s="363" t="s">
        <v>118</v>
      </c>
      <c r="BD29" s="364"/>
      <c r="BE29" s="364"/>
      <c r="BF29" s="364"/>
      <c r="BG29" s="364"/>
      <c r="BH29" s="364"/>
      <c r="BI29" s="364"/>
      <c r="BJ29" s="364"/>
      <c r="BK29" s="364"/>
      <c r="BL29" s="364"/>
      <c r="BM29" s="365"/>
      <c r="BN29" s="383">
        <v>26264</v>
      </c>
      <c r="BO29" s="384"/>
      <c r="BP29" s="384"/>
      <c r="BQ29" s="384"/>
      <c r="BR29" s="384"/>
      <c r="BS29" s="384"/>
      <c r="BT29" s="384"/>
      <c r="BU29" s="385"/>
      <c r="BV29" s="383">
        <v>26254</v>
      </c>
      <c r="BW29" s="384"/>
      <c r="BX29" s="384"/>
      <c r="BY29" s="384"/>
      <c r="BZ29" s="384"/>
      <c r="CA29" s="384"/>
      <c r="CB29" s="384"/>
      <c r="CC29" s="385"/>
      <c r="CD29" s="336"/>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119</v>
      </c>
      <c r="X30" s="438"/>
      <c r="Y30" s="438"/>
      <c r="Z30" s="438"/>
      <c r="AA30" s="438"/>
      <c r="AB30" s="438"/>
      <c r="AC30" s="438"/>
      <c r="AD30" s="438"/>
      <c r="AE30" s="438"/>
      <c r="AF30" s="438"/>
      <c r="AG30" s="439"/>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120</v>
      </c>
      <c r="BD30" s="351"/>
      <c r="BE30" s="351"/>
      <c r="BF30" s="351"/>
      <c r="BG30" s="351"/>
      <c r="BH30" s="351"/>
      <c r="BI30" s="351"/>
      <c r="BJ30" s="351"/>
      <c r="BK30" s="351"/>
      <c r="BL30" s="351"/>
      <c r="BM30" s="352"/>
      <c r="BN30" s="386">
        <v>8309383</v>
      </c>
      <c r="BO30" s="387"/>
      <c r="BP30" s="387"/>
      <c r="BQ30" s="387"/>
      <c r="BR30" s="387"/>
      <c r="BS30" s="387"/>
      <c r="BT30" s="387"/>
      <c r="BU30" s="388"/>
      <c r="BV30" s="386">
        <v>6961537</v>
      </c>
      <c r="BW30" s="387"/>
      <c r="BX30" s="387"/>
      <c r="BY30" s="387"/>
      <c r="BZ30" s="387"/>
      <c r="CA30" s="387"/>
      <c r="CB30" s="387"/>
      <c r="CC30" s="388"/>
      <c r="CD30" s="339"/>
      <c r="CE30" s="150"/>
      <c r="CF30" s="150"/>
      <c r="CG30" s="150"/>
      <c r="CH30" s="150"/>
      <c r="CI30" s="150"/>
      <c r="CJ30" s="150"/>
      <c r="CK30" s="150"/>
      <c r="CL30" s="150"/>
      <c r="CM30" s="150"/>
      <c r="CN30" s="150"/>
      <c r="CO30" s="150"/>
      <c r="CP30" s="150"/>
      <c r="CQ30" s="150"/>
      <c r="CR30" s="150"/>
      <c r="CS30" s="151"/>
      <c r="CT30" s="152"/>
      <c r="CU30" s="153"/>
      <c r="CV30" s="153"/>
      <c r="CW30" s="153"/>
      <c r="CX30" s="153"/>
      <c r="CY30" s="153"/>
      <c r="CZ30" s="153"/>
      <c r="DA30" s="154"/>
      <c r="DB30" s="152"/>
      <c r="DC30" s="153"/>
      <c r="DD30" s="153"/>
      <c r="DE30" s="153"/>
      <c r="DF30" s="153"/>
      <c r="DG30" s="153"/>
      <c r="DH30" s="153"/>
      <c r="DI30" s="154"/>
      <c r="DJ30" s="137"/>
      <c r="DK30" s="137"/>
      <c r="DL30" s="137"/>
      <c r="DM30" s="137"/>
      <c r="DN30" s="137"/>
      <c r="DO30" s="137"/>
    </row>
    <row r="31" spans="1:119" ht="13.5" customHeight="1" x14ac:dyDescent="0.15">
      <c r="A31" s="138"/>
      <c r="B31" s="15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7"/>
      <c r="DJ31" s="137"/>
      <c r="DK31" s="137"/>
      <c r="DL31" s="137"/>
      <c r="DM31" s="137"/>
      <c r="DN31" s="137"/>
      <c r="DO31" s="137"/>
    </row>
    <row r="32" spans="1:119" ht="13.5" customHeight="1" x14ac:dyDescent="0.15">
      <c r="A32" s="138"/>
      <c r="B32" s="158"/>
      <c r="C32" s="159" t="s">
        <v>557</v>
      </c>
      <c r="D32" s="159"/>
      <c r="E32" s="159"/>
      <c r="F32" s="156"/>
      <c r="G32" s="156"/>
      <c r="H32" s="156"/>
      <c r="I32" s="156"/>
      <c r="J32" s="156"/>
      <c r="K32" s="156"/>
      <c r="L32" s="156"/>
      <c r="M32" s="156"/>
      <c r="N32" s="156"/>
      <c r="O32" s="156"/>
      <c r="P32" s="156"/>
      <c r="Q32" s="156"/>
      <c r="R32" s="156"/>
      <c r="S32" s="156"/>
      <c r="T32" s="156"/>
      <c r="U32" s="156" t="s">
        <v>121</v>
      </c>
      <c r="V32" s="156"/>
      <c r="W32" s="156"/>
      <c r="X32" s="156"/>
      <c r="Y32" s="156"/>
      <c r="Z32" s="156"/>
      <c r="AA32" s="156"/>
      <c r="AB32" s="156"/>
      <c r="AC32" s="156"/>
      <c r="AD32" s="156"/>
      <c r="AE32" s="156"/>
      <c r="AF32" s="156"/>
      <c r="AG32" s="156"/>
      <c r="AH32" s="156"/>
      <c r="AI32" s="156"/>
      <c r="AJ32" s="156"/>
      <c r="AK32" s="156"/>
      <c r="AL32" s="156"/>
      <c r="AM32" s="160" t="s">
        <v>122</v>
      </c>
      <c r="AN32" s="156"/>
      <c r="AO32" s="156"/>
      <c r="AP32" s="156"/>
      <c r="AQ32" s="156"/>
      <c r="AR32" s="156"/>
      <c r="AS32" s="160"/>
      <c r="AT32" s="160"/>
      <c r="AU32" s="160"/>
      <c r="AV32" s="160"/>
      <c r="AW32" s="160"/>
      <c r="AX32" s="160"/>
      <c r="AY32" s="160"/>
      <c r="AZ32" s="160"/>
      <c r="BA32" s="160"/>
      <c r="BB32" s="156"/>
      <c r="BC32" s="160"/>
      <c r="BD32" s="156"/>
      <c r="BE32" s="160" t="s">
        <v>123</v>
      </c>
      <c r="BF32" s="156"/>
      <c r="BG32" s="156"/>
      <c r="BH32" s="156"/>
      <c r="BI32" s="156"/>
      <c r="BJ32" s="160"/>
      <c r="BK32" s="160"/>
      <c r="BL32" s="160"/>
      <c r="BM32" s="160"/>
      <c r="BN32" s="160"/>
      <c r="BO32" s="160"/>
      <c r="BP32" s="160"/>
      <c r="BQ32" s="160"/>
      <c r="BR32" s="156"/>
      <c r="BS32" s="156"/>
      <c r="BT32" s="156"/>
      <c r="BU32" s="156"/>
      <c r="BV32" s="156"/>
      <c r="BW32" s="156" t="s">
        <v>124</v>
      </c>
      <c r="BX32" s="156"/>
      <c r="BY32" s="156"/>
      <c r="BZ32" s="156"/>
      <c r="CA32" s="156"/>
      <c r="CB32" s="160"/>
      <c r="CC32" s="160"/>
      <c r="CD32" s="160"/>
      <c r="CE32" s="160"/>
      <c r="CF32" s="160"/>
      <c r="CG32" s="160"/>
      <c r="CH32" s="160"/>
      <c r="CI32" s="160"/>
      <c r="CJ32" s="160"/>
      <c r="CK32" s="160"/>
      <c r="CL32" s="160"/>
      <c r="CM32" s="160"/>
      <c r="CN32" s="160"/>
      <c r="CO32" s="160" t="s">
        <v>125</v>
      </c>
      <c r="CP32" s="160"/>
      <c r="CQ32" s="160"/>
      <c r="CR32" s="160"/>
      <c r="CS32" s="160"/>
      <c r="CT32" s="160"/>
      <c r="CU32" s="160"/>
      <c r="CV32" s="160"/>
      <c r="CW32" s="160"/>
      <c r="CX32" s="160"/>
      <c r="CY32" s="160"/>
      <c r="CZ32" s="160"/>
      <c r="DA32" s="160"/>
      <c r="DB32" s="160"/>
      <c r="DC32" s="160"/>
      <c r="DD32" s="160"/>
      <c r="DE32" s="160"/>
      <c r="DF32" s="160"/>
      <c r="DG32" s="160"/>
      <c r="DH32" s="160"/>
      <c r="DI32" s="157"/>
      <c r="DJ32" s="137"/>
      <c r="DK32" s="137"/>
      <c r="DL32" s="137"/>
      <c r="DM32" s="137"/>
      <c r="DN32" s="137"/>
      <c r="DO32" s="137"/>
    </row>
    <row r="33" spans="1:119" ht="13.5" customHeight="1" x14ac:dyDescent="0.15">
      <c r="A33" s="138"/>
      <c r="B33" s="158"/>
      <c r="C33" s="346" t="s">
        <v>558</v>
      </c>
      <c r="D33" s="346"/>
      <c r="E33" s="345" t="s">
        <v>559</v>
      </c>
      <c r="F33" s="345"/>
      <c r="G33" s="345"/>
      <c r="H33" s="345"/>
      <c r="I33" s="345"/>
      <c r="J33" s="345"/>
      <c r="K33" s="345"/>
      <c r="L33" s="345"/>
      <c r="M33" s="345"/>
      <c r="N33" s="345"/>
      <c r="O33" s="345"/>
      <c r="P33" s="345"/>
      <c r="Q33" s="345"/>
      <c r="R33" s="345"/>
      <c r="S33" s="345"/>
      <c r="T33" s="337"/>
      <c r="U33" s="346" t="s">
        <v>558</v>
      </c>
      <c r="V33" s="346"/>
      <c r="W33" s="345" t="s">
        <v>559</v>
      </c>
      <c r="X33" s="345"/>
      <c r="Y33" s="345"/>
      <c r="Z33" s="345"/>
      <c r="AA33" s="345"/>
      <c r="AB33" s="345"/>
      <c r="AC33" s="345"/>
      <c r="AD33" s="345"/>
      <c r="AE33" s="345"/>
      <c r="AF33" s="345"/>
      <c r="AG33" s="345"/>
      <c r="AH33" s="345"/>
      <c r="AI33" s="345"/>
      <c r="AJ33" s="345"/>
      <c r="AK33" s="345"/>
      <c r="AL33" s="337"/>
      <c r="AM33" s="346" t="s">
        <v>558</v>
      </c>
      <c r="AN33" s="346"/>
      <c r="AO33" s="345" t="s">
        <v>559</v>
      </c>
      <c r="AP33" s="345"/>
      <c r="AQ33" s="345"/>
      <c r="AR33" s="345"/>
      <c r="AS33" s="345"/>
      <c r="AT33" s="345"/>
      <c r="AU33" s="345"/>
      <c r="AV33" s="345"/>
      <c r="AW33" s="345"/>
      <c r="AX33" s="345"/>
      <c r="AY33" s="345"/>
      <c r="AZ33" s="345"/>
      <c r="BA33" s="345"/>
      <c r="BB33" s="345"/>
      <c r="BC33" s="345"/>
      <c r="BD33" s="340"/>
      <c r="BE33" s="345" t="s">
        <v>126</v>
      </c>
      <c r="BF33" s="345"/>
      <c r="BG33" s="345" t="s">
        <v>127</v>
      </c>
      <c r="BH33" s="345"/>
      <c r="BI33" s="345"/>
      <c r="BJ33" s="345"/>
      <c r="BK33" s="345"/>
      <c r="BL33" s="345"/>
      <c r="BM33" s="345"/>
      <c r="BN33" s="345"/>
      <c r="BO33" s="345"/>
      <c r="BP33" s="345"/>
      <c r="BQ33" s="345"/>
      <c r="BR33" s="345"/>
      <c r="BS33" s="345"/>
      <c r="BT33" s="345"/>
      <c r="BU33" s="345"/>
      <c r="BV33" s="340"/>
      <c r="BW33" s="346" t="s">
        <v>126</v>
      </c>
      <c r="BX33" s="346"/>
      <c r="BY33" s="345" t="s">
        <v>560</v>
      </c>
      <c r="BZ33" s="345"/>
      <c r="CA33" s="345"/>
      <c r="CB33" s="345"/>
      <c r="CC33" s="345"/>
      <c r="CD33" s="345"/>
      <c r="CE33" s="345"/>
      <c r="CF33" s="345"/>
      <c r="CG33" s="345"/>
      <c r="CH33" s="345"/>
      <c r="CI33" s="345"/>
      <c r="CJ33" s="345"/>
      <c r="CK33" s="345"/>
      <c r="CL33" s="345"/>
      <c r="CM33" s="345"/>
      <c r="CN33" s="337"/>
      <c r="CO33" s="346" t="s">
        <v>558</v>
      </c>
      <c r="CP33" s="346"/>
      <c r="CQ33" s="345" t="s">
        <v>128</v>
      </c>
      <c r="CR33" s="345"/>
      <c r="CS33" s="345"/>
      <c r="CT33" s="345"/>
      <c r="CU33" s="345"/>
      <c r="CV33" s="345"/>
      <c r="CW33" s="345"/>
      <c r="CX33" s="345"/>
      <c r="CY33" s="345"/>
      <c r="CZ33" s="345"/>
      <c r="DA33" s="345"/>
      <c r="DB33" s="345"/>
      <c r="DC33" s="345"/>
      <c r="DD33" s="345"/>
      <c r="DE33" s="345"/>
      <c r="DF33" s="337"/>
      <c r="DG33" s="345" t="s">
        <v>561</v>
      </c>
      <c r="DH33" s="345"/>
      <c r="DI33" s="338"/>
      <c r="DJ33" s="137"/>
      <c r="DK33" s="137"/>
      <c r="DL33" s="137"/>
      <c r="DM33" s="137"/>
      <c r="DN33" s="137"/>
      <c r="DO33" s="137"/>
    </row>
    <row r="34" spans="1:119" ht="32.25" customHeight="1" x14ac:dyDescent="0.15">
      <c r="A34" s="138"/>
      <c r="B34" s="158"/>
      <c r="C34" s="343">
        <f>IF(E34="","",1)</f>
        <v>1</v>
      </c>
      <c r="D34" s="343"/>
      <c r="E34" s="342" t="str">
        <f>IF('[1]各会計、関係団体の財政状況及び健全化判断比率'!B7="","",'[1]各会計、関係団体の財政状況及び健全化判断比率'!B7)</f>
        <v>一般会計</v>
      </c>
      <c r="F34" s="342"/>
      <c r="G34" s="342"/>
      <c r="H34" s="342"/>
      <c r="I34" s="342"/>
      <c r="J34" s="342"/>
      <c r="K34" s="342"/>
      <c r="L34" s="342"/>
      <c r="M34" s="342"/>
      <c r="N34" s="342"/>
      <c r="O34" s="342"/>
      <c r="P34" s="342"/>
      <c r="Q34" s="342"/>
      <c r="R34" s="342"/>
      <c r="S34" s="342"/>
      <c r="T34" s="159"/>
      <c r="U34" s="343">
        <f>IF(W34="","",MAX(C34:D43)+1)</f>
        <v>2</v>
      </c>
      <c r="V34" s="343"/>
      <c r="W34" s="342" t="str">
        <f>IF('[1]各会計、関係団体の財政状況及び健全化判断比率'!B28="","",'[1]各会計、関係団体の財政状況及び健全化判断比率'!B28)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59"/>
      <c r="AM34" s="343">
        <f>IF(AO34="","",MAX(C34:D43,U34:V43)+1)</f>
        <v>7</v>
      </c>
      <c r="AN34" s="343"/>
      <c r="AO34" s="342" t="str">
        <f>IF('[1]各会計、関係団体の財政状況及び健全化判断比率'!B33="","",'[1]各会計、関係団体の財政状況及び健全化判断比率'!B33)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59"/>
      <c r="BE34" s="343">
        <f>IF(BG34="","",MAX(C34:D43,U34:V43,AM34:AN43)+1)</f>
        <v>9</v>
      </c>
      <c r="BF34" s="343"/>
      <c r="BG34" s="342" t="str">
        <f>IF('[1]各会計、関係団体の財政状況及び健全化判断比率'!B35="","",'[1]各会計、関係団体の財政状況及び健全化判断比率'!B35)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59"/>
      <c r="BW34" s="343">
        <f>IF(BY34="","",MAX(C34:D43,U34:V43,AM34:AN43,BE34:BF43)+1)</f>
        <v>16</v>
      </c>
      <c r="BX34" s="343"/>
      <c r="BY34" s="342" t="str">
        <f>IF('[1]各会計、関係団体の財政状況及び健全化判断比率'!B68="","",'[1]各会計、関係団体の財政状況及び健全化判断比率'!B68)</f>
        <v>京都府市町村職員退職手当組合</v>
      </c>
      <c r="BZ34" s="342"/>
      <c r="CA34" s="342"/>
      <c r="CB34" s="342"/>
      <c r="CC34" s="342"/>
      <c r="CD34" s="342"/>
      <c r="CE34" s="342"/>
      <c r="CF34" s="342"/>
      <c r="CG34" s="342"/>
      <c r="CH34" s="342"/>
      <c r="CI34" s="342"/>
      <c r="CJ34" s="342"/>
      <c r="CK34" s="342"/>
      <c r="CL34" s="342"/>
      <c r="CM34" s="342"/>
      <c r="CN34" s="159"/>
      <c r="CO34" s="343">
        <f>IF(CQ34="","",MAX(C34:D43,U34:V43,AM34:AN43,BE34:BF43,BW34:BX43)+1)</f>
        <v>24</v>
      </c>
      <c r="CP34" s="343"/>
      <c r="CQ34" s="342" t="str">
        <f>IF('[1]各会計、関係団体の財政状況及び健全化判断比率'!BS7="","",'[1]各会計、関係団体の財政状況及び健全化判断比率'!BS7)</f>
        <v>京都府丹後文化事業団</v>
      </c>
      <c r="CR34" s="342"/>
      <c r="CS34" s="342"/>
      <c r="CT34" s="342"/>
      <c r="CU34" s="342"/>
      <c r="CV34" s="342"/>
      <c r="CW34" s="342"/>
      <c r="CX34" s="342"/>
      <c r="CY34" s="342"/>
      <c r="CZ34" s="342"/>
      <c r="DA34" s="342"/>
      <c r="DB34" s="342"/>
      <c r="DC34" s="342"/>
      <c r="DD34" s="342"/>
      <c r="DE34" s="342"/>
      <c r="DF34" s="156"/>
      <c r="DG34" s="344" t="str">
        <f>IF('[1]各会計、関係団体の財政状況及び健全化判断比率'!BR7="","",'[1]各会計、関係団体の財政状況及び健全化判断比率'!BR7)</f>
        <v/>
      </c>
      <c r="DH34" s="344"/>
      <c r="DI34" s="338"/>
      <c r="DJ34" s="137"/>
      <c r="DK34" s="137"/>
      <c r="DL34" s="137"/>
      <c r="DM34" s="137"/>
      <c r="DN34" s="137"/>
      <c r="DO34" s="137"/>
    </row>
    <row r="35" spans="1:119" ht="32.25" customHeight="1" x14ac:dyDescent="0.15">
      <c r="A35" s="138"/>
      <c r="B35" s="158"/>
      <c r="C35" s="343" t="str">
        <f>IF(E35="","",C34+1)</f>
        <v/>
      </c>
      <c r="D35" s="343"/>
      <c r="E35" s="342" t="str">
        <f>IF('[1]各会計、関係団体の財政状況及び健全化判断比率'!B8="","",'[1]各会計、関係団体の財政状況及び健全化判断比率'!B8)</f>
        <v/>
      </c>
      <c r="F35" s="342"/>
      <c r="G35" s="342"/>
      <c r="H35" s="342"/>
      <c r="I35" s="342"/>
      <c r="J35" s="342"/>
      <c r="K35" s="342"/>
      <c r="L35" s="342"/>
      <c r="M35" s="342"/>
      <c r="N35" s="342"/>
      <c r="O35" s="342"/>
      <c r="P35" s="342"/>
      <c r="Q35" s="342"/>
      <c r="R35" s="342"/>
      <c r="S35" s="342"/>
      <c r="T35" s="159"/>
      <c r="U35" s="343">
        <f>IF(W35="","",U34+1)</f>
        <v>3</v>
      </c>
      <c r="V35" s="343"/>
      <c r="W35" s="342" t="str">
        <f>IF('[1]各会計、関係団体の財政状況及び健全化判断比率'!B29="","",'[1]各会計、関係団体の財政状況及び健全化判断比率'!B29)</f>
        <v>国民健康保険直営診療所事業特別会計</v>
      </c>
      <c r="X35" s="342"/>
      <c r="Y35" s="342"/>
      <c r="Z35" s="342"/>
      <c r="AA35" s="342"/>
      <c r="AB35" s="342"/>
      <c r="AC35" s="342"/>
      <c r="AD35" s="342"/>
      <c r="AE35" s="342"/>
      <c r="AF35" s="342"/>
      <c r="AG35" s="342"/>
      <c r="AH35" s="342"/>
      <c r="AI35" s="342"/>
      <c r="AJ35" s="342"/>
      <c r="AK35" s="342"/>
      <c r="AL35" s="159"/>
      <c r="AM35" s="343">
        <f t="shared" ref="AM35:AM43" si="0">IF(AO35="","",AM34+1)</f>
        <v>8</v>
      </c>
      <c r="AN35" s="343"/>
      <c r="AO35" s="342" t="str">
        <f>IF('[1]各会計、関係団体の財政状況及び健全化判断比率'!B34="","",'[1]各会計、関係団体の財政状況及び健全化判断比率'!B34)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59"/>
      <c r="BE35" s="343">
        <f t="shared" ref="BE35:BE43" si="1">IF(BG35="","",BE34+1)</f>
        <v>10</v>
      </c>
      <c r="BF35" s="343"/>
      <c r="BG35" s="342" t="str">
        <f>IF('[1]各会計、関係団体の財政状況及び健全化判断比率'!B36="","",'[1]各会計、関係団体の財政状況及び健全化判断比率'!B36)</f>
        <v>集落排水事業特別会計</v>
      </c>
      <c r="BH35" s="342"/>
      <c r="BI35" s="342"/>
      <c r="BJ35" s="342"/>
      <c r="BK35" s="342"/>
      <c r="BL35" s="342"/>
      <c r="BM35" s="342"/>
      <c r="BN35" s="342"/>
      <c r="BO35" s="342"/>
      <c r="BP35" s="342"/>
      <c r="BQ35" s="342"/>
      <c r="BR35" s="342"/>
      <c r="BS35" s="342"/>
      <c r="BT35" s="342"/>
      <c r="BU35" s="342"/>
      <c r="BV35" s="159"/>
      <c r="BW35" s="343">
        <f t="shared" ref="BW35:BW43" si="2">IF(BY35="","",BW34+1)</f>
        <v>17</v>
      </c>
      <c r="BX35" s="343"/>
      <c r="BY35" s="342" t="str">
        <f>IF('[1]各会計、関係団体の財政状況及び健全化判断比率'!B69="","",'[1]各会計、関係団体の財政状況及び健全化判断比率'!B69)</f>
        <v>京都府後期高齢者医療広域連合（一般会計）</v>
      </c>
      <c r="BZ35" s="342"/>
      <c r="CA35" s="342"/>
      <c r="CB35" s="342"/>
      <c r="CC35" s="342"/>
      <c r="CD35" s="342"/>
      <c r="CE35" s="342"/>
      <c r="CF35" s="342"/>
      <c r="CG35" s="342"/>
      <c r="CH35" s="342"/>
      <c r="CI35" s="342"/>
      <c r="CJ35" s="342"/>
      <c r="CK35" s="342"/>
      <c r="CL35" s="342"/>
      <c r="CM35" s="342"/>
      <c r="CN35" s="159"/>
      <c r="CO35" s="343">
        <f t="shared" ref="CO35:CO43" si="3">IF(CQ35="","",CO34+1)</f>
        <v>25</v>
      </c>
      <c r="CP35" s="343"/>
      <c r="CQ35" s="342" t="str">
        <f>IF('[1]各会計、関係団体の財政状況及び健全化判断比率'!BS8="","",'[1]各会計、関係団体の財政状況及び健全化判断比率'!BS8)</f>
        <v>京丹後市公園緑化事業団</v>
      </c>
      <c r="CR35" s="342"/>
      <c r="CS35" s="342"/>
      <c r="CT35" s="342"/>
      <c r="CU35" s="342"/>
      <c r="CV35" s="342"/>
      <c r="CW35" s="342"/>
      <c r="CX35" s="342"/>
      <c r="CY35" s="342"/>
      <c r="CZ35" s="342"/>
      <c r="DA35" s="342"/>
      <c r="DB35" s="342"/>
      <c r="DC35" s="342"/>
      <c r="DD35" s="342"/>
      <c r="DE35" s="342"/>
      <c r="DF35" s="156"/>
      <c r="DG35" s="344" t="str">
        <f>IF('[1]各会計、関係団体の財政状況及び健全化判断比率'!BR8="","",'[1]各会計、関係団体の財政状況及び健全化判断比率'!BR8)</f>
        <v/>
      </c>
      <c r="DH35" s="344"/>
      <c r="DI35" s="338"/>
      <c r="DJ35" s="137"/>
      <c r="DK35" s="137"/>
      <c r="DL35" s="137"/>
      <c r="DM35" s="137"/>
      <c r="DN35" s="137"/>
      <c r="DO35" s="137"/>
    </row>
    <row r="36" spans="1:119" ht="32.25" customHeight="1" x14ac:dyDescent="0.15">
      <c r="A36" s="138"/>
      <c r="B36" s="158"/>
      <c r="C36" s="343" t="str">
        <f>IF(E36="","",C35+1)</f>
        <v/>
      </c>
      <c r="D36" s="343"/>
      <c r="E36" s="342" t="str">
        <f>IF('[1]各会計、関係団体の財政状況及び健全化判断比率'!B9="","",'[1]各会計、関係団体の財政状況及び健全化判断比率'!B9)</f>
        <v/>
      </c>
      <c r="F36" s="342"/>
      <c r="G36" s="342"/>
      <c r="H36" s="342"/>
      <c r="I36" s="342"/>
      <c r="J36" s="342"/>
      <c r="K36" s="342"/>
      <c r="L36" s="342"/>
      <c r="M36" s="342"/>
      <c r="N36" s="342"/>
      <c r="O36" s="342"/>
      <c r="P36" s="342"/>
      <c r="Q36" s="342"/>
      <c r="R36" s="342"/>
      <c r="S36" s="342"/>
      <c r="T36" s="159"/>
      <c r="U36" s="343">
        <f t="shared" ref="U36:U43" si="4">IF(W36="","",U35+1)</f>
        <v>4</v>
      </c>
      <c r="V36" s="343"/>
      <c r="W36" s="342" t="str">
        <f>IF('[1]各会計、関係団体の財政状況及び健全化判断比率'!B30="","",'[1]各会計、関係団体の財政状況及び健全化判断比率'!B30)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59"/>
      <c r="AM36" s="343" t="str">
        <f t="shared" si="0"/>
        <v/>
      </c>
      <c r="AN36" s="343"/>
      <c r="AO36" s="342"/>
      <c r="AP36" s="342"/>
      <c r="AQ36" s="342"/>
      <c r="AR36" s="342"/>
      <c r="AS36" s="342"/>
      <c r="AT36" s="342"/>
      <c r="AU36" s="342"/>
      <c r="AV36" s="342"/>
      <c r="AW36" s="342"/>
      <c r="AX36" s="342"/>
      <c r="AY36" s="342"/>
      <c r="AZ36" s="342"/>
      <c r="BA36" s="342"/>
      <c r="BB36" s="342"/>
      <c r="BC36" s="342"/>
      <c r="BD36" s="159"/>
      <c r="BE36" s="343">
        <f t="shared" si="1"/>
        <v>11</v>
      </c>
      <c r="BF36" s="343"/>
      <c r="BG36" s="342" t="str">
        <f>IF('[1]各会計、関係団体の財政状況及び健全化判断比率'!B37="","",'[1]各会計、関係団体の財政状況及び健全化判断比率'!B37)</f>
        <v>公共下水道事業特別会計</v>
      </c>
      <c r="BH36" s="342"/>
      <c r="BI36" s="342"/>
      <c r="BJ36" s="342"/>
      <c r="BK36" s="342"/>
      <c r="BL36" s="342"/>
      <c r="BM36" s="342"/>
      <c r="BN36" s="342"/>
      <c r="BO36" s="342"/>
      <c r="BP36" s="342"/>
      <c r="BQ36" s="342"/>
      <c r="BR36" s="342"/>
      <c r="BS36" s="342"/>
      <c r="BT36" s="342"/>
      <c r="BU36" s="342"/>
      <c r="BV36" s="159"/>
      <c r="BW36" s="343">
        <f t="shared" si="2"/>
        <v>18</v>
      </c>
      <c r="BX36" s="343"/>
      <c r="BY36" s="342" t="str">
        <f>IF('[1]各会計、関係団体の財政状況及び健全化判断比率'!B70="","",'[1]各会計、関係団体の財政状況及び健全化判断比率'!B70)</f>
        <v>京都府後期高齢者医療広域連合（特別会計）</v>
      </c>
      <c r="BZ36" s="342"/>
      <c r="CA36" s="342"/>
      <c r="CB36" s="342"/>
      <c r="CC36" s="342"/>
      <c r="CD36" s="342"/>
      <c r="CE36" s="342"/>
      <c r="CF36" s="342"/>
      <c r="CG36" s="342"/>
      <c r="CH36" s="342"/>
      <c r="CI36" s="342"/>
      <c r="CJ36" s="342"/>
      <c r="CK36" s="342"/>
      <c r="CL36" s="342"/>
      <c r="CM36" s="342"/>
      <c r="CN36" s="159"/>
      <c r="CO36" s="343">
        <f t="shared" si="3"/>
        <v>26</v>
      </c>
      <c r="CP36" s="343"/>
      <c r="CQ36" s="342" t="str">
        <f>IF('[1]各会計、関係団体の財政状況及び健全化判断比率'!BS9="","",'[1]各会計、関係団体の財政状況及び健全化判断比率'!BS9)</f>
        <v>丹後地域地場産業振興センター</v>
      </c>
      <c r="CR36" s="342"/>
      <c r="CS36" s="342"/>
      <c r="CT36" s="342"/>
      <c r="CU36" s="342"/>
      <c r="CV36" s="342"/>
      <c r="CW36" s="342"/>
      <c r="CX36" s="342"/>
      <c r="CY36" s="342"/>
      <c r="CZ36" s="342"/>
      <c r="DA36" s="342"/>
      <c r="DB36" s="342"/>
      <c r="DC36" s="342"/>
      <c r="DD36" s="342"/>
      <c r="DE36" s="342"/>
      <c r="DF36" s="156"/>
      <c r="DG36" s="344" t="str">
        <f>IF('[1]各会計、関係団体の財政状況及び健全化判断比率'!BR9="","",'[1]各会計、関係団体の財政状況及び健全化判断比率'!BR9)</f>
        <v/>
      </c>
      <c r="DH36" s="344"/>
      <c r="DI36" s="338"/>
      <c r="DJ36" s="137"/>
      <c r="DK36" s="137"/>
      <c r="DL36" s="137"/>
      <c r="DM36" s="137"/>
      <c r="DN36" s="137"/>
      <c r="DO36" s="137"/>
    </row>
    <row r="37" spans="1:119" ht="32.25" customHeight="1" x14ac:dyDescent="0.15">
      <c r="A37" s="138"/>
      <c r="B37" s="158"/>
      <c r="C37" s="343" t="str">
        <f>IF(E37="","",C36+1)</f>
        <v/>
      </c>
      <c r="D37" s="343"/>
      <c r="E37" s="342" t="str">
        <f>IF('[1]各会計、関係団体の財政状況及び健全化判断比率'!B10="","",'[1]各会計、関係団体の財政状況及び健全化判断比率'!B10)</f>
        <v/>
      </c>
      <c r="F37" s="342"/>
      <c r="G37" s="342"/>
      <c r="H37" s="342"/>
      <c r="I37" s="342"/>
      <c r="J37" s="342"/>
      <c r="K37" s="342"/>
      <c r="L37" s="342"/>
      <c r="M37" s="342"/>
      <c r="N37" s="342"/>
      <c r="O37" s="342"/>
      <c r="P37" s="342"/>
      <c r="Q37" s="342"/>
      <c r="R37" s="342"/>
      <c r="S37" s="342"/>
      <c r="T37" s="159"/>
      <c r="U37" s="343">
        <f t="shared" si="4"/>
        <v>5</v>
      </c>
      <c r="V37" s="343"/>
      <c r="W37" s="342" t="str">
        <f>IF('[1]各会計、関係団体の財政状況及び健全化判断比率'!B31="","",'[1]各会計、関係団体の財政状況及び健全化判断比率'!B31)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59"/>
      <c r="AM37" s="343" t="str">
        <f t="shared" si="0"/>
        <v/>
      </c>
      <c r="AN37" s="343"/>
      <c r="AO37" s="342"/>
      <c r="AP37" s="342"/>
      <c r="AQ37" s="342"/>
      <c r="AR37" s="342"/>
      <c r="AS37" s="342"/>
      <c r="AT37" s="342"/>
      <c r="AU37" s="342"/>
      <c r="AV37" s="342"/>
      <c r="AW37" s="342"/>
      <c r="AX37" s="342"/>
      <c r="AY37" s="342"/>
      <c r="AZ37" s="342"/>
      <c r="BA37" s="342"/>
      <c r="BB37" s="342"/>
      <c r="BC37" s="342"/>
      <c r="BD37" s="159"/>
      <c r="BE37" s="343">
        <f t="shared" si="1"/>
        <v>12</v>
      </c>
      <c r="BF37" s="343"/>
      <c r="BG37" s="342" t="str">
        <f>IF('[1]各会計、関係団体の財政状況及び健全化判断比率'!B38="","",'[1]各会計、関係団体の財政状況及び健全化判断比率'!B38)</f>
        <v>浄化槽整備事業特別会計</v>
      </c>
      <c r="BH37" s="342"/>
      <c r="BI37" s="342"/>
      <c r="BJ37" s="342"/>
      <c r="BK37" s="342"/>
      <c r="BL37" s="342"/>
      <c r="BM37" s="342"/>
      <c r="BN37" s="342"/>
      <c r="BO37" s="342"/>
      <c r="BP37" s="342"/>
      <c r="BQ37" s="342"/>
      <c r="BR37" s="342"/>
      <c r="BS37" s="342"/>
      <c r="BT37" s="342"/>
      <c r="BU37" s="342"/>
      <c r="BV37" s="159"/>
      <c r="BW37" s="343">
        <f t="shared" si="2"/>
        <v>19</v>
      </c>
      <c r="BX37" s="343"/>
      <c r="BY37" s="342" t="str">
        <f>IF('[1]各会計、関係団体の財政状況及び健全化判断比率'!B71="","",'[1]各会計、関係団体の財政状況及び健全化判断比率'!B71)</f>
        <v>京都府住宅新築資金等貸付事業管理組合（一般会計）</v>
      </c>
      <c r="BZ37" s="342"/>
      <c r="CA37" s="342"/>
      <c r="CB37" s="342"/>
      <c r="CC37" s="342"/>
      <c r="CD37" s="342"/>
      <c r="CE37" s="342"/>
      <c r="CF37" s="342"/>
      <c r="CG37" s="342"/>
      <c r="CH37" s="342"/>
      <c r="CI37" s="342"/>
      <c r="CJ37" s="342"/>
      <c r="CK37" s="342"/>
      <c r="CL37" s="342"/>
      <c r="CM37" s="342"/>
      <c r="CN37" s="159"/>
      <c r="CO37" s="343">
        <f t="shared" si="3"/>
        <v>27</v>
      </c>
      <c r="CP37" s="343"/>
      <c r="CQ37" s="342" t="str">
        <f>IF('[1]各会計、関係団体の財政状況及び健全化判断比率'!BS10="","",'[1]各会計、関係団体の財政状況及び健全化判断比率'!BS10)</f>
        <v>テンキテンキ村</v>
      </c>
      <c r="CR37" s="342"/>
      <c r="CS37" s="342"/>
      <c r="CT37" s="342"/>
      <c r="CU37" s="342"/>
      <c r="CV37" s="342"/>
      <c r="CW37" s="342"/>
      <c r="CX37" s="342"/>
      <c r="CY37" s="342"/>
      <c r="CZ37" s="342"/>
      <c r="DA37" s="342"/>
      <c r="DB37" s="342"/>
      <c r="DC37" s="342"/>
      <c r="DD37" s="342"/>
      <c r="DE37" s="342"/>
      <c r="DF37" s="156"/>
      <c r="DG37" s="344" t="str">
        <f>IF('[1]各会計、関係団体の財政状況及び健全化判断比率'!BR10="","",'[1]各会計、関係団体の財政状況及び健全化判断比率'!BR10)</f>
        <v/>
      </c>
      <c r="DH37" s="344"/>
      <c r="DI37" s="338"/>
      <c r="DJ37" s="137"/>
      <c r="DK37" s="137"/>
      <c r="DL37" s="137"/>
      <c r="DM37" s="137"/>
      <c r="DN37" s="137"/>
      <c r="DO37" s="137"/>
    </row>
    <row r="38" spans="1:119" ht="32.25" customHeight="1" x14ac:dyDescent="0.15">
      <c r="A38" s="138"/>
      <c r="B38" s="158"/>
      <c r="C38" s="343" t="str">
        <f t="shared" ref="C38:C43" si="5">IF(E38="","",C37+1)</f>
        <v/>
      </c>
      <c r="D38" s="343"/>
      <c r="E38" s="342" t="str">
        <f>IF('[1]各会計、関係団体の財政状況及び健全化判断比率'!B11="","",'[1]各会計、関係団体の財政状況及び健全化判断比率'!B11)</f>
        <v/>
      </c>
      <c r="F38" s="342"/>
      <c r="G38" s="342"/>
      <c r="H38" s="342"/>
      <c r="I38" s="342"/>
      <c r="J38" s="342"/>
      <c r="K38" s="342"/>
      <c r="L38" s="342"/>
      <c r="M38" s="342"/>
      <c r="N38" s="342"/>
      <c r="O38" s="342"/>
      <c r="P38" s="342"/>
      <c r="Q38" s="342"/>
      <c r="R38" s="342"/>
      <c r="S38" s="342"/>
      <c r="T38" s="159"/>
      <c r="U38" s="343">
        <f t="shared" si="4"/>
        <v>6</v>
      </c>
      <c r="V38" s="343"/>
      <c r="W38" s="342" t="str">
        <f>IF('[1]各会計、関係団体の財政状況及び健全化判断比率'!B32="","",'[1]各会計、関係団体の財政状況及び健全化判断比率'!B32)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59"/>
      <c r="AM38" s="343" t="str">
        <f t="shared" si="0"/>
        <v/>
      </c>
      <c r="AN38" s="343"/>
      <c r="AO38" s="342"/>
      <c r="AP38" s="342"/>
      <c r="AQ38" s="342"/>
      <c r="AR38" s="342"/>
      <c r="AS38" s="342"/>
      <c r="AT38" s="342"/>
      <c r="AU38" s="342"/>
      <c r="AV38" s="342"/>
      <c r="AW38" s="342"/>
      <c r="AX38" s="342"/>
      <c r="AY38" s="342"/>
      <c r="AZ38" s="342"/>
      <c r="BA38" s="342"/>
      <c r="BB38" s="342"/>
      <c r="BC38" s="342"/>
      <c r="BD38" s="159"/>
      <c r="BE38" s="343">
        <f t="shared" si="1"/>
        <v>13</v>
      </c>
      <c r="BF38" s="343"/>
      <c r="BG38" s="342" t="str">
        <f>IF('[1]各会計、関係団体の財政状況及び健全化判断比率'!B39="","",'[1]各会計、関係団体の財政状況及び健全化判断比率'!B39)</f>
        <v>市民太陽光発電所事業特別会計</v>
      </c>
      <c r="BH38" s="342"/>
      <c r="BI38" s="342"/>
      <c r="BJ38" s="342"/>
      <c r="BK38" s="342"/>
      <c r="BL38" s="342"/>
      <c r="BM38" s="342"/>
      <c r="BN38" s="342"/>
      <c r="BO38" s="342"/>
      <c r="BP38" s="342"/>
      <c r="BQ38" s="342"/>
      <c r="BR38" s="342"/>
      <c r="BS38" s="342"/>
      <c r="BT38" s="342"/>
      <c r="BU38" s="342"/>
      <c r="BV38" s="159"/>
      <c r="BW38" s="343">
        <f t="shared" si="2"/>
        <v>20</v>
      </c>
      <c r="BX38" s="343"/>
      <c r="BY38" s="342" t="str">
        <f>IF('[1]各会計、関係団体の財政状況及び健全化判断比率'!B72="","",'[1]各会計、関係団体の財政状況及び健全化判断比率'!B72)</f>
        <v>京都府住宅新築資金等貸付事業管理組合（特別会計）</v>
      </c>
      <c r="BZ38" s="342"/>
      <c r="CA38" s="342"/>
      <c r="CB38" s="342"/>
      <c r="CC38" s="342"/>
      <c r="CD38" s="342"/>
      <c r="CE38" s="342"/>
      <c r="CF38" s="342"/>
      <c r="CG38" s="342"/>
      <c r="CH38" s="342"/>
      <c r="CI38" s="342"/>
      <c r="CJ38" s="342"/>
      <c r="CK38" s="342"/>
      <c r="CL38" s="342"/>
      <c r="CM38" s="342"/>
      <c r="CN38" s="159"/>
      <c r="CO38" s="343">
        <f t="shared" si="3"/>
        <v>28</v>
      </c>
      <c r="CP38" s="343"/>
      <c r="CQ38" s="342" t="str">
        <f>IF('[1]各会計、関係団体の財政状況及び健全化判断比率'!BS11="","",'[1]各会計、関係団体の財政状況及び健全化判断比率'!BS11)</f>
        <v>くみはま縣</v>
      </c>
      <c r="CR38" s="342"/>
      <c r="CS38" s="342"/>
      <c r="CT38" s="342"/>
      <c r="CU38" s="342"/>
      <c r="CV38" s="342"/>
      <c r="CW38" s="342"/>
      <c r="CX38" s="342"/>
      <c r="CY38" s="342"/>
      <c r="CZ38" s="342"/>
      <c r="DA38" s="342"/>
      <c r="DB38" s="342"/>
      <c r="DC38" s="342"/>
      <c r="DD38" s="342"/>
      <c r="DE38" s="342"/>
      <c r="DF38" s="156"/>
      <c r="DG38" s="344" t="str">
        <f>IF('[1]各会計、関係団体の財政状況及び健全化判断比率'!BR11="","",'[1]各会計、関係団体の財政状況及び健全化判断比率'!BR11)</f>
        <v/>
      </c>
      <c r="DH38" s="344"/>
      <c r="DI38" s="338"/>
      <c r="DJ38" s="137"/>
      <c r="DK38" s="137"/>
      <c r="DL38" s="137"/>
      <c r="DM38" s="137"/>
      <c r="DN38" s="137"/>
      <c r="DO38" s="137"/>
    </row>
    <row r="39" spans="1:119" ht="32.25" customHeight="1" x14ac:dyDescent="0.15">
      <c r="A39" s="138"/>
      <c r="B39" s="158"/>
      <c r="C39" s="343" t="str">
        <f t="shared" si="5"/>
        <v/>
      </c>
      <c r="D39" s="343"/>
      <c r="E39" s="342" t="str">
        <f>IF('[1]各会計、関係団体の財政状況及び健全化判断比率'!B12="","",'[1]各会計、関係団体の財政状況及び健全化判断比率'!B12)</f>
        <v/>
      </c>
      <c r="F39" s="342"/>
      <c r="G39" s="342"/>
      <c r="H39" s="342"/>
      <c r="I39" s="342"/>
      <c r="J39" s="342"/>
      <c r="K39" s="342"/>
      <c r="L39" s="342"/>
      <c r="M39" s="342"/>
      <c r="N39" s="342"/>
      <c r="O39" s="342"/>
      <c r="P39" s="342"/>
      <c r="Q39" s="342"/>
      <c r="R39" s="342"/>
      <c r="S39" s="342"/>
      <c r="T39" s="159"/>
      <c r="U39" s="343" t="str">
        <f t="shared" si="4"/>
        <v/>
      </c>
      <c r="V39" s="343"/>
      <c r="W39" s="342"/>
      <c r="X39" s="342"/>
      <c r="Y39" s="342"/>
      <c r="Z39" s="342"/>
      <c r="AA39" s="342"/>
      <c r="AB39" s="342"/>
      <c r="AC39" s="342"/>
      <c r="AD39" s="342"/>
      <c r="AE39" s="342"/>
      <c r="AF39" s="342"/>
      <c r="AG39" s="342"/>
      <c r="AH39" s="342"/>
      <c r="AI39" s="342"/>
      <c r="AJ39" s="342"/>
      <c r="AK39" s="342"/>
      <c r="AL39" s="159"/>
      <c r="AM39" s="343" t="str">
        <f t="shared" si="0"/>
        <v/>
      </c>
      <c r="AN39" s="343"/>
      <c r="AO39" s="342"/>
      <c r="AP39" s="342"/>
      <c r="AQ39" s="342"/>
      <c r="AR39" s="342"/>
      <c r="AS39" s="342"/>
      <c r="AT39" s="342"/>
      <c r="AU39" s="342"/>
      <c r="AV39" s="342"/>
      <c r="AW39" s="342"/>
      <c r="AX39" s="342"/>
      <c r="AY39" s="342"/>
      <c r="AZ39" s="342"/>
      <c r="BA39" s="342"/>
      <c r="BB39" s="342"/>
      <c r="BC39" s="342"/>
      <c r="BD39" s="159"/>
      <c r="BE39" s="343">
        <f t="shared" si="1"/>
        <v>14</v>
      </c>
      <c r="BF39" s="343"/>
      <c r="BG39" s="342" t="str">
        <f>IF('[1]各会計、関係団体の財政状況及び健全化判断比率'!B40="","",'[1]各会計、関係団体の財政状況及び健全化判断比率'!B40)</f>
        <v>工業用地造成事業特別会計</v>
      </c>
      <c r="BH39" s="342"/>
      <c r="BI39" s="342"/>
      <c r="BJ39" s="342"/>
      <c r="BK39" s="342"/>
      <c r="BL39" s="342"/>
      <c r="BM39" s="342"/>
      <c r="BN39" s="342"/>
      <c r="BO39" s="342"/>
      <c r="BP39" s="342"/>
      <c r="BQ39" s="342"/>
      <c r="BR39" s="342"/>
      <c r="BS39" s="342"/>
      <c r="BT39" s="342"/>
      <c r="BU39" s="342"/>
      <c r="BV39" s="159"/>
      <c r="BW39" s="343">
        <f t="shared" si="2"/>
        <v>21</v>
      </c>
      <c r="BX39" s="343"/>
      <c r="BY39" s="342" t="str">
        <f>IF('[1]各会計、関係団体の財政状況及び健全化判断比率'!B73="","",'[1]各会計、関係団体の財政状況及び健全化判断比率'!B73)</f>
        <v>京都府自治会館管理組合</v>
      </c>
      <c r="BZ39" s="342"/>
      <c r="CA39" s="342"/>
      <c r="CB39" s="342"/>
      <c r="CC39" s="342"/>
      <c r="CD39" s="342"/>
      <c r="CE39" s="342"/>
      <c r="CF39" s="342"/>
      <c r="CG39" s="342"/>
      <c r="CH39" s="342"/>
      <c r="CI39" s="342"/>
      <c r="CJ39" s="342"/>
      <c r="CK39" s="342"/>
      <c r="CL39" s="342"/>
      <c r="CM39" s="342"/>
      <c r="CN39" s="159"/>
      <c r="CO39" s="343">
        <f t="shared" si="3"/>
        <v>29</v>
      </c>
      <c r="CP39" s="343"/>
      <c r="CQ39" s="342" t="str">
        <f>IF('[1]各会計、関係団体の財政状況及び健全化判断比率'!BS12="","",'[1]各会計、関係団体の財政状況及び健全化判断比率'!BS12)</f>
        <v>京丹後市総合サービス</v>
      </c>
      <c r="CR39" s="342"/>
      <c r="CS39" s="342"/>
      <c r="CT39" s="342"/>
      <c r="CU39" s="342"/>
      <c r="CV39" s="342"/>
      <c r="CW39" s="342"/>
      <c r="CX39" s="342"/>
      <c r="CY39" s="342"/>
      <c r="CZ39" s="342"/>
      <c r="DA39" s="342"/>
      <c r="DB39" s="342"/>
      <c r="DC39" s="342"/>
      <c r="DD39" s="342"/>
      <c r="DE39" s="342"/>
      <c r="DF39" s="156"/>
      <c r="DG39" s="344" t="str">
        <f>IF('[1]各会計、関係団体の財政状況及び健全化判断比率'!BR12="","",'[1]各会計、関係団体の財政状況及び健全化判断比率'!BR12)</f>
        <v/>
      </c>
      <c r="DH39" s="344"/>
      <c r="DI39" s="338"/>
      <c r="DJ39" s="137"/>
      <c r="DK39" s="137"/>
      <c r="DL39" s="137"/>
      <c r="DM39" s="137"/>
      <c r="DN39" s="137"/>
      <c r="DO39" s="137"/>
    </row>
    <row r="40" spans="1:119" ht="32.25" customHeight="1" x14ac:dyDescent="0.15">
      <c r="A40" s="138"/>
      <c r="B40" s="158"/>
      <c r="C40" s="343" t="str">
        <f t="shared" si="5"/>
        <v/>
      </c>
      <c r="D40" s="343"/>
      <c r="E40" s="342" t="str">
        <f>IF('[1]各会計、関係団体の財政状況及び健全化判断比率'!B13="","",'[1]各会計、関係団体の財政状況及び健全化判断比率'!B13)</f>
        <v/>
      </c>
      <c r="F40" s="342"/>
      <c r="G40" s="342"/>
      <c r="H40" s="342"/>
      <c r="I40" s="342"/>
      <c r="J40" s="342"/>
      <c r="K40" s="342"/>
      <c r="L40" s="342"/>
      <c r="M40" s="342"/>
      <c r="N40" s="342"/>
      <c r="O40" s="342"/>
      <c r="P40" s="342"/>
      <c r="Q40" s="342"/>
      <c r="R40" s="342"/>
      <c r="S40" s="342"/>
      <c r="T40" s="159"/>
      <c r="U40" s="343" t="str">
        <f t="shared" si="4"/>
        <v/>
      </c>
      <c r="V40" s="343"/>
      <c r="W40" s="342"/>
      <c r="X40" s="342"/>
      <c r="Y40" s="342"/>
      <c r="Z40" s="342"/>
      <c r="AA40" s="342"/>
      <c r="AB40" s="342"/>
      <c r="AC40" s="342"/>
      <c r="AD40" s="342"/>
      <c r="AE40" s="342"/>
      <c r="AF40" s="342"/>
      <c r="AG40" s="342"/>
      <c r="AH40" s="342"/>
      <c r="AI40" s="342"/>
      <c r="AJ40" s="342"/>
      <c r="AK40" s="342"/>
      <c r="AL40" s="159"/>
      <c r="AM40" s="343" t="str">
        <f t="shared" si="0"/>
        <v/>
      </c>
      <c r="AN40" s="343"/>
      <c r="AO40" s="342"/>
      <c r="AP40" s="342"/>
      <c r="AQ40" s="342"/>
      <c r="AR40" s="342"/>
      <c r="AS40" s="342"/>
      <c r="AT40" s="342"/>
      <c r="AU40" s="342"/>
      <c r="AV40" s="342"/>
      <c r="AW40" s="342"/>
      <c r="AX40" s="342"/>
      <c r="AY40" s="342"/>
      <c r="AZ40" s="342"/>
      <c r="BA40" s="342"/>
      <c r="BB40" s="342"/>
      <c r="BC40" s="342"/>
      <c r="BD40" s="159"/>
      <c r="BE40" s="343">
        <f t="shared" si="1"/>
        <v>15</v>
      </c>
      <c r="BF40" s="343"/>
      <c r="BG40" s="342" t="str">
        <f>IF('[1]各会計、関係団体の財政状況及び健全化判断比率'!B41="","",'[1]各会計、関係団体の財政状況及び健全化判断比率'!B41)</f>
        <v>宅地造成事業特別会計</v>
      </c>
      <c r="BH40" s="342"/>
      <c r="BI40" s="342"/>
      <c r="BJ40" s="342"/>
      <c r="BK40" s="342"/>
      <c r="BL40" s="342"/>
      <c r="BM40" s="342"/>
      <c r="BN40" s="342"/>
      <c r="BO40" s="342"/>
      <c r="BP40" s="342"/>
      <c r="BQ40" s="342"/>
      <c r="BR40" s="342"/>
      <c r="BS40" s="342"/>
      <c r="BT40" s="342"/>
      <c r="BU40" s="342"/>
      <c r="BV40" s="159"/>
      <c r="BW40" s="343">
        <f t="shared" si="2"/>
        <v>22</v>
      </c>
      <c r="BX40" s="343"/>
      <c r="BY40" s="342" t="str">
        <f>IF('[1]各会計、関係団体の財政状況及び健全化判断比率'!B74="","",'[1]各会計、関係団体の財政状況及び健全化判断比率'!B74)</f>
        <v>京都府市町村議会議員公務災害補償等組合</v>
      </c>
      <c r="BZ40" s="342"/>
      <c r="CA40" s="342"/>
      <c r="CB40" s="342"/>
      <c r="CC40" s="342"/>
      <c r="CD40" s="342"/>
      <c r="CE40" s="342"/>
      <c r="CF40" s="342"/>
      <c r="CG40" s="342"/>
      <c r="CH40" s="342"/>
      <c r="CI40" s="342"/>
      <c r="CJ40" s="342"/>
      <c r="CK40" s="342"/>
      <c r="CL40" s="342"/>
      <c r="CM40" s="342"/>
      <c r="CN40" s="159"/>
      <c r="CO40" s="343">
        <f t="shared" si="3"/>
        <v>30</v>
      </c>
      <c r="CP40" s="343"/>
      <c r="CQ40" s="342" t="str">
        <f>IF('[1]各会計、関係団体の財政状況及び健全化判断比率'!BS13="","",'[1]各会計、関係団体の財政状況及び健全化判断比率'!BS13)</f>
        <v>京丹後製茶</v>
      </c>
      <c r="CR40" s="342"/>
      <c r="CS40" s="342"/>
      <c r="CT40" s="342"/>
      <c r="CU40" s="342"/>
      <c r="CV40" s="342"/>
      <c r="CW40" s="342"/>
      <c r="CX40" s="342"/>
      <c r="CY40" s="342"/>
      <c r="CZ40" s="342"/>
      <c r="DA40" s="342"/>
      <c r="DB40" s="342"/>
      <c r="DC40" s="342"/>
      <c r="DD40" s="342"/>
      <c r="DE40" s="342"/>
      <c r="DF40" s="156"/>
      <c r="DG40" s="344" t="str">
        <f>IF('[1]各会計、関係団体の財政状況及び健全化判断比率'!BR13="","",'[1]各会計、関係団体の財政状況及び健全化判断比率'!BR13)</f>
        <v/>
      </c>
      <c r="DH40" s="344"/>
      <c r="DI40" s="338"/>
      <c r="DJ40" s="137"/>
      <c r="DK40" s="137"/>
      <c r="DL40" s="137"/>
      <c r="DM40" s="137"/>
      <c r="DN40" s="137"/>
      <c r="DO40" s="137"/>
    </row>
    <row r="41" spans="1:119" ht="32.25" customHeight="1" x14ac:dyDescent="0.15">
      <c r="A41" s="138"/>
      <c r="B41" s="158"/>
      <c r="C41" s="343" t="str">
        <f t="shared" si="5"/>
        <v/>
      </c>
      <c r="D41" s="343"/>
      <c r="E41" s="342" t="str">
        <f>IF('[1]各会計、関係団体の財政状況及び健全化判断比率'!B14="","",'[1]各会計、関係団体の財政状況及び健全化判断比率'!B14)</f>
        <v/>
      </c>
      <c r="F41" s="342"/>
      <c r="G41" s="342"/>
      <c r="H41" s="342"/>
      <c r="I41" s="342"/>
      <c r="J41" s="342"/>
      <c r="K41" s="342"/>
      <c r="L41" s="342"/>
      <c r="M41" s="342"/>
      <c r="N41" s="342"/>
      <c r="O41" s="342"/>
      <c r="P41" s="342"/>
      <c r="Q41" s="342"/>
      <c r="R41" s="342"/>
      <c r="S41" s="342"/>
      <c r="T41" s="159"/>
      <c r="U41" s="343" t="str">
        <f t="shared" si="4"/>
        <v/>
      </c>
      <c r="V41" s="343"/>
      <c r="W41" s="342"/>
      <c r="X41" s="342"/>
      <c r="Y41" s="342"/>
      <c r="Z41" s="342"/>
      <c r="AA41" s="342"/>
      <c r="AB41" s="342"/>
      <c r="AC41" s="342"/>
      <c r="AD41" s="342"/>
      <c r="AE41" s="342"/>
      <c r="AF41" s="342"/>
      <c r="AG41" s="342"/>
      <c r="AH41" s="342"/>
      <c r="AI41" s="342"/>
      <c r="AJ41" s="342"/>
      <c r="AK41" s="342"/>
      <c r="AL41" s="159"/>
      <c r="AM41" s="343" t="str">
        <f t="shared" si="0"/>
        <v/>
      </c>
      <c r="AN41" s="343"/>
      <c r="AO41" s="342"/>
      <c r="AP41" s="342"/>
      <c r="AQ41" s="342"/>
      <c r="AR41" s="342"/>
      <c r="AS41" s="342"/>
      <c r="AT41" s="342"/>
      <c r="AU41" s="342"/>
      <c r="AV41" s="342"/>
      <c r="AW41" s="342"/>
      <c r="AX41" s="342"/>
      <c r="AY41" s="342"/>
      <c r="AZ41" s="342"/>
      <c r="BA41" s="342"/>
      <c r="BB41" s="342"/>
      <c r="BC41" s="342"/>
      <c r="BD41" s="159"/>
      <c r="BE41" s="343" t="str">
        <f t="shared" si="1"/>
        <v/>
      </c>
      <c r="BF41" s="343"/>
      <c r="BG41" s="342"/>
      <c r="BH41" s="342"/>
      <c r="BI41" s="342"/>
      <c r="BJ41" s="342"/>
      <c r="BK41" s="342"/>
      <c r="BL41" s="342"/>
      <c r="BM41" s="342"/>
      <c r="BN41" s="342"/>
      <c r="BO41" s="342"/>
      <c r="BP41" s="342"/>
      <c r="BQ41" s="342"/>
      <c r="BR41" s="342"/>
      <c r="BS41" s="342"/>
      <c r="BT41" s="342"/>
      <c r="BU41" s="342"/>
      <c r="BV41" s="159"/>
      <c r="BW41" s="343">
        <f t="shared" si="2"/>
        <v>23</v>
      </c>
      <c r="BX41" s="343"/>
      <c r="BY41" s="342" t="str">
        <f>IF('[1]各会計、関係団体の財政状況及び健全化判断比率'!B75="","",'[1]各会計、関係団体の財政状況及び健全化判断比率'!B75)</f>
        <v>京都地方税機構</v>
      </c>
      <c r="BZ41" s="342"/>
      <c r="CA41" s="342"/>
      <c r="CB41" s="342"/>
      <c r="CC41" s="342"/>
      <c r="CD41" s="342"/>
      <c r="CE41" s="342"/>
      <c r="CF41" s="342"/>
      <c r="CG41" s="342"/>
      <c r="CH41" s="342"/>
      <c r="CI41" s="342"/>
      <c r="CJ41" s="342"/>
      <c r="CK41" s="342"/>
      <c r="CL41" s="342"/>
      <c r="CM41" s="342"/>
      <c r="CN41" s="159"/>
      <c r="CO41" s="343" t="str">
        <f t="shared" si="3"/>
        <v/>
      </c>
      <c r="CP41" s="343"/>
      <c r="CQ41" s="342" t="str">
        <f>IF('[1]各会計、関係団体の財政状況及び健全化判断比率'!BS14="","",'[1]各会計、関係団体の財政状況及び健全化判断比率'!BS14)</f>
        <v/>
      </c>
      <c r="CR41" s="342"/>
      <c r="CS41" s="342"/>
      <c r="CT41" s="342"/>
      <c r="CU41" s="342"/>
      <c r="CV41" s="342"/>
      <c r="CW41" s="342"/>
      <c r="CX41" s="342"/>
      <c r="CY41" s="342"/>
      <c r="CZ41" s="342"/>
      <c r="DA41" s="342"/>
      <c r="DB41" s="342"/>
      <c r="DC41" s="342"/>
      <c r="DD41" s="342"/>
      <c r="DE41" s="342"/>
      <c r="DF41" s="156"/>
      <c r="DG41" s="344" t="str">
        <f>IF('[1]各会計、関係団体の財政状況及び健全化判断比率'!BR14="","",'[1]各会計、関係団体の財政状況及び健全化判断比率'!BR14)</f>
        <v/>
      </c>
      <c r="DH41" s="344"/>
      <c r="DI41" s="338"/>
      <c r="DJ41" s="137"/>
      <c r="DK41" s="137"/>
      <c r="DL41" s="137"/>
      <c r="DM41" s="137"/>
      <c r="DN41" s="137"/>
      <c r="DO41" s="137"/>
    </row>
    <row r="42" spans="1:119" ht="32.25" customHeight="1" x14ac:dyDescent="0.15">
      <c r="A42" s="137"/>
      <c r="B42" s="158"/>
      <c r="C42" s="343" t="str">
        <f t="shared" si="5"/>
        <v/>
      </c>
      <c r="D42" s="343"/>
      <c r="E42" s="342" t="str">
        <f>IF('[1]各会計、関係団体の財政状況及び健全化判断比率'!B15="","",'[1]各会計、関係団体の財政状況及び健全化判断比率'!B15)</f>
        <v/>
      </c>
      <c r="F42" s="342"/>
      <c r="G42" s="342"/>
      <c r="H42" s="342"/>
      <c r="I42" s="342"/>
      <c r="J42" s="342"/>
      <c r="K42" s="342"/>
      <c r="L42" s="342"/>
      <c r="M42" s="342"/>
      <c r="N42" s="342"/>
      <c r="O42" s="342"/>
      <c r="P42" s="342"/>
      <c r="Q42" s="342"/>
      <c r="R42" s="342"/>
      <c r="S42" s="342"/>
      <c r="T42" s="159"/>
      <c r="U42" s="343" t="str">
        <f t="shared" si="4"/>
        <v/>
      </c>
      <c r="V42" s="343"/>
      <c r="W42" s="342"/>
      <c r="X42" s="342"/>
      <c r="Y42" s="342"/>
      <c r="Z42" s="342"/>
      <c r="AA42" s="342"/>
      <c r="AB42" s="342"/>
      <c r="AC42" s="342"/>
      <c r="AD42" s="342"/>
      <c r="AE42" s="342"/>
      <c r="AF42" s="342"/>
      <c r="AG42" s="342"/>
      <c r="AH42" s="342"/>
      <c r="AI42" s="342"/>
      <c r="AJ42" s="342"/>
      <c r="AK42" s="342"/>
      <c r="AL42" s="159"/>
      <c r="AM42" s="343" t="str">
        <f t="shared" si="0"/>
        <v/>
      </c>
      <c r="AN42" s="343"/>
      <c r="AO42" s="342"/>
      <c r="AP42" s="342"/>
      <c r="AQ42" s="342"/>
      <c r="AR42" s="342"/>
      <c r="AS42" s="342"/>
      <c r="AT42" s="342"/>
      <c r="AU42" s="342"/>
      <c r="AV42" s="342"/>
      <c r="AW42" s="342"/>
      <c r="AX42" s="342"/>
      <c r="AY42" s="342"/>
      <c r="AZ42" s="342"/>
      <c r="BA42" s="342"/>
      <c r="BB42" s="342"/>
      <c r="BC42" s="342"/>
      <c r="BD42" s="159"/>
      <c r="BE42" s="343" t="str">
        <f t="shared" si="1"/>
        <v/>
      </c>
      <c r="BF42" s="343"/>
      <c r="BG42" s="342"/>
      <c r="BH42" s="342"/>
      <c r="BI42" s="342"/>
      <c r="BJ42" s="342"/>
      <c r="BK42" s="342"/>
      <c r="BL42" s="342"/>
      <c r="BM42" s="342"/>
      <c r="BN42" s="342"/>
      <c r="BO42" s="342"/>
      <c r="BP42" s="342"/>
      <c r="BQ42" s="342"/>
      <c r="BR42" s="342"/>
      <c r="BS42" s="342"/>
      <c r="BT42" s="342"/>
      <c r="BU42" s="342"/>
      <c r="BV42" s="159"/>
      <c r="BW42" s="343" t="str">
        <f t="shared" si="2"/>
        <v/>
      </c>
      <c r="BX42" s="343"/>
      <c r="BY42" s="342" t="str">
        <f>IF('[1]各会計、関係団体の財政状況及び健全化判断比率'!B76="","",'[1]各会計、関係団体の財政状況及び健全化判断比率'!B76)</f>
        <v/>
      </c>
      <c r="BZ42" s="342"/>
      <c r="CA42" s="342"/>
      <c r="CB42" s="342"/>
      <c r="CC42" s="342"/>
      <c r="CD42" s="342"/>
      <c r="CE42" s="342"/>
      <c r="CF42" s="342"/>
      <c r="CG42" s="342"/>
      <c r="CH42" s="342"/>
      <c r="CI42" s="342"/>
      <c r="CJ42" s="342"/>
      <c r="CK42" s="342"/>
      <c r="CL42" s="342"/>
      <c r="CM42" s="342"/>
      <c r="CN42" s="159"/>
      <c r="CO42" s="343" t="str">
        <f t="shared" si="3"/>
        <v/>
      </c>
      <c r="CP42" s="343"/>
      <c r="CQ42" s="342" t="str">
        <f>IF('[1]各会計、関係団体の財政状況及び健全化判断比率'!BS15="","",'[1]各会計、関係団体の財政状況及び健全化判断比率'!BS15)</f>
        <v/>
      </c>
      <c r="CR42" s="342"/>
      <c r="CS42" s="342"/>
      <c r="CT42" s="342"/>
      <c r="CU42" s="342"/>
      <c r="CV42" s="342"/>
      <c r="CW42" s="342"/>
      <c r="CX42" s="342"/>
      <c r="CY42" s="342"/>
      <c r="CZ42" s="342"/>
      <c r="DA42" s="342"/>
      <c r="DB42" s="342"/>
      <c r="DC42" s="342"/>
      <c r="DD42" s="342"/>
      <c r="DE42" s="342"/>
      <c r="DF42" s="156"/>
      <c r="DG42" s="344" t="str">
        <f>IF('[1]各会計、関係団体の財政状況及び健全化判断比率'!BR15="","",'[1]各会計、関係団体の財政状況及び健全化判断比率'!BR15)</f>
        <v/>
      </c>
      <c r="DH42" s="344"/>
      <c r="DI42" s="338"/>
      <c r="DJ42" s="137"/>
      <c r="DK42" s="137"/>
      <c r="DL42" s="137"/>
      <c r="DM42" s="137"/>
      <c r="DN42" s="137"/>
      <c r="DO42" s="137"/>
    </row>
    <row r="43" spans="1:119" ht="32.25" customHeight="1" x14ac:dyDescent="0.15">
      <c r="A43" s="137"/>
      <c r="B43" s="158"/>
      <c r="C43" s="343" t="str">
        <f t="shared" si="5"/>
        <v/>
      </c>
      <c r="D43" s="343"/>
      <c r="E43" s="342" t="str">
        <f>IF('[1]各会計、関係団体の財政状況及び健全化判断比率'!B16="","",'[1]各会計、関係団体の財政状況及び健全化判断比率'!B16)</f>
        <v/>
      </c>
      <c r="F43" s="342"/>
      <c r="G43" s="342"/>
      <c r="H43" s="342"/>
      <c r="I43" s="342"/>
      <c r="J43" s="342"/>
      <c r="K43" s="342"/>
      <c r="L43" s="342"/>
      <c r="M43" s="342"/>
      <c r="N43" s="342"/>
      <c r="O43" s="342"/>
      <c r="P43" s="342"/>
      <c r="Q43" s="342"/>
      <c r="R43" s="342"/>
      <c r="S43" s="342"/>
      <c r="T43" s="159"/>
      <c r="U43" s="343" t="str">
        <f t="shared" si="4"/>
        <v/>
      </c>
      <c r="V43" s="343"/>
      <c r="W43" s="342"/>
      <c r="X43" s="342"/>
      <c r="Y43" s="342"/>
      <c r="Z43" s="342"/>
      <c r="AA43" s="342"/>
      <c r="AB43" s="342"/>
      <c r="AC43" s="342"/>
      <c r="AD43" s="342"/>
      <c r="AE43" s="342"/>
      <c r="AF43" s="342"/>
      <c r="AG43" s="342"/>
      <c r="AH43" s="342"/>
      <c r="AI43" s="342"/>
      <c r="AJ43" s="342"/>
      <c r="AK43" s="342"/>
      <c r="AL43" s="159"/>
      <c r="AM43" s="343" t="str">
        <f t="shared" si="0"/>
        <v/>
      </c>
      <c r="AN43" s="343"/>
      <c r="AO43" s="342"/>
      <c r="AP43" s="342"/>
      <c r="AQ43" s="342"/>
      <c r="AR43" s="342"/>
      <c r="AS43" s="342"/>
      <c r="AT43" s="342"/>
      <c r="AU43" s="342"/>
      <c r="AV43" s="342"/>
      <c r="AW43" s="342"/>
      <c r="AX43" s="342"/>
      <c r="AY43" s="342"/>
      <c r="AZ43" s="342"/>
      <c r="BA43" s="342"/>
      <c r="BB43" s="342"/>
      <c r="BC43" s="342"/>
      <c r="BD43" s="159"/>
      <c r="BE43" s="343" t="str">
        <f t="shared" si="1"/>
        <v/>
      </c>
      <c r="BF43" s="343"/>
      <c r="BG43" s="342"/>
      <c r="BH43" s="342"/>
      <c r="BI43" s="342"/>
      <c r="BJ43" s="342"/>
      <c r="BK43" s="342"/>
      <c r="BL43" s="342"/>
      <c r="BM43" s="342"/>
      <c r="BN43" s="342"/>
      <c r="BO43" s="342"/>
      <c r="BP43" s="342"/>
      <c r="BQ43" s="342"/>
      <c r="BR43" s="342"/>
      <c r="BS43" s="342"/>
      <c r="BT43" s="342"/>
      <c r="BU43" s="342"/>
      <c r="BV43" s="159"/>
      <c r="BW43" s="343" t="str">
        <f t="shared" si="2"/>
        <v/>
      </c>
      <c r="BX43" s="343"/>
      <c r="BY43" s="342" t="str">
        <f>IF('[1]各会計、関係団体の財政状況及び健全化判断比率'!B77="","",'[1]各会計、関係団体の財政状況及び健全化判断比率'!B77)</f>
        <v/>
      </c>
      <c r="BZ43" s="342"/>
      <c r="CA43" s="342"/>
      <c r="CB43" s="342"/>
      <c r="CC43" s="342"/>
      <c r="CD43" s="342"/>
      <c r="CE43" s="342"/>
      <c r="CF43" s="342"/>
      <c r="CG43" s="342"/>
      <c r="CH43" s="342"/>
      <c r="CI43" s="342"/>
      <c r="CJ43" s="342"/>
      <c r="CK43" s="342"/>
      <c r="CL43" s="342"/>
      <c r="CM43" s="342"/>
      <c r="CN43" s="159"/>
      <c r="CO43" s="343" t="str">
        <f t="shared" si="3"/>
        <v/>
      </c>
      <c r="CP43" s="343"/>
      <c r="CQ43" s="342" t="str">
        <f>IF('[1]各会計、関係団体の財政状況及び健全化判断比率'!BS16="","",'[1]各会計、関係団体の財政状況及び健全化判断比率'!BS16)</f>
        <v/>
      </c>
      <c r="CR43" s="342"/>
      <c r="CS43" s="342"/>
      <c r="CT43" s="342"/>
      <c r="CU43" s="342"/>
      <c r="CV43" s="342"/>
      <c r="CW43" s="342"/>
      <c r="CX43" s="342"/>
      <c r="CY43" s="342"/>
      <c r="CZ43" s="342"/>
      <c r="DA43" s="342"/>
      <c r="DB43" s="342"/>
      <c r="DC43" s="342"/>
      <c r="DD43" s="342"/>
      <c r="DE43" s="342"/>
      <c r="DF43" s="156"/>
      <c r="DG43" s="344" t="str">
        <f>IF('[1]各会計、関係団体の財政状況及び健全化判断比率'!BR16="","",'[1]各会計、関係団体の財政状況及び健全化判断比率'!BR16)</f>
        <v/>
      </c>
      <c r="DH43" s="344"/>
      <c r="DI43" s="338"/>
      <c r="DJ43" s="137"/>
      <c r="DK43" s="137"/>
      <c r="DL43" s="137"/>
      <c r="DM43" s="137"/>
      <c r="DN43" s="137"/>
      <c r="DO43" s="137"/>
    </row>
    <row r="44" spans="1:119" ht="13.5" customHeight="1" thickBot="1" x14ac:dyDescent="0.2">
      <c r="A44" s="137"/>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3"/>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129</v>
      </c>
      <c r="C46" s="137"/>
      <c r="D46" s="137"/>
      <c r="E46" s="137" t="s">
        <v>130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131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132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64" t="s">
        <v>133</v>
      </c>
    </row>
    <row r="50" spans="5:5" x14ac:dyDescent="0.15">
      <c r="E50" s="139" t="s">
        <v>134</v>
      </c>
    </row>
    <row r="51" spans="5:5" x14ac:dyDescent="0.15">
      <c r="E51" s="139" t="s">
        <v>562</v>
      </c>
    </row>
    <row r="52" spans="5:5" x14ac:dyDescent="0.15">
      <c r="E52" s="139" t="s">
        <v>563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7" zoomScaleSheetLayoutView="100" workbookViewId="0">
      <selection activeCell="B32" sqref="B32:P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505</v>
      </c>
      <c r="K32" s="22"/>
      <c r="L32" s="22"/>
      <c r="M32" s="22"/>
      <c r="N32" s="22"/>
      <c r="O32" s="22"/>
      <c r="P32" s="22"/>
    </row>
    <row r="33" spans="1:16" ht="39" customHeight="1" thickBot="1" x14ac:dyDescent="0.25">
      <c r="A33" s="22"/>
      <c r="B33" s="25" t="s">
        <v>5</v>
      </c>
      <c r="C33" s="26"/>
      <c r="D33" s="26"/>
      <c r="E33" s="27" t="s">
        <v>1</v>
      </c>
      <c r="F33" s="28" t="s">
        <v>406</v>
      </c>
      <c r="G33" s="29" t="s">
        <v>407</v>
      </c>
      <c r="H33" s="29" t="s">
        <v>408</v>
      </c>
      <c r="I33" s="29" t="s">
        <v>409</v>
      </c>
      <c r="J33" s="30" t="s">
        <v>410</v>
      </c>
      <c r="K33" s="22"/>
      <c r="L33" s="22"/>
      <c r="M33" s="22"/>
      <c r="N33" s="22"/>
      <c r="O33" s="22"/>
      <c r="P33" s="22"/>
    </row>
    <row r="34" spans="1:16" ht="39" customHeight="1" x14ac:dyDescent="0.15">
      <c r="A34" s="22"/>
      <c r="B34" s="31"/>
      <c r="C34" s="1151" t="s">
        <v>413</v>
      </c>
      <c r="D34" s="1151"/>
      <c r="E34" s="1152"/>
      <c r="F34" s="32">
        <v>4.9400000000000004</v>
      </c>
      <c r="G34" s="33">
        <v>5.09</v>
      </c>
      <c r="H34" s="33">
        <v>5.23</v>
      </c>
      <c r="I34" s="33">
        <v>5.44</v>
      </c>
      <c r="J34" s="34">
        <v>5.62</v>
      </c>
      <c r="K34" s="22"/>
      <c r="L34" s="22"/>
      <c r="M34" s="22"/>
      <c r="N34" s="22"/>
      <c r="O34" s="22"/>
      <c r="P34" s="22"/>
    </row>
    <row r="35" spans="1:16" ht="39" customHeight="1" x14ac:dyDescent="0.15">
      <c r="A35" s="22"/>
      <c r="B35" s="35"/>
      <c r="C35" s="1145" t="s">
        <v>414</v>
      </c>
      <c r="D35" s="1146"/>
      <c r="E35" s="1147"/>
      <c r="F35" s="36">
        <v>2.79</v>
      </c>
      <c r="G35" s="37">
        <v>2.16</v>
      </c>
      <c r="H35" s="37">
        <v>3.21</v>
      </c>
      <c r="I35" s="37">
        <v>5.0599999999999996</v>
      </c>
      <c r="J35" s="38">
        <v>5.53</v>
      </c>
      <c r="K35" s="22"/>
      <c r="L35" s="22"/>
      <c r="M35" s="22"/>
      <c r="N35" s="22"/>
      <c r="O35" s="22"/>
      <c r="P35" s="22"/>
    </row>
    <row r="36" spans="1:16" ht="39" customHeight="1" x14ac:dyDescent="0.15">
      <c r="A36" s="22"/>
      <c r="B36" s="35"/>
      <c r="C36" s="1145" t="s">
        <v>415</v>
      </c>
      <c r="D36" s="1146"/>
      <c r="E36" s="1147"/>
      <c r="F36" s="36">
        <v>0</v>
      </c>
      <c r="G36" s="37">
        <v>0.87</v>
      </c>
      <c r="H36" s="37">
        <v>1.25</v>
      </c>
      <c r="I36" s="37">
        <v>1.64</v>
      </c>
      <c r="J36" s="38">
        <v>2.23</v>
      </c>
      <c r="K36" s="22"/>
      <c r="L36" s="22"/>
      <c r="M36" s="22"/>
      <c r="N36" s="22"/>
      <c r="O36" s="22"/>
      <c r="P36" s="22"/>
    </row>
    <row r="37" spans="1:16" ht="39" customHeight="1" x14ac:dyDescent="0.15">
      <c r="A37" s="22"/>
      <c r="B37" s="35"/>
      <c r="C37" s="1145" t="s">
        <v>416</v>
      </c>
      <c r="D37" s="1146"/>
      <c r="E37" s="1147"/>
      <c r="F37" s="36">
        <v>0.35</v>
      </c>
      <c r="G37" s="37">
        <v>0.41</v>
      </c>
      <c r="H37" s="37">
        <v>0.27</v>
      </c>
      <c r="I37" s="37">
        <v>0.31</v>
      </c>
      <c r="J37" s="38">
        <v>0.28000000000000003</v>
      </c>
      <c r="K37" s="22"/>
      <c r="L37" s="22"/>
      <c r="M37" s="22"/>
      <c r="N37" s="22"/>
      <c r="O37" s="22"/>
      <c r="P37" s="22"/>
    </row>
    <row r="38" spans="1:16" ht="39" customHeight="1" x14ac:dyDescent="0.15">
      <c r="A38" s="22"/>
      <c r="B38" s="35"/>
      <c r="C38" s="1145" t="s">
        <v>417</v>
      </c>
      <c r="D38" s="1146"/>
      <c r="E38" s="1147"/>
      <c r="F38" s="36">
        <v>0.17</v>
      </c>
      <c r="G38" s="37">
        <v>0.23</v>
      </c>
      <c r="H38" s="37">
        <v>0.28999999999999998</v>
      </c>
      <c r="I38" s="37">
        <v>0.19</v>
      </c>
      <c r="J38" s="38">
        <v>0.24</v>
      </c>
      <c r="K38" s="22"/>
      <c r="L38" s="22"/>
      <c r="M38" s="22"/>
      <c r="N38" s="22"/>
      <c r="O38" s="22"/>
      <c r="P38" s="22"/>
    </row>
    <row r="39" spans="1:16" ht="39" customHeight="1" x14ac:dyDescent="0.15">
      <c r="A39" s="22"/>
      <c r="B39" s="35"/>
      <c r="C39" s="1145" t="s">
        <v>418</v>
      </c>
      <c r="D39" s="1146"/>
      <c r="E39" s="1147"/>
      <c r="F39" s="36">
        <v>0.23</v>
      </c>
      <c r="G39" s="37">
        <v>0.26</v>
      </c>
      <c r="H39" s="37">
        <v>0.22</v>
      </c>
      <c r="I39" s="37">
        <v>0.22</v>
      </c>
      <c r="J39" s="38">
        <v>0.22</v>
      </c>
      <c r="K39" s="22"/>
      <c r="L39" s="22"/>
      <c r="M39" s="22"/>
      <c r="N39" s="22"/>
      <c r="O39" s="22"/>
      <c r="P39" s="22"/>
    </row>
    <row r="40" spans="1:16" ht="39" customHeight="1" x14ac:dyDescent="0.15">
      <c r="A40" s="22"/>
      <c r="B40" s="35"/>
      <c r="C40" s="1145" t="s">
        <v>419</v>
      </c>
      <c r="D40" s="1146"/>
      <c r="E40" s="1147"/>
      <c r="F40" s="36">
        <v>0.28000000000000003</v>
      </c>
      <c r="G40" s="37">
        <v>0.06</v>
      </c>
      <c r="H40" s="37">
        <v>0.12</v>
      </c>
      <c r="I40" s="37">
        <v>0.09</v>
      </c>
      <c r="J40" s="38">
        <v>0.22</v>
      </c>
      <c r="K40" s="22"/>
      <c r="L40" s="22"/>
      <c r="M40" s="22"/>
      <c r="N40" s="22"/>
      <c r="O40" s="22"/>
      <c r="P40" s="22"/>
    </row>
    <row r="41" spans="1:16" ht="39" customHeight="1" x14ac:dyDescent="0.15">
      <c r="A41" s="22"/>
      <c r="B41" s="35"/>
      <c r="C41" s="1145" t="s">
        <v>420</v>
      </c>
      <c r="D41" s="1146"/>
      <c r="E41" s="1147"/>
      <c r="F41" s="36">
        <v>0.88</v>
      </c>
      <c r="G41" s="37">
        <v>1.08</v>
      </c>
      <c r="H41" s="37">
        <v>0.83</v>
      </c>
      <c r="I41" s="37">
        <v>0.31</v>
      </c>
      <c r="J41" s="38">
        <v>0.19</v>
      </c>
      <c r="K41" s="22"/>
      <c r="L41" s="22"/>
      <c r="M41" s="22"/>
      <c r="N41" s="22"/>
      <c r="O41" s="22"/>
      <c r="P41" s="22"/>
    </row>
    <row r="42" spans="1:16" ht="39" customHeight="1" x14ac:dyDescent="0.15">
      <c r="A42" s="22"/>
      <c r="B42" s="39"/>
      <c r="C42" s="1145" t="s">
        <v>421</v>
      </c>
      <c r="D42" s="1146"/>
      <c r="E42" s="1147"/>
      <c r="F42" s="36" t="s">
        <v>372</v>
      </c>
      <c r="G42" s="37" t="s">
        <v>372</v>
      </c>
      <c r="H42" s="37" t="s">
        <v>372</v>
      </c>
      <c r="I42" s="37" t="s">
        <v>372</v>
      </c>
      <c r="J42" s="38" t="s">
        <v>372</v>
      </c>
      <c r="K42" s="22"/>
      <c r="L42" s="22"/>
      <c r="M42" s="22"/>
      <c r="N42" s="22"/>
      <c r="O42" s="22"/>
      <c r="P42" s="22"/>
    </row>
    <row r="43" spans="1:16" ht="39" customHeight="1" thickBot="1" x14ac:dyDescent="0.2">
      <c r="A43" s="22"/>
      <c r="B43" s="40"/>
      <c r="C43" s="1148" t="s">
        <v>422</v>
      </c>
      <c r="D43" s="1149"/>
      <c r="E43" s="1150"/>
      <c r="F43" s="41">
        <v>0.2</v>
      </c>
      <c r="G43" s="42">
        <v>0.3</v>
      </c>
      <c r="H43" s="42">
        <v>0.33</v>
      </c>
      <c r="I43" s="42">
        <v>0.4</v>
      </c>
      <c r="J43" s="43">
        <v>0.51</v>
      </c>
      <c r="K43" s="22"/>
      <c r="L43" s="22"/>
      <c r="M43" s="22"/>
      <c r="N43" s="22"/>
      <c r="O43" s="22"/>
      <c r="P43" s="22"/>
    </row>
    <row r="44" spans="1:16" ht="39" customHeight="1" x14ac:dyDescent="0.15">
      <c r="A44" s="22"/>
      <c r="B44" s="44" t="s">
        <v>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28" zoomScaleSheetLayoutView="55" workbookViewId="0">
      <selection activeCell="B32" sqref="B32:P3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1</v>
      </c>
      <c r="K44" s="55" t="s">
        <v>406</v>
      </c>
      <c r="L44" s="56" t="s">
        <v>407</v>
      </c>
      <c r="M44" s="56" t="s">
        <v>408</v>
      </c>
      <c r="N44" s="56" t="s">
        <v>409</v>
      </c>
      <c r="O44" s="57" t="s">
        <v>410</v>
      </c>
      <c r="P44" s="48"/>
      <c r="Q44" s="48"/>
      <c r="R44" s="48"/>
      <c r="S44" s="48"/>
      <c r="T44" s="48"/>
      <c r="U44" s="48"/>
    </row>
    <row r="45" spans="1:21" ht="30.75" customHeight="1" x14ac:dyDescent="0.15">
      <c r="A45" s="48"/>
      <c r="B45" s="1161" t="s">
        <v>506</v>
      </c>
      <c r="C45" s="1162"/>
      <c r="D45" s="58"/>
      <c r="E45" s="1167" t="s">
        <v>9</v>
      </c>
      <c r="F45" s="1167"/>
      <c r="G45" s="1167"/>
      <c r="H45" s="1167"/>
      <c r="I45" s="1167"/>
      <c r="J45" s="1168"/>
      <c r="K45" s="59">
        <v>5331</v>
      </c>
      <c r="L45" s="60">
        <v>5109</v>
      </c>
      <c r="M45" s="60">
        <v>4896</v>
      </c>
      <c r="N45" s="60">
        <v>4663</v>
      </c>
      <c r="O45" s="61">
        <v>4636</v>
      </c>
      <c r="P45" s="48"/>
      <c r="Q45" s="48"/>
      <c r="R45" s="48"/>
      <c r="S45" s="48"/>
      <c r="T45" s="48"/>
      <c r="U45" s="48"/>
    </row>
    <row r="46" spans="1:21" ht="30.75" customHeight="1" x14ac:dyDescent="0.15">
      <c r="A46" s="48"/>
      <c r="B46" s="1163"/>
      <c r="C46" s="1164"/>
      <c r="D46" s="62"/>
      <c r="E46" s="1155" t="s">
        <v>507</v>
      </c>
      <c r="F46" s="1155"/>
      <c r="G46" s="1155"/>
      <c r="H46" s="1155"/>
      <c r="I46" s="1155"/>
      <c r="J46" s="1156"/>
      <c r="K46" s="63" t="s">
        <v>372</v>
      </c>
      <c r="L46" s="64" t="s">
        <v>372</v>
      </c>
      <c r="M46" s="64" t="s">
        <v>372</v>
      </c>
      <c r="N46" s="64" t="s">
        <v>372</v>
      </c>
      <c r="O46" s="65" t="s">
        <v>372</v>
      </c>
      <c r="P46" s="48"/>
      <c r="Q46" s="48"/>
      <c r="R46" s="48"/>
      <c r="S46" s="48"/>
      <c r="T46" s="48"/>
      <c r="U46" s="48"/>
    </row>
    <row r="47" spans="1:21" ht="30.75" customHeight="1" x14ac:dyDescent="0.15">
      <c r="A47" s="48"/>
      <c r="B47" s="1163"/>
      <c r="C47" s="1164"/>
      <c r="D47" s="62"/>
      <c r="E47" s="1155" t="s">
        <v>508</v>
      </c>
      <c r="F47" s="1155"/>
      <c r="G47" s="1155"/>
      <c r="H47" s="1155"/>
      <c r="I47" s="1155"/>
      <c r="J47" s="1156"/>
      <c r="K47" s="63">
        <v>10</v>
      </c>
      <c r="L47" s="64">
        <v>10</v>
      </c>
      <c r="M47" s="64">
        <v>10</v>
      </c>
      <c r="N47" s="64">
        <v>10</v>
      </c>
      <c r="O47" s="65">
        <v>10</v>
      </c>
      <c r="P47" s="48"/>
      <c r="Q47" s="48"/>
      <c r="R47" s="48"/>
      <c r="S47" s="48"/>
      <c r="T47" s="48"/>
      <c r="U47" s="48"/>
    </row>
    <row r="48" spans="1:21" ht="30.75" customHeight="1" x14ac:dyDescent="0.15">
      <c r="A48" s="48"/>
      <c r="B48" s="1163"/>
      <c r="C48" s="1164"/>
      <c r="D48" s="62"/>
      <c r="E48" s="1155" t="s">
        <v>10</v>
      </c>
      <c r="F48" s="1155"/>
      <c r="G48" s="1155"/>
      <c r="H48" s="1155"/>
      <c r="I48" s="1155"/>
      <c r="J48" s="1156"/>
      <c r="K48" s="63">
        <v>1450</v>
      </c>
      <c r="L48" s="64">
        <v>1593</v>
      </c>
      <c r="M48" s="64">
        <v>1589</v>
      </c>
      <c r="N48" s="64">
        <v>1647</v>
      </c>
      <c r="O48" s="65">
        <v>1640</v>
      </c>
      <c r="P48" s="48"/>
      <c r="Q48" s="48"/>
      <c r="R48" s="48"/>
      <c r="S48" s="48"/>
      <c r="T48" s="48"/>
      <c r="U48" s="48"/>
    </row>
    <row r="49" spans="1:21" ht="30.75" customHeight="1" x14ac:dyDescent="0.15">
      <c r="A49" s="48"/>
      <c r="B49" s="1163"/>
      <c r="C49" s="1164"/>
      <c r="D49" s="62"/>
      <c r="E49" s="1155" t="s">
        <v>11</v>
      </c>
      <c r="F49" s="1155"/>
      <c r="G49" s="1155"/>
      <c r="H49" s="1155"/>
      <c r="I49" s="1155"/>
      <c r="J49" s="1156"/>
      <c r="K49" s="63" t="s">
        <v>372</v>
      </c>
      <c r="L49" s="64" t="s">
        <v>372</v>
      </c>
      <c r="M49" s="64" t="s">
        <v>372</v>
      </c>
      <c r="N49" s="64" t="s">
        <v>372</v>
      </c>
      <c r="O49" s="65" t="s">
        <v>372</v>
      </c>
      <c r="P49" s="48"/>
      <c r="Q49" s="48"/>
      <c r="R49" s="48"/>
      <c r="S49" s="48"/>
      <c r="T49" s="48"/>
      <c r="U49" s="48"/>
    </row>
    <row r="50" spans="1:21" ht="30.75" customHeight="1" x14ac:dyDescent="0.15">
      <c r="A50" s="48"/>
      <c r="B50" s="1163"/>
      <c r="C50" s="1164"/>
      <c r="D50" s="62"/>
      <c r="E50" s="1155" t="s">
        <v>12</v>
      </c>
      <c r="F50" s="1155"/>
      <c r="G50" s="1155"/>
      <c r="H50" s="1155"/>
      <c r="I50" s="1155"/>
      <c r="J50" s="1156"/>
      <c r="K50" s="63">
        <v>65</v>
      </c>
      <c r="L50" s="64">
        <v>102</v>
      </c>
      <c r="M50" s="64">
        <v>97</v>
      </c>
      <c r="N50" s="64">
        <v>90</v>
      </c>
      <c r="O50" s="65">
        <v>49</v>
      </c>
      <c r="P50" s="48"/>
      <c r="Q50" s="48"/>
      <c r="R50" s="48"/>
      <c r="S50" s="48"/>
      <c r="T50" s="48"/>
      <c r="U50" s="48"/>
    </row>
    <row r="51" spans="1:21" ht="30.75" customHeight="1" x14ac:dyDescent="0.15">
      <c r="A51" s="48"/>
      <c r="B51" s="1165"/>
      <c r="C51" s="1166"/>
      <c r="D51" s="66"/>
      <c r="E51" s="1155" t="s">
        <v>509</v>
      </c>
      <c r="F51" s="1155"/>
      <c r="G51" s="1155"/>
      <c r="H51" s="1155"/>
      <c r="I51" s="1155"/>
      <c r="J51" s="1156"/>
      <c r="K51" s="63" t="s">
        <v>372</v>
      </c>
      <c r="L51" s="64" t="s">
        <v>372</v>
      </c>
      <c r="M51" s="64" t="s">
        <v>372</v>
      </c>
      <c r="N51" s="64" t="s">
        <v>372</v>
      </c>
      <c r="O51" s="65" t="s">
        <v>372</v>
      </c>
      <c r="P51" s="48"/>
      <c r="Q51" s="48"/>
      <c r="R51" s="48"/>
      <c r="S51" s="48"/>
      <c r="T51" s="48"/>
      <c r="U51" s="48"/>
    </row>
    <row r="52" spans="1:21" ht="30.75" customHeight="1" x14ac:dyDescent="0.15">
      <c r="A52" s="48"/>
      <c r="B52" s="1153" t="s">
        <v>510</v>
      </c>
      <c r="C52" s="1154"/>
      <c r="D52" s="66"/>
      <c r="E52" s="1155" t="s">
        <v>511</v>
      </c>
      <c r="F52" s="1155"/>
      <c r="G52" s="1155"/>
      <c r="H52" s="1155"/>
      <c r="I52" s="1155"/>
      <c r="J52" s="1156"/>
      <c r="K52" s="63">
        <v>4212</v>
      </c>
      <c r="L52" s="64">
        <v>4302</v>
      </c>
      <c r="M52" s="64">
        <v>4328</v>
      </c>
      <c r="N52" s="64">
        <v>4515</v>
      </c>
      <c r="O52" s="65">
        <v>4492</v>
      </c>
      <c r="P52" s="48"/>
      <c r="Q52" s="48"/>
      <c r="R52" s="48"/>
      <c r="S52" s="48"/>
      <c r="T52" s="48"/>
      <c r="U52" s="48"/>
    </row>
    <row r="53" spans="1:21" ht="30.75" customHeight="1" thickBot="1" x14ac:dyDescent="0.2">
      <c r="A53" s="48"/>
      <c r="B53" s="1157" t="s">
        <v>512</v>
      </c>
      <c r="C53" s="1158"/>
      <c r="D53" s="67"/>
      <c r="E53" s="1159" t="s">
        <v>513</v>
      </c>
      <c r="F53" s="1159"/>
      <c r="G53" s="1159"/>
      <c r="H53" s="1159"/>
      <c r="I53" s="1159"/>
      <c r="J53" s="1160"/>
      <c r="K53" s="68">
        <v>2644</v>
      </c>
      <c r="L53" s="69">
        <v>2512</v>
      </c>
      <c r="M53" s="69">
        <v>2264</v>
      </c>
      <c r="N53" s="69">
        <v>1895</v>
      </c>
      <c r="O53" s="70">
        <v>1843</v>
      </c>
      <c r="P53" s="48"/>
      <c r="Q53" s="48"/>
      <c r="R53" s="48"/>
      <c r="S53" s="48"/>
      <c r="T53" s="48"/>
      <c r="U53" s="48"/>
    </row>
    <row r="54" spans="1:21" ht="24" customHeight="1" x14ac:dyDescent="0.15">
      <c r="A54" s="48"/>
      <c r="B54" s="71" t="s">
        <v>514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A28" zoomScaleSheetLayoutView="100" workbookViewId="0">
      <selection activeCell="L46" sqref="L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v>
      </c>
    </row>
    <row r="40" spans="2:13" ht="27.75" customHeight="1" thickBot="1" x14ac:dyDescent="0.2">
      <c r="B40" s="74" t="s">
        <v>8</v>
      </c>
      <c r="C40" s="75"/>
      <c r="D40" s="75"/>
      <c r="E40" s="76"/>
      <c r="F40" s="76"/>
      <c r="G40" s="76"/>
      <c r="H40" s="77" t="s">
        <v>1</v>
      </c>
      <c r="I40" s="78" t="s">
        <v>406</v>
      </c>
      <c r="J40" s="79" t="s">
        <v>407</v>
      </c>
      <c r="K40" s="79" t="s">
        <v>408</v>
      </c>
      <c r="L40" s="79" t="s">
        <v>409</v>
      </c>
      <c r="M40" s="80" t="s">
        <v>410</v>
      </c>
    </row>
    <row r="41" spans="2:13" ht="27.75" customHeight="1" x14ac:dyDescent="0.15">
      <c r="B41" s="1181" t="s">
        <v>515</v>
      </c>
      <c r="C41" s="1182"/>
      <c r="D41" s="81"/>
      <c r="E41" s="1183" t="s">
        <v>13</v>
      </c>
      <c r="F41" s="1183"/>
      <c r="G41" s="1183"/>
      <c r="H41" s="1184"/>
      <c r="I41" s="82">
        <v>41119</v>
      </c>
      <c r="J41" s="83">
        <v>40906</v>
      </c>
      <c r="K41" s="83">
        <v>40766</v>
      </c>
      <c r="L41" s="83">
        <v>43357</v>
      </c>
      <c r="M41" s="84">
        <v>42269</v>
      </c>
    </row>
    <row r="42" spans="2:13" ht="27.75" customHeight="1" x14ac:dyDescent="0.15">
      <c r="B42" s="1171"/>
      <c r="C42" s="1172"/>
      <c r="D42" s="85"/>
      <c r="E42" s="1175" t="s">
        <v>14</v>
      </c>
      <c r="F42" s="1175"/>
      <c r="G42" s="1175"/>
      <c r="H42" s="1176"/>
      <c r="I42" s="86">
        <v>310</v>
      </c>
      <c r="J42" s="87">
        <v>234</v>
      </c>
      <c r="K42" s="87">
        <v>160</v>
      </c>
      <c r="L42" s="87">
        <v>94</v>
      </c>
      <c r="M42" s="88">
        <v>69</v>
      </c>
    </row>
    <row r="43" spans="2:13" ht="27.75" customHeight="1" x14ac:dyDescent="0.15">
      <c r="B43" s="1171"/>
      <c r="C43" s="1172"/>
      <c r="D43" s="85"/>
      <c r="E43" s="1175" t="s">
        <v>15</v>
      </c>
      <c r="F43" s="1175"/>
      <c r="G43" s="1175"/>
      <c r="H43" s="1176"/>
      <c r="I43" s="86">
        <v>22198</v>
      </c>
      <c r="J43" s="87">
        <v>22823</v>
      </c>
      <c r="K43" s="87">
        <v>23265</v>
      </c>
      <c r="L43" s="87">
        <v>23061</v>
      </c>
      <c r="M43" s="88">
        <v>22624</v>
      </c>
    </row>
    <row r="44" spans="2:13" ht="27.75" customHeight="1" x14ac:dyDescent="0.15">
      <c r="B44" s="1171"/>
      <c r="C44" s="1172"/>
      <c r="D44" s="85"/>
      <c r="E44" s="1175" t="s">
        <v>16</v>
      </c>
      <c r="F44" s="1175"/>
      <c r="G44" s="1175"/>
      <c r="H44" s="1176"/>
      <c r="I44" s="86">
        <v>10</v>
      </c>
      <c r="J44" s="87">
        <v>8</v>
      </c>
      <c r="K44" s="87">
        <v>6</v>
      </c>
      <c r="L44" s="87">
        <v>5</v>
      </c>
      <c r="M44" s="88">
        <v>5</v>
      </c>
    </row>
    <row r="45" spans="2:13" ht="27.75" customHeight="1" x14ac:dyDescent="0.15">
      <c r="B45" s="1171"/>
      <c r="C45" s="1172"/>
      <c r="D45" s="85"/>
      <c r="E45" s="1175" t="s">
        <v>17</v>
      </c>
      <c r="F45" s="1175"/>
      <c r="G45" s="1175"/>
      <c r="H45" s="1176"/>
      <c r="I45" s="86">
        <v>5358</v>
      </c>
      <c r="J45" s="87">
        <v>5261</v>
      </c>
      <c r="K45" s="87">
        <v>4779</v>
      </c>
      <c r="L45" s="87">
        <v>4400</v>
      </c>
      <c r="M45" s="88">
        <v>4805</v>
      </c>
    </row>
    <row r="46" spans="2:13" ht="27.75" customHeight="1" x14ac:dyDescent="0.15">
      <c r="B46" s="1171"/>
      <c r="C46" s="1172"/>
      <c r="D46" s="85"/>
      <c r="E46" s="1175" t="s">
        <v>18</v>
      </c>
      <c r="F46" s="1175"/>
      <c r="G46" s="1175"/>
      <c r="H46" s="1176"/>
      <c r="I46" s="86" t="s">
        <v>372</v>
      </c>
      <c r="J46" s="87" t="s">
        <v>372</v>
      </c>
      <c r="K46" s="87" t="s">
        <v>372</v>
      </c>
      <c r="L46" s="87" t="s">
        <v>372</v>
      </c>
      <c r="M46" s="88" t="s">
        <v>372</v>
      </c>
    </row>
    <row r="47" spans="2:13" ht="27.75" customHeight="1" x14ac:dyDescent="0.15">
      <c r="B47" s="1171"/>
      <c r="C47" s="1172"/>
      <c r="D47" s="85"/>
      <c r="E47" s="1175" t="s">
        <v>19</v>
      </c>
      <c r="F47" s="1175"/>
      <c r="G47" s="1175"/>
      <c r="H47" s="1176"/>
      <c r="I47" s="86" t="s">
        <v>372</v>
      </c>
      <c r="J47" s="87" t="s">
        <v>372</v>
      </c>
      <c r="K47" s="87" t="s">
        <v>372</v>
      </c>
      <c r="L47" s="87" t="s">
        <v>372</v>
      </c>
      <c r="M47" s="88" t="s">
        <v>372</v>
      </c>
    </row>
    <row r="48" spans="2:13" ht="27.75" customHeight="1" x14ac:dyDescent="0.15">
      <c r="B48" s="1173"/>
      <c r="C48" s="1174"/>
      <c r="D48" s="85"/>
      <c r="E48" s="1175" t="s">
        <v>20</v>
      </c>
      <c r="F48" s="1175"/>
      <c r="G48" s="1175"/>
      <c r="H48" s="1176"/>
      <c r="I48" s="86" t="s">
        <v>372</v>
      </c>
      <c r="J48" s="87" t="s">
        <v>372</v>
      </c>
      <c r="K48" s="87" t="s">
        <v>372</v>
      </c>
      <c r="L48" s="87" t="s">
        <v>372</v>
      </c>
      <c r="M48" s="88" t="s">
        <v>372</v>
      </c>
    </row>
    <row r="49" spans="2:13" ht="27.75" customHeight="1" x14ac:dyDescent="0.15">
      <c r="B49" s="1169" t="s">
        <v>516</v>
      </c>
      <c r="C49" s="1170"/>
      <c r="D49" s="89"/>
      <c r="E49" s="1175" t="s">
        <v>21</v>
      </c>
      <c r="F49" s="1175"/>
      <c r="G49" s="1175"/>
      <c r="H49" s="1176"/>
      <c r="I49" s="86">
        <v>4400</v>
      </c>
      <c r="J49" s="87">
        <v>4585</v>
      </c>
      <c r="K49" s="87">
        <v>5222</v>
      </c>
      <c r="L49" s="87">
        <v>5745</v>
      </c>
      <c r="M49" s="88">
        <v>6516</v>
      </c>
    </row>
    <row r="50" spans="2:13" ht="27.75" customHeight="1" x14ac:dyDescent="0.15">
      <c r="B50" s="1171"/>
      <c r="C50" s="1172"/>
      <c r="D50" s="85"/>
      <c r="E50" s="1175" t="s">
        <v>22</v>
      </c>
      <c r="F50" s="1175"/>
      <c r="G50" s="1175"/>
      <c r="H50" s="1176"/>
      <c r="I50" s="86">
        <v>914</v>
      </c>
      <c r="J50" s="87">
        <v>863</v>
      </c>
      <c r="K50" s="87">
        <v>802</v>
      </c>
      <c r="L50" s="87">
        <v>727</v>
      </c>
      <c r="M50" s="88">
        <v>558</v>
      </c>
    </row>
    <row r="51" spans="2:13" ht="27.75" customHeight="1" x14ac:dyDescent="0.15">
      <c r="B51" s="1173"/>
      <c r="C51" s="1174"/>
      <c r="D51" s="85"/>
      <c r="E51" s="1175" t="s">
        <v>23</v>
      </c>
      <c r="F51" s="1175"/>
      <c r="G51" s="1175"/>
      <c r="H51" s="1176"/>
      <c r="I51" s="86">
        <v>45200</v>
      </c>
      <c r="J51" s="87">
        <v>45375</v>
      </c>
      <c r="K51" s="87">
        <v>45942</v>
      </c>
      <c r="L51" s="87">
        <v>48006</v>
      </c>
      <c r="M51" s="88">
        <v>46685</v>
      </c>
    </row>
    <row r="52" spans="2:13" ht="27.75" customHeight="1" thickBot="1" x14ac:dyDescent="0.2">
      <c r="B52" s="1177" t="s">
        <v>512</v>
      </c>
      <c r="C52" s="1178"/>
      <c r="D52" s="90"/>
      <c r="E52" s="1179" t="s">
        <v>24</v>
      </c>
      <c r="F52" s="1179"/>
      <c r="G52" s="1179"/>
      <c r="H52" s="1180"/>
      <c r="I52" s="91">
        <v>18481</v>
      </c>
      <c r="J52" s="92">
        <v>18409</v>
      </c>
      <c r="K52" s="92">
        <v>17010</v>
      </c>
      <c r="L52" s="92">
        <v>16439</v>
      </c>
      <c r="M52" s="93">
        <v>16013</v>
      </c>
    </row>
    <row r="53" spans="2:13" ht="27.75" customHeight="1" x14ac:dyDescent="0.15">
      <c r="B53" s="94" t="s">
        <v>517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5" zoomScale="85" zoomScaleNormal="85" zoomScaleSheetLayoutView="55" workbookViewId="0">
      <selection activeCell="I63" sqref="I63"/>
    </sheetView>
  </sheetViews>
  <sheetFormatPr defaultColWidth="0" defaultRowHeight="13.5" customHeight="1" zeroHeight="1" x14ac:dyDescent="0.15"/>
  <cols>
    <col min="1" max="1" width="6.375" style="234" customWidth="1"/>
    <col min="2" max="2" width="18.125" style="234" customWidth="1"/>
    <col min="3" max="3" width="22.625" style="234" customWidth="1"/>
    <col min="4" max="9" width="18.125" style="234" customWidth="1"/>
    <col min="10" max="10" width="22.75" style="234" customWidth="1"/>
    <col min="11" max="15" width="18.125" style="234" customWidth="1"/>
    <col min="16" max="16" width="6.125" style="241" customWidth="1"/>
    <col min="17" max="17" width="5.875" style="239" customWidth="1"/>
    <col min="18" max="18" width="19.125" style="234" hidden="1"/>
    <col min="19" max="23" width="12.625" style="234" hidden="1"/>
    <col min="24" max="257" width="8.625" style="234" hidden="1"/>
    <col min="258" max="263" width="14.875" style="234" hidden="1"/>
    <col min="264" max="265" width="15.875" style="234" hidden="1"/>
    <col min="266" max="271" width="16.125" style="234" hidden="1"/>
    <col min="272" max="272" width="6.125" style="234" hidden="1"/>
    <col min="273" max="273" width="3" style="234" hidden="1"/>
    <col min="274" max="513" width="8.625" style="234" hidden="1"/>
    <col min="514" max="519" width="14.875" style="234" hidden="1"/>
    <col min="520" max="521" width="15.875" style="234" hidden="1"/>
    <col min="522" max="527" width="16.125" style="234" hidden="1"/>
    <col min="528" max="528" width="6.125" style="234" hidden="1"/>
    <col min="529" max="529" width="3" style="234" hidden="1"/>
    <col min="530" max="769" width="8.625" style="234" hidden="1"/>
    <col min="770" max="775" width="14.875" style="234" hidden="1"/>
    <col min="776" max="777" width="15.875" style="234" hidden="1"/>
    <col min="778" max="783" width="16.125" style="234" hidden="1"/>
    <col min="784" max="784" width="6.125" style="234" hidden="1"/>
    <col min="785" max="785" width="3" style="234" hidden="1"/>
    <col min="786" max="1025" width="8.625" style="234" hidden="1"/>
    <col min="1026" max="1031" width="14.875" style="234" hidden="1"/>
    <col min="1032" max="1033" width="15.875" style="234" hidden="1"/>
    <col min="1034" max="1039" width="16.125" style="234" hidden="1"/>
    <col min="1040" max="1040" width="6.125" style="234" hidden="1"/>
    <col min="1041" max="1041" width="3" style="234" hidden="1"/>
    <col min="1042" max="1281" width="8.625" style="234" hidden="1"/>
    <col min="1282" max="1287" width="14.875" style="234" hidden="1"/>
    <col min="1288" max="1289" width="15.875" style="234" hidden="1"/>
    <col min="1290" max="1295" width="16.125" style="234" hidden="1"/>
    <col min="1296" max="1296" width="6.125" style="234" hidden="1"/>
    <col min="1297" max="1297" width="3" style="234" hidden="1"/>
    <col min="1298" max="1537" width="8.625" style="234" hidden="1"/>
    <col min="1538" max="1543" width="14.875" style="234" hidden="1"/>
    <col min="1544" max="1545" width="15.875" style="234" hidden="1"/>
    <col min="1546" max="1551" width="16.125" style="234" hidden="1"/>
    <col min="1552" max="1552" width="6.125" style="234" hidden="1"/>
    <col min="1553" max="1553" width="3" style="234" hidden="1"/>
    <col min="1554" max="1793" width="8.625" style="234" hidden="1"/>
    <col min="1794" max="1799" width="14.875" style="234" hidden="1"/>
    <col min="1800" max="1801" width="15.875" style="234" hidden="1"/>
    <col min="1802" max="1807" width="16.125" style="234" hidden="1"/>
    <col min="1808" max="1808" width="6.125" style="234" hidden="1"/>
    <col min="1809" max="1809" width="3" style="234" hidden="1"/>
    <col min="1810" max="2049" width="8.625" style="234" hidden="1"/>
    <col min="2050" max="2055" width="14.875" style="234" hidden="1"/>
    <col min="2056" max="2057" width="15.875" style="234" hidden="1"/>
    <col min="2058" max="2063" width="16.125" style="234" hidden="1"/>
    <col min="2064" max="2064" width="6.125" style="234" hidden="1"/>
    <col min="2065" max="2065" width="3" style="234" hidden="1"/>
    <col min="2066" max="2305" width="8.625" style="234" hidden="1"/>
    <col min="2306" max="2311" width="14.875" style="234" hidden="1"/>
    <col min="2312" max="2313" width="15.875" style="234" hidden="1"/>
    <col min="2314" max="2319" width="16.125" style="234" hidden="1"/>
    <col min="2320" max="2320" width="6.125" style="234" hidden="1"/>
    <col min="2321" max="2321" width="3" style="234" hidden="1"/>
    <col min="2322" max="2561" width="8.625" style="234" hidden="1"/>
    <col min="2562" max="2567" width="14.875" style="234" hidden="1"/>
    <col min="2568" max="2569" width="15.875" style="234" hidden="1"/>
    <col min="2570" max="2575" width="16.125" style="234" hidden="1"/>
    <col min="2576" max="2576" width="6.125" style="234" hidden="1"/>
    <col min="2577" max="2577" width="3" style="234" hidden="1"/>
    <col min="2578" max="2817" width="8.625" style="234" hidden="1"/>
    <col min="2818" max="2823" width="14.875" style="234" hidden="1"/>
    <col min="2824" max="2825" width="15.875" style="234" hidden="1"/>
    <col min="2826" max="2831" width="16.125" style="234" hidden="1"/>
    <col min="2832" max="2832" width="6.125" style="234" hidden="1"/>
    <col min="2833" max="2833" width="3" style="234" hidden="1"/>
    <col min="2834" max="3073" width="8.625" style="234" hidden="1"/>
    <col min="3074" max="3079" width="14.875" style="234" hidden="1"/>
    <col min="3080" max="3081" width="15.875" style="234" hidden="1"/>
    <col min="3082" max="3087" width="16.125" style="234" hidden="1"/>
    <col min="3088" max="3088" width="6.125" style="234" hidden="1"/>
    <col min="3089" max="3089" width="3" style="234" hidden="1"/>
    <col min="3090" max="3329" width="8.625" style="234" hidden="1"/>
    <col min="3330" max="3335" width="14.875" style="234" hidden="1"/>
    <col min="3336" max="3337" width="15.875" style="234" hidden="1"/>
    <col min="3338" max="3343" width="16.125" style="234" hidden="1"/>
    <col min="3344" max="3344" width="6.125" style="234" hidden="1"/>
    <col min="3345" max="3345" width="3" style="234" hidden="1"/>
    <col min="3346" max="3585" width="8.625" style="234" hidden="1"/>
    <col min="3586" max="3591" width="14.875" style="234" hidden="1"/>
    <col min="3592" max="3593" width="15.875" style="234" hidden="1"/>
    <col min="3594" max="3599" width="16.125" style="234" hidden="1"/>
    <col min="3600" max="3600" width="6.125" style="234" hidden="1"/>
    <col min="3601" max="3601" width="3" style="234" hidden="1"/>
    <col min="3602" max="3841" width="8.625" style="234" hidden="1"/>
    <col min="3842" max="3847" width="14.875" style="234" hidden="1"/>
    <col min="3848" max="3849" width="15.875" style="234" hidden="1"/>
    <col min="3850" max="3855" width="16.125" style="234" hidden="1"/>
    <col min="3856" max="3856" width="6.125" style="234" hidden="1"/>
    <col min="3857" max="3857" width="3" style="234" hidden="1"/>
    <col min="3858" max="4097" width="8.625" style="234" hidden="1"/>
    <col min="4098" max="4103" width="14.875" style="234" hidden="1"/>
    <col min="4104" max="4105" width="15.875" style="234" hidden="1"/>
    <col min="4106" max="4111" width="16.125" style="234" hidden="1"/>
    <col min="4112" max="4112" width="6.125" style="234" hidden="1"/>
    <col min="4113" max="4113" width="3" style="234" hidden="1"/>
    <col min="4114" max="4353" width="8.625" style="234" hidden="1"/>
    <col min="4354" max="4359" width="14.875" style="234" hidden="1"/>
    <col min="4360" max="4361" width="15.875" style="234" hidden="1"/>
    <col min="4362" max="4367" width="16.125" style="234" hidden="1"/>
    <col min="4368" max="4368" width="6.125" style="234" hidden="1"/>
    <col min="4369" max="4369" width="3" style="234" hidden="1"/>
    <col min="4370" max="4609" width="8.625" style="234" hidden="1"/>
    <col min="4610" max="4615" width="14.875" style="234" hidden="1"/>
    <col min="4616" max="4617" width="15.875" style="234" hidden="1"/>
    <col min="4618" max="4623" width="16.125" style="234" hidden="1"/>
    <col min="4624" max="4624" width="6.125" style="234" hidden="1"/>
    <col min="4625" max="4625" width="3" style="234" hidden="1"/>
    <col min="4626" max="4865" width="8.625" style="234" hidden="1"/>
    <col min="4866" max="4871" width="14.875" style="234" hidden="1"/>
    <col min="4872" max="4873" width="15.875" style="234" hidden="1"/>
    <col min="4874" max="4879" width="16.125" style="234" hidden="1"/>
    <col min="4880" max="4880" width="6.125" style="234" hidden="1"/>
    <col min="4881" max="4881" width="3" style="234" hidden="1"/>
    <col min="4882" max="5121" width="8.625" style="234" hidden="1"/>
    <col min="5122" max="5127" width="14.875" style="234" hidden="1"/>
    <col min="5128" max="5129" width="15.875" style="234" hidden="1"/>
    <col min="5130" max="5135" width="16.125" style="234" hidden="1"/>
    <col min="5136" max="5136" width="6.125" style="234" hidden="1"/>
    <col min="5137" max="5137" width="3" style="234" hidden="1"/>
    <col min="5138" max="5377" width="8.625" style="234" hidden="1"/>
    <col min="5378" max="5383" width="14.875" style="234" hidden="1"/>
    <col min="5384" max="5385" width="15.875" style="234" hidden="1"/>
    <col min="5386" max="5391" width="16.125" style="234" hidden="1"/>
    <col min="5392" max="5392" width="6.125" style="234" hidden="1"/>
    <col min="5393" max="5393" width="3" style="234" hidden="1"/>
    <col min="5394" max="5633" width="8.625" style="234" hidden="1"/>
    <col min="5634" max="5639" width="14.875" style="234" hidden="1"/>
    <col min="5640" max="5641" width="15.875" style="234" hidden="1"/>
    <col min="5642" max="5647" width="16.125" style="234" hidden="1"/>
    <col min="5648" max="5648" width="6.125" style="234" hidden="1"/>
    <col min="5649" max="5649" width="3" style="234" hidden="1"/>
    <col min="5650" max="5889" width="8.625" style="234" hidden="1"/>
    <col min="5890" max="5895" width="14.875" style="234" hidden="1"/>
    <col min="5896" max="5897" width="15.875" style="234" hidden="1"/>
    <col min="5898" max="5903" width="16.125" style="234" hidden="1"/>
    <col min="5904" max="5904" width="6.125" style="234" hidden="1"/>
    <col min="5905" max="5905" width="3" style="234" hidden="1"/>
    <col min="5906" max="6145" width="8.625" style="234" hidden="1"/>
    <col min="6146" max="6151" width="14.875" style="234" hidden="1"/>
    <col min="6152" max="6153" width="15.875" style="234" hidden="1"/>
    <col min="6154" max="6159" width="16.125" style="234" hidden="1"/>
    <col min="6160" max="6160" width="6.125" style="234" hidden="1"/>
    <col min="6161" max="6161" width="3" style="234" hidden="1"/>
    <col min="6162" max="6401" width="8.625" style="234" hidden="1"/>
    <col min="6402" max="6407" width="14.875" style="234" hidden="1"/>
    <col min="6408" max="6409" width="15.875" style="234" hidden="1"/>
    <col min="6410" max="6415" width="16.125" style="234" hidden="1"/>
    <col min="6416" max="6416" width="6.125" style="234" hidden="1"/>
    <col min="6417" max="6417" width="3" style="234" hidden="1"/>
    <col min="6418" max="6657" width="8.625" style="234" hidden="1"/>
    <col min="6658" max="6663" width="14.875" style="234" hidden="1"/>
    <col min="6664" max="6665" width="15.875" style="234" hidden="1"/>
    <col min="6666" max="6671" width="16.125" style="234" hidden="1"/>
    <col min="6672" max="6672" width="6.125" style="234" hidden="1"/>
    <col min="6673" max="6673" width="3" style="234" hidden="1"/>
    <col min="6674" max="6913" width="8.625" style="234" hidden="1"/>
    <col min="6914" max="6919" width="14.875" style="234" hidden="1"/>
    <col min="6920" max="6921" width="15.875" style="234" hidden="1"/>
    <col min="6922" max="6927" width="16.125" style="234" hidden="1"/>
    <col min="6928" max="6928" width="6.125" style="234" hidden="1"/>
    <col min="6929" max="6929" width="3" style="234" hidden="1"/>
    <col min="6930" max="7169" width="8.625" style="234" hidden="1"/>
    <col min="7170" max="7175" width="14.875" style="234" hidden="1"/>
    <col min="7176" max="7177" width="15.875" style="234" hidden="1"/>
    <col min="7178" max="7183" width="16.125" style="234" hidden="1"/>
    <col min="7184" max="7184" width="6.125" style="234" hidden="1"/>
    <col min="7185" max="7185" width="3" style="234" hidden="1"/>
    <col min="7186" max="7425" width="8.625" style="234" hidden="1"/>
    <col min="7426" max="7431" width="14.875" style="234" hidden="1"/>
    <col min="7432" max="7433" width="15.875" style="234" hidden="1"/>
    <col min="7434" max="7439" width="16.125" style="234" hidden="1"/>
    <col min="7440" max="7440" width="6.125" style="234" hidden="1"/>
    <col min="7441" max="7441" width="3" style="234" hidden="1"/>
    <col min="7442" max="7681" width="8.625" style="234" hidden="1"/>
    <col min="7682" max="7687" width="14.875" style="234" hidden="1"/>
    <col min="7688" max="7689" width="15.875" style="234" hidden="1"/>
    <col min="7690" max="7695" width="16.125" style="234" hidden="1"/>
    <col min="7696" max="7696" width="6.125" style="234" hidden="1"/>
    <col min="7697" max="7697" width="3" style="234" hidden="1"/>
    <col min="7698" max="7937" width="8.625" style="234" hidden="1"/>
    <col min="7938" max="7943" width="14.875" style="234" hidden="1"/>
    <col min="7944" max="7945" width="15.875" style="234" hidden="1"/>
    <col min="7946" max="7951" width="16.125" style="234" hidden="1"/>
    <col min="7952" max="7952" width="6.125" style="234" hidden="1"/>
    <col min="7953" max="7953" width="3" style="234" hidden="1"/>
    <col min="7954" max="8193" width="8.625" style="234" hidden="1"/>
    <col min="8194" max="8199" width="14.875" style="234" hidden="1"/>
    <col min="8200" max="8201" width="15.875" style="234" hidden="1"/>
    <col min="8202" max="8207" width="16.125" style="234" hidden="1"/>
    <col min="8208" max="8208" width="6.125" style="234" hidden="1"/>
    <col min="8209" max="8209" width="3" style="234" hidden="1"/>
    <col min="8210" max="8449" width="8.625" style="234" hidden="1"/>
    <col min="8450" max="8455" width="14.875" style="234" hidden="1"/>
    <col min="8456" max="8457" width="15.875" style="234" hidden="1"/>
    <col min="8458" max="8463" width="16.125" style="234" hidden="1"/>
    <col min="8464" max="8464" width="6.125" style="234" hidden="1"/>
    <col min="8465" max="8465" width="3" style="234" hidden="1"/>
    <col min="8466" max="8705" width="8.625" style="234" hidden="1"/>
    <col min="8706" max="8711" width="14.875" style="234" hidden="1"/>
    <col min="8712" max="8713" width="15.875" style="234" hidden="1"/>
    <col min="8714" max="8719" width="16.125" style="234" hidden="1"/>
    <col min="8720" max="8720" width="6.125" style="234" hidden="1"/>
    <col min="8721" max="8721" width="3" style="234" hidden="1"/>
    <col min="8722" max="8961" width="8.625" style="234" hidden="1"/>
    <col min="8962" max="8967" width="14.875" style="234" hidden="1"/>
    <col min="8968" max="8969" width="15.875" style="234" hidden="1"/>
    <col min="8970" max="8975" width="16.125" style="234" hidden="1"/>
    <col min="8976" max="8976" width="6.125" style="234" hidden="1"/>
    <col min="8977" max="8977" width="3" style="234" hidden="1"/>
    <col min="8978" max="9217" width="8.625" style="234" hidden="1"/>
    <col min="9218" max="9223" width="14.875" style="234" hidden="1"/>
    <col min="9224" max="9225" width="15.875" style="234" hidden="1"/>
    <col min="9226" max="9231" width="16.125" style="234" hidden="1"/>
    <col min="9232" max="9232" width="6.125" style="234" hidden="1"/>
    <col min="9233" max="9233" width="3" style="234" hidden="1"/>
    <col min="9234" max="9473" width="8.625" style="234" hidden="1"/>
    <col min="9474" max="9479" width="14.875" style="234" hidden="1"/>
    <col min="9480" max="9481" width="15.875" style="234" hidden="1"/>
    <col min="9482" max="9487" width="16.125" style="234" hidden="1"/>
    <col min="9488" max="9488" width="6.125" style="234" hidden="1"/>
    <col min="9489" max="9489" width="3" style="234" hidden="1"/>
    <col min="9490" max="9729" width="8.625" style="234" hidden="1"/>
    <col min="9730" max="9735" width="14.875" style="234" hidden="1"/>
    <col min="9736" max="9737" width="15.875" style="234" hidden="1"/>
    <col min="9738" max="9743" width="16.125" style="234" hidden="1"/>
    <col min="9744" max="9744" width="6.125" style="234" hidden="1"/>
    <col min="9745" max="9745" width="3" style="234" hidden="1"/>
    <col min="9746" max="9985" width="8.625" style="234" hidden="1"/>
    <col min="9986" max="9991" width="14.875" style="234" hidden="1"/>
    <col min="9992" max="9993" width="15.875" style="234" hidden="1"/>
    <col min="9994" max="9999" width="16.125" style="234" hidden="1"/>
    <col min="10000" max="10000" width="6.125" style="234" hidden="1"/>
    <col min="10001" max="10001" width="3" style="234" hidden="1"/>
    <col min="10002" max="10241" width="8.625" style="234" hidden="1"/>
    <col min="10242" max="10247" width="14.875" style="234" hidden="1"/>
    <col min="10248" max="10249" width="15.875" style="234" hidden="1"/>
    <col min="10250" max="10255" width="16.125" style="234" hidden="1"/>
    <col min="10256" max="10256" width="6.125" style="234" hidden="1"/>
    <col min="10257" max="10257" width="3" style="234" hidden="1"/>
    <col min="10258" max="10497" width="8.625" style="234" hidden="1"/>
    <col min="10498" max="10503" width="14.875" style="234" hidden="1"/>
    <col min="10504" max="10505" width="15.875" style="234" hidden="1"/>
    <col min="10506" max="10511" width="16.125" style="234" hidden="1"/>
    <col min="10512" max="10512" width="6.125" style="234" hidden="1"/>
    <col min="10513" max="10513" width="3" style="234" hidden="1"/>
    <col min="10514" max="10753" width="8.625" style="234" hidden="1"/>
    <col min="10754" max="10759" width="14.875" style="234" hidden="1"/>
    <col min="10760" max="10761" width="15.875" style="234" hidden="1"/>
    <col min="10762" max="10767" width="16.125" style="234" hidden="1"/>
    <col min="10768" max="10768" width="6.125" style="234" hidden="1"/>
    <col min="10769" max="10769" width="3" style="234" hidden="1"/>
    <col min="10770" max="11009" width="8.625" style="234" hidden="1"/>
    <col min="11010" max="11015" width="14.875" style="234" hidden="1"/>
    <col min="11016" max="11017" width="15.875" style="234" hidden="1"/>
    <col min="11018" max="11023" width="16.125" style="234" hidden="1"/>
    <col min="11024" max="11024" width="6.125" style="234" hidden="1"/>
    <col min="11025" max="11025" width="3" style="234" hidden="1"/>
    <col min="11026" max="11265" width="8.625" style="234" hidden="1"/>
    <col min="11266" max="11271" width="14.875" style="234" hidden="1"/>
    <col min="11272" max="11273" width="15.875" style="234" hidden="1"/>
    <col min="11274" max="11279" width="16.125" style="234" hidden="1"/>
    <col min="11280" max="11280" width="6.125" style="234" hidden="1"/>
    <col min="11281" max="11281" width="3" style="234" hidden="1"/>
    <col min="11282" max="11521" width="8.625" style="234" hidden="1"/>
    <col min="11522" max="11527" width="14.875" style="234" hidden="1"/>
    <col min="11528" max="11529" width="15.875" style="234" hidden="1"/>
    <col min="11530" max="11535" width="16.125" style="234" hidden="1"/>
    <col min="11536" max="11536" width="6.125" style="234" hidden="1"/>
    <col min="11537" max="11537" width="3" style="234" hidden="1"/>
    <col min="11538" max="11777" width="8.625" style="234" hidden="1"/>
    <col min="11778" max="11783" width="14.875" style="234" hidden="1"/>
    <col min="11784" max="11785" width="15.875" style="234" hidden="1"/>
    <col min="11786" max="11791" width="16.125" style="234" hidden="1"/>
    <col min="11792" max="11792" width="6.125" style="234" hidden="1"/>
    <col min="11793" max="11793" width="3" style="234" hidden="1"/>
    <col min="11794" max="12033" width="8.625" style="234" hidden="1"/>
    <col min="12034" max="12039" width="14.875" style="234" hidden="1"/>
    <col min="12040" max="12041" width="15.875" style="234" hidden="1"/>
    <col min="12042" max="12047" width="16.125" style="234" hidden="1"/>
    <col min="12048" max="12048" width="6.125" style="234" hidden="1"/>
    <col min="12049" max="12049" width="3" style="234" hidden="1"/>
    <col min="12050" max="12289" width="8.625" style="234" hidden="1"/>
    <col min="12290" max="12295" width="14.875" style="234" hidden="1"/>
    <col min="12296" max="12297" width="15.875" style="234" hidden="1"/>
    <col min="12298" max="12303" width="16.125" style="234" hidden="1"/>
    <col min="12304" max="12304" width="6.125" style="234" hidden="1"/>
    <col min="12305" max="12305" width="3" style="234" hidden="1"/>
    <col min="12306" max="12545" width="8.625" style="234" hidden="1"/>
    <col min="12546" max="12551" width="14.875" style="234" hidden="1"/>
    <col min="12552" max="12553" width="15.875" style="234" hidden="1"/>
    <col min="12554" max="12559" width="16.125" style="234" hidden="1"/>
    <col min="12560" max="12560" width="6.125" style="234" hidden="1"/>
    <col min="12561" max="12561" width="3" style="234" hidden="1"/>
    <col min="12562" max="12801" width="8.625" style="234" hidden="1"/>
    <col min="12802" max="12807" width="14.875" style="234" hidden="1"/>
    <col min="12808" max="12809" width="15.875" style="234" hidden="1"/>
    <col min="12810" max="12815" width="16.125" style="234" hidden="1"/>
    <col min="12816" max="12816" width="6.125" style="234" hidden="1"/>
    <col min="12817" max="12817" width="3" style="234" hidden="1"/>
    <col min="12818" max="13057" width="8.625" style="234" hidden="1"/>
    <col min="13058" max="13063" width="14.875" style="234" hidden="1"/>
    <col min="13064" max="13065" width="15.875" style="234" hidden="1"/>
    <col min="13066" max="13071" width="16.125" style="234" hidden="1"/>
    <col min="13072" max="13072" width="6.125" style="234" hidden="1"/>
    <col min="13073" max="13073" width="3" style="234" hidden="1"/>
    <col min="13074" max="13313" width="8.625" style="234" hidden="1"/>
    <col min="13314" max="13319" width="14.875" style="234" hidden="1"/>
    <col min="13320" max="13321" width="15.875" style="234" hidden="1"/>
    <col min="13322" max="13327" width="16.125" style="234" hidden="1"/>
    <col min="13328" max="13328" width="6.125" style="234" hidden="1"/>
    <col min="13329" max="13329" width="3" style="234" hidden="1"/>
    <col min="13330" max="13569" width="8.625" style="234" hidden="1"/>
    <col min="13570" max="13575" width="14.875" style="234" hidden="1"/>
    <col min="13576" max="13577" width="15.875" style="234" hidden="1"/>
    <col min="13578" max="13583" width="16.125" style="234" hidden="1"/>
    <col min="13584" max="13584" width="6.125" style="234" hidden="1"/>
    <col min="13585" max="13585" width="3" style="234" hidden="1"/>
    <col min="13586" max="13825" width="8.625" style="234" hidden="1"/>
    <col min="13826" max="13831" width="14.875" style="234" hidden="1"/>
    <col min="13832" max="13833" width="15.875" style="234" hidden="1"/>
    <col min="13834" max="13839" width="16.125" style="234" hidden="1"/>
    <col min="13840" max="13840" width="6.125" style="234" hidden="1"/>
    <col min="13841" max="13841" width="3" style="234" hidden="1"/>
    <col min="13842" max="14081" width="8.625" style="234" hidden="1"/>
    <col min="14082" max="14087" width="14.875" style="234" hidden="1"/>
    <col min="14088" max="14089" width="15.875" style="234" hidden="1"/>
    <col min="14090" max="14095" width="16.125" style="234" hidden="1"/>
    <col min="14096" max="14096" width="6.125" style="234" hidden="1"/>
    <col min="14097" max="14097" width="3" style="234" hidden="1"/>
    <col min="14098" max="14337" width="8.625" style="234" hidden="1"/>
    <col min="14338" max="14343" width="14.875" style="234" hidden="1"/>
    <col min="14344" max="14345" width="15.875" style="234" hidden="1"/>
    <col min="14346" max="14351" width="16.125" style="234" hidden="1"/>
    <col min="14352" max="14352" width="6.125" style="234" hidden="1"/>
    <col min="14353" max="14353" width="3" style="234" hidden="1"/>
    <col min="14354" max="14593" width="8.625" style="234" hidden="1"/>
    <col min="14594" max="14599" width="14.875" style="234" hidden="1"/>
    <col min="14600" max="14601" width="15.875" style="234" hidden="1"/>
    <col min="14602" max="14607" width="16.125" style="234" hidden="1"/>
    <col min="14608" max="14608" width="6.125" style="234" hidden="1"/>
    <col min="14609" max="14609" width="3" style="234" hidden="1"/>
    <col min="14610" max="14849" width="8.625" style="234" hidden="1"/>
    <col min="14850" max="14855" width="14.875" style="234" hidden="1"/>
    <col min="14856" max="14857" width="15.875" style="234" hidden="1"/>
    <col min="14858" max="14863" width="16.125" style="234" hidden="1"/>
    <col min="14864" max="14864" width="6.125" style="234" hidden="1"/>
    <col min="14865" max="14865" width="3" style="234" hidden="1"/>
    <col min="14866" max="15105" width="8.625" style="234" hidden="1"/>
    <col min="15106" max="15111" width="14.875" style="234" hidden="1"/>
    <col min="15112" max="15113" width="15.875" style="234" hidden="1"/>
    <col min="15114" max="15119" width="16.125" style="234" hidden="1"/>
    <col min="15120" max="15120" width="6.125" style="234" hidden="1"/>
    <col min="15121" max="15121" width="3" style="234" hidden="1"/>
    <col min="15122" max="15361" width="8.625" style="234" hidden="1"/>
    <col min="15362" max="15367" width="14.875" style="234" hidden="1"/>
    <col min="15368" max="15369" width="15.875" style="234" hidden="1"/>
    <col min="15370" max="15375" width="16.125" style="234" hidden="1"/>
    <col min="15376" max="15376" width="6.125" style="234" hidden="1"/>
    <col min="15377" max="15377" width="3" style="234" hidden="1"/>
    <col min="15378" max="15617" width="8.625" style="234" hidden="1"/>
    <col min="15618" max="15623" width="14.875" style="234" hidden="1"/>
    <col min="15624" max="15625" width="15.875" style="234" hidden="1"/>
    <col min="15626" max="15631" width="16.125" style="234" hidden="1"/>
    <col min="15632" max="15632" width="6.125" style="234" hidden="1"/>
    <col min="15633" max="15633" width="3" style="234" hidden="1"/>
    <col min="15634" max="15873" width="8.625" style="234" hidden="1"/>
    <col min="15874" max="15879" width="14.875" style="234" hidden="1"/>
    <col min="15880" max="15881" width="15.875" style="234" hidden="1"/>
    <col min="15882" max="15887" width="16.125" style="234" hidden="1"/>
    <col min="15888" max="15888" width="6.125" style="234" hidden="1"/>
    <col min="15889" max="15889" width="3" style="234" hidden="1"/>
    <col min="15890" max="16129" width="8.625" style="234" hidden="1"/>
    <col min="16130" max="16135" width="14.875" style="234" hidden="1"/>
    <col min="16136" max="16137" width="15.875" style="234" hidden="1"/>
    <col min="16138" max="16143" width="16.125" style="234" hidden="1"/>
    <col min="16144" max="16144" width="6.125" style="234" hidden="1"/>
    <col min="16145" max="16145" width="3" style="234" hidden="1"/>
    <col min="16146" max="16384" width="8.625" style="234" hidden="1"/>
  </cols>
  <sheetData>
    <row r="1" spans="1:51" ht="42.75" customHeight="1" x14ac:dyDescent="0.15">
      <c r="A1" s="1185"/>
      <c r="B1" s="1186"/>
      <c r="P1" s="235"/>
      <c r="Q1" s="235"/>
    </row>
    <row r="2" spans="1:51" ht="25.5" x14ac:dyDescent="0.25">
      <c r="A2" s="1185"/>
      <c r="C2" s="1187"/>
      <c r="P2" s="235"/>
      <c r="Q2" s="235"/>
    </row>
    <row r="3" spans="1:51" ht="25.5" x14ac:dyDescent="0.25">
      <c r="A3" s="1185"/>
      <c r="C3" s="1187"/>
      <c r="P3" s="235"/>
      <c r="Q3" s="235"/>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564</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564</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34"/>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34"/>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34"/>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34"/>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35"/>
      <c r="Q19" s="235"/>
    </row>
    <row r="20" spans="1:259" x14ac:dyDescent="0.15">
      <c r="P20" s="235"/>
      <c r="Q20" s="235"/>
    </row>
    <row r="21" spans="1:259" ht="17.25" x14ac:dyDescent="0.15">
      <c r="B21" s="1189"/>
      <c r="C21" s="237"/>
      <c r="D21" s="237"/>
      <c r="E21" s="237"/>
      <c r="F21" s="237"/>
      <c r="G21" s="237"/>
      <c r="H21" s="237"/>
      <c r="I21" s="237"/>
      <c r="J21" s="237"/>
      <c r="K21" s="237"/>
      <c r="L21" s="237"/>
      <c r="M21" s="237"/>
      <c r="N21" s="1190"/>
      <c r="O21" s="237"/>
      <c r="P21" s="238"/>
      <c r="Q21" s="235"/>
      <c r="IY21" s="1191"/>
    </row>
    <row r="22" spans="1:259" ht="17.25" x14ac:dyDescent="0.15">
      <c r="B22" s="239"/>
      <c r="IY22" s="1192"/>
    </row>
    <row r="23" spans="1:259" x14ac:dyDescent="0.15">
      <c r="B23" s="239"/>
    </row>
    <row r="24" spans="1:259" x14ac:dyDescent="0.15">
      <c r="B24" s="239"/>
    </row>
    <row r="25" spans="1:259" x14ac:dyDescent="0.15">
      <c r="B25" s="239"/>
    </row>
    <row r="26" spans="1:259" x14ac:dyDescent="0.15">
      <c r="B26" s="239"/>
    </row>
    <row r="27" spans="1:259" x14ac:dyDescent="0.15">
      <c r="B27" s="239"/>
    </row>
    <row r="28" spans="1:259" x14ac:dyDescent="0.15">
      <c r="B28" s="239"/>
    </row>
    <row r="29" spans="1:259" x14ac:dyDescent="0.15">
      <c r="B29" s="239"/>
    </row>
    <row r="30" spans="1:259" x14ac:dyDescent="0.15">
      <c r="B30" s="239"/>
    </row>
    <row r="31" spans="1:259" x14ac:dyDescent="0.15">
      <c r="B31" s="239"/>
    </row>
    <row r="32" spans="1:259" x14ac:dyDescent="0.15">
      <c r="B32" s="239"/>
    </row>
    <row r="33" spans="2:17" x14ac:dyDescent="0.15">
      <c r="B33" s="239"/>
    </row>
    <row r="34" spans="2:17" x14ac:dyDescent="0.15">
      <c r="B34" s="239"/>
    </row>
    <row r="35" spans="2:17" x14ac:dyDescent="0.15">
      <c r="B35" s="239"/>
    </row>
    <row r="36" spans="2:17" x14ac:dyDescent="0.15">
      <c r="B36" s="239"/>
    </row>
    <row r="37" spans="2:17" x14ac:dyDescent="0.15">
      <c r="B37" s="239"/>
    </row>
    <row r="38" spans="2:17" x14ac:dyDescent="0.15">
      <c r="B38" s="239"/>
    </row>
    <row r="39" spans="2:17" x14ac:dyDescent="0.15">
      <c r="B39" s="331"/>
      <c r="C39" s="297"/>
      <c r="D39" s="297"/>
      <c r="E39" s="297"/>
      <c r="F39" s="297"/>
      <c r="G39" s="297"/>
      <c r="H39" s="297"/>
      <c r="I39" s="297"/>
      <c r="J39" s="297"/>
      <c r="K39" s="297"/>
      <c r="L39" s="297"/>
      <c r="M39" s="297"/>
      <c r="N39" s="297"/>
      <c r="O39" s="297"/>
      <c r="P39" s="332"/>
    </row>
    <row r="40" spans="2:17" x14ac:dyDescent="0.15">
      <c r="B40" s="1193"/>
      <c r="C40" s="235"/>
      <c r="D40" s="235"/>
      <c r="E40" s="235"/>
      <c r="F40" s="235"/>
      <c r="G40" s="235"/>
      <c r="H40" s="235"/>
      <c r="I40" s="235"/>
      <c r="J40" s="235"/>
      <c r="K40" s="235"/>
      <c r="L40" s="235"/>
      <c r="M40" s="235"/>
      <c r="N40" s="235"/>
      <c r="O40" s="235"/>
      <c r="P40" s="1193"/>
      <c r="Q40" s="235"/>
    </row>
    <row r="41" spans="2:17" ht="17.25" x14ac:dyDescent="0.15">
      <c r="B41" s="236" t="s">
        <v>565</v>
      </c>
      <c r="C41" s="237"/>
      <c r="D41" s="237"/>
      <c r="E41" s="237"/>
      <c r="F41" s="237"/>
      <c r="G41" s="237"/>
      <c r="H41" s="237"/>
      <c r="I41" s="237"/>
      <c r="J41" s="237"/>
      <c r="K41" s="237"/>
      <c r="L41" s="237"/>
      <c r="M41" s="237"/>
      <c r="N41" s="237"/>
      <c r="O41" s="237"/>
      <c r="P41" s="238"/>
    </row>
    <row r="42" spans="2:17" x14ac:dyDescent="0.15">
      <c r="B42" s="239"/>
      <c r="C42" s="235"/>
      <c r="D42" s="235"/>
      <c r="E42" s="235"/>
      <c r="F42" s="235"/>
      <c r="G42" s="1194" t="s">
        <v>566</v>
      </c>
      <c r="I42" s="1195"/>
      <c r="J42" s="1195"/>
      <c r="K42" s="1195"/>
      <c r="L42" s="235"/>
      <c r="M42" s="235"/>
      <c r="N42" s="235"/>
      <c r="O42" s="235"/>
    </row>
    <row r="43" spans="2:17" x14ac:dyDescent="0.15">
      <c r="B43" s="239"/>
      <c r="C43" s="235"/>
      <c r="D43" s="235"/>
      <c r="E43" s="235"/>
      <c r="F43" s="235"/>
      <c r="G43" s="1196"/>
      <c r="H43" s="1197"/>
      <c r="I43" s="1197"/>
      <c r="J43" s="1197"/>
      <c r="K43" s="1197"/>
      <c r="L43" s="1197"/>
      <c r="M43" s="1197"/>
      <c r="N43" s="1197"/>
      <c r="O43" s="1198"/>
    </row>
    <row r="44" spans="2:17" x14ac:dyDescent="0.15">
      <c r="B44" s="239"/>
      <c r="C44" s="235"/>
      <c r="D44" s="235"/>
      <c r="E44" s="235"/>
      <c r="F44" s="235"/>
      <c r="G44" s="1199"/>
      <c r="H44" s="1200"/>
      <c r="I44" s="1200"/>
      <c r="J44" s="1200"/>
      <c r="K44" s="1200"/>
      <c r="L44" s="1200"/>
      <c r="M44" s="1200"/>
      <c r="N44" s="1200"/>
      <c r="O44" s="1201"/>
    </row>
    <row r="45" spans="2:17" x14ac:dyDescent="0.15">
      <c r="B45" s="239"/>
      <c r="C45" s="235"/>
      <c r="D45" s="235"/>
      <c r="E45" s="235"/>
      <c r="F45" s="235"/>
      <c r="G45" s="1199"/>
      <c r="H45" s="1200"/>
      <c r="I45" s="1200"/>
      <c r="J45" s="1200"/>
      <c r="K45" s="1200"/>
      <c r="L45" s="1200"/>
      <c r="M45" s="1200"/>
      <c r="N45" s="1200"/>
      <c r="O45" s="1201"/>
    </row>
    <row r="46" spans="2:17" x14ac:dyDescent="0.15">
      <c r="B46" s="239"/>
      <c r="C46" s="235"/>
      <c r="D46" s="235"/>
      <c r="E46" s="235"/>
      <c r="F46" s="235"/>
      <c r="G46" s="1199"/>
      <c r="H46" s="1200"/>
      <c r="I46" s="1200"/>
      <c r="J46" s="1200"/>
      <c r="K46" s="1200"/>
      <c r="L46" s="1200"/>
      <c r="M46" s="1200"/>
      <c r="N46" s="1200"/>
      <c r="O46" s="1201"/>
    </row>
    <row r="47" spans="2:17" x14ac:dyDescent="0.15">
      <c r="B47" s="239"/>
      <c r="C47" s="235"/>
      <c r="D47" s="235"/>
      <c r="E47" s="235"/>
      <c r="F47" s="235"/>
      <c r="G47" s="1202"/>
      <c r="H47" s="1203"/>
      <c r="I47" s="1203"/>
      <c r="J47" s="1203"/>
      <c r="K47" s="1203"/>
      <c r="L47" s="1203"/>
      <c r="M47" s="1203"/>
      <c r="N47" s="1203"/>
      <c r="O47" s="1204"/>
    </row>
    <row r="48" spans="2:17" x14ac:dyDescent="0.15">
      <c r="B48" s="239"/>
      <c r="C48" s="235"/>
      <c r="D48" s="235"/>
      <c r="E48" s="235"/>
      <c r="F48" s="235"/>
      <c r="G48" s="235"/>
      <c r="H48" s="1205"/>
      <c r="I48" s="1205"/>
      <c r="J48" s="1205"/>
    </row>
    <row r="49" spans="1:17" x14ac:dyDescent="0.15">
      <c r="B49" s="239"/>
      <c r="C49" s="235"/>
      <c r="D49" s="235"/>
      <c r="E49" s="235"/>
      <c r="F49" s="235"/>
      <c r="G49" s="234" t="s">
        <v>567</v>
      </c>
    </row>
    <row r="50" spans="1:17" x14ac:dyDescent="0.15">
      <c r="B50" s="239"/>
      <c r="C50" s="235"/>
      <c r="D50" s="235"/>
      <c r="E50" s="235"/>
      <c r="F50" s="235"/>
      <c r="G50" s="1206"/>
      <c r="H50" s="1207"/>
      <c r="I50" s="1207"/>
      <c r="J50" s="1208"/>
      <c r="K50" s="1209" t="s">
        <v>406</v>
      </c>
      <c r="L50" s="1209" t="s">
        <v>407</v>
      </c>
      <c r="M50" s="1209" t="s">
        <v>408</v>
      </c>
      <c r="N50" s="1209" t="s">
        <v>409</v>
      </c>
      <c r="O50" s="1209" t="s">
        <v>410</v>
      </c>
    </row>
    <row r="51" spans="1:17" x14ac:dyDescent="0.15">
      <c r="B51" s="239"/>
      <c r="C51" s="235"/>
      <c r="D51" s="235"/>
      <c r="E51" s="235"/>
      <c r="F51" s="235"/>
      <c r="G51" s="1210" t="s">
        <v>568</v>
      </c>
      <c r="H51" s="1211"/>
      <c r="I51" s="1212" t="s">
        <v>569</v>
      </c>
      <c r="J51" s="1212"/>
      <c r="K51" s="1213"/>
      <c r="L51" s="1213"/>
      <c r="M51" s="1213"/>
      <c r="N51" s="1213"/>
      <c r="O51" s="1213"/>
    </row>
    <row r="52" spans="1:17" x14ac:dyDescent="0.15">
      <c r="B52" s="239"/>
      <c r="C52" s="235"/>
      <c r="D52" s="235"/>
      <c r="E52" s="235"/>
      <c r="F52" s="235"/>
      <c r="G52" s="1214"/>
      <c r="H52" s="1215"/>
      <c r="I52" s="1216"/>
      <c r="J52" s="1216"/>
      <c r="K52" s="1217"/>
      <c r="L52" s="1217"/>
      <c r="M52" s="1217"/>
      <c r="N52" s="1217"/>
      <c r="O52" s="1217"/>
    </row>
    <row r="53" spans="1:17" x14ac:dyDescent="0.15">
      <c r="A53" s="1218"/>
      <c r="B53" s="239"/>
      <c r="C53" s="235"/>
      <c r="D53" s="235"/>
      <c r="E53" s="235"/>
      <c r="F53" s="235"/>
      <c r="G53" s="1214"/>
      <c r="H53" s="1215"/>
      <c r="I53" s="1219" t="s">
        <v>570</v>
      </c>
      <c r="J53" s="1219"/>
      <c r="K53" s="1220"/>
      <c r="L53" s="1220"/>
      <c r="M53" s="1220"/>
      <c r="N53" s="1220"/>
      <c r="O53" s="1220"/>
    </row>
    <row r="54" spans="1:17" x14ac:dyDescent="0.15">
      <c r="A54" s="1218"/>
      <c r="B54" s="239"/>
      <c r="C54" s="235"/>
      <c r="D54" s="235"/>
      <c r="E54" s="235"/>
      <c r="F54" s="235"/>
      <c r="G54" s="1221"/>
      <c r="H54" s="1222"/>
      <c r="I54" s="1219"/>
      <c r="J54" s="1219"/>
      <c r="K54" s="1223"/>
      <c r="L54" s="1223"/>
      <c r="M54" s="1223"/>
      <c r="N54" s="1223"/>
      <c r="O54" s="1223"/>
    </row>
    <row r="55" spans="1:17" x14ac:dyDescent="0.15">
      <c r="A55" s="1218"/>
      <c r="B55" s="239"/>
      <c r="C55" s="235"/>
      <c r="D55" s="235"/>
      <c r="E55" s="235"/>
      <c r="F55" s="235"/>
      <c r="G55" s="1224" t="s">
        <v>571</v>
      </c>
      <c r="H55" s="1225"/>
      <c r="I55" s="1219" t="s">
        <v>569</v>
      </c>
      <c r="J55" s="1219"/>
      <c r="K55" s="1213"/>
      <c r="L55" s="1213"/>
      <c r="M55" s="1213"/>
      <c r="N55" s="1213"/>
      <c r="O55" s="1213"/>
    </row>
    <row r="56" spans="1:17" x14ac:dyDescent="0.15">
      <c r="A56" s="1218"/>
      <c r="B56" s="239"/>
      <c r="C56" s="235"/>
      <c r="D56" s="235"/>
      <c r="E56" s="235"/>
      <c r="F56" s="235"/>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570</v>
      </c>
      <c r="J57" s="1229"/>
      <c r="K57" s="1220"/>
      <c r="L57" s="1220"/>
      <c r="M57" s="1220"/>
      <c r="N57" s="1220"/>
      <c r="O57" s="1220"/>
      <c r="P57" s="1230"/>
      <c r="Q57" s="1228"/>
    </row>
    <row r="58" spans="1:17" s="1218" customFormat="1" x14ac:dyDescent="0.15">
      <c r="A58" s="234"/>
      <c r="B58" s="1228"/>
      <c r="C58" s="1195"/>
      <c r="D58" s="1195"/>
      <c r="E58" s="1195"/>
      <c r="F58" s="1195"/>
      <c r="G58" s="1231"/>
      <c r="H58" s="1232"/>
      <c r="I58" s="1229"/>
      <c r="J58" s="1229"/>
      <c r="K58" s="1223"/>
      <c r="L58" s="1223"/>
      <c r="M58" s="1223"/>
      <c r="N58" s="1223"/>
      <c r="O58" s="1223"/>
      <c r="P58" s="1230"/>
      <c r="Q58" s="1228"/>
    </row>
    <row r="59" spans="1:17" s="1218" customFormat="1" x14ac:dyDescent="0.15">
      <c r="A59" s="234"/>
      <c r="B59" s="1228"/>
      <c r="C59" s="1195"/>
      <c r="D59" s="1195"/>
      <c r="E59" s="1195"/>
      <c r="F59" s="1195"/>
      <c r="G59" s="1195"/>
      <c r="H59" s="1195"/>
      <c r="I59" s="1195"/>
      <c r="J59" s="1195"/>
      <c r="K59" s="1233"/>
      <c r="L59" s="1233"/>
      <c r="M59" s="1233"/>
      <c r="N59" s="1233"/>
      <c r="O59" s="1233"/>
      <c r="P59" s="1230"/>
      <c r="Q59" s="1228"/>
    </row>
    <row r="60" spans="1:17" s="1218" customFormat="1" x14ac:dyDescent="0.15">
      <c r="A60" s="234"/>
      <c r="B60" s="1228"/>
      <c r="C60" s="1195"/>
      <c r="D60" s="1195"/>
      <c r="E60" s="1195"/>
      <c r="F60" s="1195"/>
      <c r="G60" s="1195"/>
      <c r="H60" s="1195"/>
      <c r="I60" s="1195"/>
      <c r="J60" s="1195"/>
      <c r="K60" s="1233"/>
      <c r="L60" s="1233"/>
      <c r="M60" s="1233"/>
      <c r="N60" s="1233"/>
      <c r="O60" s="1233"/>
      <c r="P60" s="1230"/>
      <c r="Q60" s="1228"/>
    </row>
    <row r="61" spans="1:17" s="1218" customFormat="1" x14ac:dyDescent="0.15">
      <c r="A61" s="234"/>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35"/>
    </row>
    <row r="63" spans="1:17" ht="17.25" x14ac:dyDescent="0.15">
      <c r="B63" s="298" t="s">
        <v>572</v>
      </c>
      <c r="C63" s="235"/>
      <c r="D63" s="235"/>
      <c r="E63" s="235"/>
      <c r="F63" s="235"/>
      <c r="G63" s="235"/>
      <c r="H63" s="235"/>
      <c r="I63" s="235"/>
      <c r="J63" s="235"/>
      <c r="K63" s="235"/>
      <c r="L63" s="235"/>
      <c r="M63" s="235"/>
      <c r="N63" s="235"/>
      <c r="O63" s="235"/>
    </row>
    <row r="64" spans="1:17" x14ac:dyDescent="0.15">
      <c r="B64" s="239"/>
      <c r="C64" s="235"/>
      <c r="D64" s="235"/>
      <c r="E64" s="235"/>
      <c r="F64" s="235"/>
      <c r="G64" s="1194" t="s">
        <v>566</v>
      </c>
      <c r="I64" s="1195"/>
      <c r="J64" s="1195"/>
      <c r="K64" s="1195"/>
      <c r="L64" s="235"/>
      <c r="M64" s="235"/>
      <c r="N64" s="235"/>
      <c r="O64" s="235"/>
    </row>
    <row r="65" spans="2:30" x14ac:dyDescent="0.15">
      <c r="B65" s="239"/>
      <c r="C65" s="235"/>
      <c r="D65" s="235"/>
      <c r="E65" s="235"/>
      <c r="F65" s="235"/>
      <c r="G65" s="1238" t="s">
        <v>573</v>
      </c>
      <c r="H65" s="1197"/>
      <c r="I65" s="1197"/>
      <c r="J65" s="1197"/>
      <c r="K65" s="1197"/>
      <c r="L65" s="1197"/>
      <c r="M65" s="1197"/>
      <c r="N65" s="1197"/>
      <c r="O65" s="1198"/>
    </row>
    <row r="66" spans="2:30" x14ac:dyDescent="0.15">
      <c r="B66" s="239"/>
      <c r="C66" s="235"/>
      <c r="D66" s="235"/>
      <c r="E66" s="235"/>
      <c r="F66" s="235"/>
      <c r="G66" s="1199"/>
      <c r="H66" s="1200"/>
      <c r="I66" s="1200"/>
      <c r="J66" s="1200"/>
      <c r="K66" s="1200"/>
      <c r="L66" s="1200"/>
      <c r="M66" s="1200"/>
      <c r="N66" s="1200"/>
      <c r="O66" s="1201"/>
    </row>
    <row r="67" spans="2:30" x14ac:dyDescent="0.15">
      <c r="B67" s="239"/>
      <c r="C67" s="235"/>
      <c r="D67" s="235"/>
      <c r="E67" s="235"/>
      <c r="F67" s="235"/>
      <c r="G67" s="1199"/>
      <c r="H67" s="1200"/>
      <c r="I67" s="1200"/>
      <c r="J67" s="1200"/>
      <c r="K67" s="1200"/>
      <c r="L67" s="1200"/>
      <c r="M67" s="1200"/>
      <c r="N67" s="1200"/>
      <c r="O67" s="1201"/>
    </row>
    <row r="68" spans="2:30" x14ac:dyDescent="0.15">
      <c r="B68" s="239"/>
      <c r="C68" s="235"/>
      <c r="D68" s="235"/>
      <c r="E68" s="235"/>
      <c r="F68" s="235"/>
      <c r="G68" s="1199"/>
      <c r="H68" s="1200"/>
      <c r="I68" s="1200"/>
      <c r="J68" s="1200"/>
      <c r="K68" s="1200"/>
      <c r="L68" s="1200"/>
      <c r="M68" s="1200"/>
      <c r="N68" s="1200"/>
      <c r="O68" s="1201"/>
    </row>
    <row r="69" spans="2:30" x14ac:dyDescent="0.15">
      <c r="B69" s="239"/>
      <c r="C69" s="235"/>
      <c r="D69" s="235"/>
      <c r="E69" s="235"/>
      <c r="F69" s="235"/>
      <c r="G69" s="1202"/>
      <c r="H69" s="1203"/>
      <c r="I69" s="1203"/>
      <c r="J69" s="1203"/>
      <c r="K69" s="1203"/>
      <c r="L69" s="1203"/>
      <c r="M69" s="1203"/>
      <c r="N69" s="1203"/>
      <c r="O69" s="1204"/>
    </row>
    <row r="70" spans="2:30" x14ac:dyDescent="0.15">
      <c r="B70" s="239"/>
      <c r="C70" s="235"/>
      <c r="D70" s="235"/>
      <c r="E70" s="235"/>
      <c r="F70" s="235"/>
      <c r="G70" s="235"/>
      <c r="H70" s="1239"/>
      <c r="I70" s="1239"/>
      <c r="J70" s="1240"/>
      <c r="K70" s="1240"/>
      <c r="L70" s="1241"/>
      <c r="M70" s="1240"/>
      <c r="N70" s="1241"/>
      <c r="O70" s="1242"/>
    </row>
    <row r="71" spans="2:30" x14ac:dyDescent="0.15">
      <c r="B71" s="239"/>
      <c r="C71" s="235"/>
      <c r="D71" s="235"/>
      <c r="E71" s="235"/>
      <c r="F71" s="235"/>
      <c r="G71" s="1243" t="s">
        <v>574</v>
      </c>
      <c r="I71" s="1244"/>
      <c r="J71" s="1240"/>
      <c r="K71" s="1240"/>
      <c r="L71" s="1241"/>
      <c r="M71" s="1240"/>
      <c r="N71" s="1241"/>
      <c r="O71" s="1242"/>
    </row>
    <row r="72" spans="2:30" x14ac:dyDescent="0.15">
      <c r="B72" s="239"/>
      <c r="C72" s="235"/>
      <c r="D72" s="235"/>
      <c r="E72" s="235"/>
      <c r="F72" s="235"/>
      <c r="G72" s="1206"/>
      <c r="H72" s="1207"/>
      <c r="I72" s="1207"/>
      <c r="J72" s="1208"/>
      <c r="K72" s="1209" t="s">
        <v>406</v>
      </c>
      <c r="L72" s="1209" t="s">
        <v>407</v>
      </c>
      <c r="M72" s="1209" t="s">
        <v>408</v>
      </c>
      <c r="N72" s="1209" t="s">
        <v>409</v>
      </c>
      <c r="O72" s="1209" t="s">
        <v>410</v>
      </c>
    </row>
    <row r="73" spans="2:30" x14ac:dyDescent="0.15">
      <c r="B73" s="239"/>
      <c r="C73" s="235"/>
      <c r="D73" s="235"/>
      <c r="E73" s="235"/>
      <c r="F73" s="235"/>
      <c r="G73" s="1210" t="s">
        <v>568</v>
      </c>
      <c r="H73" s="1211"/>
      <c r="I73" s="1212" t="s">
        <v>569</v>
      </c>
      <c r="J73" s="1212"/>
      <c r="K73" s="1245">
        <v>110.2</v>
      </c>
      <c r="L73" s="1245">
        <v>111.7</v>
      </c>
      <c r="M73" s="1217">
        <v>101.8</v>
      </c>
      <c r="N73" s="1217">
        <v>99.2</v>
      </c>
      <c r="O73" s="1217">
        <v>97.2</v>
      </c>
      <c r="S73" s="234">
        <v>9.9</v>
      </c>
    </row>
    <row r="74" spans="2:30" x14ac:dyDescent="0.15">
      <c r="B74" s="239"/>
      <c r="C74" s="235"/>
      <c r="D74" s="235"/>
      <c r="E74" s="235"/>
      <c r="F74" s="235"/>
      <c r="G74" s="1214"/>
      <c r="H74" s="1215"/>
      <c r="I74" s="1216"/>
      <c r="J74" s="1216"/>
      <c r="K74" s="1245"/>
      <c r="L74" s="1245"/>
      <c r="M74" s="1217"/>
      <c r="N74" s="1217"/>
      <c r="O74" s="1217"/>
    </row>
    <row r="75" spans="2:30" x14ac:dyDescent="0.15">
      <c r="B75" s="239"/>
      <c r="C75" s="235"/>
      <c r="D75" s="235"/>
      <c r="E75" s="235"/>
      <c r="F75" s="235"/>
      <c r="G75" s="1214"/>
      <c r="H75" s="1215"/>
      <c r="I75" s="1219" t="s">
        <v>575</v>
      </c>
      <c r="J75" s="1219"/>
      <c r="K75" s="1246">
        <v>15.7</v>
      </c>
      <c r="L75" s="1246">
        <v>15.4</v>
      </c>
      <c r="M75" s="1246">
        <v>14.8</v>
      </c>
      <c r="N75" s="1246">
        <v>13.4</v>
      </c>
      <c r="O75" s="1246">
        <v>12</v>
      </c>
      <c r="U75" s="234">
        <v>81.2</v>
      </c>
      <c r="W75" s="234">
        <v>87.2</v>
      </c>
      <c r="Y75" s="234">
        <v>99.8</v>
      </c>
      <c r="AA75" s="234">
        <v>109.5</v>
      </c>
      <c r="AC75" s="234">
        <v>115.2</v>
      </c>
    </row>
    <row r="76" spans="2:30" x14ac:dyDescent="0.15">
      <c r="B76" s="239"/>
      <c r="C76" s="235"/>
      <c r="D76" s="235"/>
      <c r="E76" s="235"/>
      <c r="F76" s="235"/>
      <c r="G76" s="1221"/>
      <c r="H76" s="1222"/>
      <c r="I76" s="1219"/>
      <c r="J76" s="1219"/>
      <c r="K76" s="1223"/>
      <c r="L76" s="1223"/>
      <c r="M76" s="1223"/>
      <c r="N76" s="1223"/>
      <c r="O76" s="1223"/>
    </row>
    <row r="77" spans="2:30" x14ac:dyDescent="0.15">
      <c r="B77" s="239"/>
      <c r="C77" s="235"/>
      <c r="D77" s="235"/>
      <c r="E77" s="235"/>
      <c r="F77" s="235"/>
      <c r="G77" s="1224" t="s">
        <v>571</v>
      </c>
      <c r="H77" s="1225"/>
      <c r="I77" s="1219" t="s">
        <v>569</v>
      </c>
      <c r="J77" s="1219"/>
      <c r="K77" s="1245">
        <v>69.2</v>
      </c>
      <c r="L77" s="1245">
        <v>58.2</v>
      </c>
      <c r="M77" s="1217">
        <v>50.3</v>
      </c>
      <c r="N77" s="1217">
        <v>45.9</v>
      </c>
      <c r="O77" s="1217">
        <v>39</v>
      </c>
      <c r="R77" s="234">
        <v>12.3</v>
      </c>
      <c r="T77" s="234">
        <v>11.1</v>
      </c>
    </row>
    <row r="78" spans="2:30" x14ac:dyDescent="0.15">
      <c r="B78" s="239"/>
      <c r="C78" s="235"/>
      <c r="D78" s="235"/>
      <c r="E78" s="235"/>
      <c r="F78" s="235"/>
      <c r="G78" s="1226"/>
      <c r="H78" s="1227"/>
      <c r="I78" s="1219"/>
      <c r="J78" s="1219"/>
      <c r="K78" s="1245"/>
      <c r="L78" s="1245"/>
      <c r="M78" s="1217"/>
      <c r="N78" s="1217"/>
      <c r="O78" s="1217"/>
    </row>
    <row r="79" spans="2:30" x14ac:dyDescent="0.15">
      <c r="B79" s="239"/>
      <c r="C79" s="235"/>
      <c r="D79" s="235"/>
      <c r="E79" s="235"/>
      <c r="F79" s="235"/>
      <c r="G79" s="1226"/>
      <c r="H79" s="1227"/>
      <c r="I79" s="1247" t="s">
        <v>575</v>
      </c>
      <c r="J79" s="1229"/>
      <c r="K79" s="1248">
        <v>11.1</v>
      </c>
      <c r="L79" s="1248">
        <v>10.3</v>
      </c>
      <c r="M79" s="1248">
        <v>9.6</v>
      </c>
      <c r="N79" s="1248">
        <v>8.8000000000000007</v>
      </c>
      <c r="O79" s="1248">
        <v>9</v>
      </c>
      <c r="V79" s="234">
        <v>53.5</v>
      </c>
      <c r="X79" s="234">
        <v>48.2</v>
      </c>
      <c r="Z79" s="234">
        <v>34.200000000000003</v>
      </c>
      <c r="AB79" s="234">
        <v>30.3</v>
      </c>
      <c r="AD79" s="234">
        <v>28.9</v>
      </c>
    </row>
    <row r="80" spans="2:30" x14ac:dyDescent="0.15">
      <c r="B80" s="239"/>
      <c r="C80" s="235"/>
      <c r="D80" s="235"/>
      <c r="E80" s="235"/>
      <c r="F80" s="235"/>
      <c r="G80" s="1231"/>
      <c r="H80" s="1232"/>
      <c r="I80" s="1229"/>
      <c r="J80" s="1229"/>
      <c r="K80" s="1248"/>
      <c r="L80" s="1248"/>
      <c r="M80" s="1248"/>
      <c r="N80" s="1248"/>
      <c r="O80" s="1248"/>
    </row>
    <row r="81" spans="2:17" x14ac:dyDescent="0.15">
      <c r="B81" s="239"/>
      <c r="C81" s="235"/>
      <c r="D81" s="235"/>
      <c r="E81" s="235"/>
      <c r="F81" s="235"/>
      <c r="G81" s="235"/>
      <c r="H81" s="235"/>
      <c r="I81" s="235"/>
      <c r="J81" s="235"/>
      <c r="K81" s="1249"/>
      <c r="L81" s="235"/>
      <c r="M81" s="235"/>
      <c r="N81" s="235"/>
      <c r="O81" s="235"/>
    </row>
    <row r="82" spans="2:17" ht="17.25" x14ac:dyDescent="0.15">
      <c r="B82" s="239"/>
      <c r="C82" s="235"/>
      <c r="D82" s="235"/>
      <c r="E82" s="235"/>
      <c r="F82" s="235"/>
      <c r="G82" s="235"/>
      <c r="H82" s="235"/>
      <c r="I82" s="235"/>
      <c r="J82" s="235"/>
      <c r="K82" s="1250"/>
      <c r="L82" s="1250"/>
      <c r="M82" s="1250"/>
      <c r="N82" s="1250"/>
      <c r="O82" s="1250"/>
    </row>
    <row r="83" spans="2:17" x14ac:dyDescent="0.15">
      <c r="B83" s="331"/>
      <c r="C83" s="297"/>
      <c r="D83" s="297"/>
      <c r="E83" s="297"/>
      <c r="F83" s="297"/>
      <c r="G83" s="297"/>
      <c r="H83" s="297"/>
      <c r="I83" s="297"/>
      <c r="J83" s="297"/>
      <c r="K83" s="297"/>
      <c r="L83" s="297"/>
      <c r="M83" s="297"/>
      <c r="N83" s="297"/>
      <c r="O83" s="297"/>
      <c r="P83" s="332"/>
    </row>
    <row r="84" spans="2:17" x14ac:dyDescent="0.15">
      <c r="H84" s="235"/>
      <c r="I84" s="235"/>
      <c r="J84" s="235"/>
      <c r="K84" s="235"/>
      <c r="L84" s="235"/>
      <c r="M84" s="235"/>
      <c r="N84" s="235"/>
      <c r="O84" s="235"/>
      <c r="P84" s="235"/>
      <c r="Q84" s="235"/>
    </row>
    <row r="85" spans="2:17" x14ac:dyDescent="0.15">
      <c r="B85" s="235"/>
      <c r="C85" s="235"/>
      <c r="D85" s="235"/>
      <c r="E85" s="235"/>
      <c r="F85" s="235"/>
      <c r="G85" s="235"/>
      <c r="H85" s="235"/>
      <c r="I85" s="235"/>
      <c r="J85" s="235"/>
      <c r="K85" s="235"/>
      <c r="L85" s="235"/>
      <c r="M85" s="235"/>
      <c r="N85" s="235"/>
      <c r="O85" s="235"/>
      <c r="P85" s="235"/>
      <c r="Q85" s="235"/>
    </row>
    <row r="86" spans="2:17" hidden="1" x14ac:dyDescent="0.15">
      <c r="B86" s="235"/>
      <c r="C86" s="235"/>
      <c r="D86" s="235"/>
      <c r="E86" s="235"/>
      <c r="F86" s="235"/>
      <c r="G86" s="235"/>
      <c r="H86" s="235"/>
      <c r="I86" s="235"/>
      <c r="J86" s="235"/>
      <c r="K86" s="235"/>
      <c r="L86" s="235"/>
      <c r="M86" s="235"/>
      <c r="N86" s="235"/>
      <c r="O86" s="235"/>
      <c r="P86" s="235"/>
      <c r="Q86" s="235"/>
    </row>
    <row r="87" spans="2:17" hidden="1" x14ac:dyDescent="0.15">
      <c r="B87" s="235"/>
      <c r="C87" s="235"/>
      <c r="D87" s="235"/>
      <c r="E87" s="235"/>
      <c r="F87" s="235"/>
      <c r="G87" s="235"/>
      <c r="H87" s="235"/>
      <c r="I87" s="235"/>
      <c r="J87" s="235"/>
      <c r="K87" s="1251"/>
      <c r="L87" s="235"/>
      <c r="M87" s="235"/>
      <c r="N87" s="235"/>
      <c r="O87" s="235"/>
      <c r="P87" s="235"/>
      <c r="Q87" s="235"/>
    </row>
    <row r="88" spans="2:17" hidden="1" x14ac:dyDescent="0.15">
      <c r="B88" s="235"/>
      <c r="C88" s="235"/>
      <c r="D88" s="235"/>
      <c r="E88" s="235"/>
      <c r="F88" s="235"/>
      <c r="G88" s="235"/>
      <c r="H88" s="235"/>
      <c r="I88" s="235"/>
      <c r="J88" s="235"/>
      <c r="K88" s="235"/>
      <c r="L88" s="235"/>
      <c r="M88" s="235"/>
      <c r="N88" s="235"/>
      <c r="O88" s="235"/>
      <c r="P88" s="235"/>
      <c r="Q88" s="235"/>
    </row>
    <row r="89" spans="2:17" hidden="1" x14ac:dyDescent="0.15">
      <c r="B89" s="235"/>
      <c r="C89" s="235"/>
      <c r="D89" s="235"/>
      <c r="E89" s="235"/>
      <c r="F89" s="235"/>
      <c r="G89" s="235"/>
      <c r="H89" s="235"/>
      <c r="I89" s="235"/>
      <c r="J89" s="235"/>
      <c r="K89" s="235"/>
      <c r="L89" s="235"/>
      <c r="M89" s="235"/>
      <c r="N89" s="235"/>
      <c r="O89" s="235"/>
      <c r="P89" s="235"/>
      <c r="Q89" s="235"/>
    </row>
    <row r="90" spans="2:17" hidden="1" x14ac:dyDescent="0.15">
      <c r="B90" s="235"/>
      <c r="C90" s="235"/>
      <c r="D90" s="235"/>
      <c r="E90" s="235"/>
      <c r="F90" s="235"/>
      <c r="G90" s="235"/>
      <c r="H90" s="235"/>
      <c r="I90" s="235"/>
      <c r="J90" s="235"/>
      <c r="K90" s="235"/>
      <c r="L90" s="235"/>
      <c r="M90" s="235"/>
      <c r="N90" s="235"/>
      <c r="O90" s="235"/>
      <c r="P90" s="235"/>
      <c r="Q90" s="235"/>
    </row>
    <row r="91" spans="2:17" hidden="1" x14ac:dyDescent="0.15">
      <c r="B91" s="235"/>
      <c r="C91" s="235"/>
      <c r="D91" s="235"/>
      <c r="E91" s="235"/>
      <c r="F91" s="235"/>
      <c r="G91" s="235"/>
      <c r="H91" s="235"/>
      <c r="I91" s="235"/>
      <c r="J91" s="235"/>
      <c r="K91" s="235"/>
      <c r="L91" s="235"/>
      <c r="M91" s="235"/>
      <c r="N91" s="235"/>
      <c r="O91" s="235"/>
      <c r="P91" s="235"/>
      <c r="Q91" s="235"/>
    </row>
    <row r="92" spans="2:17" ht="13.5" hidden="1" customHeight="1" x14ac:dyDescent="0.15">
      <c r="B92" s="235"/>
      <c r="C92" s="235"/>
      <c r="D92" s="235"/>
      <c r="E92" s="235"/>
      <c r="F92" s="235"/>
      <c r="G92" s="235"/>
      <c r="H92" s="235"/>
      <c r="I92" s="235"/>
      <c r="J92" s="235"/>
      <c r="K92" s="235"/>
      <c r="L92" s="235"/>
      <c r="M92" s="235"/>
      <c r="N92" s="235"/>
      <c r="O92" s="235"/>
      <c r="P92" s="235"/>
      <c r="Q92" s="235"/>
    </row>
    <row r="93" spans="2:17" ht="13.5" hidden="1" customHeight="1" x14ac:dyDescent="0.15">
      <c r="B93" s="235"/>
      <c r="C93" s="235"/>
      <c r="D93" s="235"/>
      <c r="E93" s="235"/>
      <c r="F93" s="235"/>
      <c r="G93" s="235"/>
      <c r="H93" s="235"/>
      <c r="I93" s="235"/>
      <c r="J93" s="235"/>
      <c r="K93" s="235"/>
      <c r="L93" s="235"/>
      <c r="M93" s="235"/>
      <c r="N93" s="235"/>
      <c r="O93" s="235"/>
      <c r="P93" s="235"/>
      <c r="Q93" s="235"/>
    </row>
    <row r="94" spans="2:17" ht="13.5" hidden="1" customHeight="1" x14ac:dyDescent="0.15">
      <c r="B94" s="235"/>
      <c r="C94" s="235"/>
      <c r="D94" s="235"/>
      <c r="E94" s="235"/>
      <c r="F94" s="235"/>
      <c r="G94" s="235"/>
      <c r="H94" s="235"/>
      <c r="I94" s="235"/>
      <c r="J94" s="235"/>
      <c r="K94" s="235"/>
      <c r="L94" s="235"/>
      <c r="M94" s="235"/>
      <c r="N94" s="235"/>
      <c r="O94" s="235"/>
      <c r="P94" s="235"/>
      <c r="Q94" s="235"/>
    </row>
    <row r="95" spans="2:17" ht="13.5" hidden="1" customHeight="1" x14ac:dyDescent="0.15">
      <c r="B95" s="235"/>
      <c r="C95" s="235"/>
      <c r="D95" s="235"/>
      <c r="E95" s="235"/>
      <c r="F95" s="235"/>
      <c r="G95" s="235"/>
      <c r="H95" s="235"/>
      <c r="I95" s="235"/>
      <c r="J95" s="235"/>
      <c r="K95" s="235"/>
      <c r="L95" s="235"/>
      <c r="M95" s="235"/>
      <c r="N95" s="235"/>
      <c r="O95" s="235"/>
      <c r="P95" s="235"/>
      <c r="Q95" s="235"/>
    </row>
    <row r="96" spans="2:17" ht="13.5" hidden="1" customHeight="1" x14ac:dyDescent="0.15">
      <c r="B96" s="235"/>
      <c r="C96" s="235"/>
      <c r="D96" s="235"/>
      <c r="E96" s="235"/>
      <c r="F96" s="235"/>
      <c r="G96" s="235"/>
      <c r="H96" s="235"/>
      <c r="I96" s="235"/>
      <c r="J96" s="235"/>
      <c r="K96" s="235"/>
      <c r="L96" s="235"/>
      <c r="M96" s="235"/>
      <c r="N96" s="235"/>
      <c r="O96" s="235"/>
      <c r="P96" s="235"/>
      <c r="Q96" s="235"/>
    </row>
    <row r="97" spans="2:17" ht="13.5" hidden="1" customHeight="1" x14ac:dyDescent="0.15">
      <c r="B97" s="235"/>
      <c r="C97" s="235"/>
      <c r="D97" s="235"/>
      <c r="E97" s="235"/>
      <c r="F97" s="235"/>
      <c r="G97" s="235"/>
      <c r="H97" s="235"/>
      <c r="I97" s="235"/>
      <c r="J97" s="235"/>
      <c r="K97" s="235"/>
      <c r="L97" s="235"/>
      <c r="M97" s="235"/>
      <c r="N97" s="235"/>
      <c r="O97" s="235"/>
      <c r="P97" s="235"/>
      <c r="Q97" s="235"/>
    </row>
    <row r="98" spans="2:17" ht="13.5" hidden="1" customHeight="1" x14ac:dyDescent="0.15">
      <c r="B98" s="235"/>
      <c r="C98" s="235"/>
      <c r="D98" s="235"/>
      <c r="E98" s="235"/>
      <c r="F98" s="235"/>
      <c r="G98" s="235"/>
      <c r="H98" s="235"/>
      <c r="I98" s="235"/>
      <c r="J98" s="235"/>
      <c r="K98" s="235"/>
      <c r="L98" s="235"/>
      <c r="M98" s="235"/>
      <c r="N98" s="235"/>
      <c r="O98" s="235"/>
      <c r="P98" s="235"/>
      <c r="Q98" s="235"/>
    </row>
    <row r="99" spans="2:17" ht="13.5" hidden="1" customHeight="1" x14ac:dyDescent="0.15">
      <c r="B99" s="235"/>
      <c r="C99" s="235"/>
      <c r="D99" s="235"/>
      <c r="E99" s="235"/>
      <c r="F99" s="235"/>
      <c r="G99" s="235"/>
      <c r="H99" s="235"/>
      <c r="I99" s="235"/>
      <c r="J99" s="235"/>
      <c r="K99" s="235"/>
      <c r="L99" s="235"/>
      <c r="M99" s="235"/>
      <c r="N99" s="235"/>
      <c r="O99" s="235"/>
      <c r="P99" s="235"/>
      <c r="Q99" s="235"/>
    </row>
    <row r="100" spans="2:17" ht="13.5" hidden="1" customHeight="1" x14ac:dyDescent="0.15">
      <c r="B100" s="235"/>
      <c r="C100" s="235"/>
      <c r="D100" s="235"/>
      <c r="E100" s="235"/>
      <c r="F100" s="235"/>
      <c r="G100" s="235"/>
      <c r="H100" s="235"/>
      <c r="I100" s="235"/>
      <c r="J100" s="235"/>
      <c r="K100" s="235"/>
      <c r="L100" s="235"/>
      <c r="M100" s="235"/>
      <c r="N100" s="235"/>
      <c r="O100" s="235"/>
      <c r="P100" s="235"/>
      <c r="Q100" s="235"/>
    </row>
    <row r="101" spans="2:17" ht="13.5" hidden="1" customHeight="1" x14ac:dyDescent="0.15">
      <c r="B101" s="235"/>
      <c r="C101" s="235"/>
      <c r="D101" s="235"/>
      <c r="E101" s="235"/>
      <c r="F101" s="235"/>
      <c r="G101" s="235"/>
      <c r="H101" s="235"/>
      <c r="I101" s="235"/>
      <c r="J101" s="235"/>
      <c r="K101" s="235"/>
      <c r="L101" s="235"/>
      <c r="M101" s="235"/>
      <c r="N101" s="235"/>
      <c r="O101" s="235"/>
      <c r="P101" s="235"/>
      <c r="Q101" s="235"/>
    </row>
    <row r="102" spans="2:17" ht="13.5" hidden="1" customHeight="1" x14ac:dyDescent="0.15">
      <c r="B102" s="235"/>
      <c r="C102" s="235"/>
      <c r="D102" s="235"/>
      <c r="E102" s="235"/>
      <c r="F102" s="235"/>
      <c r="G102" s="235"/>
      <c r="H102" s="235"/>
      <c r="I102" s="235"/>
      <c r="J102" s="235"/>
      <c r="K102" s="235"/>
      <c r="L102" s="235"/>
      <c r="M102" s="235"/>
      <c r="N102" s="235"/>
      <c r="O102" s="235"/>
      <c r="P102" s="235"/>
      <c r="Q102" s="235"/>
    </row>
    <row r="103" spans="2:17" ht="13.5" hidden="1" customHeight="1" x14ac:dyDescent="0.15">
      <c r="B103" s="235"/>
      <c r="C103" s="235"/>
      <c r="D103" s="235"/>
      <c r="E103" s="235"/>
      <c r="F103" s="235"/>
      <c r="G103" s="235"/>
      <c r="H103" s="235"/>
      <c r="I103" s="235"/>
      <c r="J103" s="235"/>
      <c r="K103" s="235"/>
      <c r="L103" s="235"/>
      <c r="M103" s="235"/>
      <c r="N103" s="235"/>
      <c r="O103" s="235"/>
      <c r="P103" s="235"/>
      <c r="Q103" s="235"/>
    </row>
    <row r="104" spans="2:17" ht="13.5" hidden="1" customHeight="1" x14ac:dyDescent="0.15">
      <c r="B104" s="235"/>
      <c r="C104" s="235"/>
      <c r="D104" s="235"/>
      <c r="E104" s="235"/>
      <c r="F104" s="235"/>
      <c r="G104" s="235"/>
      <c r="H104" s="235"/>
      <c r="I104" s="235"/>
      <c r="J104" s="235"/>
      <c r="K104" s="235"/>
      <c r="L104" s="235"/>
      <c r="M104" s="235"/>
      <c r="N104" s="235"/>
      <c r="O104" s="235"/>
      <c r="P104" s="235"/>
      <c r="Q104" s="235"/>
    </row>
    <row r="105" spans="2:17" ht="13.5" hidden="1" customHeight="1" x14ac:dyDescent="0.15">
      <c r="B105" s="235"/>
      <c r="C105" s="235"/>
      <c r="D105" s="235"/>
      <c r="E105" s="235"/>
      <c r="F105" s="235"/>
      <c r="G105" s="235"/>
      <c r="H105" s="235"/>
      <c r="I105" s="235"/>
      <c r="J105" s="235"/>
      <c r="K105" s="235"/>
      <c r="L105" s="235"/>
      <c r="M105" s="235"/>
      <c r="N105" s="235"/>
      <c r="O105" s="235"/>
      <c r="P105" s="235"/>
      <c r="Q105" s="235"/>
    </row>
    <row r="106" spans="2:17" ht="13.5" hidden="1" customHeight="1" x14ac:dyDescent="0.15">
      <c r="B106" s="235"/>
      <c r="C106" s="235"/>
      <c r="D106" s="235"/>
      <c r="E106" s="235"/>
      <c r="F106" s="235"/>
      <c r="G106" s="235"/>
      <c r="H106" s="235"/>
      <c r="I106" s="235"/>
      <c r="J106" s="235"/>
      <c r="K106" s="235"/>
      <c r="L106" s="235"/>
      <c r="M106" s="235"/>
      <c r="N106" s="235"/>
      <c r="O106" s="235"/>
      <c r="P106" s="235"/>
      <c r="Q106" s="235"/>
    </row>
    <row r="107" spans="2:17" ht="13.5" hidden="1" customHeight="1" x14ac:dyDescent="0.15">
      <c r="B107" s="235"/>
      <c r="C107" s="235"/>
      <c r="D107" s="235"/>
      <c r="E107" s="235"/>
      <c r="F107" s="235"/>
      <c r="G107" s="235"/>
      <c r="H107" s="235"/>
      <c r="I107" s="235"/>
      <c r="J107" s="235"/>
      <c r="K107" s="235"/>
      <c r="L107" s="235"/>
      <c r="M107" s="235"/>
      <c r="N107" s="235"/>
      <c r="O107" s="235"/>
      <c r="P107" s="235"/>
      <c r="Q107" s="235"/>
    </row>
    <row r="108" spans="2:17" ht="13.5" hidden="1" customHeight="1" x14ac:dyDescent="0.15">
      <c r="B108" s="235"/>
      <c r="C108" s="235"/>
      <c r="D108" s="235"/>
      <c r="E108" s="235"/>
      <c r="F108" s="235"/>
      <c r="G108" s="235"/>
      <c r="H108" s="235"/>
      <c r="I108" s="235"/>
      <c r="J108" s="235"/>
      <c r="K108" s="235"/>
      <c r="L108" s="235"/>
      <c r="M108" s="235"/>
      <c r="N108" s="235"/>
      <c r="O108" s="235"/>
      <c r="P108" s="235"/>
      <c r="Q108" s="235"/>
    </row>
    <row r="109" spans="2:17" ht="13.5" hidden="1" customHeight="1" x14ac:dyDescent="0.15">
      <c r="B109" s="235"/>
      <c r="C109" s="235"/>
      <c r="D109" s="235"/>
      <c r="E109" s="235"/>
      <c r="F109" s="235"/>
      <c r="G109" s="235"/>
      <c r="H109" s="235"/>
      <c r="I109" s="235"/>
      <c r="J109" s="235"/>
      <c r="K109" s="235"/>
      <c r="L109" s="235"/>
      <c r="M109" s="235"/>
      <c r="N109" s="235"/>
      <c r="O109" s="235"/>
      <c r="P109" s="235"/>
      <c r="Q109" s="235"/>
    </row>
    <row r="110" spans="2:17" ht="13.5" hidden="1" customHeight="1" x14ac:dyDescent="0.15">
      <c r="B110" s="235"/>
      <c r="C110" s="235"/>
      <c r="D110" s="235"/>
      <c r="E110" s="235"/>
      <c r="F110" s="235"/>
      <c r="G110" s="235"/>
      <c r="H110" s="235"/>
      <c r="I110" s="235"/>
      <c r="J110" s="235"/>
      <c r="K110" s="235"/>
      <c r="L110" s="235"/>
      <c r="M110" s="235"/>
      <c r="N110" s="235"/>
      <c r="O110" s="235"/>
      <c r="P110" s="235"/>
      <c r="Q110" s="235"/>
    </row>
    <row r="111" spans="2:17" ht="13.5" hidden="1" customHeight="1" x14ac:dyDescent="0.15">
      <c r="B111" s="235"/>
      <c r="C111" s="235"/>
      <c r="D111" s="235"/>
      <c r="E111" s="235"/>
      <c r="F111" s="235"/>
      <c r="G111" s="235"/>
      <c r="H111" s="235"/>
      <c r="I111" s="235"/>
      <c r="J111" s="235"/>
      <c r="K111" s="235"/>
      <c r="L111" s="235"/>
      <c r="M111" s="235"/>
      <c r="N111" s="235"/>
      <c r="O111" s="235"/>
      <c r="P111" s="235"/>
      <c r="Q111" s="235"/>
    </row>
    <row r="112" spans="2:17" ht="13.5" hidden="1" customHeight="1" x14ac:dyDescent="0.15">
      <c r="B112" s="235"/>
      <c r="C112" s="235"/>
      <c r="D112" s="235"/>
      <c r="E112" s="235"/>
      <c r="F112" s="235"/>
      <c r="G112" s="235"/>
      <c r="H112" s="235"/>
      <c r="I112" s="235"/>
      <c r="J112" s="235"/>
      <c r="K112" s="235"/>
      <c r="L112" s="235"/>
      <c r="M112" s="235"/>
      <c r="N112" s="235"/>
      <c r="O112" s="235"/>
      <c r="P112" s="235"/>
      <c r="Q112" s="235"/>
    </row>
    <row r="113" spans="2:17" ht="13.5" hidden="1" customHeight="1" x14ac:dyDescent="0.15">
      <c r="B113" s="235"/>
      <c r="C113" s="235"/>
      <c r="D113" s="235"/>
      <c r="E113" s="235"/>
      <c r="F113" s="235"/>
      <c r="G113" s="235"/>
      <c r="H113" s="235"/>
      <c r="I113" s="235"/>
      <c r="J113" s="235"/>
      <c r="K113" s="235"/>
      <c r="L113" s="235"/>
      <c r="M113" s="235"/>
      <c r="N113" s="235"/>
      <c r="O113" s="235"/>
      <c r="P113" s="235"/>
      <c r="Q113" s="235"/>
    </row>
    <row r="114" spans="2:17" ht="13.5" hidden="1" customHeight="1" x14ac:dyDescent="0.15">
      <c r="B114" s="235"/>
      <c r="C114" s="235"/>
      <c r="D114" s="235"/>
      <c r="E114" s="235"/>
      <c r="F114" s="235"/>
      <c r="G114" s="235"/>
      <c r="H114" s="235"/>
      <c r="I114" s="235"/>
      <c r="J114" s="235"/>
      <c r="K114" s="235"/>
      <c r="L114" s="235"/>
      <c r="M114" s="235"/>
      <c r="N114" s="235"/>
      <c r="O114" s="235"/>
      <c r="P114" s="235"/>
      <c r="Q114" s="235"/>
    </row>
    <row r="115" spans="2:17" ht="13.5" hidden="1" customHeight="1" x14ac:dyDescent="0.15">
      <c r="B115" s="235"/>
      <c r="C115" s="235"/>
      <c r="D115" s="235"/>
      <c r="E115" s="235"/>
      <c r="F115" s="235"/>
      <c r="G115" s="235"/>
      <c r="H115" s="235"/>
      <c r="I115" s="235"/>
      <c r="J115" s="235"/>
      <c r="K115" s="235"/>
      <c r="L115" s="235"/>
      <c r="M115" s="235"/>
      <c r="N115" s="235"/>
      <c r="O115" s="235"/>
      <c r="P115" s="235"/>
      <c r="Q115" s="235"/>
    </row>
    <row r="116" spans="2:17" ht="13.5" hidden="1" customHeight="1" x14ac:dyDescent="0.15">
      <c r="B116" s="235"/>
      <c r="C116" s="235"/>
      <c r="D116" s="235"/>
      <c r="E116" s="235"/>
      <c r="F116" s="235"/>
      <c r="G116" s="235"/>
      <c r="H116" s="235"/>
      <c r="I116" s="235"/>
      <c r="J116" s="235"/>
      <c r="K116" s="235"/>
      <c r="L116" s="235"/>
      <c r="M116" s="235"/>
      <c r="N116" s="235"/>
      <c r="O116" s="235"/>
      <c r="P116" s="235"/>
      <c r="Q116" s="235"/>
    </row>
    <row r="117" spans="2:17" ht="13.5" hidden="1" customHeight="1" x14ac:dyDescent="0.15">
      <c r="B117" s="235"/>
      <c r="C117" s="235"/>
      <c r="D117" s="235"/>
      <c r="E117" s="235"/>
      <c r="F117" s="235"/>
      <c r="G117" s="235"/>
      <c r="H117" s="235"/>
      <c r="I117" s="235"/>
      <c r="J117" s="235"/>
      <c r="K117" s="235"/>
      <c r="L117" s="235"/>
      <c r="M117" s="235"/>
      <c r="N117" s="235"/>
      <c r="O117" s="235"/>
      <c r="P117" s="235"/>
      <c r="Q117" s="235"/>
    </row>
    <row r="118" spans="2:17" ht="13.5" hidden="1" customHeight="1" x14ac:dyDescent="0.15">
      <c r="B118" s="235"/>
      <c r="C118" s="235"/>
      <c r="D118" s="235"/>
      <c r="E118" s="235"/>
      <c r="F118" s="235"/>
      <c r="G118" s="235"/>
      <c r="H118" s="235"/>
      <c r="I118" s="235"/>
      <c r="J118" s="235"/>
      <c r="K118" s="235"/>
      <c r="L118" s="235"/>
      <c r="M118" s="235"/>
      <c r="N118" s="235"/>
      <c r="O118" s="235"/>
      <c r="P118" s="235"/>
      <c r="Q118" s="235"/>
    </row>
    <row r="119" spans="2:17" ht="13.5" hidden="1" customHeight="1" x14ac:dyDescent="0.15">
      <c r="B119" s="235"/>
      <c r="C119" s="235"/>
      <c r="D119" s="235"/>
      <c r="E119" s="235"/>
      <c r="F119" s="235"/>
      <c r="G119" s="235"/>
      <c r="H119" s="235"/>
      <c r="I119" s="235"/>
      <c r="J119" s="235"/>
      <c r="K119" s="235"/>
      <c r="L119" s="235"/>
      <c r="M119" s="235"/>
      <c r="N119" s="235"/>
      <c r="O119" s="235"/>
      <c r="P119" s="235"/>
      <c r="Q119" s="235"/>
    </row>
    <row r="120" spans="2:17" ht="13.5" hidden="1" customHeight="1" x14ac:dyDescent="0.15">
      <c r="B120" s="235"/>
      <c r="C120" s="235"/>
      <c r="D120" s="235"/>
      <c r="E120" s="235"/>
      <c r="F120" s="235"/>
      <c r="G120" s="235"/>
      <c r="H120" s="235"/>
      <c r="I120" s="235"/>
      <c r="J120" s="235"/>
      <c r="K120" s="235"/>
      <c r="L120" s="235"/>
      <c r="M120" s="235"/>
      <c r="N120" s="235"/>
      <c r="O120" s="235"/>
      <c r="P120" s="235"/>
      <c r="Q120" s="235"/>
    </row>
    <row r="121" spans="2:17" ht="13.5" hidden="1" customHeight="1" x14ac:dyDescent="0.15">
      <c r="B121" s="235"/>
      <c r="C121" s="235"/>
      <c r="D121" s="235"/>
      <c r="E121" s="235"/>
      <c r="F121" s="235"/>
      <c r="G121" s="235"/>
      <c r="H121" s="235"/>
      <c r="I121" s="235"/>
      <c r="J121" s="235"/>
      <c r="K121" s="235"/>
      <c r="L121" s="235"/>
      <c r="M121" s="235"/>
      <c r="N121" s="235"/>
      <c r="O121" s="235"/>
      <c r="P121" s="235"/>
      <c r="Q121" s="235"/>
    </row>
    <row r="122" spans="2:17" ht="13.5" hidden="1" customHeight="1" x14ac:dyDescent="0.15">
      <c r="B122" s="235"/>
      <c r="C122" s="235"/>
      <c r="D122" s="235"/>
      <c r="E122" s="235"/>
      <c r="F122" s="235"/>
      <c r="G122" s="235"/>
      <c r="H122" s="235"/>
      <c r="I122" s="235"/>
      <c r="J122" s="235"/>
      <c r="K122" s="235"/>
      <c r="L122" s="235"/>
      <c r="M122" s="235"/>
      <c r="N122" s="235"/>
      <c r="O122" s="235"/>
      <c r="P122" s="235"/>
      <c r="Q122" s="235"/>
    </row>
    <row r="123" spans="2:17" ht="13.5" hidden="1" customHeight="1" x14ac:dyDescent="0.15">
      <c r="B123" s="235"/>
      <c r="C123" s="235"/>
      <c r="D123" s="235"/>
      <c r="E123" s="235"/>
      <c r="F123" s="235"/>
      <c r="G123" s="235"/>
      <c r="H123" s="235"/>
      <c r="I123" s="235"/>
      <c r="J123" s="235"/>
      <c r="K123" s="235"/>
      <c r="L123" s="235"/>
      <c r="M123" s="235"/>
      <c r="N123" s="235"/>
      <c r="O123" s="235"/>
      <c r="P123" s="235"/>
      <c r="Q123" s="235"/>
    </row>
    <row r="124" spans="2:17" ht="13.5" hidden="1" customHeight="1" x14ac:dyDescent="0.15">
      <c r="B124" s="235"/>
      <c r="C124" s="235"/>
      <c r="D124" s="235"/>
      <c r="E124" s="235"/>
      <c r="F124" s="235"/>
      <c r="G124" s="235"/>
      <c r="H124" s="235"/>
      <c r="I124" s="235"/>
      <c r="J124" s="235"/>
      <c r="K124" s="235"/>
      <c r="L124" s="235"/>
      <c r="M124" s="235"/>
      <c r="N124" s="235"/>
      <c r="O124" s="235"/>
      <c r="P124" s="235"/>
      <c r="Q124" s="235"/>
    </row>
    <row r="125" spans="2:17" ht="13.5" hidden="1" customHeight="1" x14ac:dyDescent="0.15">
      <c r="B125" s="235"/>
      <c r="C125" s="235"/>
      <c r="D125" s="235"/>
      <c r="E125" s="235"/>
      <c r="F125" s="235"/>
      <c r="G125" s="235"/>
      <c r="H125" s="235"/>
      <c r="I125" s="235"/>
      <c r="J125" s="235"/>
      <c r="K125" s="235"/>
      <c r="L125" s="235"/>
      <c r="M125" s="235"/>
      <c r="N125" s="235"/>
      <c r="O125" s="235"/>
      <c r="P125" s="235"/>
      <c r="Q125" s="235"/>
    </row>
    <row r="126" spans="2:17" ht="13.5" hidden="1" customHeight="1" x14ac:dyDescent="0.15">
      <c r="B126" s="235"/>
      <c r="C126" s="235"/>
      <c r="D126" s="235"/>
      <c r="E126" s="235"/>
      <c r="F126" s="235"/>
      <c r="G126" s="235"/>
      <c r="H126" s="235"/>
      <c r="I126" s="235"/>
      <c r="J126" s="235"/>
      <c r="K126" s="235"/>
      <c r="L126" s="235"/>
      <c r="M126" s="235"/>
      <c r="N126" s="235"/>
      <c r="O126" s="235"/>
      <c r="P126" s="235"/>
      <c r="Q126" s="235"/>
    </row>
    <row r="127" spans="2:17" ht="13.5" hidden="1" customHeight="1" x14ac:dyDescent="0.15">
      <c r="B127" s="235"/>
      <c r="C127" s="235"/>
      <c r="D127" s="235"/>
      <c r="E127" s="235"/>
      <c r="F127" s="235"/>
      <c r="G127" s="235"/>
      <c r="H127" s="235"/>
      <c r="I127" s="235"/>
      <c r="J127" s="235"/>
      <c r="K127" s="235"/>
      <c r="L127" s="235"/>
      <c r="M127" s="235"/>
      <c r="N127" s="235"/>
      <c r="O127" s="235"/>
      <c r="P127" s="235"/>
      <c r="Q127" s="235"/>
    </row>
    <row r="128" spans="2:17" ht="13.5" hidden="1" customHeight="1" x14ac:dyDescent="0.15">
      <c r="B128" s="235"/>
      <c r="C128" s="235"/>
      <c r="D128" s="235"/>
      <c r="E128" s="235"/>
      <c r="F128" s="235"/>
      <c r="G128" s="235"/>
      <c r="H128" s="235"/>
      <c r="I128" s="235"/>
      <c r="J128" s="235"/>
      <c r="K128" s="235"/>
      <c r="L128" s="235"/>
      <c r="M128" s="235"/>
      <c r="N128" s="235"/>
      <c r="O128" s="235"/>
      <c r="P128" s="235"/>
      <c r="Q128" s="235"/>
    </row>
    <row r="129" spans="2:17" ht="13.5" hidden="1" customHeight="1" x14ac:dyDescent="0.15">
      <c r="B129" s="235"/>
      <c r="C129" s="235"/>
      <c r="D129" s="235"/>
      <c r="E129" s="235"/>
      <c r="F129" s="235"/>
      <c r="G129" s="235"/>
      <c r="H129" s="235"/>
      <c r="I129" s="235"/>
      <c r="J129" s="235"/>
      <c r="K129" s="235"/>
      <c r="L129" s="235"/>
      <c r="M129" s="235"/>
      <c r="N129" s="235"/>
      <c r="O129" s="235"/>
      <c r="P129" s="235"/>
      <c r="Q129" s="235"/>
    </row>
    <row r="130" spans="2:17" ht="13.5" hidden="1" customHeight="1" x14ac:dyDescent="0.15">
      <c r="B130" s="235"/>
      <c r="C130" s="235"/>
      <c r="D130" s="235"/>
      <c r="E130" s="235"/>
      <c r="F130" s="235"/>
      <c r="G130" s="235"/>
      <c r="H130" s="235"/>
      <c r="I130" s="235"/>
      <c r="J130" s="235"/>
      <c r="K130" s="235"/>
      <c r="L130" s="235"/>
      <c r="M130" s="235"/>
      <c r="N130" s="235"/>
      <c r="O130" s="235"/>
      <c r="P130" s="235"/>
      <c r="Q130" s="235"/>
    </row>
    <row r="131" spans="2:17" ht="13.5" hidden="1" customHeight="1" x14ac:dyDescent="0.15">
      <c r="B131" s="235"/>
      <c r="C131" s="235"/>
      <c r="D131" s="235"/>
      <c r="E131" s="235"/>
      <c r="F131" s="235"/>
      <c r="G131" s="235"/>
      <c r="H131" s="235"/>
      <c r="I131" s="235"/>
      <c r="J131" s="235"/>
      <c r="K131" s="235"/>
      <c r="L131" s="235"/>
      <c r="M131" s="235"/>
      <c r="N131" s="235"/>
      <c r="O131" s="235"/>
      <c r="P131" s="235"/>
      <c r="Q131" s="235"/>
    </row>
    <row r="132" spans="2:17" ht="13.5" hidden="1" customHeight="1" x14ac:dyDescent="0.15">
      <c r="B132" s="235"/>
      <c r="C132" s="235"/>
      <c r="D132" s="235"/>
      <c r="E132" s="235"/>
      <c r="F132" s="235"/>
      <c r="G132" s="235"/>
      <c r="H132" s="235"/>
      <c r="I132" s="235"/>
      <c r="J132" s="235"/>
      <c r="K132" s="235"/>
      <c r="L132" s="235"/>
      <c r="M132" s="235"/>
      <c r="N132" s="235"/>
      <c r="O132" s="235"/>
      <c r="P132" s="235"/>
      <c r="Q132" s="235"/>
    </row>
    <row r="133" spans="2:17" ht="13.5" hidden="1" customHeight="1" x14ac:dyDescent="0.15">
      <c r="B133" s="235"/>
      <c r="C133" s="235"/>
      <c r="D133" s="235"/>
      <c r="E133" s="235"/>
      <c r="F133" s="235"/>
      <c r="G133" s="235"/>
      <c r="H133" s="235"/>
      <c r="I133" s="235"/>
      <c r="J133" s="235"/>
      <c r="K133" s="235"/>
      <c r="L133" s="235"/>
      <c r="M133" s="235"/>
      <c r="N133" s="235"/>
      <c r="O133" s="235"/>
      <c r="P133" s="235"/>
      <c r="Q133" s="235"/>
    </row>
    <row r="134" spans="2:17" ht="13.5" hidden="1" customHeight="1" x14ac:dyDescent="0.15">
      <c r="B134" s="235"/>
      <c r="C134" s="235"/>
      <c r="D134" s="235"/>
      <c r="E134" s="235"/>
      <c r="F134" s="235"/>
      <c r="G134" s="235"/>
      <c r="H134" s="235"/>
      <c r="I134" s="235"/>
      <c r="J134" s="235"/>
      <c r="K134" s="235"/>
      <c r="L134" s="235"/>
      <c r="M134" s="235"/>
      <c r="N134" s="235"/>
      <c r="O134" s="235"/>
      <c r="P134" s="235"/>
      <c r="Q134" s="235"/>
    </row>
    <row r="135" spans="2:17" ht="13.5" hidden="1" customHeight="1" x14ac:dyDescent="0.15">
      <c r="B135" s="235"/>
      <c r="C135" s="235"/>
      <c r="D135" s="235"/>
      <c r="E135" s="235"/>
      <c r="F135" s="235"/>
      <c r="G135" s="235"/>
      <c r="H135" s="235"/>
      <c r="I135" s="235"/>
      <c r="J135" s="235"/>
      <c r="K135" s="235"/>
      <c r="L135" s="235"/>
      <c r="M135" s="235"/>
      <c r="N135" s="235"/>
      <c r="O135" s="235"/>
      <c r="P135" s="235"/>
      <c r="Q135" s="235"/>
    </row>
    <row r="136" spans="2:17" ht="13.5" hidden="1" customHeight="1" x14ac:dyDescent="0.15">
      <c r="B136" s="235"/>
      <c r="C136" s="235"/>
      <c r="D136" s="235"/>
      <c r="E136" s="235"/>
      <c r="F136" s="235"/>
      <c r="G136" s="235"/>
      <c r="H136" s="235"/>
      <c r="I136" s="235"/>
      <c r="J136" s="235"/>
      <c r="K136" s="235"/>
      <c r="L136" s="235"/>
      <c r="M136" s="235"/>
      <c r="N136" s="235"/>
      <c r="O136" s="235"/>
      <c r="P136" s="235"/>
      <c r="Q136" s="235"/>
    </row>
    <row r="137" spans="2:17" ht="13.5" hidden="1" customHeight="1" x14ac:dyDescent="0.15">
      <c r="B137" s="235"/>
      <c r="C137" s="235"/>
      <c r="D137" s="235"/>
      <c r="E137" s="235"/>
      <c r="F137" s="235"/>
      <c r="G137" s="235"/>
      <c r="H137" s="235"/>
      <c r="I137" s="235"/>
      <c r="J137" s="235"/>
      <c r="K137" s="235"/>
      <c r="L137" s="235"/>
      <c r="M137" s="235"/>
      <c r="N137" s="235"/>
      <c r="O137" s="235"/>
      <c r="P137" s="235"/>
      <c r="Q137" s="235"/>
    </row>
    <row r="138" spans="2:17" ht="13.5" hidden="1" customHeight="1" x14ac:dyDescent="0.15">
      <c r="B138" s="235"/>
      <c r="C138" s="235"/>
      <c r="D138" s="235"/>
      <c r="E138" s="235"/>
      <c r="F138" s="235"/>
      <c r="G138" s="235"/>
      <c r="H138" s="235"/>
      <c r="I138" s="235"/>
      <c r="J138" s="235"/>
      <c r="K138" s="235"/>
      <c r="L138" s="235"/>
      <c r="M138" s="235"/>
      <c r="N138" s="235"/>
      <c r="O138" s="235"/>
      <c r="P138" s="235"/>
      <c r="Q138" s="235"/>
    </row>
    <row r="139" spans="2:17" ht="13.5" hidden="1" customHeight="1" x14ac:dyDescent="0.15">
      <c r="B139" s="235"/>
      <c r="C139" s="235"/>
      <c r="D139" s="235"/>
      <c r="E139" s="235"/>
      <c r="F139" s="235"/>
      <c r="G139" s="235"/>
      <c r="H139" s="235"/>
      <c r="I139" s="235"/>
      <c r="J139" s="235"/>
      <c r="K139" s="235"/>
      <c r="L139" s="235"/>
      <c r="M139" s="235"/>
      <c r="N139" s="235"/>
      <c r="O139" s="235"/>
      <c r="P139" s="235"/>
      <c r="Q139" s="235"/>
    </row>
    <row r="140" spans="2:17" ht="13.5" hidden="1" customHeight="1" x14ac:dyDescent="0.15">
      <c r="B140" s="235"/>
      <c r="C140" s="235"/>
      <c r="D140" s="235"/>
      <c r="E140" s="235"/>
      <c r="F140" s="235"/>
      <c r="G140" s="235"/>
      <c r="H140" s="235"/>
      <c r="I140" s="235"/>
      <c r="J140" s="235"/>
      <c r="K140" s="235"/>
      <c r="L140" s="235"/>
      <c r="M140" s="235"/>
      <c r="N140" s="235"/>
      <c r="O140" s="235"/>
      <c r="P140" s="235"/>
      <c r="Q140" s="235"/>
    </row>
    <row r="141" spans="2:17" ht="13.5" hidden="1" customHeight="1" x14ac:dyDescent="0.15">
      <c r="B141" s="235"/>
      <c r="C141" s="235"/>
      <c r="D141" s="235"/>
      <c r="E141" s="235"/>
      <c r="F141" s="235"/>
      <c r="G141" s="235"/>
      <c r="H141" s="235"/>
      <c r="I141" s="235"/>
      <c r="J141" s="235"/>
      <c r="K141" s="235"/>
      <c r="L141" s="235"/>
      <c r="M141" s="235"/>
      <c r="N141" s="235"/>
      <c r="O141" s="235"/>
      <c r="P141" s="235"/>
      <c r="Q141" s="235"/>
    </row>
    <row r="142" spans="2:17" ht="13.5" hidden="1" customHeight="1" x14ac:dyDescent="0.15">
      <c r="B142" s="235"/>
      <c r="C142" s="235"/>
      <c r="D142" s="235"/>
      <c r="E142" s="235"/>
      <c r="F142" s="235"/>
      <c r="G142" s="235"/>
      <c r="H142" s="235"/>
      <c r="I142" s="235"/>
      <c r="J142" s="235"/>
      <c r="K142" s="235"/>
      <c r="L142" s="235"/>
      <c r="M142" s="235"/>
      <c r="N142" s="235"/>
      <c r="O142" s="235"/>
      <c r="P142" s="235"/>
      <c r="Q142" s="235"/>
    </row>
    <row r="143" spans="2:17" ht="13.5" hidden="1" customHeight="1" x14ac:dyDescent="0.15">
      <c r="B143" s="235"/>
      <c r="C143" s="235"/>
      <c r="D143" s="235"/>
      <c r="E143" s="235"/>
      <c r="F143" s="235"/>
      <c r="G143" s="235"/>
      <c r="H143" s="235"/>
      <c r="I143" s="235"/>
      <c r="J143" s="235"/>
      <c r="K143" s="235"/>
      <c r="L143" s="235"/>
      <c r="M143" s="235"/>
      <c r="N143" s="235"/>
      <c r="O143" s="235"/>
      <c r="P143" s="235"/>
      <c r="Q143" s="235"/>
    </row>
    <row r="144" spans="2:17" ht="13.5" hidden="1" customHeight="1" x14ac:dyDescent="0.15">
      <c r="B144" s="235"/>
      <c r="C144" s="235"/>
      <c r="D144" s="235"/>
      <c r="E144" s="235"/>
      <c r="F144" s="235"/>
      <c r="G144" s="235"/>
      <c r="H144" s="235"/>
      <c r="I144" s="235"/>
      <c r="J144" s="235"/>
      <c r="K144" s="235"/>
      <c r="L144" s="235"/>
      <c r="M144" s="235"/>
      <c r="N144" s="235"/>
      <c r="O144" s="235"/>
      <c r="P144" s="235"/>
      <c r="Q144" s="235"/>
    </row>
    <row r="145" spans="2:17" ht="13.5" hidden="1" customHeight="1" x14ac:dyDescent="0.15">
      <c r="B145" s="235"/>
      <c r="C145" s="235"/>
      <c r="D145" s="235"/>
      <c r="E145" s="235"/>
      <c r="F145" s="235"/>
      <c r="G145" s="235"/>
      <c r="H145" s="235"/>
      <c r="I145" s="235"/>
      <c r="J145" s="235"/>
      <c r="K145" s="235"/>
      <c r="L145" s="235"/>
      <c r="M145" s="235"/>
      <c r="N145" s="235"/>
      <c r="O145" s="235"/>
      <c r="P145" s="235"/>
      <c r="Q145" s="235"/>
    </row>
    <row r="146" spans="2:17" ht="13.5" hidden="1" customHeight="1" x14ac:dyDescent="0.15">
      <c r="B146" s="235"/>
      <c r="C146" s="235"/>
      <c r="D146" s="235"/>
      <c r="E146" s="235"/>
      <c r="F146" s="235"/>
      <c r="G146" s="235"/>
      <c r="H146" s="235"/>
      <c r="I146" s="235"/>
      <c r="J146" s="235"/>
      <c r="K146" s="235"/>
      <c r="L146" s="235"/>
      <c r="M146" s="235"/>
      <c r="N146" s="235"/>
      <c r="O146" s="235"/>
      <c r="P146" s="235"/>
      <c r="Q146" s="235"/>
    </row>
    <row r="147" spans="2:17" ht="13.5" hidden="1" customHeight="1" x14ac:dyDescent="0.15">
      <c r="B147" s="235"/>
      <c r="C147" s="235"/>
      <c r="D147" s="235"/>
      <c r="E147" s="235"/>
      <c r="F147" s="235"/>
      <c r="G147" s="235"/>
      <c r="H147" s="235"/>
      <c r="I147" s="235"/>
      <c r="J147" s="235"/>
      <c r="K147" s="235"/>
      <c r="L147" s="235"/>
      <c r="M147" s="235"/>
      <c r="N147" s="235"/>
      <c r="O147" s="235"/>
      <c r="P147" s="235"/>
      <c r="Q147" s="235"/>
    </row>
    <row r="148" spans="2:17" ht="13.5" hidden="1" customHeight="1" x14ac:dyDescent="0.15">
      <c r="B148" s="235"/>
      <c r="C148" s="235"/>
      <c r="D148" s="235"/>
      <c r="E148" s="235"/>
      <c r="F148" s="235"/>
      <c r="G148" s="235"/>
      <c r="H148" s="235"/>
      <c r="I148" s="235"/>
      <c r="J148" s="235"/>
      <c r="K148" s="235"/>
      <c r="L148" s="235"/>
      <c r="M148" s="235"/>
      <c r="N148" s="235"/>
      <c r="O148" s="235"/>
      <c r="P148" s="235"/>
      <c r="Q148" s="235"/>
    </row>
    <row r="149" spans="2:17" ht="13.5" hidden="1" customHeight="1" x14ac:dyDescent="0.15">
      <c r="B149" s="235"/>
      <c r="C149" s="235"/>
      <c r="D149" s="235"/>
      <c r="E149" s="235"/>
      <c r="F149" s="235"/>
      <c r="G149" s="235"/>
      <c r="H149" s="235"/>
      <c r="I149" s="235"/>
      <c r="J149" s="235"/>
      <c r="K149" s="235"/>
      <c r="L149" s="235"/>
      <c r="M149" s="235"/>
      <c r="N149" s="235"/>
      <c r="O149" s="235"/>
      <c r="P149" s="235"/>
      <c r="Q149" s="235"/>
    </row>
    <row r="150" spans="2:17" ht="13.5" hidden="1" customHeight="1" x14ac:dyDescent="0.15">
      <c r="B150" s="235"/>
      <c r="C150" s="235"/>
      <c r="D150" s="235"/>
      <c r="E150" s="235"/>
      <c r="F150" s="235"/>
      <c r="G150" s="235"/>
      <c r="H150" s="235"/>
      <c r="I150" s="235"/>
      <c r="J150" s="235"/>
      <c r="K150" s="235"/>
      <c r="L150" s="235"/>
      <c r="M150" s="235"/>
      <c r="N150" s="235"/>
      <c r="O150" s="235"/>
      <c r="P150" s="235"/>
      <c r="Q150" s="235"/>
    </row>
    <row r="151" spans="2:17" ht="13.5" hidden="1" customHeight="1" x14ac:dyDescent="0.15">
      <c r="B151" s="235"/>
      <c r="C151" s="235"/>
      <c r="D151" s="235"/>
      <c r="E151" s="235"/>
      <c r="F151" s="235"/>
      <c r="G151" s="235"/>
      <c r="H151" s="235"/>
      <c r="I151" s="235"/>
      <c r="J151" s="235"/>
      <c r="K151" s="235"/>
      <c r="L151" s="235"/>
      <c r="M151" s="235"/>
      <c r="N151" s="235"/>
      <c r="O151" s="235"/>
      <c r="P151" s="235"/>
      <c r="Q151" s="235"/>
    </row>
    <row r="152" spans="2:17" ht="13.5" hidden="1" customHeight="1" x14ac:dyDescent="0.15">
      <c r="B152" s="235"/>
      <c r="C152" s="235"/>
      <c r="D152" s="235"/>
      <c r="E152" s="235"/>
      <c r="F152" s="235"/>
      <c r="G152" s="235"/>
      <c r="H152" s="235"/>
      <c r="I152" s="235"/>
      <c r="J152" s="235"/>
      <c r="K152" s="235"/>
      <c r="L152" s="235"/>
      <c r="M152" s="235"/>
      <c r="N152" s="235"/>
      <c r="O152" s="235"/>
      <c r="P152" s="235"/>
      <c r="Q152" s="235"/>
    </row>
    <row r="153" spans="2:17" ht="13.5" hidden="1" customHeight="1" x14ac:dyDescent="0.15">
      <c r="B153" s="235"/>
      <c r="C153" s="235"/>
      <c r="D153" s="235"/>
      <c r="E153" s="235"/>
      <c r="F153" s="235"/>
      <c r="G153" s="235"/>
      <c r="H153" s="235"/>
      <c r="I153" s="235"/>
      <c r="J153" s="235"/>
      <c r="K153" s="235"/>
      <c r="L153" s="235"/>
      <c r="M153" s="235"/>
      <c r="N153" s="235"/>
      <c r="O153" s="235"/>
      <c r="P153" s="235"/>
      <c r="Q153" s="235"/>
    </row>
    <row r="154" spans="2:17" ht="13.5" hidden="1" customHeight="1" x14ac:dyDescent="0.15">
      <c r="B154" s="235"/>
      <c r="C154" s="235"/>
      <c r="D154" s="235"/>
      <c r="E154" s="235"/>
      <c r="F154" s="235"/>
      <c r="G154" s="235"/>
      <c r="H154" s="235"/>
      <c r="I154" s="235"/>
      <c r="J154" s="235"/>
      <c r="K154" s="235"/>
      <c r="L154" s="235"/>
      <c r="M154" s="235"/>
      <c r="N154" s="235"/>
      <c r="O154" s="235"/>
      <c r="P154" s="235"/>
      <c r="Q154" s="235"/>
    </row>
    <row r="155" spans="2:17" ht="13.5" hidden="1" customHeight="1" x14ac:dyDescent="0.15">
      <c r="B155" s="235"/>
      <c r="C155" s="235"/>
      <c r="D155" s="235"/>
      <c r="E155" s="235"/>
      <c r="F155" s="235"/>
      <c r="G155" s="235"/>
      <c r="H155" s="235"/>
      <c r="I155" s="235"/>
      <c r="J155" s="235"/>
      <c r="K155" s="235"/>
      <c r="L155" s="235"/>
      <c r="M155" s="235"/>
      <c r="N155" s="235"/>
      <c r="O155" s="235"/>
      <c r="P155" s="235"/>
      <c r="Q155" s="235"/>
    </row>
    <row r="156" spans="2:17" ht="13.5" hidden="1" customHeight="1" x14ac:dyDescent="0.15">
      <c r="B156" s="235"/>
      <c r="C156" s="235"/>
      <c r="D156" s="235"/>
      <c r="E156" s="235"/>
      <c r="F156" s="235"/>
      <c r="G156" s="235"/>
      <c r="H156" s="235"/>
      <c r="I156" s="235"/>
      <c r="J156" s="235"/>
      <c r="K156" s="235"/>
      <c r="L156" s="235"/>
      <c r="M156" s="235"/>
      <c r="N156" s="235"/>
      <c r="O156" s="235"/>
      <c r="P156" s="235"/>
      <c r="Q156" s="235"/>
    </row>
    <row r="157" spans="2:17" ht="13.5" hidden="1" customHeight="1" x14ac:dyDescent="0.15">
      <c r="B157" s="235"/>
      <c r="C157" s="235"/>
      <c r="D157" s="235"/>
      <c r="E157" s="235"/>
      <c r="F157" s="235"/>
      <c r="G157" s="235"/>
      <c r="H157" s="235"/>
      <c r="I157" s="235"/>
      <c r="J157" s="235"/>
      <c r="K157" s="235"/>
      <c r="L157" s="235"/>
      <c r="M157" s="235"/>
      <c r="N157" s="235"/>
      <c r="O157" s="235"/>
      <c r="P157" s="235"/>
      <c r="Q157" s="235"/>
    </row>
    <row r="158" spans="2:17" ht="13.5" hidden="1" customHeight="1" x14ac:dyDescent="0.15">
      <c r="B158" s="235"/>
      <c r="C158" s="235"/>
      <c r="D158" s="235"/>
      <c r="E158" s="235"/>
      <c r="F158" s="235"/>
      <c r="G158" s="235"/>
      <c r="H158" s="235"/>
      <c r="I158" s="235"/>
      <c r="J158" s="235"/>
      <c r="K158" s="235"/>
      <c r="L158" s="235"/>
      <c r="M158" s="235"/>
      <c r="N158" s="235"/>
      <c r="O158" s="235"/>
      <c r="P158" s="235"/>
      <c r="Q158" s="235"/>
    </row>
    <row r="159" spans="2:17" ht="13.5" hidden="1" customHeight="1" x14ac:dyDescent="0.15">
      <c r="B159" s="235"/>
      <c r="C159" s="235"/>
      <c r="D159" s="235"/>
      <c r="E159" s="235"/>
      <c r="F159" s="235"/>
      <c r="G159" s="235"/>
      <c r="H159" s="235"/>
      <c r="I159" s="235"/>
      <c r="J159" s="235"/>
      <c r="K159" s="235"/>
      <c r="L159" s="235"/>
      <c r="M159" s="235"/>
      <c r="N159" s="235"/>
      <c r="O159" s="235"/>
      <c r="P159" s="235"/>
      <c r="Q159" s="235"/>
    </row>
    <row r="160" spans="2:17" ht="13.5" hidden="1" customHeight="1" x14ac:dyDescent="0.15">
      <c r="B160" s="235"/>
      <c r="C160" s="235"/>
      <c r="D160" s="235"/>
      <c r="E160" s="235"/>
      <c r="F160" s="235"/>
      <c r="G160" s="235"/>
      <c r="H160" s="235"/>
      <c r="I160" s="235"/>
      <c r="J160" s="235"/>
      <c r="K160" s="235"/>
      <c r="L160" s="235"/>
      <c r="M160" s="235"/>
      <c r="N160" s="235"/>
      <c r="O160" s="235"/>
      <c r="P160" s="235"/>
      <c r="Q160" s="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I63" sqref="I63"/>
    </sheetView>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S2" s="232"/>
      <c r="AH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O28" s="232"/>
      <c r="T28" s="232"/>
      <c r="AH28" s="232"/>
    </row>
    <row r="29" spans="12:34" x14ac:dyDescent="0.15"/>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P34" s="232"/>
      <c r="R34" s="232"/>
      <c r="T34" s="232"/>
    </row>
    <row r="35" spans="2:34" x14ac:dyDescent="0.15">
      <c r="D35" s="232"/>
      <c r="W35" s="232"/>
      <c r="AC35" s="232"/>
      <c r="AD35" s="232"/>
      <c r="AE35" s="232"/>
      <c r="AF35" s="232"/>
      <c r="AG35" s="232"/>
      <c r="AH35" s="232"/>
    </row>
    <row r="36" spans="2:34" x14ac:dyDescent="0.15">
      <c r="H36" s="232"/>
      <c r="J36" s="232"/>
      <c r="K36" s="232"/>
      <c r="M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6" zoomScale="70" zoomScaleNormal="70" zoomScaleSheetLayoutView="55" workbookViewId="0">
      <selection activeCell="I63" sqref="I63"/>
    </sheetView>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S2" s="232"/>
      <c r="AH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O28" s="232"/>
      <c r="T28" s="232"/>
      <c r="AH28" s="232"/>
    </row>
    <row r="29" spans="12:34" x14ac:dyDescent="0.15"/>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P34" s="232"/>
      <c r="R34" s="232"/>
      <c r="T34" s="232"/>
    </row>
    <row r="35" spans="2:34" x14ac:dyDescent="0.15">
      <c r="D35" s="232"/>
      <c r="W35" s="232"/>
      <c r="AC35" s="232"/>
      <c r="AD35" s="232"/>
      <c r="AE35" s="232"/>
      <c r="AF35" s="232"/>
      <c r="AG35" s="232"/>
      <c r="AH35" s="232"/>
    </row>
    <row r="36" spans="2:34" x14ac:dyDescent="0.15">
      <c r="H36" s="232"/>
      <c r="J36" s="232"/>
      <c r="K36" s="232"/>
      <c r="M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c r="AG59" s="232"/>
      <c r="AH59" s="232"/>
    </row>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25</v>
      </c>
      <c r="E2" s="109"/>
      <c r="F2" s="110" t="s">
        <v>405</v>
      </c>
      <c r="G2" s="111"/>
      <c r="H2" s="112"/>
    </row>
    <row r="3" spans="1:8" x14ac:dyDescent="0.15">
      <c r="A3" s="108" t="s">
        <v>398</v>
      </c>
      <c r="B3" s="113"/>
      <c r="C3" s="114"/>
      <c r="D3" s="115">
        <v>72180</v>
      </c>
      <c r="E3" s="116"/>
      <c r="F3" s="117">
        <v>47569</v>
      </c>
      <c r="G3" s="118"/>
      <c r="H3" s="119"/>
    </row>
    <row r="4" spans="1:8" x14ac:dyDescent="0.15">
      <c r="A4" s="120"/>
      <c r="B4" s="121"/>
      <c r="C4" s="122"/>
      <c r="D4" s="123">
        <v>34839</v>
      </c>
      <c r="E4" s="124"/>
      <c r="F4" s="125">
        <v>26255</v>
      </c>
      <c r="G4" s="126"/>
      <c r="H4" s="127"/>
    </row>
    <row r="5" spans="1:8" x14ac:dyDescent="0.15">
      <c r="A5" s="108" t="s">
        <v>400</v>
      </c>
      <c r="B5" s="113"/>
      <c r="C5" s="114"/>
      <c r="D5" s="115">
        <v>77466</v>
      </c>
      <c r="E5" s="116"/>
      <c r="F5" s="117">
        <v>50880</v>
      </c>
      <c r="G5" s="118"/>
      <c r="H5" s="119"/>
    </row>
    <row r="6" spans="1:8" x14ac:dyDescent="0.15">
      <c r="A6" s="120"/>
      <c r="B6" s="121"/>
      <c r="C6" s="122"/>
      <c r="D6" s="123">
        <v>39385</v>
      </c>
      <c r="E6" s="124"/>
      <c r="F6" s="125">
        <v>26879</v>
      </c>
      <c r="G6" s="126"/>
      <c r="H6" s="127"/>
    </row>
    <row r="7" spans="1:8" x14ac:dyDescent="0.15">
      <c r="A7" s="108" t="s">
        <v>401</v>
      </c>
      <c r="B7" s="113"/>
      <c r="C7" s="114"/>
      <c r="D7" s="115">
        <v>73053</v>
      </c>
      <c r="E7" s="116"/>
      <c r="F7" s="117">
        <v>63956</v>
      </c>
      <c r="G7" s="118"/>
      <c r="H7" s="119"/>
    </row>
    <row r="8" spans="1:8" x14ac:dyDescent="0.15">
      <c r="A8" s="120"/>
      <c r="B8" s="121"/>
      <c r="C8" s="122"/>
      <c r="D8" s="123">
        <v>48679</v>
      </c>
      <c r="E8" s="124"/>
      <c r="F8" s="125">
        <v>29239</v>
      </c>
      <c r="G8" s="126"/>
      <c r="H8" s="127"/>
    </row>
    <row r="9" spans="1:8" x14ac:dyDescent="0.15">
      <c r="A9" s="108" t="s">
        <v>402</v>
      </c>
      <c r="B9" s="113"/>
      <c r="C9" s="114"/>
      <c r="D9" s="115">
        <v>145026</v>
      </c>
      <c r="E9" s="116"/>
      <c r="F9" s="117">
        <v>66255</v>
      </c>
      <c r="G9" s="118"/>
      <c r="H9" s="119"/>
    </row>
    <row r="10" spans="1:8" x14ac:dyDescent="0.15">
      <c r="A10" s="120"/>
      <c r="B10" s="121"/>
      <c r="C10" s="122"/>
      <c r="D10" s="123">
        <v>82805</v>
      </c>
      <c r="E10" s="124"/>
      <c r="F10" s="125">
        <v>31822</v>
      </c>
      <c r="G10" s="126"/>
      <c r="H10" s="127"/>
    </row>
    <row r="11" spans="1:8" x14ac:dyDescent="0.15">
      <c r="A11" s="108" t="s">
        <v>403</v>
      </c>
      <c r="B11" s="113"/>
      <c r="C11" s="114"/>
      <c r="D11" s="115">
        <v>76435</v>
      </c>
      <c r="E11" s="116"/>
      <c r="F11" s="117">
        <v>92247</v>
      </c>
      <c r="G11" s="118"/>
      <c r="H11" s="119"/>
    </row>
    <row r="12" spans="1:8" x14ac:dyDescent="0.15">
      <c r="A12" s="120"/>
      <c r="B12" s="121"/>
      <c r="C12" s="128"/>
      <c r="D12" s="123">
        <v>53778</v>
      </c>
      <c r="E12" s="124"/>
      <c r="F12" s="125">
        <v>37204</v>
      </c>
      <c r="G12" s="126"/>
      <c r="H12" s="127"/>
    </row>
    <row r="13" spans="1:8" x14ac:dyDescent="0.15">
      <c r="A13" s="108"/>
      <c r="B13" s="113"/>
      <c r="C13" s="129"/>
      <c r="D13" s="130">
        <v>88832</v>
      </c>
      <c r="E13" s="131"/>
      <c r="F13" s="132">
        <v>64181</v>
      </c>
      <c r="G13" s="133"/>
      <c r="H13" s="119"/>
    </row>
    <row r="14" spans="1:8" x14ac:dyDescent="0.15">
      <c r="A14" s="120"/>
      <c r="B14" s="121"/>
      <c r="C14" s="122"/>
      <c r="D14" s="123">
        <v>51897</v>
      </c>
      <c r="E14" s="124"/>
      <c r="F14" s="125">
        <v>30280</v>
      </c>
      <c r="G14" s="126"/>
      <c r="H14" s="127"/>
    </row>
    <row r="17" spans="1:11" x14ac:dyDescent="0.15">
      <c r="A17" s="104" t="s">
        <v>26</v>
      </c>
    </row>
    <row r="18" spans="1:11" x14ac:dyDescent="0.15">
      <c r="A18" s="134"/>
      <c r="B18" s="134" t="e">
        <f>#REF!</f>
        <v>#REF!</v>
      </c>
      <c r="C18" s="134" t="e">
        <f>#REF!</f>
        <v>#REF!</v>
      </c>
      <c r="D18" s="134" t="e">
        <f>#REF!</f>
        <v>#REF!</v>
      </c>
      <c r="E18" s="134" t="e">
        <f>#REF!</f>
        <v>#REF!</v>
      </c>
      <c r="F18" s="134" t="e">
        <f>#REF!</f>
        <v>#REF!</v>
      </c>
    </row>
    <row r="19" spans="1:11" x14ac:dyDescent="0.15">
      <c r="A19" s="134" t="s">
        <v>27</v>
      </c>
      <c r="B19" s="134" t="e">
        <f>ROUND(VALUE(SUBSTITUTE(#REF!,"▲","-")),2)</f>
        <v>#REF!</v>
      </c>
      <c r="C19" s="134" t="e">
        <f>ROUND(VALUE(SUBSTITUTE(#REF!,"▲","-")),2)</f>
        <v>#REF!</v>
      </c>
      <c r="D19" s="134" t="e">
        <f>ROUND(VALUE(SUBSTITUTE(#REF!,"▲","-")),2)</f>
        <v>#REF!</v>
      </c>
      <c r="E19" s="134" t="e">
        <f>ROUND(VALUE(SUBSTITUTE(#REF!,"▲","-")),2)</f>
        <v>#REF!</v>
      </c>
      <c r="F19" s="134" t="e">
        <f>ROUND(VALUE(SUBSTITUTE(#REF!,"▲","-")),2)</f>
        <v>#REF!</v>
      </c>
    </row>
    <row r="20" spans="1:11" x14ac:dyDescent="0.15">
      <c r="A20" s="134" t="s">
        <v>28</v>
      </c>
      <c r="B20" s="134" t="e">
        <f>ROUND(VALUE(SUBSTITUTE(#REF!,"▲","-")),2)</f>
        <v>#REF!</v>
      </c>
      <c r="C20" s="134" t="e">
        <f>ROUND(VALUE(SUBSTITUTE(#REF!,"▲","-")),2)</f>
        <v>#REF!</v>
      </c>
      <c r="D20" s="134" t="e">
        <f>ROUND(VALUE(SUBSTITUTE(#REF!,"▲","-")),2)</f>
        <v>#REF!</v>
      </c>
      <c r="E20" s="134" t="e">
        <f>ROUND(VALUE(SUBSTITUTE(#REF!,"▲","-")),2)</f>
        <v>#REF!</v>
      </c>
      <c r="F20" s="134" t="e">
        <f>ROUND(VALUE(SUBSTITUTE(#REF!,"▲","-")),2)</f>
        <v>#REF!</v>
      </c>
    </row>
    <row r="21" spans="1:11" x14ac:dyDescent="0.15">
      <c r="A21" s="134" t="s">
        <v>29</v>
      </c>
      <c r="B21" s="134" t="e">
        <f>IF(ISNUMBER(VALUE(SUBSTITUTE(#REF!,"▲","-"))),ROUND(VALUE(SUBSTITUTE(#REF!,"▲","-")),2),NA())</f>
        <v>#N/A</v>
      </c>
      <c r="C21" s="134" t="e">
        <f>IF(ISNUMBER(VALUE(SUBSTITUTE(#REF!,"▲","-"))),ROUND(VALUE(SUBSTITUTE(#REF!,"▲","-")),2),NA())</f>
        <v>#N/A</v>
      </c>
      <c r="D21" s="134" t="e">
        <f>IF(ISNUMBER(VALUE(SUBSTITUTE(#REF!,"▲","-"))),ROUND(VALUE(SUBSTITUTE(#REF!,"▲","-")),2),NA())</f>
        <v>#N/A</v>
      </c>
      <c r="E21" s="134" t="e">
        <f>IF(ISNUMBER(VALUE(SUBSTITUTE(#REF!,"▲","-"))),ROUND(VALUE(SUBSTITUTE(#REF!,"▲","-")),2),NA())</f>
        <v>#N/A</v>
      </c>
      <c r="F21" s="134" t="e">
        <f>IF(ISNUMBER(VALUE(SUBSTITUTE(#REF!,"▲","-"))),ROUND(VALUE(SUBSTITUTE(#REF!,"▲","-")),2),NA())</f>
        <v>#N/A</v>
      </c>
    </row>
    <row r="24" spans="1:11" x14ac:dyDescent="0.15">
      <c r="A24" s="104" t="s">
        <v>30</v>
      </c>
    </row>
    <row r="25" spans="1:11" x14ac:dyDescent="0.15">
      <c r="A25" s="135"/>
      <c r="B25" s="135" t="e">
        <f>#REF!</f>
        <v>#REF!</v>
      </c>
      <c r="C25" s="135"/>
      <c r="D25" s="135" t="e">
        <f>#REF!</f>
        <v>#REF!</v>
      </c>
      <c r="E25" s="135"/>
      <c r="F25" s="135" t="e">
        <f>#REF!</f>
        <v>#REF!</v>
      </c>
      <c r="G25" s="135"/>
      <c r="H25" s="135" t="e">
        <f>#REF!</f>
        <v>#REF!</v>
      </c>
      <c r="I25" s="135"/>
      <c r="J25" s="135" t="e">
        <f>#REF!</f>
        <v>#REF!</v>
      </c>
      <c r="K25" s="135"/>
    </row>
    <row r="26" spans="1:11" x14ac:dyDescent="0.15">
      <c r="A26" s="135"/>
      <c r="B26" s="135" t="s">
        <v>31</v>
      </c>
      <c r="C26" s="135" t="s">
        <v>32</v>
      </c>
      <c r="D26" s="135" t="s">
        <v>31</v>
      </c>
      <c r="E26" s="135" t="s">
        <v>32</v>
      </c>
      <c r="F26" s="135" t="s">
        <v>31</v>
      </c>
      <c r="G26" s="135" t="s">
        <v>32</v>
      </c>
      <c r="H26" s="135" t="s">
        <v>31</v>
      </c>
      <c r="I26" s="135" t="s">
        <v>32</v>
      </c>
      <c r="J26" s="135" t="s">
        <v>31</v>
      </c>
      <c r="K26" s="135" t="s">
        <v>32</v>
      </c>
    </row>
    <row r="27" spans="1:11" x14ac:dyDescent="0.15">
      <c r="A27" s="135" t="e">
        <f>IF(#REF!="",NA(),#REF!)</f>
        <v>#REF!</v>
      </c>
      <c r="B27" s="135" t="e">
        <f>IF(ROUND(VALUE(SUBSTITUTE(#REF!,"▲", "-")), 2) &lt; 0, ABS(ROUND(VALUE(SUBSTITUTE(#REF!,"▲", "-")), 2)), NA())</f>
        <v>#REF!</v>
      </c>
      <c r="C27" s="135" t="e">
        <f>IF(ROUND(VALUE(SUBSTITUTE(#REF!,"▲", "-")), 2) &gt;= 0, ABS(ROUND(VALUE(SUBSTITUTE(#REF!,"▲", "-")), 2)), NA())</f>
        <v>#REF!</v>
      </c>
      <c r="D27" s="135" t="e">
        <f>IF(ROUND(VALUE(SUBSTITUTE(#REF!,"▲", "-")), 2) &lt; 0, ABS(ROUND(VALUE(SUBSTITUTE(#REF!,"▲", "-")), 2)), NA())</f>
        <v>#REF!</v>
      </c>
      <c r="E27" s="135" t="e">
        <f>IF(ROUND(VALUE(SUBSTITUTE(#REF!,"▲", "-")), 2) &gt;= 0, ABS(ROUND(VALUE(SUBSTITUTE(#REF!,"▲", "-")), 2)), NA())</f>
        <v>#REF!</v>
      </c>
      <c r="F27" s="135" t="e">
        <f>IF(ROUND(VALUE(SUBSTITUTE(#REF!,"▲", "-")), 2) &lt; 0, ABS(ROUND(VALUE(SUBSTITUTE(#REF!,"▲", "-")), 2)), NA())</f>
        <v>#REF!</v>
      </c>
      <c r="G27" s="135" t="e">
        <f>IF(ROUND(VALUE(SUBSTITUTE(#REF!,"▲", "-")), 2) &gt;= 0, ABS(ROUND(VALUE(SUBSTITUTE(#REF!,"▲", "-")), 2)), NA())</f>
        <v>#REF!</v>
      </c>
      <c r="H27" s="135" t="e">
        <f>IF(ROUND(VALUE(SUBSTITUTE(#REF!,"▲", "-")), 2) &lt; 0, ABS(ROUND(VALUE(SUBSTITUTE(#REF!,"▲", "-")), 2)), NA())</f>
        <v>#REF!</v>
      </c>
      <c r="I27" s="135" t="e">
        <f>IF(ROUND(VALUE(SUBSTITUTE(#REF!,"▲", "-")), 2) &gt;= 0, ABS(ROUND(VALUE(SUBSTITUTE(#REF!,"▲", "-")), 2)), NA())</f>
        <v>#REF!</v>
      </c>
      <c r="J27" s="135" t="e">
        <f>IF(ROUND(VALUE(SUBSTITUTE(#REF!,"▲", "-")), 2) &lt; 0, ABS(ROUND(VALUE(SUBSTITUTE(#REF!,"▲", "-")), 2)), NA())</f>
        <v>#REF!</v>
      </c>
      <c r="K27" s="135" t="e">
        <f>IF(ROUND(VALUE(SUBSTITUTE(#REF!,"▲", "-")), 2) &gt;= 0, ABS(ROUND(VALUE(SUBSTITUTE(#REF!,"▲", "-")), 2)), NA())</f>
        <v>#REF!</v>
      </c>
    </row>
    <row r="28" spans="1:11" x14ac:dyDescent="0.15">
      <c r="A28" s="135" t="e">
        <f>IF(#REF!="",NA(),#REF!)</f>
        <v>#REF!</v>
      </c>
      <c r="B28" s="135" t="e">
        <f>IF(ROUND(VALUE(SUBSTITUTE(#REF!,"▲", "-")), 2) &lt; 0, ABS(ROUND(VALUE(SUBSTITUTE(#REF!,"▲", "-")), 2)), NA())</f>
        <v>#REF!</v>
      </c>
      <c r="C28" s="135" t="e">
        <f>IF(ROUND(VALUE(SUBSTITUTE(#REF!,"▲", "-")), 2) &gt;= 0, ABS(ROUND(VALUE(SUBSTITUTE(#REF!,"▲", "-")), 2)), NA())</f>
        <v>#REF!</v>
      </c>
      <c r="D28" s="135" t="e">
        <f>IF(ROUND(VALUE(SUBSTITUTE(#REF!,"▲", "-")), 2) &lt; 0, ABS(ROUND(VALUE(SUBSTITUTE(#REF!,"▲", "-")), 2)), NA())</f>
        <v>#REF!</v>
      </c>
      <c r="E28" s="135" t="e">
        <f>IF(ROUND(VALUE(SUBSTITUTE(#REF!,"▲", "-")), 2) &gt;= 0, ABS(ROUND(VALUE(SUBSTITUTE(#REF!,"▲", "-")), 2)), NA())</f>
        <v>#REF!</v>
      </c>
      <c r="F28" s="135" t="e">
        <f>IF(ROUND(VALUE(SUBSTITUTE(#REF!,"▲", "-")), 2) &lt; 0, ABS(ROUND(VALUE(SUBSTITUTE(#REF!,"▲", "-")), 2)), NA())</f>
        <v>#REF!</v>
      </c>
      <c r="G28" s="135" t="e">
        <f>IF(ROUND(VALUE(SUBSTITUTE(#REF!,"▲", "-")), 2) &gt;= 0, ABS(ROUND(VALUE(SUBSTITUTE(#REF!,"▲", "-")), 2)), NA())</f>
        <v>#REF!</v>
      </c>
      <c r="H28" s="135" t="e">
        <f>IF(ROUND(VALUE(SUBSTITUTE(#REF!,"▲", "-")), 2) &lt; 0, ABS(ROUND(VALUE(SUBSTITUTE(#REF!,"▲", "-")), 2)), NA())</f>
        <v>#REF!</v>
      </c>
      <c r="I28" s="135" t="e">
        <f>IF(ROUND(VALUE(SUBSTITUTE(#REF!,"▲", "-")), 2) &gt;= 0, ABS(ROUND(VALUE(SUBSTITUTE(#REF!,"▲", "-")), 2)), NA())</f>
        <v>#REF!</v>
      </c>
      <c r="J28" s="135" t="e">
        <f>IF(ROUND(VALUE(SUBSTITUTE(#REF!,"▲", "-")), 2) &lt; 0, ABS(ROUND(VALUE(SUBSTITUTE(#REF!,"▲", "-")), 2)), NA())</f>
        <v>#REF!</v>
      </c>
      <c r="K28" s="135" t="e">
        <f>IF(ROUND(VALUE(SUBSTITUTE(#REF!,"▲", "-")), 2) &gt;= 0, ABS(ROUND(VALUE(SUBSTITUTE(#REF!,"▲", "-")), 2)), NA())</f>
        <v>#REF!</v>
      </c>
    </row>
    <row r="29" spans="1:11" x14ac:dyDescent="0.15">
      <c r="A29" s="135" t="e">
        <f>IF(#REF!="",NA(),#REF!)</f>
        <v>#REF!</v>
      </c>
      <c r="B29" s="135" t="e">
        <f>IF(ROUND(VALUE(SUBSTITUTE(#REF!,"▲", "-")), 2) &lt; 0, ABS(ROUND(VALUE(SUBSTITUTE(#REF!,"▲", "-")), 2)), NA())</f>
        <v>#REF!</v>
      </c>
      <c r="C29" s="135" t="e">
        <f>IF(ROUND(VALUE(SUBSTITUTE(#REF!,"▲", "-")), 2) &gt;= 0, ABS(ROUND(VALUE(SUBSTITUTE(#REF!,"▲", "-")), 2)), NA())</f>
        <v>#REF!</v>
      </c>
      <c r="D29" s="135" t="e">
        <f>IF(ROUND(VALUE(SUBSTITUTE(#REF!,"▲", "-")), 2) &lt; 0, ABS(ROUND(VALUE(SUBSTITUTE(#REF!,"▲", "-")), 2)), NA())</f>
        <v>#REF!</v>
      </c>
      <c r="E29" s="135" t="e">
        <f>IF(ROUND(VALUE(SUBSTITUTE(#REF!,"▲", "-")), 2) &gt;= 0, ABS(ROUND(VALUE(SUBSTITUTE(#REF!,"▲", "-")), 2)), NA())</f>
        <v>#REF!</v>
      </c>
      <c r="F29" s="135" t="e">
        <f>IF(ROUND(VALUE(SUBSTITUTE(#REF!,"▲", "-")), 2) &lt; 0, ABS(ROUND(VALUE(SUBSTITUTE(#REF!,"▲", "-")), 2)), NA())</f>
        <v>#REF!</v>
      </c>
      <c r="G29" s="135" t="e">
        <f>IF(ROUND(VALUE(SUBSTITUTE(#REF!,"▲", "-")), 2) &gt;= 0, ABS(ROUND(VALUE(SUBSTITUTE(#REF!,"▲", "-")), 2)), NA())</f>
        <v>#REF!</v>
      </c>
      <c r="H29" s="135" t="e">
        <f>IF(ROUND(VALUE(SUBSTITUTE(#REF!,"▲", "-")), 2) &lt; 0, ABS(ROUND(VALUE(SUBSTITUTE(#REF!,"▲", "-")), 2)), NA())</f>
        <v>#REF!</v>
      </c>
      <c r="I29" s="135" t="e">
        <f>IF(ROUND(VALUE(SUBSTITUTE(#REF!,"▲", "-")), 2) &gt;= 0, ABS(ROUND(VALUE(SUBSTITUTE(#REF!,"▲", "-")), 2)), NA())</f>
        <v>#REF!</v>
      </c>
      <c r="J29" s="135" t="e">
        <f>IF(ROUND(VALUE(SUBSTITUTE(#REF!,"▲", "-")), 2) &lt; 0, ABS(ROUND(VALUE(SUBSTITUTE(#REF!,"▲", "-")), 2)), NA())</f>
        <v>#REF!</v>
      </c>
      <c r="K29" s="135" t="e">
        <f>IF(ROUND(VALUE(SUBSTITUTE(#REF!,"▲", "-")), 2) &gt;= 0, ABS(ROUND(VALUE(SUBSTITUTE(#REF!,"▲", "-")), 2)), NA())</f>
        <v>#REF!</v>
      </c>
    </row>
    <row r="30" spans="1:11" x14ac:dyDescent="0.15">
      <c r="A30" s="135" t="e">
        <f>IF(#REF!="",NA(),#REF!)</f>
        <v>#REF!</v>
      </c>
      <c r="B30" s="135" t="e">
        <f>IF(ROUND(VALUE(SUBSTITUTE(#REF!,"▲", "-")), 2) &lt; 0, ABS(ROUND(VALUE(SUBSTITUTE(#REF!,"▲", "-")), 2)), NA())</f>
        <v>#REF!</v>
      </c>
      <c r="C30" s="135" t="e">
        <f>IF(ROUND(VALUE(SUBSTITUTE(#REF!,"▲", "-")), 2) &gt;= 0, ABS(ROUND(VALUE(SUBSTITUTE(#REF!,"▲", "-")), 2)), NA())</f>
        <v>#REF!</v>
      </c>
      <c r="D30" s="135" t="e">
        <f>IF(ROUND(VALUE(SUBSTITUTE(#REF!,"▲", "-")), 2) &lt; 0, ABS(ROUND(VALUE(SUBSTITUTE(#REF!,"▲", "-")), 2)), NA())</f>
        <v>#REF!</v>
      </c>
      <c r="E30" s="135" t="e">
        <f>IF(ROUND(VALUE(SUBSTITUTE(#REF!,"▲", "-")), 2) &gt;= 0, ABS(ROUND(VALUE(SUBSTITUTE(#REF!,"▲", "-")), 2)), NA())</f>
        <v>#REF!</v>
      </c>
      <c r="F30" s="135" t="e">
        <f>IF(ROUND(VALUE(SUBSTITUTE(#REF!,"▲", "-")), 2) &lt; 0, ABS(ROUND(VALUE(SUBSTITUTE(#REF!,"▲", "-")), 2)), NA())</f>
        <v>#REF!</v>
      </c>
      <c r="G30" s="135" t="e">
        <f>IF(ROUND(VALUE(SUBSTITUTE(#REF!,"▲", "-")), 2) &gt;= 0, ABS(ROUND(VALUE(SUBSTITUTE(#REF!,"▲", "-")), 2)), NA())</f>
        <v>#REF!</v>
      </c>
      <c r="H30" s="135" t="e">
        <f>IF(ROUND(VALUE(SUBSTITUTE(#REF!,"▲", "-")), 2) &lt; 0, ABS(ROUND(VALUE(SUBSTITUTE(#REF!,"▲", "-")), 2)), NA())</f>
        <v>#REF!</v>
      </c>
      <c r="I30" s="135" t="e">
        <f>IF(ROUND(VALUE(SUBSTITUTE(#REF!,"▲", "-")), 2) &gt;= 0, ABS(ROUND(VALUE(SUBSTITUTE(#REF!,"▲", "-")), 2)), NA())</f>
        <v>#REF!</v>
      </c>
      <c r="J30" s="135" t="e">
        <f>IF(ROUND(VALUE(SUBSTITUTE(#REF!,"▲", "-")), 2) &lt; 0, ABS(ROUND(VALUE(SUBSTITUTE(#REF!,"▲", "-")), 2)), NA())</f>
        <v>#REF!</v>
      </c>
      <c r="K30" s="135" t="e">
        <f>IF(ROUND(VALUE(SUBSTITUTE(#REF!,"▲", "-")), 2) &gt;= 0, ABS(ROUND(VALUE(SUBSTITUTE(#REF!,"▲", "-")), 2)), NA())</f>
        <v>#REF!</v>
      </c>
    </row>
    <row r="31" spans="1:11" x14ac:dyDescent="0.15">
      <c r="A31" s="135" t="e">
        <f>IF(#REF!="",NA(),#REF!)</f>
        <v>#REF!</v>
      </c>
      <c r="B31" s="135" t="e">
        <f>IF(ROUND(VALUE(SUBSTITUTE(#REF!,"▲", "-")), 2) &lt; 0, ABS(ROUND(VALUE(SUBSTITUTE(#REF!,"▲", "-")), 2)), NA())</f>
        <v>#REF!</v>
      </c>
      <c r="C31" s="135" t="e">
        <f>IF(ROUND(VALUE(SUBSTITUTE(#REF!,"▲", "-")), 2) &gt;= 0, ABS(ROUND(VALUE(SUBSTITUTE(#REF!,"▲", "-")), 2)), NA())</f>
        <v>#REF!</v>
      </c>
      <c r="D31" s="135" t="e">
        <f>IF(ROUND(VALUE(SUBSTITUTE(#REF!,"▲", "-")), 2) &lt; 0, ABS(ROUND(VALUE(SUBSTITUTE(#REF!,"▲", "-")), 2)), NA())</f>
        <v>#REF!</v>
      </c>
      <c r="E31" s="135" t="e">
        <f>IF(ROUND(VALUE(SUBSTITUTE(#REF!,"▲", "-")), 2) &gt;= 0, ABS(ROUND(VALUE(SUBSTITUTE(#REF!,"▲", "-")), 2)), NA())</f>
        <v>#REF!</v>
      </c>
      <c r="F31" s="135" t="e">
        <f>IF(ROUND(VALUE(SUBSTITUTE(#REF!,"▲", "-")), 2) &lt; 0, ABS(ROUND(VALUE(SUBSTITUTE(#REF!,"▲", "-")), 2)), NA())</f>
        <v>#REF!</v>
      </c>
      <c r="G31" s="135" t="e">
        <f>IF(ROUND(VALUE(SUBSTITUTE(#REF!,"▲", "-")), 2) &gt;= 0, ABS(ROUND(VALUE(SUBSTITUTE(#REF!,"▲", "-")), 2)), NA())</f>
        <v>#REF!</v>
      </c>
      <c r="H31" s="135" t="e">
        <f>IF(ROUND(VALUE(SUBSTITUTE(#REF!,"▲", "-")), 2) &lt; 0, ABS(ROUND(VALUE(SUBSTITUTE(#REF!,"▲", "-")), 2)), NA())</f>
        <v>#REF!</v>
      </c>
      <c r="I31" s="135" t="e">
        <f>IF(ROUND(VALUE(SUBSTITUTE(#REF!,"▲", "-")), 2) &gt;= 0, ABS(ROUND(VALUE(SUBSTITUTE(#REF!,"▲", "-")), 2)), NA())</f>
        <v>#REF!</v>
      </c>
      <c r="J31" s="135" t="e">
        <f>IF(ROUND(VALUE(SUBSTITUTE(#REF!,"▲", "-")), 2) &lt; 0, ABS(ROUND(VALUE(SUBSTITUTE(#REF!,"▲", "-")), 2)), NA())</f>
        <v>#REF!</v>
      </c>
      <c r="K31" s="135" t="e">
        <f>IF(ROUND(VALUE(SUBSTITUTE(#REF!,"▲", "-")), 2) &gt;= 0, ABS(ROUND(VALUE(SUBSTITUTE(#REF!,"▲", "-")), 2)), NA())</f>
        <v>#REF!</v>
      </c>
    </row>
    <row r="32" spans="1:11" x14ac:dyDescent="0.15">
      <c r="A32" s="135" t="e">
        <f>IF(#REF!="",NA(),#REF!)</f>
        <v>#REF!</v>
      </c>
      <c r="B32" s="135" t="e">
        <f>IF(ROUND(VALUE(SUBSTITUTE(#REF!,"▲", "-")), 2) &lt; 0, ABS(ROUND(VALUE(SUBSTITUTE(#REF!,"▲", "-")), 2)), NA())</f>
        <v>#REF!</v>
      </c>
      <c r="C32" s="135" t="e">
        <f>IF(ROUND(VALUE(SUBSTITUTE(#REF!,"▲", "-")), 2) &gt;= 0, ABS(ROUND(VALUE(SUBSTITUTE(#REF!,"▲", "-")), 2)), NA())</f>
        <v>#REF!</v>
      </c>
      <c r="D32" s="135" t="e">
        <f>IF(ROUND(VALUE(SUBSTITUTE(#REF!,"▲", "-")), 2) &lt; 0, ABS(ROUND(VALUE(SUBSTITUTE(#REF!,"▲", "-")), 2)), NA())</f>
        <v>#REF!</v>
      </c>
      <c r="E32" s="135" t="e">
        <f>IF(ROUND(VALUE(SUBSTITUTE(#REF!,"▲", "-")), 2) &gt;= 0, ABS(ROUND(VALUE(SUBSTITUTE(#REF!,"▲", "-")), 2)), NA())</f>
        <v>#REF!</v>
      </c>
      <c r="F32" s="135" t="e">
        <f>IF(ROUND(VALUE(SUBSTITUTE(#REF!,"▲", "-")), 2) &lt; 0, ABS(ROUND(VALUE(SUBSTITUTE(#REF!,"▲", "-")), 2)), NA())</f>
        <v>#REF!</v>
      </c>
      <c r="G32" s="135" t="e">
        <f>IF(ROUND(VALUE(SUBSTITUTE(#REF!,"▲", "-")), 2) &gt;= 0, ABS(ROUND(VALUE(SUBSTITUTE(#REF!,"▲", "-")), 2)), NA())</f>
        <v>#REF!</v>
      </c>
      <c r="H32" s="135" t="e">
        <f>IF(ROUND(VALUE(SUBSTITUTE(#REF!,"▲", "-")), 2) &lt; 0, ABS(ROUND(VALUE(SUBSTITUTE(#REF!,"▲", "-")), 2)), NA())</f>
        <v>#REF!</v>
      </c>
      <c r="I32" s="135" t="e">
        <f>IF(ROUND(VALUE(SUBSTITUTE(#REF!,"▲", "-")), 2) &gt;= 0, ABS(ROUND(VALUE(SUBSTITUTE(#REF!,"▲", "-")), 2)), NA())</f>
        <v>#REF!</v>
      </c>
      <c r="J32" s="135" t="e">
        <f>IF(ROUND(VALUE(SUBSTITUTE(#REF!,"▲", "-")), 2) &lt; 0, ABS(ROUND(VALUE(SUBSTITUTE(#REF!,"▲", "-")), 2)), NA())</f>
        <v>#REF!</v>
      </c>
      <c r="K32" s="135" t="e">
        <f>IF(ROUND(VALUE(SUBSTITUTE(#REF!,"▲", "-")), 2) &gt;= 0, ABS(ROUND(VALUE(SUBSTITUTE(#REF!,"▲", "-")), 2)), NA())</f>
        <v>#REF!</v>
      </c>
    </row>
    <row r="33" spans="1:16" x14ac:dyDescent="0.15">
      <c r="A33" s="135" t="e">
        <f>IF(#REF!="",NA(),#REF!)</f>
        <v>#REF!</v>
      </c>
      <c r="B33" s="135" t="e">
        <f>IF(ROUND(VALUE(SUBSTITUTE(#REF!,"▲", "-")), 2) &lt; 0, ABS(ROUND(VALUE(SUBSTITUTE(#REF!,"▲", "-")), 2)), NA())</f>
        <v>#REF!</v>
      </c>
      <c r="C33" s="135" t="e">
        <f>IF(ROUND(VALUE(SUBSTITUTE(#REF!,"▲", "-")), 2) &gt;= 0, ABS(ROUND(VALUE(SUBSTITUTE(#REF!,"▲", "-")), 2)), NA())</f>
        <v>#REF!</v>
      </c>
      <c r="D33" s="135" t="e">
        <f>IF(ROUND(VALUE(SUBSTITUTE(#REF!,"▲", "-")), 2) &lt; 0, ABS(ROUND(VALUE(SUBSTITUTE(#REF!,"▲", "-")), 2)), NA())</f>
        <v>#REF!</v>
      </c>
      <c r="E33" s="135" t="e">
        <f>IF(ROUND(VALUE(SUBSTITUTE(#REF!,"▲", "-")), 2) &gt;= 0, ABS(ROUND(VALUE(SUBSTITUTE(#REF!,"▲", "-")), 2)), NA())</f>
        <v>#REF!</v>
      </c>
      <c r="F33" s="135" t="e">
        <f>IF(ROUND(VALUE(SUBSTITUTE(#REF!,"▲", "-")), 2) &lt; 0, ABS(ROUND(VALUE(SUBSTITUTE(#REF!,"▲", "-")), 2)), NA())</f>
        <v>#REF!</v>
      </c>
      <c r="G33" s="135" t="e">
        <f>IF(ROUND(VALUE(SUBSTITUTE(#REF!,"▲", "-")), 2) &gt;= 0, ABS(ROUND(VALUE(SUBSTITUTE(#REF!,"▲", "-")), 2)), NA())</f>
        <v>#REF!</v>
      </c>
      <c r="H33" s="135" t="e">
        <f>IF(ROUND(VALUE(SUBSTITUTE(#REF!,"▲", "-")), 2) &lt; 0, ABS(ROUND(VALUE(SUBSTITUTE(#REF!,"▲", "-")), 2)), NA())</f>
        <v>#REF!</v>
      </c>
      <c r="I33" s="135" t="e">
        <f>IF(ROUND(VALUE(SUBSTITUTE(#REF!,"▲", "-")), 2) &gt;= 0, ABS(ROUND(VALUE(SUBSTITUTE(#REF!,"▲", "-")), 2)), NA())</f>
        <v>#REF!</v>
      </c>
      <c r="J33" s="135" t="e">
        <f>IF(ROUND(VALUE(SUBSTITUTE(#REF!,"▲", "-")), 2) &lt; 0, ABS(ROUND(VALUE(SUBSTITUTE(#REF!,"▲", "-")), 2)), NA())</f>
        <v>#REF!</v>
      </c>
      <c r="K33" s="135" t="e">
        <f>IF(ROUND(VALUE(SUBSTITUTE(#REF!,"▲", "-")), 2) &gt;= 0, ABS(ROUND(VALUE(SUBSTITUTE(#REF!,"▲", "-")), 2)), NA())</f>
        <v>#REF!</v>
      </c>
    </row>
    <row r="34" spans="1:16" x14ac:dyDescent="0.15">
      <c r="A34" s="135" t="e">
        <f>IF(#REF!="",NA(),#REF!)</f>
        <v>#REF!</v>
      </c>
      <c r="B34" s="135" t="e">
        <f>IF(ROUND(VALUE(SUBSTITUTE(#REF!,"▲", "-")), 2) &lt; 0, ABS(ROUND(VALUE(SUBSTITUTE(#REF!,"▲", "-")), 2)), NA())</f>
        <v>#REF!</v>
      </c>
      <c r="C34" s="135" t="e">
        <f>IF(ROUND(VALUE(SUBSTITUTE(#REF!,"▲", "-")), 2) &gt;= 0, ABS(ROUND(VALUE(SUBSTITUTE(#REF!,"▲", "-")), 2)), NA())</f>
        <v>#REF!</v>
      </c>
      <c r="D34" s="135" t="e">
        <f>IF(ROUND(VALUE(SUBSTITUTE(#REF!,"▲", "-")), 2) &lt; 0, ABS(ROUND(VALUE(SUBSTITUTE(#REF!,"▲", "-")), 2)), NA())</f>
        <v>#REF!</v>
      </c>
      <c r="E34" s="135" t="e">
        <f>IF(ROUND(VALUE(SUBSTITUTE(#REF!,"▲", "-")), 2) &gt;= 0, ABS(ROUND(VALUE(SUBSTITUTE(#REF!,"▲", "-")), 2)), NA())</f>
        <v>#REF!</v>
      </c>
      <c r="F34" s="135" t="e">
        <f>IF(ROUND(VALUE(SUBSTITUTE(#REF!,"▲", "-")), 2) &lt; 0, ABS(ROUND(VALUE(SUBSTITUTE(#REF!,"▲", "-")), 2)), NA())</f>
        <v>#REF!</v>
      </c>
      <c r="G34" s="135" t="e">
        <f>IF(ROUND(VALUE(SUBSTITUTE(#REF!,"▲", "-")), 2) &gt;= 0, ABS(ROUND(VALUE(SUBSTITUTE(#REF!,"▲", "-")), 2)), NA())</f>
        <v>#REF!</v>
      </c>
      <c r="H34" s="135" t="e">
        <f>IF(ROUND(VALUE(SUBSTITUTE(#REF!,"▲", "-")), 2) &lt; 0, ABS(ROUND(VALUE(SUBSTITUTE(#REF!,"▲", "-")), 2)), NA())</f>
        <v>#REF!</v>
      </c>
      <c r="I34" s="135" t="e">
        <f>IF(ROUND(VALUE(SUBSTITUTE(#REF!,"▲", "-")), 2) &gt;= 0, ABS(ROUND(VALUE(SUBSTITUTE(#REF!,"▲", "-")), 2)), NA())</f>
        <v>#REF!</v>
      </c>
      <c r="J34" s="135" t="e">
        <f>IF(ROUND(VALUE(SUBSTITUTE(#REF!,"▲", "-")), 2) &lt; 0, ABS(ROUND(VALUE(SUBSTITUTE(#REF!,"▲", "-")), 2)), NA())</f>
        <v>#REF!</v>
      </c>
      <c r="K34" s="135" t="e">
        <f>IF(ROUND(VALUE(SUBSTITUTE(#REF!,"▲", "-")), 2) &gt;= 0, ABS(ROUND(VALUE(SUBSTITUTE(#REF!,"▲", "-")), 2)), NA())</f>
        <v>#REF!</v>
      </c>
    </row>
    <row r="35" spans="1:16" x14ac:dyDescent="0.15">
      <c r="A35" s="135" t="e">
        <f>IF(#REF!="",NA(),#REF!)</f>
        <v>#REF!</v>
      </c>
      <c r="B35" s="135" t="e">
        <f>IF(ROUND(VALUE(SUBSTITUTE(#REF!,"▲", "-")), 2) &lt; 0, ABS(ROUND(VALUE(SUBSTITUTE(#REF!,"▲", "-")), 2)), NA())</f>
        <v>#REF!</v>
      </c>
      <c r="C35" s="135" t="e">
        <f>IF(ROUND(VALUE(SUBSTITUTE(#REF!,"▲", "-")), 2) &gt;= 0, ABS(ROUND(VALUE(SUBSTITUTE(#REF!,"▲", "-")), 2)), NA())</f>
        <v>#REF!</v>
      </c>
      <c r="D35" s="135" t="e">
        <f>IF(ROUND(VALUE(SUBSTITUTE(#REF!,"▲", "-")), 2) &lt; 0, ABS(ROUND(VALUE(SUBSTITUTE(#REF!,"▲", "-")), 2)), NA())</f>
        <v>#REF!</v>
      </c>
      <c r="E35" s="135" t="e">
        <f>IF(ROUND(VALUE(SUBSTITUTE(#REF!,"▲", "-")), 2) &gt;= 0, ABS(ROUND(VALUE(SUBSTITUTE(#REF!,"▲", "-")), 2)), NA())</f>
        <v>#REF!</v>
      </c>
      <c r="F35" s="135" t="e">
        <f>IF(ROUND(VALUE(SUBSTITUTE(#REF!,"▲", "-")), 2) &lt; 0, ABS(ROUND(VALUE(SUBSTITUTE(#REF!,"▲", "-")), 2)), NA())</f>
        <v>#REF!</v>
      </c>
      <c r="G35" s="135" t="e">
        <f>IF(ROUND(VALUE(SUBSTITUTE(#REF!,"▲", "-")), 2) &gt;= 0, ABS(ROUND(VALUE(SUBSTITUTE(#REF!,"▲", "-")), 2)), NA())</f>
        <v>#REF!</v>
      </c>
      <c r="H35" s="135" t="e">
        <f>IF(ROUND(VALUE(SUBSTITUTE(#REF!,"▲", "-")), 2) &lt; 0, ABS(ROUND(VALUE(SUBSTITUTE(#REF!,"▲", "-")), 2)), NA())</f>
        <v>#REF!</v>
      </c>
      <c r="I35" s="135" t="e">
        <f>IF(ROUND(VALUE(SUBSTITUTE(#REF!,"▲", "-")), 2) &gt;= 0, ABS(ROUND(VALUE(SUBSTITUTE(#REF!,"▲", "-")), 2)), NA())</f>
        <v>#REF!</v>
      </c>
      <c r="J35" s="135" t="e">
        <f>IF(ROUND(VALUE(SUBSTITUTE(#REF!,"▲", "-")), 2) &lt; 0, ABS(ROUND(VALUE(SUBSTITUTE(#REF!,"▲", "-")), 2)), NA())</f>
        <v>#REF!</v>
      </c>
      <c r="K35" s="135" t="e">
        <f>IF(ROUND(VALUE(SUBSTITUTE(#REF!,"▲", "-")), 2) &gt;= 0, ABS(ROUND(VALUE(SUBSTITUTE(#REF!,"▲", "-")), 2)), NA())</f>
        <v>#REF!</v>
      </c>
    </row>
    <row r="36" spans="1:16" x14ac:dyDescent="0.15">
      <c r="A36" s="135" t="e">
        <f>IF(#REF!="",NA(),#REF!)</f>
        <v>#REF!</v>
      </c>
      <c r="B36" s="135" t="e">
        <f>IF(ROUND(VALUE(SUBSTITUTE(#REF!,"▲", "-")), 2) &lt; 0, ABS(ROUND(VALUE(SUBSTITUTE(#REF!,"▲", "-")), 2)), NA())</f>
        <v>#REF!</v>
      </c>
      <c r="C36" s="135" t="e">
        <f>IF(ROUND(VALUE(SUBSTITUTE(#REF!,"▲", "-")), 2) &gt;= 0, ABS(ROUND(VALUE(SUBSTITUTE(#REF!,"▲", "-")), 2)), NA())</f>
        <v>#REF!</v>
      </c>
      <c r="D36" s="135" t="e">
        <f>IF(ROUND(VALUE(SUBSTITUTE(#REF!,"▲", "-")), 2) &lt; 0, ABS(ROUND(VALUE(SUBSTITUTE(#REF!,"▲", "-")), 2)), NA())</f>
        <v>#REF!</v>
      </c>
      <c r="E36" s="135" t="e">
        <f>IF(ROUND(VALUE(SUBSTITUTE(#REF!,"▲", "-")), 2) &gt;= 0, ABS(ROUND(VALUE(SUBSTITUTE(#REF!,"▲", "-")), 2)), NA())</f>
        <v>#REF!</v>
      </c>
      <c r="F36" s="135" t="e">
        <f>IF(ROUND(VALUE(SUBSTITUTE(#REF!,"▲", "-")), 2) &lt; 0, ABS(ROUND(VALUE(SUBSTITUTE(#REF!,"▲", "-")), 2)), NA())</f>
        <v>#REF!</v>
      </c>
      <c r="G36" s="135" t="e">
        <f>IF(ROUND(VALUE(SUBSTITUTE(#REF!,"▲", "-")), 2) &gt;= 0, ABS(ROUND(VALUE(SUBSTITUTE(#REF!,"▲", "-")), 2)), NA())</f>
        <v>#REF!</v>
      </c>
      <c r="H36" s="135" t="e">
        <f>IF(ROUND(VALUE(SUBSTITUTE(#REF!,"▲", "-")), 2) &lt; 0, ABS(ROUND(VALUE(SUBSTITUTE(#REF!,"▲", "-")), 2)), NA())</f>
        <v>#REF!</v>
      </c>
      <c r="I36" s="135" t="e">
        <f>IF(ROUND(VALUE(SUBSTITUTE(#REF!,"▲", "-")), 2) &gt;= 0, ABS(ROUND(VALUE(SUBSTITUTE(#REF!,"▲", "-")), 2)), NA())</f>
        <v>#REF!</v>
      </c>
      <c r="J36" s="135" t="e">
        <f>IF(ROUND(VALUE(SUBSTITUTE(#REF!,"▲", "-")), 2) &lt; 0, ABS(ROUND(VALUE(SUBSTITUTE(#REF!,"▲", "-")), 2)), NA())</f>
        <v>#REF!</v>
      </c>
      <c r="K36" s="135" t="e">
        <f>IF(ROUND(VALUE(SUBSTITUTE(#REF!,"▲", "-")), 2) &gt;= 0, ABS(ROUND(VALUE(SUBSTITUTE(#REF!,"▲", "-")), 2)), NA())</f>
        <v>#REF!</v>
      </c>
    </row>
    <row r="39" spans="1:16" x14ac:dyDescent="0.15">
      <c r="A39" s="104" t="s">
        <v>33</v>
      </c>
    </row>
    <row r="40" spans="1:16" x14ac:dyDescent="0.15">
      <c r="A40" s="136"/>
      <c r="B40" s="136" t="e">
        <f>#REF!</f>
        <v>#REF!</v>
      </c>
      <c r="C40" s="136"/>
      <c r="D40" s="136"/>
      <c r="E40" s="136" t="e">
        <f>#REF!</f>
        <v>#REF!</v>
      </c>
      <c r="F40" s="136"/>
      <c r="G40" s="136"/>
      <c r="H40" s="136" t="e">
        <f>#REF!</f>
        <v>#REF!</v>
      </c>
      <c r="I40" s="136"/>
      <c r="J40" s="136"/>
      <c r="K40" s="136" t="e">
        <f>#REF!</f>
        <v>#REF!</v>
      </c>
      <c r="L40" s="136"/>
      <c r="M40" s="136"/>
      <c r="N40" s="136" t="e">
        <f>#REF!</f>
        <v>#REF!</v>
      </c>
      <c r="O40" s="136"/>
      <c r="P40" s="136"/>
    </row>
    <row r="41" spans="1:16" x14ac:dyDescent="0.15">
      <c r="A41" s="136"/>
      <c r="B41" s="136" t="s">
        <v>34</v>
      </c>
      <c r="C41" s="136"/>
      <c r="D41" s="136" t="s">
        <v>35</v>
      </c>
      <c r="E41" s="136" t="s">
        <v>34</v>
      </c>
      <c r="F41" s="136"/>
      <c r="G41" s="136" t="s">
        <v>35</v>
      </c>
      <c r="H41" s="136" t="s">
        <v>34</v>
      </c>
      <c r="I41" s="136"/>
      <c r="J41" s="136" t="s">
        <v>35</v>
      </c>
      <c r="K41" s="136" t="s">
        <v>34</v>
      </c>
      <c r="L41" s="136"/>
      <c r="M41" s="136" t="s">
        <v>35</v>
      </c>
      <c r="N41" s="136" t="s">
        <v>34</v>
      </c>
      <c r="O41" s="136"/>
      <c r="P41" s="136" t="s">
        <v>35</v>
      </c>
    </row>
    <row r="42" spans="1:16" x14ac:dyDescent="0.15">
      <c r="A42" s="136" t="s">
        <v>36</v>
      </c>
      <c r="B42" s="136"/>
      <c r="C42" s="136"/>
      <c r="D42" s="136" t="e">
        <f>#REF!</f>
        <v>#REF!</v>
      </c>
      <c r="E42" s="136"/>
      <c r="F42" s="136"/>
      <c r="G42" s="136" t="e">
        <f>#REF!</f>
        <v>#REF!</v>
      </c>
      <c r="H42" s="136"/>
      <c r="I42" s="136"/>
      <c r="J42" s="136" t="e">
        <f>#REF!</f>
        <v>#REF!</v>
      </c>
      <c r="K42" s="136"/>
      <c r="L42" s="136"/>
      <c r="M42" s="136" t="e">
        <f>#REF!</f>
        <v>#REF!</v>
      </c>
      <c r="N42" s="136"/>
      <c r="O42" s="136"/>
      <c r="P42" s="136" t="e">
        <f>#REF!</f>
        <v>#REF!</v>
      </c>
    </row>
    <row r="43" spans="1:16" x14ac:dyDescent="0.15">
      <c r="A43" s="136" t="s">
        <v>37</v>
      </c>
      <c r="B43" s="136" t="e">
        <f>#REF!</f>
        <v>#REF!</v>
      </c>
      <c r="C43" s="136"/>
      <c r="D43" s="136"/>
      <c r="E43" s="136" t="e">
        <f>#REF!</f>
        <v>#REF!</v>
      </c>
      <c r="F43" s="136"/>
      <c r="G43" s="136"/>
      <c r="H43" s="136" t="e">
        <f>#REF!</f>
        <v>#REF!</v>
      </c>
      <c r="I43" s="136"/>
      <c r="J43" s="136"/>
      <c r="K43" s="136" t="e">
        <f>#REF!</f>
        <v>#REF!</v>
      </c>
      <c r="L43" s="136"/>
      <c r="M43" s="136"/>
      <c r="N43" s="136" t="e">
        <f>#REF!</f>
        <v>#REF!</v>
      </c>
      <c r="O43" s="136"/>
      <c r="P43" s="136"/>
    </row>
    <row r="44" spans="1:16" x14ac:dyDescent="0.15">
      <c r="A44" s="136" t="s">
        <v>38</v>
      </c>
      <c r="B44" s="136" t="e">
        <f>#REF!</f>
        <v>#REF!</v>
      </c>
      <c r="C44" s="136"/>
      <c r="D44" s="136"/>
      <c r="E44" s="136" t="e">
        <f>#REF!</f>
        <v>#REF!</v>
      </c>
      <c r="F44" s="136"/>
      <c r="G44" s="136"/>
      <c r="H44" s="136" t="e">
        <f>#REF!</f>
        <v>#REF!</v>
      </c>
      <c r="I44" s="136"/>
      <c r="J44" s="136"/>
      <c r="K44" s="136" t="e">
        <f>#REF!</f>
        <v>#REF!</v>
      </c>
      <c r="L44" s="136"/>
      <c r="M44" s="136"/>
      <c r="N44" s="136" t="e">
        <f>#REF!</f>
        <v>#REF!</v>
      </c>
      <c r="O44" s="136"/>
      <c r="P44" s="136"/>
    </row>
    <row r="45" spans="1:16" x14ac:dyDescent="0.15">
      <c r="A45" s="136" t="s">
        <v>39</v>
      </c>
      <c r="B45" s="136" t="e">
        <f>#REF!</f>
        <v>#REF!</v>
      </c>
      <c r="C45" s="136"/>
      <c r="D45" s="136"/>
      <c r="E45" s="136" t="e">
        <f>#REF!</f>
        <v>#REF!</v>
      </c>
      <c r="F45" s="136"/>
      <c r="G45" s="136"/>
      <c r="H45" s="136" t="e">
        <f>#REF!</f>
        <v>#REF!</v>
      </c>
      <c r="I45" s="136"/>
      <c r="J45" s="136"/>
      <c r="K45" s="136" t="e">
        <f>#REF!</f>
        <v>#REF!</v>
      </c>
      <c r="L45" s="136"/>
      <c r="M45" s="136"/>
      <c r="N45" s="136" t="e">
        <f>#REF!</f>
        <v>#REF!</v>
      </c>
      <c r="O45" s="136"/>
      <c r="P45" s="136"/>
    </row>
    <row r="46" spans="1:16" x14ac:dyDescent="0.15">
      <c r="A46" s="136" t="s">
        <v>40</v>
      </c>
      <c r="B46" s="136" t="e">
        <f>#REF!</f>
        <v>#REF!</v>
      </c>
      <c r="C46" s="136"/>
      <c r="D46" s="136"/>
      <c r="E46" s="136" t="e">
        <f>#REF!</f>
        <v>#REF!</v>
      </c>
      <c r="F46" s="136"/>
      <c r="G46" s="136"/>
      <c r="H46" s="136" t="e">
        <f>#REF!</f>
        <v>#REF!</v>
      </c>
      <c r="I46" s="136"/>
      <c r="J46" s="136"/>
      <c r="K46" s="136" t="e">
        <f>#REF!</f>
        <v>#REF!</v>
      </c>
      <c r="L46" s="136"/>
      <c r="M46" s="136"/>
      <c r="N46" s="136" t="e">
        <f>#REF!</f>
        <v>#REF!</v>
      </c>
      <c r="O46" s="136"/>
      <c r="P46" s="136"/>
    </row>
    <row r="47" spans="1:16" x14ac:dyDescent="0.15">
      <c r="A47" s="136" t="s">
        <v>41</v>
      </c>
      <c r="B47" s="136" t="e">
        <f>#REF!</f>
        <v>#REF!</v>
      </c>
      <c r="C47" s="136"/>
      <c r="D47" s="136"/>
      <c r="E47" s="136" t="e">
        <f>#REF!</f>
        <v>#REF!</v>
      </c>
      <c r="F47" s="136"/>
      <c r="G47" s="136"/>
      <c r="H47" s="136" t="e">
        <f>#REF!</f>
        <v>#REF!</v>
      </c>
      <c r="I47" s="136"/>
      <c r="J47" s="136"/>
      <c r="K47" s="136" t="e">
        <f>#REF!</f>
        <v>#REF!</v>
      </c>
      <c r="L47" s="136"/>
      <c r="M47" s="136"/>
      <c r="N47" s="136" t="e">
        <f>#REF!</f>
        <v>#REF!</v>
      </c>
      <c r="O47" s="136"/>
      <c r="P47" s="136"/>
    </row>
    <row r="48" spans="1:16" x14ac:dyDescent="0.15">
      <c r="A48" s="136" t="s">
        <v>42</v>
      </c>
      <c r="B48" s="136" t="e">
        <f>#REF!</f>
        <v>#REF!</v>
      </c>
      <c r="C48" s="136"/>
      <c r="D48" s="136"/>
      <c r="E48" s="136" t="e">
        <f>#REF!</f>
        <v>#REF!</v>
      </c>
      <c r="F48" s="136"/>
      <c r="G48" s="136"/>
      <c r="H48" s="136" t="e">
        <f>#REF!</f>
        <v>#REF!</v>
      </c>
      <c r="I48" s="136"/>
      <c r="J48" s="136"/>
      <c r="K48" s="136" t="e">
        <f>#REF!</f>
        <v>#REF!</v>
      </c>
      <c r="L48" s="136"/>
      <c r="M48" s="136"/>
      <c r="N48" s="136" t="e">
        <f>#REF!</f>
        <v>#REF!</v>
      </c>
      <c r="O48" s="136"/>
      <c r="P48" s="136"/>
    </row>
    <row r="49" spans="1:16" x14ac:dyDescent="0.15">
      <c r="A49" s="136" t="s">
        <v>43</v>
      </c>
      <c r="B49" s="136" t="e">
        <f>#REF!</f>
        <v>#REF!</v>
      </c>
      <c r="C49" s="136"/>
      <c r="D49" s="136"/>
      <c r="E49" s="136" t="e">
        <f>#REF!</f>
        <v>#REF!</v>
      </c>
      <c r="F49" s="136"/>
      <c r="G49" s="136"/>
      <c r="H49" s="136" t="e">
        <f>#REF!</f>
        <v>#REF!</v>
      </c>
      <c r="I49" s="136"/>
      <c r="J49" s="136"/>
      <c r="K49" s="136" t="e">
        <f>#REF!</f>
        <v>#REF!</v>
      </c>
      <c r="L49" s="136"/>
      <c r="M49" s="136"/>
      <c r="N49" s="136" t="e">
        <f>#REF!</f>
        <v>#REF!</v>
      </c>
      <c r="O49" s="136"/>
      <c r="P49" s="136"/>
    </row>
    <row r="50" spans="1:16" x14ac:dyDescent="0.15">
      <c r="A50" s="136" t="s">
        <v>44</v>
      </c>
      <c r="B50" s="136" t="e">
        <f>NA()</f>
        <v>#N/A</v>
      </c>
      <c r="C50" s="136" t="e">
        <f>IF(ISNUMBER(#REF!),#REF!,NA())</f>
        <v>#N/A</v>
      </c>
      <c r="D50" s="136" t="e">
        <f>NA()</f>
        <v>#N/A</v>
      </c>
      <c r="E50" s="136" t="e">
        <f>NA()</f>
        <v>#N/A</v>
      </c>
      <c r="F50" s="136" t="e">
        <f>IF(ISNUMBER(#REF!),#REF!,NA())</f>
        <v>#N/A</v>
      </c>
      <c r="G50" s="136" t="e">
        <f>NA()</f>
        <v>#N/A</v>
      </c>
      <c r="H50" s="136" t="e">
        <f>NA()</f>
        <v>#N/A</v>
      </c>
      <c r="I50" s="136" t="e">
        <f>IF(ISNUMBER(#REF!),#REF!,NA())</f>
        <v>#N/A</v>
      </c>
      <c r="J50" s="136" t="e">
        <f>NA()</f>
        <v>#N/A</v>
      </c>
      <c r="K50" s="136" t="e">
        <f>NA()</f>
        <v>#N/A</v>
      </c>
      <c r="L50" s="136" t="e">
        <f>IF(ISNUMBER(#REF!),#REF!,NA())</f>
        <v>#N/A</v>
      </c>
      <c r="M50" s="136" t="e">
        <f>NA()</f>
        <v>#N/A</v>
      </c>
      <c r="N50" s="136" t="e">
        <f>NA()</f>
        <v>#N/A</v>
      </c>
      <c r="O50" s="136" t="e">
        <f>IF(ISNUMBER(#REF!),#REF!,NA())</f>
        <v>#N/A</v>
      </c>
      <c r="P50" s="136" t="e">
        <f>NA()</f>
        <v>#N/A</v>
      </c>
    </row>
    <row r="53" spans="1:16" x14ac:dyDescent="0.15">
      <c r="A53" s="104" t="s">
        <v>45</v>
      </c>
    </row>
    <row r="54" spans="1:16" x14ac:dyDescent="0.15">
      <c r="A54" s="135"/>
      <c r="B54" s="135" t="e">
        <f>#REF!</f>
        <v>#REF!</v>
      </c>
      <c r="C54" s="135"/>
      <c r="D54" s="135"/>
      <c r="E54" s="135" t="e">
        <f>#REF!</f>
        <v>#REF!</v>
      </c>
      <c r="F54" s="135"/>
      <c r="G54" s="135"/>
      <c r="H54" s="135" t="e">
        <f>#REF!</f>
        <v>#REF!</v>
      </c>
      <c r="I54" s="135"/>
      <c r="J54" s="135"/>
      <c r="K54" s="135" t="e">
        <f>#REF!</f>
        <v>#REF!</v>
      </c>
      <c r="L54" s="135"/>
      <c r="M54" s="135"/>
      <c r="N54" s="135" t="e">
        <f>#REF!</f>
        <v>#REF!</v>
      </c>
      <c r="O54" s="135"/>
      <c r="P54" s="135"/>
    </row>
    <row r="55" spans="1:16" x14ac:dyDescent="0.15">
      <c r="A55" s="135"/>
      <c r="B55" s="135" t="s">
        <v>46</v>
      </c>
      <c r="C55" s="135"/>
      <c r="D55" s="135" t="s">
        <v>47</v>
      </c>
      <c r="E55" s="135" t="s">
        <v>46</v>
      </c>
      <c r="F55" s="135"/>
      <c r="G55" s="135" t="s">
        <v>47</v>
      </c>
      <c r="H55" s="135" t="s">
        <v>46</v>
      </c>
      <c r="I55" s="135"/>
      <c r="J55" s="135" t="s">
        <v>47</v>
      </c>
      <c r="K55" s="135" t="s">
        <v>46</v>
      </c>
      <c r="L55" s="135"/>
      <c r="M55" s="135" t="s">
        <v>47</v>
      </c>
      <c r="N55" s="135" t="s">
        <v>46</v>
      </c>
      <c r="O55" s="135"/>
      <c r="P55" s="135" t="s">
        <v>47</v>
      </c>
    </row>
    <row r="56" spans="1:16" x14ac:dyDescent="0.15">
      <c r="A56" s="135" t="s">
        <v>23</v>
      </c>
      <c r="B56" s="135"/>
      <c r="C56" s="135"/>
      <c r="D56" s="135" t="e">
        <f>#REF!</f>
        <v>#REF!</v>
      </c>
      <c r="E56" s="135"/>
      <c r="F56" s="135"/>
      <c r="G56" s="135" t="e">
        <f>#REF!</f>
        <v>#REF!</v>
      </c>
      <c r="H56" s="135"/>
      <c r="I56" s="135"/>
      <c r="J56" s="135" t="e">
        <f>#REF!</f>
        <v>#REF!</v>
      </c>
      <c r="K56" s="135"/>
      <c r="L56" s="135"/>
      <c r="M56" s="135" t="e">
        <f>#REF!</f>
        <v>#REF!</v>
      </c>
      <c r="N56" s="135"/>
      <c r="O56" s="135"/>
      <c r="P56" s="135" t="e">
        <f>#REF!</f>
        <v>#REF!</v>
      </c>
    </row>
    <row r="57" spans="1:16" x14ac:dyDescent="0.15">
      <c r="A57" s="135" t="s">
        <v>22</v>
      </c>
      <c r="B57" s="135"/>
      <c r="C57" s="135"/>
      <c r="D57" s="135" t="e">
        <f>#REF!</f>
        <v>#REF!</v>
      </c>
      <c r="E57" s="135"/>
      <c r="F57" s="135"/>
      <c r="G57" s="135" t="e">
        <f>#REF!</f>
        <v>#REF!</v>
      </c>
      <c r="H57" s="135"/>
      <c r="I57" s="135"/>
      <c r="J57" s="135" t="e">
        <f>#REF!</f>
        <v>#REF!</v>
      </c>
      <c r="K57" s="135"/>
      <c r="L57" s="135"/>
      <c r="M57" s="135" t="e">
        <f>#REF!</f>
        <v>#REF!</v>
      </c>
      <c r="N57" s="135"/>
      <c r="O57" s="135"/>
      <c r="P57" s="135" t="e">
        <f>#REF!</f>
        <v>#REF!</v>
      </c>
    </row>
    <row r="58" spans="1:16" x14ac:dyDescent="0.15">
      <c r="A58" s="135" t="s">
        <v>21</v>
      </c>
      <c r="B58" s="135"/>
      <c r="C58" s="135"/>
      <c r="D58" s="135" t="e">
        <f>#REF!</f>
        <v>#REF!</v>
      </c>
      <c r="E58" s="135"/>
      <c r="F58" s="135"/>
      <c r="G58" s="135" t="e">
        <f>#REF!</f>
        <v>#REF!</v>
      </c>
      <c r="H58" s="135"/>
      <c r="I58" s="135"/>
      <c r="J58" s="135" t="e">
        <f>#REF!</f>
        <v>#REF!</v>
      </c>
      <c r="K58" s="135"/>
      <c r="L58" s="135"/>
      <c r="M58" s="135" t="e">
        <f>#REF!</f>
        <v>#REF!</v>
      </c>
      <c r="N58" s="135"/>
      <c r="O58" s="135"/>
      <c r="P58" s="135" t="e">
        <f>#REF!</f>
        <v>#REF!</v>
      </c>
    </row>
    <row r="59" spans="1:16" x14ac:dyDescent="0.15">
      <c r="A59" s="135" t="s">
        <v>20</v>
      </c>
      <c r="B59" s="135" t="e">
        <f>#REF!</f>
        <v>#REF!</v>
      </c>
      <c r="C59" s="135"/>
      <c r="D59" s="135"/>
      <c r="E59" s="135" t="e">
        <f>#REF!</f>
        <v>#REF!</v>
      </c>
      <c r="F59" s="135"/>
      <c r="G59" s="135"/>
      <c r="H59" s="135" t="e">
        <f>#REF!</f>
        <v>#REF!</v>
      </c>
      <c r="I59" s="135"/>
      <c r="J59" s="135"/>
      <c r="K59" s="135" t="e">
        <f>#REF!</f>
        <v>#REF!</v>
      </c>
      <c r="L59" s="135"/>
      <c r="M59" s="135"/>
      <c r="N59" s="135" t="e">
        <f>#REF!</f>
        <v>#REF!</v>
      </c>
      <c r="O59" s="135"/>
      <c r="P59" s="135"/>
    </row>
    <row r="60" spans="1:16" x14ac:dyDescent="0.15">
      <c r="A60" s="135" t="s">
        <v>19</v>
      </c>
      <c r="B60" s="135" t="e">
        <f>#REF!</f>
        <v>#REF!</v>
      </c>
      <c r="C60" s="135"/>
      <c r="D60" s="135"/>
      <c r="E60" s="135" t="e">
        <f>#REF!</f>
        <v>#REF!</v>
      </c>
      <c r="F60" s="135"/>
      <c r="G60" s="135"/>
      <c r="H60" s="135" t="e">
        <f>#REF!</f>
        <v>#REF!</v>
      </c>
      <c r="I60" s="135"/>
      <c r="J60" s="135"/>
      <c r="K60" s="135" t="e">
        <f>#REF!</f>
        <v>#REF!</v>
      </c>
      <c r="L60" s="135"/>
      <c r="M60" s="135"/>
      <c r="N60" s="135" t="e">
        <f>#REF!</f>
        <v>#REF!</v>
      </c>
      <c r="O60" s="135"/>
      <c r="P60" s="135"/>
    </row>
    <row r="61" spans="1:16" x14ac:dyDescent="0.15">
      <c r="A61" s="135" t="s">
        <v>18</v>
      </c>
      <c r="B61" s="135" t="e">
        <f>#REF!</f>
        <v>#REF!</v>
      </c>
      <c r="C61" s="135"/>
      <c r="D61" s="135"/>
      <c r="E61" s="135" t="e">
        <f>#REF!</f>
        <v>#REF!</v>
      </c>
      <c r="F61" s="135"/>
      <c r="G61" s="135"/>
      <c r="H61" s="135" t="e">
        <f>#REF!</f>
        <v>#REF!</v>
      </c>
      <c r="I61" s="135"/>
      <c r="J61" s="135"/>
      <c r="K61" s="135" t="e">
        <f>#REF!</f>
        <v>#REF!</v>
      </c>
      <c r="L61" s="135"/>
      <c r="M61" s="135"/>
      <c r="N61" s="135" t="e">
        <f>#REF!</f>
        <v>#REF!</v>
      </c>
      <c r="O61" s="135"/>
      <c r="P61" s="135"/>
    </row>
    <row r="62" spans="1:16" x14ac:dyDescent="0.15">
      <c r="A62" s="135" t="s">
        <v>17</v>
      </c>
      <c r="B62" s="135" t="e">
        <f>#REF!</f>
        <v>#REF!</v>
      </c>
      <c r="C62" s="135"/>
      <c r="D62" s="135"/>
      <c r="E62" s="135" t="e">
        <f>#REF!</f>
        <v>#REF!</v>
      </c>
      <c r="F62" s="135"/>
      <c r="G62" s="135"/>
      <c r="H62" s="135" t="e">
        <f>#REF!</f>
        <v>#REF!</v>
      </c>
      <c r="I62" s="135"/>
      <c r="J62" s="135"/>
      <c r="K62" s="135" t="e">
        <f>#REF!</f>
        <v>#REF!</v>
      </c>
      <c r="L62" s="135"/>
      <c r="M62" s="135"/>
      <c r="N62" s="135" t="e">
        <f>#REF!</f>
        <v>#REF!</v>
      </c>
      <c r="O62" s="135"/>
      <c r="P62" s="135"/>
    </row>
    <row r="63" spans="1:16" x14ac:dyDescent="0.15">
      <c r="A63" s="135" t="s">
        <v>16</v>
      </c>
      <c r="B63" s="135" t="e">
        <f>#REF!</f>
        <v>#REF!</v>
      </c>
      <c r="C63" s="135"/>
      <c r="D63" s="135"/>
      <c r="E63" s="135" t="e">
        <f>#REF!</f>
        <v>#REF!</v>
      </c>
      <c r="F63" s="135"/>
      <c r="G63" s="135"/>
      <c r="H63" s="135" t="e">
        <f>#REF!</f>
        <v>#REF!</v>
      </c>
      <c r="I63" s="135"/>
      <c r="J63" s="135"/>
      <c r="K63" s="135" t="e">
        <f>#REF!</f>
        <v>#REF!</v>
      </c>
      <c r="L63" s="135"/>
      <c r="M63" s="135"/>
      <c r="N63" s="135" t="e">
        <f>#REF!</f>
        <v>#REF!</v>
      </c>
      <c r="O63" s="135"/>
      <c r="P63" s="135"/>
    </row>
    <row r="64" spans="1:16" x14ac:dyDescent="0.15">
      <c r="A64" s="135" t="s">
        <v>15</v>
      </c>
      <c r="B64" s="135" t="e">
        <f>#REF!</f>
        <v>#REF!</v>
      </c>
      <c r="C64" s="135"/>
      <c r="D64" s="135"/>
      <c r="E64" s="135" t="e">
        <f>#REF!</f>
        <v>#REF!</v>
      </c>
      <c r="F64" s="135"/>
      <c r="G64" s="135"/>
      <c r="H64" s="135" t="e">
        <f>#REF!</f>
        <v>#REF!</v>
      </c>
      <c r="I64" s="135"/>
      <c r="J64" s="135"/>
      <c r="K64" s="135" t="e">
        <f>#REF!</f>
        <v>#REF!</v>
      </c>
      <c r="L64" s="135"/>
      <c r="M64" s="135"/>
      <c r="N64" s="135" t="e">
        <f>#REF!</f>
        <v>#REF!</v>
      </c>
      <c r="O64" s="135"/>
      <c r="P64" s="135"/>
    </row>
    <row r="65" spans="1:16" x14ac:dyDescent="0.15">
      <c r="A65" s="135" t="s">
        <v>14</v>
      </c>
      <c r="B65" s="135" t="e">
        <f>#REF!</f>
        <v>#REF!</v>
      </c>
      <c r="C65" s="135"/>
      <c r="D65" s="135"/>
      <c r="E65" s="135" t="e">
        <f>#REF!</f>
        <v>#REF!</v>
      </c>
      <c r="F65" s="135"/>
      <c r="G65" s="135"/>
      <c r="H65" s="135" t="e">
        <f>#REF!</f>
        <v>#REF!</v>
      </c>
      <c r="I65" s="135"/>
      <c r="J65" s="135"/>
      <c r="K65" s="135" t="e">
        <f>#REF!</f>
        <v>#REF!</v>
      </c>
      <c r="L65" s="135"/>
      <c r="M65" s="135"/>
      <c r="N65" s="135" t="e">
        <f>#REF!</f>
        <v>#REF!</v>
      </c>
      <c r="O65" s="135"/>
      <c r="P65" s="135"/>
    </row>
    <row r="66" spans="1:16" x14ac:dyDescent="0.15">
      <c r="A66" s="135" t="s">
        <v>13</v>
      </c>
      <c r="B66" s="135" t="e">
        <f>#REF!</f>
        <v>#REF!</v>
      </c>
      <c r="C66" s="135"/>
      <c r="D66" s="135"/>
      <c r="E66" s="135" t="e">
        <f>#REF!</f>
        <v>#REF!</v>
      </c>
      <c r="F66" s="135"/>
      <c r="G66" s="135"/>
      <c r="H66" s="135" t="e">
        <f>#REF!</f>
        <v>#REF!</v>
      </c>
      <c r="I66" s="135"/>
      <c r="J66" s="135"/>
      <c r="K66" s="135" t="e">
        <f>#REF!</f>
        <v>#REF!</v>
      </c>
      <c r="L66" s="135"/>
      <c r="M66" s="135"/>
      <c r="N66" s="135" t="e">
        <f>#REF!</f>
        <v>#REF!</v>
      </c>
      <c r="O66" s="135"/>
      <c r="P66" s="135"/>
    </row>
    <row r="67" spans="1:16" x14ac:dyDescent="0.15">
      <c r="A67" s="135" t="s">
        <v>48</v>
      </c>
      <c r="B67" s="135" t="e">
        <f>NA()</f>
        <v>#N/A</v>
      </c>
      <c r="C67" s="135" t="e">
        <f>IF(ISNUMBER(#REF!), IF(#REF! &lt; 0, 0,#REF!), NA())</f>
        <v>#N/A</v>
      </c>
      <c r="D67" s="135" t="e">
        <f>NA()</f>
        <v>#N/A</v>
      </c>
      <c r="E67" s="135" t="e">
        <f>NA()</f>
        <v>#N/A</v>
      </c>
      <c r="F67" s="135" t="e">
        <f>IF(ISNUMBER(#REF!), IF(#REF! &lt; 0, 0,#REF!), NA())</f>
        <v>#N/A</v>
      </c>
      <c r="G67" s="135" t="e">
        <f>NA()</f>
        <v>#N/A</v>
      </c>
      <c r="H67" s="135" t="e">
        <f>NA()</f>
        <v>#N/A</v>
      </c>
      <c r="I67" s="135" t="e">
        <f>IF(ISNUMBER(#REF!), IF(#REF! &lt; 0, 0,#REF!), NA())</f>
        <v>#N/A</v>
      </c>
      <c r="J67" s="135" t="e">
        <f>NA()</f>
        <v>#N/A</v>
      </c>
      <c r="K67" s="135" t="e">
        <f>NA()</f>
        <v>#N/A</v>
      </c>
      <c r="L67" s="135" t="e">
        <f>IF(ISNUMBER(#REF!), IF(#REF! &lt; 0, 0,#REF!), NA())</f>
        <v>#N/A</v>
      </c>
      <c r="M67" s="135" t="e">
        <f>NA()</f>
        <v>#N/A</v>
      </c>
      <c r="N67" s="135" t="e">
        <f>NA()</f>
        <v>#N/A</v>
      </c>
      <c r="O67" s="135" t="e">
        <f>IF(ISNUMBER(#REF!), IF(#REF! &lt; 0, 0,#REF!), NA())</f>
        <v>#N/A</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election activeCell="B32" sqref="B32:Q32"/>
    </sheetView>
  </sheetViews>
  <sheetFormatPr defaultColWidth="0" defaultRowHeight="11.25" customHeight="1" zeroHeight="1" x14ac:dyDescent="0.15"/>
  <cols>
    <col min="1" max="143" width="1.625" style="168" customWidth="1"/>
    <col min="144" max="16384" width="0" style="168" hidden="1"/>
  </cols>
  <sheetData>
    <row r="1" spans="2:143" ht="22.5" customHeight="1" thickBot="1" x14ac:dyDescent="0.2">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569" t="s">
        <v>135</v>
      </c>
      <c r="DI1" s="570"/>
      <c r="DJ1" s="570"/>
      <c r="DK1" s="570"/>
      <c r="DL1" s="570"/>
      <c r="DM1" s="570"/>
      <c r="DN1" s="571"/>
      <c r="DP1" s="569" t="s">
        <v>136</v>
      </c>
      <c r="DQ1" s="570"/>
      <c r="DR1" s="570"/>
      <c r="DS1" s="570"/>
      <c r="DT1" s="570"/>
      <c r="DU1" s="570"/>
      <c r="DV1" s="570"/>
      <c r="DW1" s="570"/>
      <c r="DX1" s="570"/>
      <c r="DY1" s="570"/>
      <c r="DZ1" s="570"/>
      <c r="EA1" s="570"/>
      <c r="EB1" s="570"/>
      <c r="EC1" s="571"/>
      <c r="ED1" s="166"/>
      <c r="EE1" s="166"/>
      <c r="EF1" s="166"/>
      <c r="EG1" s="166"/>
      <c r="EH1" s="166"/>
      <c r="EI1" s="166"/>
      <c r="EJ1" s="166"/>
      <c r="EK1" s="166"/>
      <c r="EL1" s="166"/>
      <c r="EM1" s="166"/>
    </row>
    <row r="2" spans="2:143" ht="22.5" customHeight="1" x14ac:dyDescent="0.15">
      <c r="B2" s="169" t="s">
        <v>137</v>
      </c>
      <c r="R2" s="170"/>
      <c r="S2" s="170"/>
      <c r="T2" s="170"/>
      <c r="U2" s="170"/>
      <c r="V2" s="170"/>
      <c r="W2" s="170"/>
      <c r="X2" s="170"/>
      <c r="Y2" s="170"/>
      <c r="Z2" s="170"/>
      <c r="AA2" s="170"/>
      <c r="AB2" s="170"/>
      <c r="AC2" s="170"/>
      <c r="AE2" s="171"/>
      <c r="AF2" s="171"/>
      <c r="AG2" s="171"/>
      <c r="AH2" s="171"/>
      <c r="AI2" s="171"/>
      <c r="AJ2" s="170"/>
      <c r="AK2" s="170"/>
      <c r="AL2" s="170"/>
      <c r="AM2" s="170"/>
      <c r="AN2" s="170"/>
      <c r="AO2" s="170"/>
      <c r="AP2" s="170"/>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row>
    <row r="3" spans="2:143" ht="11.25" customHeight="1" x14ac:dyDescent="0.15">
      <c r="B3" s="572" t="s">
        <v>138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139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140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0</v>
      </c>
      <c r="C4" s="573"/>
      <c r="D4" s="573"/>
      <c r="E4" s="573"/>
      <c r="F4" s="573"/>
      <c r="G4" s="573"/>
      <c r="H4" s="573"/>
      <c r="I4" s="573"/>
      <c r="J4" s="573"/>
      <c r="K4" s="573"/>
      <c r="L4" s="573"/>
      <c r="M4" s="573"/>
      <c r="N4" s="573"/>
      <c r="O4" s="573"/>
      <c r="P4" s="573"/>
      <c r="Q4" s="574"/>
      <c r="R4" s="572" t="s">
        <v>141</v>
      </c>
      <c r="S4" s="573"/>
      <c r="T4" s="573"/>
      <c r="U4" s="573"/>
      <c r="V4" s="573"/>
      <c r="W4" s="573"/>
      <c r="X4" s="573"/>
      <c r="Y4" s="574"/>
      <c r="Z4" s="572" t="s">
        <v>142</v>
      </c>
      <c r="AA4" s="573"/>
      <c r="AB4" s="573"/>
      <c r="AC4" s="574"/>
      <c r="AD4" s="572" t="s">
        <v>143</v>
      </c>
      <c r="AE4" s="573"/>
      <c r="AF4" s="573"/>
      <c r="AG4" s="573"/>
      <c r="AH4" s="573"/>
      <c r="AI4" s="573"/>
      <c r="AJ4" s="573"/>
      <c r="AK4" s="574"/>
      <c r="AL4" s="572" t="s">
        <v>142</v>
      </c>
      <c r="AM4" s="573"/>
      <c r="AN4" s="573"/>
      <c r="AO4" s="574"/>
      <c r="AP4" s="578" t="s">
        <v>144</v>
      </c>
      <c r="AQ4" s="578"/>
      <c r="AR4" s="578"/>
      <c r="AS4" s="578"/>
      <c r="AT4" s="578"/>
      <c r="AU4" s="578"/>
      <c r="AV4" s="578"/>
      <c r="AW4" s="578"/>
      <c r="AX4" s="578"/>
      <c r="AY4" s="578"/>
      <c r="AZ4" s="578"/>
      <c r="BA4" s="578"/>
      <c r="BB4" s="578"/>
      <c r="BC4" s="578"/>
      <c r="BD4" s="578"/>
      <c r="BE4" s="578"/>
      <c r="BF4" s="578"/>
      <c r="BG4" s="578" t="s">
        <v>145</v>
      </c>
      <c r="BH4" s="578"/>
      <c r="BI4" s="578"/>
      <c r="BJ4" s="578"/>
      <c r="BK4" s="578"/>
      <c r="BL4" s="578"/>
      <c r="BM4" s="578"/>
      <c r="BN4" s="578"/>
      <c r="BO4" s="578" t="s">
        <v>142</v>
      </c>
      <c r="BP4" s="578"/>
      <c r="BQ4" s="578"/>
      <c r="BR4" s="578"/>
      <c r="BS4" s="578" t="s">
        <v>146</v>
      </c>
      <c r="BT4" s="578"/>
      <c r="BU4" s="578"/>
      <c r="BV4" s="578"/>
      <c r="BW4" s="578"/>
      <c r="BX4" s="578"/>
      <c r="BY4" s="578"/>
      <c r="BZ4" s="578"/>
      <c r="CA4" s="578"/>
      <c r="CB4" s="578"/>
      <c r="CD4" s="575" t="s">
        <v>147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72" customFormat="1" ht="11.25" customHeight="1" x14ac:dyDescent="0.15">
      <c r="B5" s="579" t="s">
        <v>148</v>
      </c>
      <c r="C5" s="580"/>
      <c r="D5" s="580"/>
      <c r="E5" s="580"/>
      <c r="F5" s="580"/>
      <c r="G5" s="580"/>
      <c r="H5" s="580"/>
      <c r="I5" s="580"/>
      <c r="J5" s="580"/>
      <c r="K5" s="580"/>
      <c r="L5" s="580"/>
      <c r="M5" s="580"/>
      <c r="N5" s="580"/>
      <c r="O5" s="580"/>
      <c r="P5" s="580"/>
      <c r="Q5" s="581"/>
      <c r="R5" s="582">
        <v>5073357</v>
      </c>
      <c r="S5" s="583"/>
      <c r="T5" s="583"/>
      <c r="U5" s="583"/>
      <c r="V5" s="583"/>
      <c r="W5" s="583"/>
      <c r="X5" s="583"/>
      <c r="Y5" s="584"/>
      <c r="Z5" s="585">
        <v>14.2</v>
      </c>
      <c r="AA5" s="585"/>
      <c r="AB5" s="585"/>
      <c r="AC5" s="585"/>
      <c r="AD5" s="586">
        <v>5073332</v>
      </c>
      <c r="AE5" s="586"/>
      <c r="AF5" s="586"/>
      <c r="AG5" s="586"/>
      <c r="AH5" s="586"/>
      <c r="AI5" s="586"/>
      <c r="AJ5" s="586"/>
      <c r="AK5" s="586"/>
      <c r="AL5" s="587">
        <v>24.8</v>
      </c>
      <c r="AM5" s="588"/>
      <c r="AN5" s="588"/>
      <c r="AO5" s="589"/>
      <c r="AP5" s="579" t="s">
        <v>149</v>
      </c>
      <c r="AQ5" s="580"/>
      <c r="AR5" s="580"/>
      <c r="AS5" s="580"/>
      <c r="AT5" s="580"/>
      <c r="AU5" s="580"/>
      <c r="AV5" s="580"/>
      <c r="AW5" s="580"/>
      <c r="AX5" s="580"/>
      <c r="AY5" s="580"/>
      <c r="AZ5" s="580"/>
      <c r="BA5" s="580"/>
      <c r="BB5" s="580"/>
      <c r="BC5" s="580"/>
      <c r="BD5" s="580"/>
      <c r="BE5" s="580"/>
      <c r="BF5" s="581"/>
      <c r="BG5" s="593">
        <v>5017714</v>
      </c>
      <c r="BH5" s="594"/>
      <c r="BI5" s="594"/>
      <c r="BJ5" s="594"/>
      <c r="BK5" s="594"/>
      <c r="BL5" s="594"/>
      <c r="BM5" s="594"/>
      <c r="BN5" s="595"/>
      <c r="BO5" s="596">
        <v>98.9</v>
      </c>
      <c r="BP5" s="596"/>
      <c r="BQ5" s="596"/>
      <c r="BR5" s="596"/>
      <c r="BS5" s="597">
        <v>41999</v>
      </c>
      <c r="BT5" s="597"/>
      <c r="BU5" s="597"/>
      <c r="BV5" s="597"/>
      <c r="BW5" s="597"/>
      <c r="BX5" s="597"/>
      <c r="BY5" s="597"/>
      <c r="BZ5" s="597"/>
      <c r="CA5" s="597"/>
      <c r="CB5" s="601"/>
      <c r="CD5" s="575" t="s">
        <v>144</v>
      </c>
      <c r="CE5" s="576"/>
      <c r="CF5" s="576"/>
      <c r="CG5" s="576"/>
      <c r="CH5" s="576"/>
      <c r="CI5" s="576"/>
      <c r="CJ5" s="576"/>
      <c r="CK5" s="576"/>
      <c r="CL5" s="576"/>
      <c r="CM5" s="576"/>
      <c r="CN5" s="576"/>
      <c r="CO5" s="576"/>
      <c r="CP5" s="576"/>
      <c r="CQ5" s="577"/>
      <c r="CR5" s="575" t="s">
        <v>150</v>
      </c>
      <c r="CS5" s="576"/>
      <c r="CT5" s="576"/>
      <c r="CU5" s="576"/>
      <c r="CV5" s="576"/>
      <c r="CW5" s="576"/>
      <c r="CX5" s="576"/>
      <c r="CY5" s="577"/>
      <c r="CZ5" s="575" t="s">
        <v>142</v>
      </c>
      <c r="DA5" s="576"/>
      <c r="DB5" s="576"/>
      <c r="DC5" s="577"/>
      <c r="DD5" s="575" t="s">
        <v>151</v>
      </c>
      <c r="DE5" s="576"/>
      <c r="DF5" s="576"/>
      <c r="DG5" s="576"/>
      <c r="DH5" s="576"/>
      <c r="DI5" s="576"/>
      <c r="DJ5" s="576"/>
      <c r="DK5" s="576"/>
      <c r="DL5" s="576"/>
      <c r="DM5" s="576"/>
      <c r="DN5" s="576"/>
      <c r="DO5" s="576"/>
      <c r="DP5" s="577"/>
      <c r="DQ5" s="575" t="s">
        <v>152</v>
      </c>
      <c r="DR5" s="576"/>
      <c r="DS5" s="576"/>
      <c r="DT5" s="576"/>
      <c r="DU5" s="576"/>
      <c r="DV5" s="576"/>
      <c r="DW5" s="576"/>
      <c r="DX5" s="576"/>
      <c r="DY5" s="576"/>
      <c r="DZ5" s="576"/>
      <c r="EA5" s="576"/>
      <c r="EB5" s="576"/>
      <c r="EC5" s="577"/>
    </row>
    <row r="6" spans="2:143" ht="11.25" customHeight="1" x14ac:dyDescent="0.15">
      <c r="B6" s="590" t="s">
        <v>153</v>
      </c>
      <c r="C6" s="591"/>
      <c r="D6" s="591"/>
      <c r="E6" s="591"/>
      <c r="F6" s="591"/>
      <c r="G6" s="591"/>
      <c r="H6" s="591"/>
      <c r="I6" s="591"/>
      <c r="J6" s="591"/>
      <c r="K6" s="591"/>
      <c r="L6" s="591"/>
      <c r="M6" s="591"/>
      <c r="N6" s="591"/>
      <c r="O6" s="591"/>
      <c r="P6" s="591"/>
      <c r="Q6" s="592"/>
      <c r="R6" s="593">
        <v>288991</v>
      </c>
      <c r="S6" s="594"/>
      <c r="T6" s="594"/>
      <c r="U6" s="594"/>
      <c r="V6" s="594"/>
      <c r="W6" s="594"/>
      <c r="X6" s="594"/>
      <c r="Y6" s="595"/>
      <c r="Z6" s="596">
        <v>0.8</v>
      </c>
      <c r="AA6" s="596"/>
      <c r="AB6" s="596"/>
      <c r="AC6" s="596"/>
      <c r="AD6" s="597">
        <v>288991</v>
      </c>
      <c r="AE6" s="597"/>
      <c r="AF6" s="597"/>
      <c r="AG6" s="597"/>
      <c r="AH6" s="597"/>
      <c r="AI6" s="597"/>
      <c r="AJ6" s="597"/>
      <c r="AK6" s="597"/>
      <c r="AL6" s="598">
        <v>1.4</v>
      </c>
      <c r="AM6" s="599"/>
      <c r="AN6" s="599"/>
      <c r="AO6" s="600"/>
      <c r="AP6" s="590" t="s">
        <v>154</v>
      </c>
      <c r="AQ6" s="591"/>
      <c r="AR6" s="591"/>
      <c r="AS6" s="591"/>
      <c r="AT6" s="591"/>
      <c r="AU6" s="591"/>
      <c r="AV6" s="591"/>
      <c r="AW6" s="591"/>
      <c r="AX6" s="591"/>
      <c r="AY6" s="591"/>
      <c r="AZ6" s="591"/>
      <c r="BA6" s="591"/>
      <c r="BB6" s="591"/>
      <c r="BC6" s="591"/>
      <c r="BD6" s="591"/>
      <c r="BE6" s="591"/>
      <c r="BF6" s="592"/>
      <c r="BG6" s="593">
        <v>5017714</v>
      </c>
      <c r="BH6" s="594"/>
      <c r="BI6" s="594"/>
      <c r="BJ6" s="594"/>
      <c r="BK6" s="594"/>
      <c r="BL6" s="594"/>
      <c r="BM6" s="594"/>
      <c r="BN6" s="595"/>
      <c r="BO6" s="596">
        <v>98.9</v>
      </c>
      <c r="BP6" s="596"/>
      <c r="BQ6" s="596"/>
      <c r="BR6" s="596"/>
      <c r="BS6" s="597">
        <v>41999</v>
      </c>
      <c r="BT6" s="597"/>
      <c r="BU6" s="597"/>
      <c r="BV6" s="597"/>
      <c r="BW6" s="597"/>
      <c r="BX6" s="597"/>
      <c r="BY6" s="597"/>
      <c r="BZ6" s="597"/>
      <c r="CA6" s="597"/>
      <c r="CB6" s="601"/>
      <c r="CD6" s="604" t="s">
        <v>155</v>
      </c>
      <c r="CE6" s="605"/>
      <c r="CF6" s="605"/>
      <c r="CG6" s="605"/>
      <c r="CH6" s="605"/>
      <c r="CI6" s="605"/>
      <c r="CJ6" s="605"/>
      <c r="CK6" s="605"/>
      <c r="CL6" s="605"/>
      <c r="CM6" s="605"/>
      <c r="CN6" s="605"/>
      <c r="CO6" s="605"/>
      <c r="CP6" s="605"/>
      <c r="CQ6" s="606"/>
      <c r="CR6" s="593">
        <v>259458</v>
      </c>
      <c r="CS6" s="594"/>
      <c r="CT6" s="594"/>
      <c r="CU6" s="594"/>
      <c r="CV6" s="594"/>
      <c r="CW6" s="594"/>
      <c r="CX6" s="594"/>
      <c r="CY6" s="595"/>
      <c r="CZ6" s="596">
        <v>0.8</v>
      </c>
      <c r="DA6" s="596"/>
      <c r="DB6" s="596"/>
      <c r="DC6" s="596"/>
      <c r="DD6" s="602" t="s">
        <v>156</v>
      </c>
      <c r="DE6" s="594"/>
      <c r="DF6" s="594"/>
      <c r="DG6" s="594"/>
      <c r="DH6" s="594"/>
      <c r="DI6" s="594"/>
      <c r="DJ6" s="594"/>
      <c r="DK6" s="594"/>
      <c r="DL6" s="594"/>
      <c r="DM6" s="594"/>
      <c r="DN6" s="594"/>
      <c r="DO6" s="594"/>
      <c r="DP6" s="595"/>
      <c r="DQ6" s="602">
        <v>259354</v>
      </c>
      <c r="DR6" s="594"/>
      <c r="DS6" s="594"/>
      <c r="DT6" s="594"/>
      <c r="DU6" s="594"/>
      <c r="DV6" s="594"/>
      <c r="DW6" s="594"/>
      <c r="DX6" s="594"/>
      <c r="DY6" s="594"/>
      <c r="DZ6" s="594"/>
      <c r="EA6" s="594"/>
      <c r="EB6" s="594"/>
      <c r="EC6" s="603"/>
    </row>
    <row r="7" spans="2:143" ht="11.25" customHeight="1" x14ac:dyDescent="0.15">
      <c r="B7" s="590" t="s">
        <v>157</v>
      </c>
      <c r="C7" s="591"/>
      <c r="D7" s="591"/>
      <c r="E7" s="591"/>
      <c r="F7" s="591"/>
      <c r="G7" s="591"/>
      <c r="H7" s="591"/>
      <c r="I7" s="591"/>
      <c r="J7" s="591"/>
      <c r="K7" s="591"/>
      <c r="L7" s="591"/>
      <c r="M7" s="591"/>
      <c r="N7" s="591"/>
      <c r="O7" s="591"/>
      <c r="P7" s="591"/>
      <c r="Q7" s="592"/>
      <c r="R7" s="593">
        <v>12808</v>
      </c>
      <c r="S7" s="594"/>
      <c r="T7" s="594"/>
      <c r="U7" s="594"/>
      <c r="V7" s="594"/>
      <c r="W7" s="594"/>
      <c r="X7" s="594"/>
      <c r="Y7" s="595"/>
      <c r="Z7" s="596">
        <v>0</v>
      </c>
      <c r="AA7" s="596"/>
      <c r="AB7" s="596"/>
      <c r="AC7" s="596"/>
      <c r="AD7" s="597">
        <v>12808</v>
      </c>
      <c r="AE7" s="597"/>
      <c r="AF7" s="597"/>
      <c r="AG7" s="597"/>
      <c r="AH7" s="597"/>
      <c r="AI7" s="597"/>
      <c r="AJ7" s="597"/>
      <c r="AK7" s="597"/>
      <c r="AL7" s="598">
        <v>0.1</v>
      </c>
      <c r="AM7" s="599"/>
      <c r="AN7" s="599"/>
      <c r="AO7" s="600"/>
      <c r="AP7" s="590" t="s">
        <v>158</v>
      </c>
      <c r="AQ7" s="591"/>
      <c r="AR7" s="591"/>
      <c r="AS7" s="591"/>
      <c r="AT7" s="591"/>
      <c r="AU7" s="591"/>
      <c r="AV7" s="591"/>
      <c r="AW7" s="591"/>
      <c r="AX7" s="591"/>
      <c r="AY7" s="591"/>
      <c r="AZ7" s="591"/>
      <c r="BA7" s="591"/>
      <c r="BB7" s="591"/>
      <c r="BC7" s="591"/>
      <c r="BD7" s="591"/>
      <c r="BE7" s="591"/>
      <c r="BF7" s="592"/>
      <c r="BG7" s="593">
        <v>2182434</v>
      </c>
      <c r="BH7" s="594"/>
      <c r="BI7" s="594"/>
      <c r="BJ7" s="594"/>
      <c r="BK7" s="594"/>
      <c r="BL7" s="594"/>
      <c r="BM7" s="594"/>
      <c r="BN7" s="595"/>
      <c r="BO7" s="596">
        <v>43</v>
      </c>
      <c r="BP7" s="596"/>
      <c r="BQ7" s="596"/>
      <c r="BR7" s="596"/>
      <c r="BS7" s="597">
        <v>41999</v>
      </c>
      <c r="BT7" s="597"/>
      <c r="BU7" s="597"/>
      <c r="BV7" s="597"/>
      <c r="BW7" s="597"/>
      <c r="BX7" s="597"/>
      <c r="BY7" s="597"/>
      <c r="BZ7" s="597"/>
      <c r="CA7" s="597"/>
      <c r="CB7" s="601"/>
      <c r="CD7" s="607" t="s">
        <v>159</v>
      </c>
      <c r="CE7" s="608"/>
      <c r="CF7" s="608"/>
      <c r="CG7" s="608"/>
      <c r="CH7" s="608"/>
      <c r="CI7" s="608"/>
      <c r="CJ7" s="608"/>
      <c r="CK7" s="608"/>
      <c r="CL7" s="608"/>
      <c r="CM7" s="608"/>
      <c r="CN7" s="608"/>
      <c r="CO7" s="608"/>
      <c r="CP7" s="608"/>
      <c r="CQ7" s="609"/>
      <c r="CR7" s="593">
        <v>5688587</v>
      </c>
      <c r="CS7" s="594"/>
      <c r="CT7" s="594"/>
      <c r="CU7" s="594"/>
      <c r="CV7" s="594"/>
      <c r="CW7" s="594"/>
      <c r="CX7" s="594"/>
      <c r="CY7" s="595"/>
      <c r="CZ7" s="596">
        <v>16.600000000000001</v>
      </c>
      <c r="DA7" s="596"/>
      <c r="DB7" s="596"/>
      <c r="DC7" s="596"/>
      <c r="DD7" s="602">
        <v>849896</v>
      </c>
      <c r="DE7" s="594"/>
      <c r="DF7" s="594"/>
      <c r="DG7" s="594"/>
      <c r="DH7" s="594"/>
      <c r="DI7" s="594"/>
      <c r="DJ7" s="594"/>
      <c r="DK7" s="594"/>
      <c r="DL7" s="594"/>
      <c r="DM7" s="594"/>
      <c r="DN7" s="594"/>
      <c r="DO7" s="594"/>
      <c r="DP7" s="595"/>
      <c r="DQ7" s="602">
        <v>3563044</v>
      </c>
      <c r="DR7" s="594"/>
      <c r="DS7" s="594"/>
      <c r="DT7" s="594"/>
      <c r="DU7" s="594"/>
      <c r="DV7" s="594"/>
      <c r="DW7" s="594"/>
      <c r="DX7" s="594"/>
      <c r="DY7" s="594"/>
      <c r="DZ7" s="594"/>
      <c r="EA7" s="594"/>
      <c r="EB7" s="594"/>
      <c r="EC7" s="603"/>
    </row>
    <row r="8" spans="2:143" ht="11.25" customHeight="1" x14ac:dyDescent="0.15">
      <c r="B8" s="590" t="s">
        <v>160</v>
      </c>
      <c r="C8" s="591"/>
      <c r="D8" s="591"/>
      <c r="E8" s="591"/>
      <c r="F8" s="591"/>
      <c r="G8" s="591"/>
      <c r="H8" s="591"/>
      <c r="I8" s="591"/>
      <c r="J8" s="591"/>
      <c r="K8" s="591"/>
      <c r="L8" s="591"/>
      <c r="M8" s="591"/>
      <c r="N8" s="591"/>
      <c r="O8" s="591"/>
      <c r="P8" s="591"/>
      <c r="Q8" s="592"/>
      <c r="R8" s="593">
        <v>38133</v>
      </c>
      <c r="S8" s="594"/>
      <c r="T8" s="594"/>
      <c r="U8" s="594"/>
      <c r="V8" s="594"/>
      <c r="W8" s="594"/>
      <c r="X8" s="594"/>
      <c r="Y8" s="595"/>
      <c r="Z8" s="596">
        <v>0.1</v>
      </c>
      <c r="AA8" s="596"/>
      <c r="AB8" s="596"/>
      <c r="AC8" s="596"/>
      <c r="AD8" s="597">
        <v>38133</v>
      </c>
      <c r="AE8" s="597"/>
      <c r="AF8" s="597"/>
      <c r="AG8" s="597"/>
      <c r="AH8" s="597"/>
      <c r="AI8" s="597"/>
      <c r="AJ8" s="597"/>
      <c r="AK8" s="597"/>
      <c r="AL8" s="598">
        <v>0.2</v>
      </c>
      <c r="AM8" s="599"/>
      <c r="AN8" s="599"/>
      <c r="AO8" s="600"/>
      <c r="AP8" s="590" t="s">
        <v>161</v>
      </c>
      <c r="AQ8" s="591"/>
      <c r="AR8" s="591"/>
      <c r="AS8" s="591"/>
      <c r="AT8" s="591"/>
      <c r="AU8" s="591"/>
      <c r="AV8" s="591"/>
      <c r="AW8" s="591"/>
      <c r="AX8" s="591"/>
      <c r="AY8" s="591"/>
      <c r="AZ8" s="591"/>
      <c r="BA8" s="591"/>
      <c r="BB8" s="591"/>
      <c r="BC8" s="591"/>
      <c r="BD8" s="591"/>
      <c r="BE8" s="591"/>
      <c r="BF8" s="592"/>
      <c r="BG8" s="593">
        <v>91176</v>
      </c>
      <c r="BH8" s="594"/>
      <c r="BI8" s="594"/>
      <c r="BJ8" s="594"/>
      <c r="BK8" s="594"/>
      <c r="BL8" s="594"/>
      <c r="BM8" s="594"/>
      <c r="BN8" s="595"/>
      <c r="BO8" s="596">
        <v>1.8</v>
      </c>
      <c r="BP8" s="596"/>
      <c r="BQ8" s="596"/>
      <c r="BR8" s="596"/>
      <c r="BS8" s="602" t="s">
        <v>74</v>
      </c>
      <c r="BT8" s="594"/>
      <c r="BU8" s="594"/>
      <c r="BV8" s="594"/>
      <c r="BW8" s="594"/>
      <c r="BX8" s="594"/>
      <c r="BY8" s="594"/>
      <c r="BZ8" s="594"/>
      <c r="CA8" s="594"/>
      <c r="CB8" s="603"/>
      <c r="CD8" s="607" t="s">
        <v>162</v>
      </c>
      <c r="CE8" s="608"/>
      <c r="CF8" s="608"/>
      <c r="CG8" s="608"/>
      <c r="CH8" s="608"/>
      <c r="CI8" s="608"/>
      <c r="CJ8" s="608"/>
      <c r="CK8" s="608"/>
      <c r="CL8" s="608"/>
      <c r="CM8" s="608"/>
      <c r="CN8" s="608"/>
      <c r="CO8" s="608"/>
      <c r="CP8" s="608"/>
      <c r="CQ8" s="609"/>
      <c r="CR8" s="593">
        <v>9400781</v>
      </c>
      <c r="CS8" s="594"/>
      <c r="CT8" s="594"/>
      <c r="CU8" s="594"/>
      <c r="CV8" s="594"/>
      <c r="CW8" s="594"/>
      <c r="CX8" s="594"/>
      <c r="CY8" s="595"/>
      <c r="CZ8" s="596">
        <v>27.4</v>
      </c>
      <c r="DA8" s="596"/>
      <c r="DB8" s="596"/>
      <c r="DC8" s="596"/>
      <c r="DD8" s="602">
        <v>149906</v>
      </c>
      <c r="DE8" s="594"/>
      <c r="DF8" s="594"/>
      <c r="DG8" s="594"/>
      <c r="DH8" s="594"/>
      <c r="DI8" s="594"/>
      <c r="DJ8" s="594"/>
      <c r="DK8" s="594"/>
      <c r="DL8" s="594"/>
      <c r="DM8" s="594"/>
      <c r="DN8" s="594"/>
      <c r="DO8" s="594"/>
      <c r="DP8" s="595"/>
      <c r="DQ8" s="602">
        <v>5317323</v>
      </c>
      <c r="DR8" s="594"/>
      <c r="DS8" s="594"/>
      <c r="DT8" s="594"/>
      <c r="DU8" s="594"/>
      <c r="DV8" s="594"/>
      <c r="DW8" s="594"/>
      <c r="DX8" s="594"/>
      <c r="DY8" s="594"/>
      <c r="DZ8" s="594"/>
      <c r="EA8" s="594"/>
      <c r="EB8" s="594"/>
      <c r="EC8" s="603"/>
    </row>
    <row r="9" spans="2:143" ht="11.25" customHeight="1" x14ac:dyDescent="0.15">
      <c r="B9" s="590" t="s">
        <v>163</v>
      </c>
      <c r="C9" s="591"/>
      <c r="D9" s="591"/>
      <c r="E9" s="591"/>
      <c r="F9" s="591"/>
      <c r="G9" s="591"/>
      <c r="H9" s="591"/>
      <c r="I9" s="591"/>
      <c r="J9" s="591"/>
      <c r="K9" s="591"/>
      <c r="L9" s="591"/>
      <c r="M9" s="591"/>
      <c r="N9" s="591"/>
      <c r="O9" s="591"/>
      <c r="P9" s="591"/>
      <c r="Q9" s="592"/>
      <c r="R9" s="593">
        <v>37024</v>
      </c>
      <c r="S9" s="594"/>
      <c r="T9" s="594"/>
      <c r="U9" s="594"/>
      <c r="V9" s="594"/>
      <c r="W9" s="594"/>
      <c r="X9" s="594"/>
      <c r="Y9" s="595"/>
      <c r="Z9" s="596">
        <v>0.1</v>
      </c>
      <c r="AA9" s="596"/>
      <c r="AB9" s="596"/>
      <c r="AC9" s="596"/>
      <c r="AD9" s="597">
        <v>37024</v>
      </c>
      <c r="AE9" s="597"/>
      <c r="AF9" s="597"/>
      <c r="AG9" s="597"/>
      <c r="AH9" s="597"/>
      <c r="AI9" s="597"/>
      <c r="AJ9" s="597"/>
      <c r="AK9" s="597"/>
      <c r="AL9" s="598">
        <v>0.2</v>
      </c>
      <c r="AM9" s="599"/>
      <c r="AN9" s="599"/>
      <c r="AO9" s="600"/>
      <c r="AP9" s="590" t="s">
        <v>164</v>
      </c>
      <c r="AQ9" s="591"/>
      <c r="AR9" s="591"/>
      <c r="AS9" s="591"/>
      <c r="AT9" s="591"/>
      <c r="AU9" s="591"/>
      <c r="AV9" s="591"/>
      <c r="AW9" s="591"/>
      <c r="AX9" s="591"/>
      <c r="AY9" s="591"/>
      <c r="AZ9" s="591"/>
      <c r="BA9" s="591"/>
      <c r="BB9" s="591"/>
      <c r="BC9" s="591"/>
      <c r="BD9" s="591"/>
      <c r="BE9" s="591"/>
      <c r="BF9" s="592"/>
      <c r="BG9" s="593">
        <v>1750295</v>
      </c>
      <c r="BH9" s="594"/>
      <c r="BI9" s="594"/>
      <c r="BJ9" s="594"/>
      <c r="BK9" s="594"/>
      <c r="BL9" s="594"/>
      <c r="BM9" s="594"/>
      <c r="BN9" s="595"/>
      <c r="BO9" s="596">
        <v>34.5</v>
      </c>
      <c r="BP9" s="596"/>
      <c r="BQ9" s="596"/>
      <c r="BR9" s="596"/>
      <c r="BS9" s="602" t="s">
        <v>74</v>
      </c>
      <c r="BT9" s="594"/>
      <c r="BU9" s="594"/>
      <c r="BV9" s="594"/>
      <c r="BW9" s="594"/>
      <c r="BX9" s="594"/>
      <c r="BY9" s="594"/>
      <c r="BZ9" s="594"/>
      <c r="CA9" s="594"/>
      <c r="CB9" s="603"/>
      <c r="CD9" s="607" t="s">
        <v>165</v>
      </c>
      <c r="CE9" s="608"/>
      <c r="CF9" s="608"/>
      <c r="CG9" s="608"/>
      <c r="CH9" s="608"/>
      <c r="CI9" s="608"/>
      <c r="CJ9" s="608"/>
      <c r="CK9" s="608"/>
      <c r="CL9" s="608"/>
      <c r="CM9" s="608"/>
      <c r="CN9" s="608"/>
      <c r="CO9" s="608"/>
      <c r="CP9" s="608"/>
      <c r="CQ9" s="609"/>
      <c r="CR9" s="593">
        <v>3885343</v>
      </c>
      <c r="CS9" s="594"/>
      <c r="CT9" s="594"/>
      <c r="CU9" s="594"/>
      <c r="CV9" s="594"/>
      <c r="CW9" s="594"/>
      <c r="CX9" s="594"/>
      <c r="CY9" s="595"/>
      <c r="CZ9" s="596">
        <v>11.3</v>
      </c>
      <c r="DA9" s="596"/>
      <c r="DB9" s="596"/>
      <c r="DC9" s="596"/>
      <c r="DD9" s="602">
        <v>566730</v>
      </c>
      <c r="DE9" s="594"/>
      <c r="DF9" s="594"/>
      <c r="DG9" s="594"/>
      <c r="DH9" s="594"/>
      <c r="DI9" s="594"/>
      <c r="DJ9" s="594"/>
      <c r="DK9" s="594"/>
      <c r="DL9" s="594"/>
      <c r="DM9" s="594"/>
      <c r="DN9" s="594"/>
      <c r="DO9" s="594"/>
      <c r="DP9" s="595"/>
      <c r="DQ9" s="602">
        <v>3043512</v>
      </c>
      <c r="DR9" s="594"/>
      <c r="DS9" s="594"/>
      <c r="DT9" s="594"/>
      <c r="DU9" s="594"/>
      <c r="DV9" s="594"/>
      <c r="DW9" s="594"/>
      <c r="DX9" s="594"/>
      <c r="DY9" s="594"/>
      <c r="DZ9" s="594"/>
      <c r="EA9" s="594"/>
      <c r="EB9" s="594"/>
      <c r="EC9" s="603"/>
    </row>
    <row r="10" spans="2:143" ht="11.25" customHeight="1" x14ac:dyDescent="0.15">
      <c r="B10" s="590" t="s">
        <v>166</v>
      </c>
      <c r="C10" s="591"/>
      <c r="D10" s="591"/>
      <c r="E10" s="591"/>
      <c r="F10" s="591"/>
      <c r="G10" s="591"/>
      <c r="H10" s="591"/>
      <c r="I10" s="591"/>
      <c r="J10" s="591"/>
      <c r="K10" s="591"/>
      <c r="L10" s="591"/>
      <c r="M10" s="591"/>
      <c r="N10" s="591"/>
      <c r="O10" s="591"/>
      <c r="P10" s="591"/>
      <c r="Q10" s="592"/>
      <c r="R10" s="593">
        <v>1174491</v>
      </c>
      <c r="S10" s="594"/>
      <c r="T10" s="594"/>
      <c r="U10" s="594"/>
      <c r="V10" s="594"/>
      <c r="W10" s="594"/>
      <c r="X10" s="594"/>
      <c r="Y10" s="595"/>
      <c r="Z10" s="596">
        <v>3.3</v>
      </c>
      <c r="AA10" s="596"/>
      <c r="AB10" s="596"/>
      <c r="AC10" s="596"/>
      <c r="AD10" s="597">
        <v>1174491</v>
      </c>
      <c r="AE10" s="597"/>
      <c r="AF10" s="597"/>
      <c r="AG10" s="597"/>
      <c r="AH10" s="597"/>
      <c r="AI10" s="597"/>
      <c r="AJ10" s="597"/>
      <c r="AK10" s="597"/>
      <c r="AL10" s="598">
        <v>5.7</v>
      </c>
      <c r="AM10" s="599"/>
      <c r="AN10" s="599"/>
      <c r="AO10" s="600"/>
      <c r="AP10" s="590" t="s">
        <v>167</v>
      </c>
      <c r="AQ10" s="591"/>
      <c r="AR10" s="591"/>
      <c r="AS10" s="591"/>
      <c r="AT10" s="591"/>
      <c r="AU10" s="591"/>
      <c r="AV10" s="591"/>
      <c r="AW10" s="591"/>
      <c r="AX10" s="591"/>
      <c r="AY10" s="591"/>
      <c r="AZ10" s="591"/>
      <c r="BA10" s="591"/>
      <c r="BB10" s="591"/>
      <c r="BC10" s="591"/>
      <c r="BD10" s="591"/>
      <c r="BE10" s="591"/>
      <c r="BF10" s="592"/>
      <c r="BG10" s="593">
        <v>130615</v>
      </c>
      <c r="BH10" s="594"/>
      <c r="BI10" s="594"/>
      <c r="BJ10" s="594"/>
      <c r="BK10" s="594"/>
      <c r="BL10" s="594"/>
      <c r="BM10" s="594"/>
      <c r="BN10" s="595"/>
      <c r="BO10" s="596">
        <v>2.6</v>
      </c>
      <c r="BP10" s="596"/>
      <c r="BQ10" s="596"/>
      <c r="BR10" s="596"/>
      <c r="BS10" s="602">
        <v>22416</v>
      </c>
      <c r="BT10" s="594"/>
      <c r="BU10" s="594"/>
      <c r="BV10" s="594"/>
      <c r="BW10" s="594"/>
      <c r="BX10" s="594"/>
      <c r="BY10" s="594"/>
      <c r="BZ10" s="594"/>
      <c r="CA10" s="594"/>
      <c r="CB10" s="603"/>
      <c r="CD10" s="607" t="s">
        <v>168</v>
      </c>
      <c r="CE10" s="608"/>
      <c r="CF10" s="608"/>
      <c r="CG10" s="608"/>
      <c r="CH10" s="608"/>
      <c r="CI10" s="608"/>
      <c r="CJ10" s="608"/>
      <c r="CK10" s="608"/>
      <c r="CL10" s="608"/>
      <c r="CM10" s="608"/>
      <c r="CN10" s="608"/>
      <c r="CO10" s="608"/>
      <c r="CP10" s="608"/>
      <c r="CQ10" s="609"/>
      <c r="CR10" s="593">
        <v>37086</v>
      </c>
      <c r="CS10" s="594"/>
      <c r="CT10" s="594"/>
      <c r="CU10" s="594"/>
      <c r="CV10" s="594"/>
      <c r="CW10" s="594"/>
      <c r="CX10" s="594"/>
      <c r="CY10" s="595"/>
      <c r="CZ10" s="596">
        <v>0.1</v>
      </c>
      <c r="DA10" s="596"/>
      <c r="DB10" s="596"/>
      <c r="DC10" s="596"/>
      <c r="DD10" s="602" t="s">
        <v>74</v>
      </c>
      <c r="DE10" s="594"/>
      <c r="DF10" s="594"/>
      <c r="DG10" s="594"/>
      <c r="DH10" s="594"/>
      <c r="DI10" s="594"/>
      <c r="DJ10" s="594"/>
      <c r="DK10" s="594"/>
      <c r="DL10" s="594"/>
      <c r="DM10" s="594"/>
      <c r="DN10" s="594"/>
      <c r="DO10" s="594"/>
      <c r="DP10" s="595"/>
      <c r="DQ10" s="602">
        <v>26218</v>
      </c>
      <c r="DR10" s="594"/>
      <c r="DS10" s="594"/>
      <c r="DT10" s="594"/>
      <c r="DU10" s="594"/>
      <c r="DV10" s="594"/>
      <c r="DW10" s="594"/>
      <c r="DX10" s="594"/>
      <c r="DY10" s="594"/>
      <c r="DZ10" s="594"/>
      <c r="EA10" s="594"/>
      <c r="EB10" s="594"/>
      <c r="EC10" s="603"/>
    </row>
    <row r="11" spans="2:143" ht="11.25" customHeight="1" x14ac:dyDescent="0.15">
      <c r="B11" s="590" t="s">
        <v>169</v>
      </c>
      <c r="C11" s="591"/>
      <c r="D11" s="591"/>
      <c r="E11" s="591"/>
      <c r="F11" s="591"/>
      <c r="G11" s="591"/>
      <c r="H11" s="591"/>
      <c r="I11" s="591"/>
      <c r="J11" s="591"/>
      <c r="K11" s="591"/>
      <c r="L11" s="591"/>
      <c r="M11" s="591"/>
      <c r="N11" s="591"/>
      <c r="O11" s="591"/>
      <c r="P11" s="591"/>
      <c r="Q11" s="592"/>
      <c r="R11" s="593">
        <v>10249</v>
      </c>
      <c r="S11" s="594"/>
      <c r="T11" s="594"/>
      <c r="U11" s="594"/>
      <c r="V11" s="594"/>
      <c r="W11" s="594"/>
      <c r="X11" s="594"/>
      <c r="Y11" s="595"/>
      <c r="Z11" s="596">
        <v>0</v>
      </c>
      <c r="AA11" s="596"/>
      <c r="AB11" s="596"/>
      <c r="AC11" s="596"/>
      <c r="AD11" s="597">
        <v>10249</v>
      </c>
      <c r="AE11" s="597"/>
      <c r="AF11" s="597"/>
      <c r="AG11" s="597"/>
      <c r="AH11" s="597"/>
      <c r="AI11" s="597"/>
      <c r="AJ11" s="597"/>
      <c r="AK11" s="597"/>
      <c r="AL11" s="598">
        <v>0.1</v>
      </c>
      <c r="AM11" s="599"/>
      <c r="AN11" s="599"/>
      <c r="AO11" s="600"/>
      <c r="AP11" s="590" t="s">
        <v>170</v>
      </c>
      <c r="AQ11" s="591"/>
      <c r="AR11" s="591"/>
      <c r="AS11" s="591"/>
      <c r="AT11" s="591"/>
      <c r="AU11" s="591"/>
      <c r="AV11" s="591"/>
      <c r="AW11" s="591"/>
      <c r="AX11" s="591"/>
      <c r="AY11" s="591"/>
      <c r="AZ11" s="591"/>
      <c r="BA11" s="591"/>
      <c r="BB11" s="591"/>
      <c r="BC11" s="591"/>
      <c r="BD11" s="591"/>
      <c r="BE11" s="591"/>
      <c r="BF11" s="592"/>
      <c r="BG11" s="593">
        <v>210348</v>
      </c>
      <c r="BH11" s="594"/>
      <c r="BI11" s="594"/>
      <c r="BJ11" s="594"/>
      <c r="BK11" s="594"/>
      <c r="BL11" s="594"/>
      <c r="BM11" s="594"/>
      <c r="BN11" s="595"/>
      <c r="BO11" s="596">
        <v>4.0999999999999996</v>
      </c>
      <c r="BP11" s="596"/>
      <c r="BQ11" s="596"/>
      <c r="BR11" s="596"/>
      <c r="BS11" s="602">
        <v>19583</v>
      </c>
      <c r="BT11" s="594"/>
      <c r="BU11" s="594"/>
      <c r="BV11" s="594"/>
      <c r="BW11" s="594"/>
      <c r="BX11" s="594"/>
      <c r="BY11" s="594"/>
      <c r="BZ11" s="594"/>
      <c r="CA11" s="594"/>
      <c r="CB11" s="603"/>
      <c r="CD11" s="607" t="s">
        <v>171</v>
      </c>
      <c r="CE11" s="608"/>
      <c r="CF11" s="608"/>
      <c r="CG11" s="608"/>
      <c r="CH11" s="608"/>
      <c r="CI11" s="608"/>
      <c r="CJ11" s="608"/>
      <c r="CK11" s="608"/>
      <c r="CL11" s="608"/>
      <c r="CM11" s="608"/>
      <c r="CN11" s="608"/>
      <c r="CO11" s="608"/>
      <c r="CP11" s="608"/>
      <c r="CQ11" s="609"/>
      <c r="CR11" s="593">
        <v>1713626</v>
      </c>
      <c r="CS11" s="594"/>
      <c r="CT11" s="594"/>
      <c r="CU11" s="594"/>
      <c r="CV11" s="594"/>
      <c r="CW11" s="594"/>
      <c r="CX11" s="594"/>
      <c r="CY11" s="595"/>
      <c r="CZ11" s="596">
        <v>5</v>
      </c>
      <c r="DA11" s="596"/>
      <c r="DB11" s="596"/>
      <c r="DC11" s="596"/>
      <c r="DD11" s="602">
        <v>424727</v>
      </c>
      <c r="DE11" s="594"/>
      <c r="DF11" s="594"/>
      <c r="DG11" s="594"/>
      <c r="DH11" s="594"/>
      <c r="DI11" s="594"/>
      <c r="DJ11" s="594"/>
      <c r="DK11" s="594"/>
      <c r="DL11" s="594"/>
      <c r="DM11" s="594"/>
      <c r="DN11" s="594"/>
      <c r="DO11" s="594"/>
      <c r="DP11" s="595"/>
      <c r="DQ11" s="602">
        <v>924088</v>
      </c>
      <c r="DR11" s="594"/>
      <c r="DS11" s="594"/>
      <c r="DT11" s="594"/>
      <c r="DU11" s="594"/>
      <c r="DV11" s="594"/>
      <c r="DW11" s="594"/>
      <c r="DX11" s="594"/>
      <c r="DY11" s="594"/>
      <c r="DZ11" s="594"/>
      <c r="EA11" s="594"/>
      <c r="EB11" s="594"/>
      <c r="EC11" s="603"/>
    </row>
    <row r="12" spans="2:143" ht="11.25" customHeight="1" x14ac:dyDescent="0.15">
      <c r="B12" s="590" t="s">
        <v>172</v>
      </c>
      <c r="C12" s="591"/>
      <c r="D12" s="591"/>
      <c r="E12" s="591"/>
      <c r="F12" s="591"/>
      <c r="G12" s="591"/>
      <c r="H12" s="591"/>
      <c r="I12" s="591"/>
      <c r="J12" s="591"/>
      <c r="K12" s="591"/>
      <c r="L12" s="591"/>
      <c r="M12" s="591"/>
      <c r="N12" s="591"/>
      <c r="O12" s="591"/>
      <c r="P12" s="591"/>
      <c r="Q12" s="592"/>
      <c r="R12" s="593" t="s">
        <v>74</v>
      </c>
      <c r="S12" s="594"/>
      <c r="T12" s="594"/>
      <c r="U12" s="594"/>
      <c r="V12" s="594"/>
      <c r="W12" s="594"/>
      <c r="X12" s="594"/>
      <c r="Y12" s="595"/>
      <c r="Z12" s="596" t="s">
        <v>74</v>
      </c>
      <c r="AA12" s="596"/>
      <c r="AB12" s="596"/>
      <c r="AC12" s="596"/>
      <c r="AD12" s="597" t="s">
        <v>74</v>
      </c>
      <c r="AE12" s="597"/>
      <c r="AF12" s="597"/>
      <c r="AG12" s="597"/>
      <c r="AH12" s="597"/>
      <c r="AI12" s="597"/>
      <c r="AJ12" s="597"/>
      <c r="AK12" s="597"/>
      <c r="AL12" s="598" t="s">
        <v>74</v>
      </c>
      <c r="AM12" s="599"/>
      <c r="AN12" s="599"/>
      <c r="AO12" s="600"/>
      <c r="AP12" s="590" t="s">
        <v>173</v>
      </c>
      <c r="AQ12" s="591"/>
      <c r="AR12" s="591"/>
      <c r="AS12" s="591"/>
      <c r="AT12" s="591"/>
      <c r="AU12" s="591"/>
      <c r="AV12" s="591"/>
      <c r="AW12" s="591"/>
      <c r="AX12" s="591"/>
      <c r="AY12" s="591"/>
      <c r="AZ12" s="591"/>
      <c r="BA12" s="591"/>
      <c r="BB12" s="591"/>
      <c r="BC12" s="591"/>
      <c r="BD12" s="591"/>
      <c r="BE12" s="591"/>
      <c r="BF12" s="592"/>
      <c r="BG12" s="593">
        <v>2336126</v>
      </c>
      <c r="BH12" s="594"/>
      <c r="BI12" s="594"/>
      <c r="BJ12" s="594"/>
      <c r="BK12" s="594"/>
      <c r="BL12" s="594"/>
      <c r="BM12" s="594"/>
      <c r="BN12" s="595"/>
      <c r="BO12" s="596">
        <v>46</v>
      </c>
      <c r="BP12" s="596"/>
      <c r="BQ12" s="596"/>
      <c r="BR12" s="596"/>
      <c r="BS12" s="602" t="s">
        <v>74</v>
      </c>
      <c r="BT12" s="594"/>
      <c r="BU12" s="594"/>
      <c r="BV12" s="594"/>
      <c r="BW12" s="594"/>
      <c r="BX12" s="594"/>
      <c r="BY12" s="594"/>
      <c r="BZ12" s="594"/>
      <c r="CA12" s="594"/>
      <c r="CB12" s="603"/>
      <c r="CD12" s="607" t="s">
        <v>174</v>
      </c>
      <c r="CE12" s="608"/>
      <c r="CF12" s="608"/>
      <c r="CG12" s="608"/>
      <c r="CH12" s="608"/>
      <c r="CI12" s="608"/>
      <c r="CJ12" s="608"/>
      <c r="CK12" s="608"/>
      <c r="CL12" s="608"/>
      <c r="CM12" s="608"/>
      <c r="CN12" s="608"/>
      <c r="CO12" s="608"/>
      <c r="CP12" s="608"/>
      <c r="CQ12" s="609"/>
      <c r="CR12" s="593">
        <v>1742239</v>
      </c>
      <c r="CS12" s="594"/>
      <c r="CT12" s="594"/>
      <c r="CU12" s="594"/>
      <c r="CV12" s="594"/>
      <c r="CW12" s="594"/>
      <c r="CX12" s="594"/>
      <c r="CY12" s="595"/>
      <c r="CZ12" s="596">
        <v>5.0999999999999996</v>
      </c>
      <c r="DA12" s="596"/>
      <c r="DB12" s="596"/>
      <c r="DC12" s="596"/>
      <c r="DD12" s="602">
        <v>482741</v>
      </c>
      <c r="DE12" s="594"/>
      <c r="DF12" s="594"/>
      <c r="DG12" s="594"/>
      <c r="DH12" s="594"/>
      <c r="DI12" s="594"/>
      <c r="DJ12" s="594"/>
      <c r="DK12" s="594"/>
      <c r="DL12" s="594"/>
      <c r="DM12" s="594"/>
      <c r="DN12" s="594"/>
      <c r="DO12" s="594"/>
      <c r="DP12" s="595"/>
      <c r="DQ12" s="602">
        <v>1028997</v>
      </c>
      <c r="DR12" s="594"/>
      <c r="DS12" s="594"/>
      <c r="DT12" s="594"/>
      <c r="DU12" s="594"/>
      <c r="DV12" s="594"/>
      <c r="DW12" s="594"/>
      <c r="DX12" s="594"/>
      <c r="DY12" s="594"/>
      <c r="DZ12" s="594"/>
      <c r="EA12" s="594"/>
      <c r="EB12" s="594"/>
      <c r="EC12" s="603"/>
    </row>
    <row r="13" spans="2:143" ht="11.25" customHeight="1" x14ac:dyDescent="0.15">
      <c r="B13" s="590" t="s">
        <v>175</v>
      </c>
      <c r="C13" s="591"/>
      <c r="D13" s="591"/>
      <c r="E13" s="591"/>
      <c r="F13" s="591"/>
      <c r="G13" s="591"/>
      <c r="H13" s="591"/>
      <c r="I13" s="591"/>
      <c r="J13" s="591"/>
      <c r="K13" s="591"/>
      <c r="L13" s="591"/>
      <c r="M13" s="591"/>
      <c r="N13" s="591"/>
      <c r="O13" s="591"/>
      <c r="P13" s="591"/>
      <c r="Q13" s="592"/>
      <c r="R13" s="593">
        <v>84872</v>
      </c>
      <c r="S13" s="594"/>
      <c r="T13" s="594"/>
      <c r="U13" s="594"/>
      <c r="V13" s="594"/>
      <c r="W13" s="594"/>
      <c r="X13" s="594"/>
      <c r="Y13" s="595"/>
      <c r="Z13" s="596">
        <v>0.2</v>
      </c>
      <c r="AA13" s="596"/>
      <c r="AB13" s="596"/>
      <c r="AC13" s="596"/>
      <c r="AD13" s="597">
        <v>84872</v>
      </c>
      <c r="AE13" s="597"/>
      <c r="AF13" s="597"/>
      <c r="AG13" s="597"/>
      <c r="AH13" s="597"/>
      <c r="AI13" s="597"/>
      <c r="AJ13" s="597"/>
      <c r="AK13" s="597"/>
      <c r="AL13" s="598">
        <v>0.4</v>
      </c>
      <c r="AM13" s="599"/>
      <c r="AN13" s="599"/>
      <c r="AO13" s="600"/>
      <c r="AP13" s="590" t="s">
        <v>176</v>
      </c>
      <c r="AQ13" s="591"/>
      <c r="AR13" s="591"/>
      <c r="AS13" s="591"/>
      <c r="AT13" s="591"/>
      <c r="AU13" s="591"/>
      <c r="AV13" s="591"/>
      <c r="AW13" s="591"/>
      <c r="AX13" s="591"/>
      <c r="AY13" s="591"/>
      <c r="AZ13" s="591"/>
      <c r="BA13" s="591"/>
      <c r="BB13" s="591"/>
      <c r="BC13" s="591"/>
      <c r="BD13" s="591"/>
      <c r="BE13" s="591"/>
      <c r="BF13" s="592"/>
      <c r="BG13" s="593">
        <v>2324577</v>
      </c>
      <c r="BH13" s="594"/>
      <c r="BI13" s="594"/>
      <c r="BJ13" s="594"/>
      <c r="BK13" s="594"/>
      <c r="BL13" s="594"/>
      <c r="BM13" s="594"/>
      <c r="BN13" s="595"/>
      <c r="BO13" s="596">
        <v>45.8</v>
      </c>
      <c r="BP13" s="596"/>
      <c r="BQ13" s="596"/>
      <c r="BR13" s="596"/>
      <c r="BS13" s="602" t="s">
        <v>74</v>
      </c>
      <c r="BT13" s="594"/>
      <c r="BU13" s="594"/>
      <c r="BV13" s="594"/>
      <c r="BW13" s="594"/>
      <c r="BX13" s="594"/>
      <c r="BY13" s="594"/>
      <c r="BZ13" s="594"/>
      <c r="CA13" s="594"/>
      <c r="CB13" s="603"/>
      <c r="CD13" s="607" t="s">
        <v>177</v>
      </c>
      <c r="CE13" s="608"/>
      <c r="CF13" s="608"/>
      <c r="CG13" s="608"/>
      <c r="CH13" s="608"/>
      <c r="CI13" s="608"/>
      <c r="CJ13" s="608"/>
      <c r="CK13" s="608"/>
      <c r="CL13" s="608"/>
      <c r="CM13" s="608"/>
      <c r="CN13" s="608"/>
      <c r="CO13" s="608"/>
      <c r="CP13" s="608"/>
      <c r="CQ13" s="609"/>
      <c r="CR13" s="593">
        <v>2525174</v>
      </c>
      <c r="CS13" s="594"/>
      <c r="CT13" s="594"/>
      <c r="CU13" s="594"/>
      <c r="CV13" s="594"/>
      <c r="CW13" s="594"/>
      <c r="CX13" s="594"/>
      <c r="CY13" s="595"/>
      <c r="CZ13" s="596">
        <v>7.3</v>
      </c>
      <c r="DA13" s="596"/>
      <c r="DB13" s="596"/>
      <c r="DC13" s="596"/>
      <c r="DD13" s="602">
        <v>1083523</v>
      </c>
      <c r="DE13" s="594"/>
      <c r="DF13" s="594"/>
      <c r="DG13" s="594"/>
      <c r="DH13" s="594"/>
      <c r="DI13" s="594"/>
      <c r="DJ13" s="594"/>
      <c r="DK13" s="594"/>
      <c r="DL13" s="594"/>
      <c r="DM13" s="594"/>
      <c r="DN13" s="594"/>
      <c r="DO13" s="594"/>
      <c r="DP13" s="595"/>
      <c r="DQ13" s="602">
        <v>1476298</v>
      </c>
      <c r="DR13" s="594"/>
      <c r="DS13" s="594"/>
      <c r="DT13" s="594"/>
      <c r="DU13" s="594"/>
      <c r="DV13" s="594"/>
      <c r="DW13" s="594"/>
      <c r="DX13" s="594"/>
      <c r="DY13" s="594"/>
      <c r="DZ13" s="594"/>
      <c r="EA13" s="594"/>
      <c r="EB13" s="594"/>
      <c r="EC13" s="603"/>
    </row>
    <row r="14" spans="2:143" ht="11.25" customHeight="1" x14ac:dyDescent="0.15">
      <c r="B14" s="590" t="s">
        <v>178</v>
      </c>
      <c r="C14" s="591"/>
      <c r="D14" s="591"/>
      <c r="E14" s="591"/>
      <c r="F14" s="591"/>
      <c r="G14" s="591"/>
      <c r="H14" s="591"/>
      <c r="I14" s="591"/>
      <c r="J14" s="591"/>
      <c r="K14" s="591"/>
      <c r="L14" s="591"/>
      <c r="M14" s="591"/>
      <c r="N14" s="591"/>
      <c r="O14" s="591"/>
      <c r="P14" s="591"/>
      <c r="Q14" s="592"/>
      <c r="R14" s="593" t="s">
        <v>74</v>
      </c>
      <c r="S14" s="594"/>
      <c r="T14" s="594"/>
      <c r="U14" s="594"/>
      <c r="V14" s="594"/>
      <c r="W14" s="594"/>
      <c r="X14" s="594"/>
      <c r="Y14" s="595"/>
      <c r="Z14" s="596" t="s">
        <v>74</v>
      </c>
      <c r="AA14" s="596"/>
      <c r="AB14" s="596"/>
      <c r="AC14" s="596"/>
      <c r="AD14" s="597" t="s">
        <v>74</v>
      </c>
      <c r="AE14" s="597"/>
      <c r="AF14" s="597"/>
      <c r="AG14" s="597"/>
      <c r="AH14" s="597"/>
      <c r="AI14" s="597"/>
      <c r="AJ14" s="597"/>
      <c r="AK14" s="597"/>
      <c r="AL14" s="598" t="s">
        <v>74</v>
      </c>
      <c r="AM14" s="599"/>
      <c r="AN14" s="599"/>
      <c r="AO14" s="600"/>
      <c r="AP14" s="590" t="s">
        <v>179</v>
      </c>
      <c r="AQ14" s="591"/>
      <c r="AR14" s="591"/>
      <c r="AS14" s="591"/>
      <c r="AT14" s="591"/>
      <c r="AU14" s="591"/>
      <c r="AV14" s="591"/>
      <c r="AW14" s="591"/>
      <c r="AX14" s="591"/>
      <c r="AY14" s="591"/>
      <c r="AZ14" s="591"/>
      <c r="BA14" s="591"/>
      <c r="BB14" s="591"/>
      <c r="BC14" s="591"/>
      <c r="BD14" s="591"/>
      <c r="BE14" s="591"/>
      <c r="BF14" s="592"/>
      <c r="BG14" s="593">
        <v>160626</v>
      </c>
      <c r="BH14" s="594"/>
      <c r="BI14" s="594"/>
      <c r="BJ14" s="594"/>
      <c r="BK14" s="594"/>
      <c r="BL14" s="594"/>
      <c r="BM14" s="594"/>
      <c r="BN14" s="595"/>
      <c r="BO14" s="596">
        <v>3.2</v>
      </c>
      <c r="BP14" s="596"/>
      <c r="BQ14" s="596"/>
      <c r="BR14" s="596"/>
      <c r="BS14" s="602" t="s">
        <v>74</v>
      </c>
      <c r="BT14" s="594"/>
      <c r="BU14" s="594"/>
      <c r="BV14" s="594"/>
      <c r="BW14" s="594"/>
      <c r="BX14" s="594"/>
      <c r="BY14" s="594"/>
      <c r="BZ14" s="594"/>
      <c r="CA14" s="594"/>
      <c r="CB14" s="603"/>
      <c r="CD14" s="607" t="s">
        <v>180</v>
      </c>
      <c r="CE14" s="608"/>
      <c r="CF14" s="608"/>
      <c r="CG14" s="608"/>
      <c r="CH14" s="608"/>
      <c r="CI14" s="608"/>
      <c r="CJ14" s="608"/>
      <c r="CK14" s="608"/>
      <c r="CL14" s="608"/>
      <c r="CM14" s="608"/>
      <c r="CN14" s="608"/>
      <c r="CO14" s="608"/>
      <c r="CP14" s="608"/>
      <c r="CQ14" s="609"/>
      <c r="CR14" s="593">
        <v>1149445</v>
      </c>
      <c r="CS14" s="594"/>
      <c r="CT14" s="594"/>
      <c r="CU14" s="594"/>
      <c r="CV14" s="594"/>
      <c r="CW14" s="594"/>
      <c r="CX14" s="594"/>
      <c r="CY14" s="595"/>
      <c r="CZ14" s="596">
        <v>3.3</v>
      </c>
      <c r="DA14" s="596"/>
      <c r="DB14" s="596"/>
      <c r="DC14" s="596"/>
      <c r="DD14" s="602">
        <v>94884</v>
      </c>
      <c r="DE14" s="594"/>
      <c r="DF14" s="594"/>
      <c r="DG14" s="594"/>
      <c r="DH14" s="594"/>
      <c r="DI14" s="594"/>
      <c r="DJ14" s="594"/>
      <c r="DK14" s="594"/>
      <c r="DL14" s="594"/>
      <c r="DM14" s="594"/>
      <c r="DN14" s="594"/>
      <c r="DO14" s="594"/>
      <c r="DP14" s="595"/>
      <c r="DQ14" s="602">
        <v>1064730</v>
      </c>
      <c r="DR14" s="594"/>
      <c r="DS14" s="594"/>
      <c r="DT14" s="594"/>
      <c r="DU14" s="594"/>
      <c r="DV14" s="594"/>
      <c r="DW14" s="594"/>
      <c r="DX14" s="594"/>
      <c r="DY14" s="594"/>
      <c r="DZ14" s="594"/>
      <c r="EA14" s="594"/>
      <c r="EB14" s="594"/>
      <c r="EC14" s="603"/>
    </row>
    <row r="15" spans="2:143" ht="11.25" customHeight="1" x14ac:dyDescent="0.15">
      <c r="B15" s="590" t="s">
        <v>181</v>
      </c>
      <c r="C15" s="591"/>
      <c r="D15" s="591"/>
      <c r="E15" s="591"/>
      <c r="F15" s="591"/>
      <c r="G15" s="591"/>
      <c r="H15" s="591"/>
      <c r="I15" s="591"/>
      <c r="J15" s="591"/>
      <c r="K15" s="591"/>
      <c r="L15" s="591"/>
      <c r="M15" s="591"/>
      <c r="N15" s="591"/>
      <c r="O15" s="591"/>
      <c r="P15" s="591"/>
      <c r="Q15" s="592"/>
      <c r="R15" s="593">
        <v>15029</v>
      </c>
      <c r="S15" s="594"/>
      <c r="T15" s="594"/>
      <c r="U15" s="594"/>
      <c r="V15" s="594"/>
      <c r="W15" s="594"/>
      <c r="X15" s="594"/>
      <c r="Y15" s="595"/>
      <c r="Z15" s="596">
        <v>0</v>
      </c>
      <c r="AA15" s="596"/>
      <c r="AB15" s="596"/>
      <c r="AC15" s="596"/>
      <c r="AD15" s="597">
        <v>15029</v>
      </c>
      <c r="AE15" s="597"/>
      <c r="AF15" s="597"/>
      <c r="AG15" s="597"/>
      <c r="AH15" s="597"/>
      <c r="AI15" s="597"/>
      <c r="AJ15" s="597"/>
      <c r="AK15" s="597"/>
      <c r="AL15" s="598">
        <v>0.1</v>
      </c>
      <c r="AM15" s="599"/>
      <c r="AN15" s="599"/>
      <c r="AO15" s="600"/>
      <c r="AP15" s="590" t="s">
        <v>182</v>
      </c>
      <c r="AQ15" s="591"/>
      <c r="AR15" s="591"/>
      <c r="AS15" s="591"/>
      <c r="AT15" s="591"/>
      <c r="AU15" s="591"/>
      <c r="AV15" s="591"/>
      <c r="AW15" s="591"/>
      <c r="AX15" s="591"/>
      <c r="AY15" s="591"/>
      <c r="AZ15" s="591"/>
      <c r="BA15" s="591"/>
      <c r="BB15" s="591"/>
      <c r="BC15" s="591"/>
      <c r="BD15" s="591"/>
      <c r="BE15" s="591"/>
      <c r="BF15" s="592"/>
      <c r="BG15" s="593">
        <v>338186</v>
      </c>
      <c r="BH15" s="594"/>
      <c r="BI15" s="594"/>
      <c r="BJ15" s="594"/>
      <c r="BK15" s="594"/>
      <c r="BL15" s="594"/>
      <c r="BM15" s="594"/>
      <c r="BN15" s="595"/>
      <c r="BO15" s="596">
        <v>6.7</v>
      </c>
      <c r="BP15" s="596"/>
      <c r="BQ15" s="596"/>
      <c r="BR15" s="596"/>
      <c r="BS15" s="602" t="s">
        <v>74</v>
      </c>
      <c r="BT15" s="594"/>
      <c r="BU15" s="594"/>
      <c r="BV15" s="594"/>
      <c r="BW15" s="594"/>
      <c r="BX15" s="594"/>
      <c r="BY15" s="594"/>
      <c r="BZ15" s="594"/>
      <c r="CA15" s="594"/>
      <c r="CB15" s="603"/>
      <c r="CD15" s="607" t="s">
        <v>183</v>
      </c>
      <c r="CE15" s="608"/>
      <c r="CF15" s="608"/>
      <c r="CG15" s="608"/>
      <c r="CH15" s="608"/>
      <c r="CI15" s="608"/>
      <c r="CJ15" s="608"/>
      <c r="CK15" s="608"/>
      <c r="CL15" s="608"/>
      <c r="CM15" s="608"/>
      <c r="CN15" s="608"/>
      <c r="CO15" s="608"/>
      <c r="CP15" s="608"/>
      <c r="CQ15" s="609"/>
      <c r="CR15" s="593">
        <v>3160395</v>
      </c>
      <c r="CS15" s="594"/>
      <c r="CT15" s="594"/>
      <c r="CU15" s="594"/>
      <c r="CV15" s="594"/>
      <c r="CW15" s="594"/>
      <c r="CX15" s="594"/>
      <c r="CY15" s="595"/>
      <c r="CZ15" s="596">
        <v>9.1999999999999993</v>
      </c>
      <c r="DA15" s="596"/>
      <c r="DB15" s="596"/>
      <c r="DC15" s="596"/>
      <c r="DD15" s="602">
        <v>757201</v>
      </c>
      <c r="DE15" s="594"/>
      <c r="DF15" s="594"/>
      <c r="DG15" s="594"/>
      <c r="DH15" s="594"/>
      <c r="DI15" s="594"/>
      <c r="DJ15" s="594"/>
      <c r="DK15" s="594"/>
      <c r="DL15" s="594"/>
      <c r="DM15" s="594"/>
      <c r="DN15" s="594"/>
      <c r="DO15" s="594"/>
      <c r="DP15" s="595"/>
      <c r="DQ15" s="602">
        <v>2325392</v>
      </c>
      <c r="DR15" s="594"/>
      <c r="DS15" s="594"/>
      <c r="DT15" s="594"/>
      <c r="DU15" s="594"/>
      <c r="DV15" s="594"/>
      <c r="DW15" s="594"/>
      <c r="DX15" s="594"/>
      <c r="DY15" s="594"/>
      <c r="DZ15" s="594"/>
      <c r="EA15" s="594"/>
      <c r="EB15" s="594"/>
      <c r="EC15" s="603"/>
    </row>
    <row r="16" spans="2:143" ht="11.25" customHeight="1" x14ac:dyDescent="0.15">
      <c r="B16" s="590" t="s">
        <v>184</v>
      </c>
      <c r="C16" s="591"/>
      <c r="D16" s="591"/>
      <c r="E16" s="591"/>
      <c r="F16" s="591"/>
      <c r="G16" s="591"/>
      <c r="H16" s="591"/>
      <c r="I16" s="591"/>
      <c r="J16" s="591"/>
      <c r="K16" s="591"/>
      <c r="L16" s="591"/>
      <c r="M16" s="591"/>
      <c r="N16" s="591"/>
      <c r="O16" s="591"/>
      <c r="P16" s="591"/>
      <c r="Q16" s="592"/>
      <c r="R16" s="593">
        <v>14842906</v>
      </c>
      <c r="S16" s="594"/>
      <c r="T16" s="594"/>
      <c r="U16" s="594"/>
      <c r="V16" s="594"/>
      <c r="W16" s="594"/>
      <c r="X16" s="594"/>
      <c r="Y16" s="595"/>
      <c r="Z16" s="596">
        <v>41.5</v>
      </c>
      <c r="AA16" s="596"/>
      <c r="AB16" s="596"/>
      <c r="AC16" s="596"/>
      <c r="AD16" s="597">
        <v>13429398</v>
      </c>
      <c r="AE16" s="597"/>
      <c r="AF16" s="597"/>
      <c r="AG16" s="597"/>
      <c r="AH16" s="597"/>
      <c r="AI16" s="597"/>
      <c r="AJ16" s="597"/>
      <c r="AK16" s="597"/>
      <c r="AL16" s="598">
        <v>65.7</v>
      </c>
      <c r="AM16" s="599"/>
      <c r="AN16" s="599"/>
      <c r="AO16" s="600"/>
      <c r="AP16" s="590" t="s">
        <v>185</v>
      </c>
      <c r="AQ16" s="591"/>
      <c r="AR16" s="591"/>
      <c r="AS16" s="591"/>
      <c r="AT16" s="591"/>
      <c r="AU16" s="591"/>
      <c r="AV16" s="591"/>
      <c r="AW16" s="591"/>
      <c r="AX16" s="591"/>
      <c r="AY16" s="591"/>
      <c r="AZ16" s="591"/>
      <c r="BA16" s="591"/>
      <c r="BB16" s="591"/>
      <c r="BC16" s="591"/>
      <c r="BD16" s="591"/>
      <c r="BE16" s="591"/>
      <c r="BF16" s="592"/>
      <c r="BG16" s="593">
        <v>342</v>
      </c>
      <c r="BH16" s="594"/>
      <c r="BI16" s="594"/>
      <c r="BJ16" s="594"/>
      <c r="BK16" s="594"/>
      <c r="BL16" s="594"/>
      <c r="BM16" s="594"/>
      <c r="BN16" s="595"/>
      <c r="BO16" s="596">
        <v>0</v>
      </c>
      <c r="BP16" s="596"/>
      <c r="BQ16" s="596"/>
      <c r="BR16" s="596"/>
      <c r="BS16" s="602" t="s">
        <v>74</v>
      </c>
      <c r="BT16" s="594"/>
      <c r="BU16" s="594"/>
      <c r="BV16" s="594"/>
      <c r="BW16" s="594"/>
      <c r="BX16" s="594"/>
      <c r="BY16" s="594"/>
      <c r="BZ16" s="594"/>
      <c r="CA16" s="594"/>
      <c r="CB16" s="603"/>
      <c r="CD16" s="607" t="s">
        <v>186</v>
      </c>
      <c r="CE16" s="608"/>
      <c r="CF16" s="608"/>
      <c r="CG16" s="608"/>
      <c r="CH16" s="608"/>
      <c r="CI16" s="608"/>
      <c r="CJ16" s="608"/>
      <c r="CK16" s="608"/>
      <c r="CL16" s="608"/>
      <c r="CM16" s="608"/>
      <c r="CN16" s="608"/>
      <c r="CO16" s="608"/>
      <c r="CP16" s="608"/>
      <c r="CQ16" s="609"/>
      <c r="CR16" s="593">
        <v>46290</v>
      </c>
      <c r="CS16" s="594"/>
      <c r="CT16" s="594"/>
      <c r="CU16" s="594"/>
      <c r="CV16" s="594"/>
      <c r="CW16" s="594"/>
      <c r="CX16" s="594"/>
      <c r="CY16" s="595"/>
      <c r="CZ16" s="596">
        <v>0.1</v>
      </c>
      <c r="DA16" s="596"/>
      <c r="DB16" s="596"/>
      <c r="DC16" s="596"/>
      <c r="DD16" s="602" t="s">
        <v>74</v>
      </c>
      <c r="DE16" s="594"/>
      <c r="DF16" s="594"/>
      <c r="DG16" s="594"/>
      <c r="DH16" s="594"/>
      <c r="DI16" s="594"/>
      <c r="DJ16" s="594"/>
      <c r="DK16" s="594"/>
      <c r="DL16" s="594"/>
      <c r="DM16" s="594"/>
      <c r="DN16" s="594"/>
      <c r="DO16" s="594"/>
      <c r="DP16" s="595"/>
      <c r="DQ16" s="602">
        <v>3526</v>
      </c>
      <c r="DR16" s="594"/>
      <c r="DS16" s="594"/>
      <c r="DT16" s="594"/>
      <c r="DU16" s="594"/>
      <c r="DV16" s="594"/>
      <c r="DW16" s="594"/>
      <c r="DX16" s="594"/>
      <c r="DY16" s="594"/>
      <c r="DZ16" s="594"/>
      <c r="EA16" s="594"/>
      <c r="EB16" s="594"/>
      <c r="EC16" s="603"/>
    </row>
    <row r="17" spans="2:133" ht="11.25" customHeight="1" x14ac:dyDescent="0.15">
      <c r="B17" s="590" t="s">
        <v>187</v>
      </c>
      <c r="C17" s="591"/>
      <c r="D17" s="591"/>
      <c r="E17" s="591"/>
      <c r="F17" s="591"/>
      <c r="G17" s="591"/>
      <c r="H17" s="591"/>
      <c r="I17" s="591"/>
      <c r="J17" s="591"/>
      <c r="K17" s="591"/>
      <c r="L17" s="591"/>
      <c r="M17" s="591"/>
      <c r="N17" s="591"/>
      <c r="O17" s="591"/>
      <c r="P17" s="591"/>
      <c r="Q17" s="592"/>
      <c r="R17" s="593">
        <v>13429398</v>
      </c>
      <c r="S17" s="594"/>
      <c r="T17" s="594"/>
      <c r="U17" s="594"/>
      <c r="V17" s="594"/>
      <c r="W17" s="594"/>
      <c r="X17" s="594"/>
      <c r="Y17" s="595"/>
      <c r="Z17" s="596">
        <v>37.5</v>
      </c>
      <c r="AA17" s="596"/>
      <c r="AB17" s="596"/>
      <c r="AC17" s="596"/>
      <c r="AD17" s="597">
        <v>13429398</v>
      </c>
      <c r="AE17" s="597"/>
      <c r="AF17" s="597"/>
      <c r="AG17" s="597"/>
      <c r="AH17" s="597"/>
      <c r="AI17" s="597"/>
      <c r="AJ17" s="597"/>
      <c r="AK17" s="597"/>
      <c r="AL17" s="598">
        <v>65.7</v>
      </c>
      <c r="AM17" s="599"/>
      <c r="AN17" s="599"/>
      <c r="AO17" s="600"/>
      <c r="AP17" s="590" t="s">
        <v>188</v>
      </c>
      <c r="AQ17" s="591"/>
      <c r="AR17" s="591"/>
      <c r="AS17" s="591"/>
      <c r="AT17" s="591"/>
      <c r="AU17" s="591"/>
      <c r="AV17" s="591"/>
      <c r="AW17" s="591"/>
      <c r="AX17" s="591"/>
      <c r="AY17" s="591"/>
      <c r="AZ17" s="591"/>
      <c r="BA17" s="591"/>
      <c r="BB17" s="591"/>
      <c r="BC17" s="591"/>
      <c r="BD17" s="591"/>
      <c r="BE17" s="591"/>
      <c r="BF17" s="592"/>
      <c r="BG17" s="593" t="s">
        <v>74</v>
      </c>
      <c r="BH17" s="594"/>
      <c r="BI17" s="594"/>
      <c r="BJ17" s="594"/>
      <c r="BK17" s="594"/>
      <c r="BL17" s="594"/>
      <c r="BM17" s="594"/>
      <c r="BN17" s="595"/>
      <c r="BO17" s="596" t="s">
        <v>74</v>
      </c>
      <c r="BP17" s="596"/>
      <c r="BQ17" s="596"/>
      <c r="BR17" s="596"/>
      <c r="BS17" s="602" t="s">
        <v>74</v>
      </c>
      <c r="BT17" s="594"/>
      <c r="BU17" s="594"/>
      <c r="BV17" s="594"/>
      <c r="BW17" s="594"/>
      <c r="BX17" s="594"/>
      <c r="BY17" s="594"/>
      <c r="BZ17" s="594"/>
      <c r="CA17" s="594"/>
      <c r="CB17" s="603"/>
      <c r="CD17" s="607" t="s">
        <v>189</v>
      </c>
      <c r="CE17" s="608"/>
      <c r="CF17" s="608"/>
      <c r="CG17" s="608"/>
      <c r="CH17" s="608"/>
      <c r="CI17" s="608"/>
      <c r="CJ17" s="608"/>
      <c r="CK17" s="608"/>
      <c r="CL17" s="608"/>
      <c r="CM17" s="608"/>
      <c r="CN17" s="608"/>
      <c r="CO17" s="608"/>
      <c r="CP17" s="608"/>
      <c r="CQ17" s="609"/>
      <c r="CR17" s="593">
        <v>4754224</v>
      </c>
      <c r="CS17" s="594"/>
      <c r="CT17" s="594"/>
      <c r="CU17" s="594"/>
      <c r="CV17" s="594"/>
      <c r="CW17" s="594"/>
      <c r="CX17" s="594"/>
      <c r="CY17" s="595"/>
      <c r="CZ17" s="596">
        <v>13.8</v>
      </c>
      <c r="DA17" s="596"/>
      <c r="DB17" s="596"/>
      <c r="DC17" s="596"/>
      <c r="DD17" s="602" t="s">
        <v>74</v>
      </c>
      <c r="DE17" s="594"/>
      <c r="DF17" s="594"/>
      <c r="DG17" s="594"/>
      <c r="DH17" s="594"/>
      <c r="DI17" s="594"/>
      <c r="DJ17" s="594"/>
      <c r="DK17" s="594"/>
      <c r="DL17" s="594"/>
      <c r="DM17" s="594"/>
      <c r="DN17" s="594"/>
      <c r="DO17" s="594"/>
      <c r="DP17" s="595"/>
      <c r="DQ17" s="602">
        <v>4656404</v>
      </c>
      <c r="DR17" s="594"/>
      <c r="DS17" s="594"/>
      <c r="DT17" s="594"/>
      <c r="DU17" s="594"/>
      <c r="DV17" s="594"/>
      <c r="DW17" s="594"/>
      <c r="DX17" s="594"/>
      <c r="DY17" s="594"/>
      <c r="DZ17" s="594"/>
      <c r="EA17" s="594"/>
      <c r="EB17" s="594"/>
      <c r="EC17" s="603"/>
    </row>
    <row r="18" spans="2:133" ht="11.25" customHeight="1" x14ac:dyDescent="0.15">
      <c r="B18" s="590" t="s">
        <v>190</v>
      </c>
      <c r="C18" s="591"/>
      <c r="D18" s="591"/>
      <c r="E18" s="591"/>
      <c r="F18" s="591"/>
      <c r="G18" s="591"/>
      <c r="H18" s="591"/>
      <c r="I18" s="591"/>
      <c r="J18" s="591"/>
      <c r="K18" s="591"/>
      <c r="L18" s="591"/>
      <c r="M18" s="591"/>
      <c r="N18" s="591"/>
      <c r="O18" s="591"/>
      <c r="P18" s="591"/>
      <c r="Q18" s="592"/>
      <c r="R18" s="593">
        <v>1413507</v>
      </c>
      <c r="S18" s="594"/>
      <c r="T18" s="594"/>
      <c r="U18" s="594"/>
      <c r="V18" s="594"/>
      <c r="W18" s="594"/>
      <c r="X18" s="594"/>
      <c r="Y18" s="595"/>
      <c r="Z18" s="596">
        <v>4</v>
      </c>
      <c r="AA18" s="596"/>
      <c r="AB18" s="596"/>
      <c r="AC18" s="596"/>
      <c r="AD18" s="597" t="s">
        <v>74</v>
      </c>
      <c r="AE18" s="597"/>
      <c r="AF18" s="597"/>
      <c r="AG18" s="597"/>
      <c r="AH18" s="597"/>
      <c r="AI18" s="597"/>
      <c r="AJ18" s="597"/>
      <c r="AK18" s="597"/>
      <c r="AL18" s="598" t="s">
        <v>74</v>
      </c>
      <c r="AM18" s="599"/>
      <c r="AN18" s="599"/>
      <c r="AO18" s="600"/>
      <c r="AP18" s="590" t="s">
        <v>191</v>
      </c>
      <c r="AQ18" s="591"/>
      <c r="AR18" s="591"/>
      <c r="AS18" s="591"/>
      <c r="AT18" s="591"/>
      <c r="AU18" s="591"/>
      <c r="AV18" s="591"/>
      <c r="AW18" s="591"/>
      <c r="AX18" s="591"/>
      <c r="AY18" s="591"/>
      <c r="AZ18" s="591"/>
      <c r="BA18" s="591"/>
      <c r="BB18" s="591"/>
      <c r="BC18" s="591"/>
      <c r="BD18" s="591"/>
      <c r="BE18" s="591"/>
      <c r="BF18" s="592"/>
      <c r="BG18" s="593" t="s">
        <v>74</v>
      </c>
      <c r="BH18" s="594"/>
      <c r="BI18" s="594"/>
      <c r="BJ18" s="594"/>
      <c r="BK18" s="594"/>
      <c r="BL18" s="594"/>
      <c r="BM18" s="594"/>
      <c r="BN18" s="595"/>
      <c r="BO18" s="596" t="s">
        <v>74</v>
      </c>
      <c r="BP18" s="596"/>
      <c r="BQ18" s="596"/>
      <c r="BR18" s="596"/>
      <c r="BS18" s="602" t="s">
        <v>74</v>
      </c>
      <c r="BT18" s="594"/>
      <c r="BU18" s="594"/>
      <c r="BV18" s="594"/>
      <c r="BW18" s="594"/>
      <c r="BX18" s="594"/>
      <c r="BY18" s="594"/>
      <c r="BZ18" s="594"/>
      <c r="CA18" s="594"/>
      <c r="CB18" s="603"/>
      <c r="CD18" s="607" t="s">
        <v>192</v>
      </c>
      <c r="CE18" s="608"/>
      <c r="CF18" s="608"/>
      <c r="CG18" s="608"/>
      <c r="CH18" s="608"/>
      <c r="CI18" s="608"/>
      <c r="CJ18" s="608"/>
      <c r="CK18" s="608"/>
      <c r="CL18" s="608"/>
      <c r="CM18" s="608"/>
      <c r="CN18" s="608"/>
      <c r="CO18" s="608"/>
      <c r="CP18" s="608"/>
      <c r="CQ18" s="609"/>
      <c r="CR18" s="593" t="s">
        <v>74</v>
      </c>
      <c r="CS18" s="594"/>
      <c r="CT18" s="594"/>
      <c r="CU18" s="594"/>
      <c r="CV18" s="594"/>
      <c r="CW18" s="594"/>
      <c r="CX18" s="594"/>
      <c r="CY18" s="595"/>
      <c r="CZ18" s="596" t="s">
        <v>74</v>
      </c>
      <c r="DA18" s="596"/>
      <c r="DB18" s="596"/>
      <c r="DC18" s="596"/>
      <c r="DD18" s="602" t="s">
        <v>74</v>
      </c>
      <c r="DE18" s="594"/>
      <c r="DF18" s="594"/>
      <c r="DG18" s="594"/>
      <c r="DH18" s="594"/>
      <c r="DI18" s="594"/>
      <c r="DJ18" s="594"/>
      <c r="DK18" s="594"/>
      <c r="DL18" s="594"/>
      <c r="DM18" s="594"/>
      <c r="DN18" s="594"/>
      <c r="DO18" s="594"/>
      <c r="DP18" s="595"/>
      <c r="DQ18" s="602" t="s">
        <v>74</v>
      </c>
      <c r="DR18" s="594"/>
      <c r="DS18" s="594"/>
      <c r="DT18" s="594"/>
      <c r="DU18" s="594"/>
      <c r="DV18" s="594"/>
      <c r="DW18" s="594"/>
      <c r="DX18" s="594"/>
      <c r="DY18" s="594"/>
      <c r="DZ18" s="594"/>
      <c r="EA18" s="594"/>
      <c r="EB18" s="594"/>
      <c r="EC18" s="603"/>
    </row>
    <row r="19" spans="2:133" ht="11.25" customHeight="1" x14ac:dyDescent="0.15">
      <c r="B19" s="590" t="s">
        <v>193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74</v>
      </c>
      <c r="AE19" s="597"/>
      <c r="AF19" s="597"/>
      <c r="AG19" s="597"/>
      <c r="AH19" s="597"/>
      <c r="AI19" s="597"/>
      <c r="AJ19" s="597"/>
      <c r="AK19" s="597"/>
      <c r="AL19" s="598" t="s">
        <v>74</v>
      </c>
      <c r="AM19" s="599"/>
      <c r="AN19" s="599"/>
      <c r="AO19" s="600"/>
      <c r="AP19" s="590" t="s">
        <v>194</v>
      </c>
      <c r="AQ19" s="591"/>
      <c r="AR19" s="591"/>
      <c r="AS19" s="591"/>
      <c r="AT19" s="591"/>
      <c r="AU19" s="591"/>
      <c r="AV19" s="591"/>
      <c r="AW19" s="591"/>
      <c r="AX19" s="591"/>
      <c r="AY19" s="591"/>
      <c r="AZ19" s="591"/>
      <c r="BA19" s="591"/>
      <c r="BB19" s="591"/>
      <c r="BC19" s="591"/>
      <c r="BD19" s="591"/>
      <c r="BE19" s="591"/>
      <c r="BF19" s="592"/>
      <c r="BG19" s="593">
        <v>55643</v>
      </c>
      <c r="BH19" s="594"/>
      <c r="BI19" s="594"/>
      <c r="BJ19" s="594"/>
      <c r="BK19" s="594"/>
      <c r="BL19" s="594"/>
      <c r="BM19" s="594"/>
      <c r="BN19" s="595"/>
      <c r="BO19" s="596">
        <v>1.1000000000000001</v>
      </c>
      <c r="BP19" s="596"/>
      <c r="BQ19" s="596"/>
      <c r="BR19" s="596"/>
      <c r="BS19" s="602" t="s">
        <v>74</v>
      </c>
      <c r="BT19" s="594"/>
      <c r="BU19" s="594"/>
      <c r="BV19" s="594"/>
      <c r="BW19" s="594"/>
      <c r="BX19" s="594"/>
      <c r="BY19" s="594"/>
      <c r="BZ19" s="594"/>
      <c r="CA19" s="594"/>
      <c r="CB19" s="603"/>
      <c r="CD19" s="607" t="s">
        <v>195</v>
      </c>
      <c r="CE19" s="608"/>
      <c r="CF19" s="608"/>
      <c r="CG19" s="608"/>
      <c r="CH19" s="608"/>
      <c r="CI19" s="608"/>
      <c r="CJ19" s="608"/>
      <c r="CK19" s="608"/>
      <c r="CL19" s="608"/>
      <c r="CM19" s="608"/>
      <c r="CN19" s="608"/>
      <c r="CO19" s="608"/>
      <c r="CP19" s="608"/>
      <c r="CQ19" s="609"/>
      <c r="CR19" s="593" t="s">
        <v>74</v>
      </c>
      <c r="CS19" s="594"/>
      <c r="CT19" s="594"/>
      <c r="CU19" s="594"/>
      <c r="CV19" s="594"/>
      <c r="CW19" s="594"/>
      <c r="CX19" s="594"/>
      <c r="CY19" s="595"/>
      <c r="CZ19" s="596" t="s">
        <v>74</v>
      </c>
      <c r="DA19" s="596"/>
      <c r="DB19" s="596"/>
      <c r="DC19" s="596"/>
      <c r="DD19" s="602" t="s">
        <v>74</v>
      </c>
      <c r="DE19" s="594"/>
      <c r="DF19" s="594"/>
      <c r="DG19" s="594"/>
      <c r="DH19" s="594"/>
      <c r="DI19" s="594"/>
      <c r="DJ19" s="594"/>
      <c r="DK19" s="594"/>
      <c r="DL19" s="594"/>
      <c r="DM19" s="594"/>
      <c r="DN19" s="594"/>
      <c r="DO19" s="594"/>
      <c r="DP19" s="595"/>
      <c r="DQ19" s="602" t="s">
        <v>74</v>
      </c>
      <c r="DR19" s="594"/>
      <c r="DS19" s="594"/>
      <c r="DT19" s="594"/>
      <c r="DU19" s="594"/>
      <c r="DV19" s="594"/>
      <c r="DW19" s="594"/>
      <c r="DX19" s="594"/>
      <c r="DY19" s="594"/>
      <c r="DZ19" s="594"/>
      <c r="EA19" s="594"/>
      <c r="EB19" s="594"/>
      <c r="EC19" s="603"/>
    </row>
    <row r="20" spans="2:133" ht="11.25" customHeight="1" x14ac:dyDescent="0.15">
      <c r="B20" s="590" t="s">
        <v>196</v>
      </c>
      <c r="C20" s="591"/>
      <c r="D20" s="591"/>
      <c r="E20" s="591"/>
      <c r="F20" s="591"/>
      <c r="G20" s="591"/>
      <c r="H20" s="591"/>
      <c r="I20" s="591"/>
      <c r="J20" s="591"/>
      <c r="K20" s="591"/>
      <c r="L20" s="591"/>
      <c r="M20" s="591"/>
      <c r="N20" s="591"/>
      <c r="O20" s="591"/>
      <c r="P20" s="591"/>
      <c r="Q20" s="592"/>
      <c r="R20" s="593">
        <v>21577860</v>
      </c>
      <c r="S20" s="594"/>
      <c r="T20" s="594"/>
      <c r="U20" s="594"/>
      <c r="V20" s="594"/>
      <c r="W20" s="594"/>
      <c r="X20" s="594"/>
      <c r="Y20" s="595"/>
      <c r="Z20" s="596">
        <v>60.3</v>
      </c>
      <c r="AA20" s="596"/>
      <c r="AB20" s="596"/>
      <c r="AC20" s="596"/>
      <c r="AD20" s="597">
        <v>20164327</v>
      </c>
      <c r="AE20" s="597"/>
      <c r="AF20" s="597"/>
      <c r="AG20" s="597"/>
      <c r="AH20" s="597"/>
      <c r="AI20" s="597"/>
      <c r="AJ20" s="597"/>
      <c r="AK20" s="597"/>
      <c r="AL20" s="598">
        <v>98.6</v>
      </c>
      <c r="AM20" s="599"/>
      <c r="AN20" s="599"/>
      <c r="AO20" s="600"/>
      <c r="AP20" s="590" t="s">
        <v>197</v>
      </c>
      <c r="AQ20" s="591"/>
      <c r="AR20" s="591"/>
      <c r="AS20" s="591"/>
      <c r="AT20" s="591"/>
      <c r="AU20" s="591"/>
      <c r="AV20" s="591"/>
      <c r="AW20" s="591"/>
      <c r="AX20" s="591"/>
      <c r="AY20" s="591"/>
      <c r="AZ20" s="591"/>
      <c r="BA20" s="591"/>
      <c r="BB20" s="591"/>
      <c r="BC20" s="591"/>
      <c r="BD20" s="591"/>
      <c r="BE20" s="591"/>
      <c r="BF20" s="592"/>
      <c r="BG20" s="593">
        <v>55643</v>
      </c>
      <c r="BH20" s="594"/>
      <c r="BI20" s="594"/>
      <c r="BJ20" s="594"/>
      <c r="BK20" s="594"/>
      <c r="BL20" s="594"/>
      <c r="BM20" s="594"/>
      <c r="BN20" s="595"/>
      <c r="BO20" s="596">
        <v>1.1000000000000001</v>
      </c>
      <c r="BP20" s="596"/>
      <c r="BQ20" s="596"/>
      <c r="BR20" s="596"/>
      <c r="BS20" s="602" t="s">
        <v>74</v>
      </c>
      <c r="BT20" s="594"/>
      <c r="BU20" s="594"/>
      <c r="BV20" s="594"/>
      <c r="BW20" s="594"/>
      <c r="BX20" s="594"/>
      <c r="BY20" s="594"/>
      <c r="BZ20" s="594"/>
      <c r="CA20" s="594"/>
      <c r="CB20" s="603"/>
      <c r="CD20" s="607" t="s">
        <v>198</v>
      </c>
      <c r="CE20" s="608"/>
      <c r="CF20" s="608"/>
      <c r="CG20" s="608"/>
      <c r="CH20" s="608"/>
      <c r="CI20" s="608"/>
      <c r="CJ20" s="608"/>
      <c r="CK20" s="608"/>
      <c r="CL20" s="608"/>
      <c r="CM20" s="608"/>
      <c r="CN20" s="608"/>
      <c r="CO20" s="608"/>
      <c r="CP20" s="608"/>
      <c r="CQ20" s="609"/>
      <c r="CR20" s="593">
        <v>34362648</v>
      </c>
      <c r="CS20" s="594"/>
      <c r="CT20" s="594"/>
      <c r="CU20" s="594"/>
      <c r="CV20" s="594"/>
      <c r="CW20" s="594"/>
      <c r="CX20" s="594"/>
      <c r="CY20" s="595"/>
      <c r="CZ20" s="596">
        <v>100</v>
      </c>
      <c r="DA20" s="596"/>
      <c r="DB20" s="596"/>
      <c r="DC20" s="596"/>
      <c r="DD20" s="602">
        <v>4409608</v>
      </c>
      <c r="DE20" s="594"/>
      <c r="DF20" s="594"/>
      <c r="DG20" s="594"/>
      <c r="DH20" s="594"/>
      <c r="DI20" s="594"/>
      <c r="DJ20" s="594"/>
      <c r="DK20" s="594"/>
      <c r="DL20" s="594"/>
      <c r="DM20" s="594"/>
      <c r="DN20" s="594"/>
      <c r="DO20" s="594"/>
      <c r="DP20" s="595"/>
      <c r="DQ20" s="602">
        <v>23688886</v>
      </c>
      <c r="DR20" s="594"/>
      <c r="DS20" s="594"/>
      <c r="DT20" s="594"/>
      <c r="DU20" s="594"/>
      <c r="DV20" s="594"/>
      <c r="DW20" s="594"/>
      <c r="DX20" s="594"/>
      <c r="DY20" s="594"/>
      <c r="DZ20" s="594"/>
      <c r="EA20" s="594"/>
      <c r="EB20" s="594"/>
      <c r="EC20" s="603"/>
    </row>
    <row r="21" spans="2:133" ht="11.25" customHeight="1" x14ac:dyDescent="0.15">
      <c r="B21" s="590" t="s">
        <v>199</v>
      </c>
      <c r="C21" s="591"/>
      <c r="D21" s="591"/>
      <c r="E21" s="591"/>
      <c r="F21" s="591"/>
      <c r="G21" s="591"/>
      <c r="H21" s="591"/>
      <c r="I21" s="591"/>
      <c r="J21" s="591"/>
      <c r="K21" s="591"/>
      <c r="L21" s="591"/>
      <c r="M21" s="591"/>
      <c r="N21" s="591"/>
      <c r="O21" s="591"/>
      <c r="P21" s="591"/>
      <c r="Q21" s="592"/>
      <c r="R21" s="593">
        <v>8251</v>
      </c>
      <c r="S21" s="594"/>
      <c r="T21" s="594"/>
      <c r="U21" s="594"/>
      <c r="V21" s="594"/>
      <c r="W21" s="594"/>
      <c r="X21" s="594"/>
      <c r="Y21" s="595"/>
      <c r="Z21" s="596">
        <v>0</v>
      </c>
      <c r="AA21" s="596"/>
      <c r="AB21" s="596"/>
      <c r="AC21" s="596"/>
      <c r="AD21" s="597">
        <v>8251</v>
      </c>
      <c r="AE21" s="597"/>
      <c r="AF21" s="597"/>
      <c r="AG21" s="597"/>
      <c r="AH21" s="597"/>
      <c r="AI21" s="597"/>
      <c r="AJ21" s="597"/>
      <c r="AK21" s="597"/>
      <c r="AL21" s="598">
        <v>0</v>
      </c>
      <c r="AM21" s="599"/>
      <c r="AN21" s="599"/>
      <c r="AO21" s="600"/>
      <c r="AP21" s="610" t="s">
        <v>200</v>
      </c>
      <c r="AQ21" s="611"/>
      <c r="AR21" s="611"/>
      <c r="AS21" s="611"/>
      <c r="AT21" s="611"/>
      <c r="AU21" s="611"/>
      <c r="AV21" s="611"/>
      <c r="AW21" s="611"/>
      <c r="AX21" s="611"/>
      <c r="AY21" s="611"/>
      <c r="AZ21" s="611"/>
      <c r="BA21" s="611"/>
      <c r="BB21" s="611"/>
      <c r="BC21" s="611"/>
      <c r="BD21" s="611"/>
      <c r="BE21" s="611"/>
      <c r="BF21" s="612"/>
      <c r="BG21" s="593">
        <v>55618</v>
      </c>
      <c r="BH21" s="594"/>
      <c r="BI21" s="594"/>
      <c r="BJ21" s="594"/>
      <c r="BK21" s="594"/>
      <c r="BL21" s="594"/>
      <c r="BM21" s="594"/>
      <c r="BN21" s="595"/>
      <c r="BO21" s="596">
        <v>1.1000000000000001</v>
      </c>
      <c r="BP21" s="596"/>
      <c r="BQ21" s="596"/>
      <c r="BR21" s="596"/>
      <c r="BS21" s="602" t="s">
        <v>74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201</v>
      </c>
      <c r="C22" s="591"/>
      <c r="D22" s="591"/>
      <c r="E22" s="591"/>
      <c r="F22" s="591"/>
      <c r="G22" s="591"/>
      <c r="H22" s="591"/>
      <c r="I22" s="591"/>
      <c r="J22" s="591"/>
      <c r="K22" s="591"/>
      <c r="L22" s="591"/>
      <c r="M22" s="591"/>
      <c r="N22" s="591"/>
      <c r="O22" s="591"/>
      <c r="P22" s="591"/>
      <c r="Q22" s="592"/>
      <c r="R22" s="593">
        <v>142005</v>
      </c>
      <c r="S22" s="594"/>
      <c r="T22" s="594"/>
      <c r="U22" s="594"/>
      <c r="V22" s="594"/>
      <c r="W22" s="594"/>
      <c r="X22" s="594"/>
      <c r="Y22" s="595"/>
      <c r="Z22" s="596">
        <v>0.4</v>
      </c>
      <c r="AA22" s="596"/>
      <c r="AB22" s="596"/>
      <c r="AC22" s="596"/>
      <c r="AD22" s="597" t="s">
        <v>74</v>
      </c>
      <c r="AE22" s="597"/>
      <c r="AF22" s="597"/>
      <c r="AG22" s="597"/>
      <c r="AH22" s="597"/>
      <c r="AI22" s="597"/>
      <c r="AJ22" s="597"/>
      <c r="AK22" s="597"/>
      <c r="AL22" s="598" t="s">
        <v>74</v>
      </c>
      <c r="AM22" s="599"/>
      <c r="AN22" s="599"/>
      <c r="AO22" s="600"/>
      <c r="AP22" s="610" t="s">
        <v>202</v>
      </c>
      <c r="AQ22" s="611"/>
      <c r="AR22" s="611"/>
      <c r="AS22" s="611"/>
      <c r="AT22" s="611"/>
      <c r="AU22" s="611"/>
      <c r="AV22" s="611"/>
      <c r="AW22" s="611"/>
      <c r="AX22" s="611"/>
      <c r="AY22" s="611"/>
      <c r="AZ22" s="611"/>
      <c r="BA22" s="611"/>
      <c r="BB22" s="611"/>
      <c r="BC22" s="611"/>
      <c r="BD22" s="611"/>
      <c r="BE22" s="611"/>
      <c r="BF22" s="612"/>
      <c r="BG22" s="593" t="s">
        <v>74</v>
      </c>
      <c r="BH22" s="594"/>
      <c r="BI22" s="594"/>
      <c r="BJ22" s="594"/>
      <c r="BK22" s="594"/>
      <c r="BL22" s="594"/>
      <c r="BM22" s="594"/>
      <c r="BN22" s="595"/>
      <c r="BO22" s="596" t="s">
        <v>74</v>
      </c>
      <c r="BP22" s="596"/>
      <c r="BQ22" s="596"/>
      <c r="BR22" s="596"/>
      <c r="BS22" s="602" t="s">
        <v>74</v>
      </c>
      <c r="BT22" s="594"/>
      <c r="BU22" s="594"/>
      <c r="BV22" s="594"/>
      <c r="BW22" s="594"/>
      <c r="BX22" s="594"/>
      <c r="BY22" s="594"/>
      <c r="BZ22" s="594"/>
      <c r="CA22" s="594"/>
      <c r="CB22" s="603"/>
      <c r="CD22" s="575" t="s">
        <v>203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204</v>
      </c>
      <c r="C23" s="591"/>
      <c r="D23" s="591"/>
      <c r="E23" s="591"/>
      <c r="F23" s="591"/>
      <c r="G23" s="591"/>
      <c r="H23" s="591"/>
      <c r="I23" s="591"/>
      <c r="J23" s="591"/>
      <c r="K23" s="591"/>
      <c r="L23" s="591"/>
      <c r="M23" s="591"/>
      <c r="N23" s="591"/>
      <c r="O23" s="591"/>
      <c r="P23" s="591"/>
      <c r="Q23" s="592"/>
      <c r="R23" s="593">
        <v>373105</v>
      </c>
      <c r="S23" s="594"/>
      <c r="T23" s="594"/>
      <c r="U23" s="594"/>
      <c r="V23" s="594"/>
      <c r="W23" s="594"/>
      <c r="X23" s="594"/>
      <c r="Y23" s="595"/>
      <c r="Z23" s="596">
        <v>1</v>
      </c>
      <c r="AA23" s="596"/>
      <c r="AB23" s="596"/>
      <c r="AC23" s="596"/>
      <c r="AD23" s="597">
        <v>71472</v>
      </c>
      <c r="AE23" s="597"/>
      <c r="AF23" s="597"/>
      <c r="AG23" s="597"/>
      <c r="AH23" s="597"/>
      <c r="AI23" s="597"/>
      <c r="AJ23" s="597"/>
      <c r="AK23" s="597"/>
      <c r="AL23" s="598">
        <v>0.3</v>
      </c>
      <c r="AM23" s="599"/>
      <c r="AN23" s="599"/>
      <c r="AO23" s="600"/>
      <c r="AP23" s="610" t="s">
        <v>205</v>
      </c>
      <c r="AQ23" s="611"/>
      <c r="AR23" s="611"/>
      <c r="AS23" s="611"/>
      <c r="AT23" s="611"/>
      <c r="AU23" s="611"/>
      <c r="AV23" s="611"/>
      <c r="AW23" s="611"/>
      <c r="AX23" s="611"/>
      <c r="AY23" s="611"/>
      <c r="AZ23" s="611"/>
      <c r="BA23" s="611"/>
      <c r="BB23" s="611"/>
      <c r="BC23" s="611"/>
      <c r="BD23" s="611"/>
      <c r="BE23" s="611"/>
      <c r="BF23" s="612"/>
      <c r="BG23" s="593">
        <v>25</v>
      </c>
      <c r="BH23" s="594"/>
      <c r="BI23" s="594"/>
      <c r="BJ23" s="594"/>
      <c r="BK23" s="594"/>
      <c r="BL23" s="594"/>
      <c r="BM23" s="594"/>
      <c r="BN23" s="595"/>
      <c r="BO23" s="596">
        <v>0</v>
      </c>
      <c r="BP23" s="596"/>
      <c r="BQ23" s="596"/>
      <c r="BR23" s="596"/>
      <c r="BS23" s="602" t="s">
        <v>74</v>
      </c>
      <c r="BT23" s="594"/>
      <c r="BU23" s="594"/>
      <c r="BV23" s="594"/>
      <c r="BW23" s="594"/>
      <c r="BX23" s="594"/>
      <c r="BY23" s="594"/>
      <c r="BZ23" s="594"/>
      <c r="CA23" s="594"/>
      <c r="CB23" s="603"/>
      <c r="CD23" s="575" t="s">
        <v>144</v>
      </c>
      <c r="CE23" s="576"/>
      <c r="CF23" s="576"/>
      <c r="CG23" s="576"/>
      <c r="CH23" s="576"/>
      <c r="CI23" s="576"/>
      <c r="CJ23" s="576"/>
      <c r="CK23" s="576"/>
      <c r="CL23" s="576"/>
      <c r="CM23" s="576"/>
      <c r="CN23" s="576"/>
      <c r="CO23" s="576"/>
      <c r="CP23" s="576"/>
      <c r="CQ23" s="577"/>
      <c r="CR23" s="575" t="s">
        <v>206</v>
      </c>
      <c r="CS23" s="576"/>
      <c r="CT23" s="576"/>
      <c r="CU23" s="576"/>
      <c r="CV23" s="576"/>
      <c r="CW23" s="576"/>
      <c r="CX23" s="576"/>
      <c r="CY23" s="577"/>
      <c r="CZ23" s="575" t="s">
        <v>207</v>
      </c>
      <c r="DA23" s="576"/>
      <c r="DB23" s="576"/>
      <c r="DC23" s="577"/>
      <c r="DD23" s="575" t="s">
        <v>208</v>
      </c>
      <c r="DE23" s="576"/>
      <c r="DF23" s="576"/>
      <c r="DG23" s="576"/>
      <c r="DH23" s="576"/>
      <c r="DI23" s="576"/>
      <c r="DJ23" s="576"/>
      <c r="DK23" s="577"/>
      <c r="DL23" s="616" t="s">
        <v>209</v>
      </c>
      <c r="DM23" s="617"/>
      <c r="DN23" s="617"/>
      <c r="DO23" s="617"/>
      <c r="DP23" s="617"/>
      <c r="DQ23" s="617"/>
      <c r="DR23" s="617"/>
      <c r="DS23" s="617"/>
      <c r="DT23" s="617"/>
      <c r="DU23" s="617"/>
      <c r="DV23" s="618"/>
      <c r="DW23" s="575" t="s">
        <v>210</v>
      </c>
      <c r="DX23" s="576"/>
      <c r="DY23" s="576"/>
      <c r="DZ23" s="576"/>
      <c r="EA23" s="576"/>
      <c r="EB23" s="576"/>
      <c r="EC23" s="577"/>
    </row>
    <row r="24" spans="2:133" ht="11.25" customHeight="1" x14ac:dyDescent="0.15">
      <c r="B24" s="590" t="s">
        <v>211</v>
      </c>
      <c r="C24" s="591"/>
      <c r="D24" s="591"/>
      <c r="E24" s="591"/>
      <c r="F24" s="591"/>
      <c r="G24" s="591"/>
      <c r="H24" s="591"/>
      <c r="I24" s="591"/>
      <c r="J24" s="591"/>
      <c r="K24" s="591"/>
      <c r="L24" s="591"/>
      <c r="M24" s="591"/>
      <c r="N24" s="591"/>
      <c r="O24" s="591"/>
      <c r="P24" s="591"/>
      <c r="Q24" s="592"/>
      <c r="R24" s="593">
        <v>401135</v>
      </c>
      <c r="S24" s="594"/>
      <c r="T24" s="594"/>
      <c r="U24" s="594"/>
      <c r="V24" s="594"/>
      <c r="W24" s="594"/>
      <c r="X24" s="594"/>
      <c r="Y24" s="595"/>
      <c r="Z24" s="596">
        <v>1.1000000000000001</v>
      </c>
      <c r="AA24" s="596"/>
      <c r="AB24" s="596"/>
      <c r="AC24" s="596"/>
      <c r="AD24" s="597" t="s">
        <v>74</v>
      </c>
      <c r="AE24" s="597"/>
      <c r="AF24" s="597"/>
      <c r="AG24" s="597"/>
      <c r="AH24" s="597"/>
      <c r="AI24" s="597"/>
      <c r="AJ24" s="597"/>
      <c r="AK24" s="597"/>
      <c r="AL24" s="598" t="s">
        <v>74</v>
      </c>
      <c r="AM24" s="599"/>
      <c r="AN24" s="599"/>
      <c r="AO24" s="600"/>
      <c r="AP24" s="610" t="s">
        <v>212</v>
      </c>
      <c r="AQ24" s="611"/>
      <c r="AR24" s="611"/>
      <c r="AS24" s="611"/>
      <c r="AT24" s="611"/>
      <c r="AU24" s="611"/>
      <c r="AV24" s="611"/>
      <c r="AW24" s="611"/>
      <c r="AX24" s="611"/>
      <c r="AY24" s="611"/>
      <c r="AZ24" s="611"/>
      <c r="BA24" s="611"/>
      <c r="BB24" s="611"/>
      <c r="BC24" s="611"/>
      <c r="BD24" s="611"/>
      <c r="BE24" s="611"/>
      <c r="BF24" s="612"/>
      <c r="BG24" s="593" t="s">
        <v>74</v>
      </c>
      <c r="BH24" s="594"/>
      <c r="BI24" s="594"/>
      <c r="BJ24" s="594"/>
      <c r="BK24" s="594"/>
      <c r="BL24" s="594"/>
      <c r="BM24" s="594"/>
      <c r="BN24" s="595"/>
      <c r="BO24" s="596" t="s">
        <v>74</v>
      </c>
      <c r="BP24" s="596"/>
      <c r="BQ24" s="596"/>
      <c r="BR24" s="596"/>
      <c r="BS24" s="602" t="s">
        <v>74</v>
      </c>
      <c r="BT24" s="594"/>
      <c r="BU24" s="594"/>
      <c r="BV24" s="594"/>
      <c r="BW24" s="594"/>
      <c r="BX24" s="594"/>
      <c r="BY24" s="594"/>
      <c r="BZ24" s="594"/>
      <c r="CA24" s="594"/>
      <c r="CB24" s="603"/>
      <c r="CD24" s="604" t="s">
        <v>213</v>
      </c>
      <c r="CE24" s="605"/>
      <c r="CF24" s="605"/>
      <c r="CG24" s="605"/>
      <c r="CH24" s="605"/>
      <c r="CI24" s="605"/>
      <c r="CJ24" s="605"/>
      <c r="CK24" s="605"/>
      <c r="CL24" s="605"/>
      <c r="CM24" s="605"/>
      <c r="CN24" s="605"/>
      <c r="CO24" s="605"/>
      <c r="CP24" s="605"/>
      <c r="CQ24" s="606"/>
      <c r="CR24" s="582">
        <v>15174425</v>
      </c>
      <c r="CS24" s="583"/>
      <c r="CT24" s="583"/>
      <c r="CU24" s="583"/>
      <c r="CV24" s="583"/>
      <c r="CW24" s="583"/>
      <c r="CX24" s="583"/>
      <c r="CY24" s="584"/>
      <c r="CZ24" s="622">
        <v>44.2</v>
      </c>
      <c r="DA24" s="623"/>
      <c r="DB24" s="623"/>
      <c r="DC24" s="624"/>
      <c r="DD24" s="621">
        <v>11676129</v>
      </c>
      <c r="DE24" s="583"/>
      <c r="DF24" s="583"/>
      <c r="DG24" s="583"/>
      <c r="DH24" s="583"/>
      <c r="DI24" s="583"/>
      <c r="DJ24" s="583"/>
      <c r="DK24" s="584"/>
      <c r="DL24" s="621">
        <v>11341989</v>
      </c>
      <c r="DM24" s="583"/>
      <c r="DN24" s="583"/>
      <c r="DO24" s="583"/>
      <c r="DP24" s="583"/>
      <c r="DQ24" s="583"/>
      <c r="DR24" s="583"/>
      <c r="DS24" s="583"/>
      <c r="DT24" s="583"/>
      <c r="DU24" s="583"/>
      <c r="DV24" s="584"/>
      <c r="DW24" s="587">
        <v>52.6</v>
      </c>
      <c r="DX24" s="588"/>
      <c r="DY24" s="588"/>
      <c r="DZ24" s="588"/>
      <c r="EA24" s="588"/>
      <c r="EB24" s="588"/>
      <c r="EC24" s="589"/>
    </row>
    <row r="25" spans="2:133" ht="11.25" customHeight="1" x14ac:dyDescent="0.15">
      <c r="B25" s="590" t="s">
        <v>214</v>
      </c>
      <c r="C25" s="591"/>
      <c r="D25" s="591"/>
      <c r="E25" s="591"/>
      <c r="F25" s="591"/>
      <c r="G25" s="591"/>
      <c r="H25" s="591"/>
      <c r="I25" s="591"/>
      <c r="J25" s="591"/>
      <c r="K25" s="591"/>
      <c r="L25" s="591"/>
      <c r="M25" s="591"/>
      <c r="N25" s="591"/>
      <c r="O25" s="591"/>
      <c r="P25" s="591"/>
      <c r="Q25" s="592"/>
      <c r="R25" s="593">
        <v>3901979</v>
      </c>
      <c r="S25" s="594"/>
      <c r="T25" s="594"/>
      <c r="U25" s="594"/>
      <c r="V25" s="594"/>
      <c r="W25" s="594"/>
      <c r="X25" s="594"/>
      <c r="Y25" s="595"/>
      <c r="Z25" s="596">
        <v>10.9</v>
      </c>
      <c r="AA25" s="596"/>
      <c r="AB25" s="596"/>
      <c r="AC25" s="596"/>
      <c r="AD25" s="597" t="s">
        <v>74</v>
      </c>
      <c r="AE25" s="597"/>
      <c r="AF25" s="597"/>
      <c r="AG25" s="597"/>
      <c r="AH25" s="597"/>
      <c r="AI25" s="597"/>
      <c r="AJ25" s="597"/>
      <c r="AK25" s="597"/>
      <c r="AL25" s="598" t="s">
        <v>74</v>
      </c>
      <c r="AM25" s="599"/>
      <c r="AN25" s="599"/>
      <c r="AO25" s="600"/>
      <c r="AP25" s="610" t="s">
        <v>215</v>
      </c>
      <c r="AQ25" s="611"/>
      <c r="AR25" s="611"/>
      <c r="AS25" s="611"/>
      <c r="AT25" s="611"/>
      <c r="AU25" s="611"/>
      <c r="AV25" s="611"/>
      <c r="AW25" s="611"/>
      <c r="AX25" s="611"/>
      <c r="AY25" s="611"/>
      <c r="AZ25" s="611"/>
      <c r="BA25" s="611"/>
      <c r="BB25" s="611"/>
      <c r="BC25" s="611"/>
      <c r="BD25" s="611"/>
      <c r="BE25" s="611"/>
      <c r="BF25" s="612"/>
      <c r="BG25" s="593" t="s">
        <v>74</v>
      </c>
      <c r="BH25" s="594"/>
      <c r="BI25" s="594"/>
      <c r="BJ25" s="594"/>
      <c r="BK25" s="594"/>
      <c r="BL25" s="594"/>
      <c r="BM25" s="594"/>
      <c r="BN25" s="595"/>
      <c r="BO25" s="596" t="s">
        <v>74</v>
      </c>
      <c r="BP25" s="596"/>
      <c r="BQ25" s="596"/>
      <c r="BR25" s="596"/>
      <c r="BS25" s="602" t="s">
        <v>74</v>
      </c>
      <c r="BT25" s="594"/>
      <c r="BU25" s="594"/>
      <c r="BV25" s="594"/>
      <c r="BW25" s="594"/>
      <c r="BX25" s="594"/>
      <c r="BY25" s="594"/>
      <c r="BZ25" s="594"/>
      <c r="CA25" s="594"/>
      <c r="CB25" s="603"/>
      <c r="CD25" s="607" t="s">
        <v>216</v>
      </c>
      <c r="CE25" s="608"/>
      <c r="CF25" s="608"/>
      <c r="CG25" s="608"/>
      <c r="CH25" s="608"/>
      <c r="CI25" s="608"/>
      <c r="CJ25" s="608"/>
      <c r="CK25" s="608"/>
      <c r="CL25" s="608"/>
      <c r="CM25" s="608"/>
      <c r="CN25" s="608"/>
      <c r="CO25" s="608"/>
      <c r="CP25" s="608"/>
      <c r="CQ25" s="609"/>
      <c r="CR25" s="593">
        <v>5423246</v>
      </c>
      <c r="CS25" s="625"/>
      <c r="CT25" s="625"/>
      <c r="CU25" s="625"/>
      <c r="CV25" s="625"/>
      <c r="CW25" s="625"/>
      <c r="CX25" s="625"/>
      <c r="CY25" s="626"/>
      <c r="CZ25" s="627">
        <v>15.8</v>
      </c>
      <c r="DA25" s="628"/>
      <c r="DB25" s="628"/>
      <c r="DC25" s="629"/>
      <c r="DD25" s="602">
        <v>5013582</v>
      </c>
      <c r="DE25" s="625"/>
      <c r="DF25" s="625"/>
      <c r="DG25" s="625"/>
      <c r="DH25" s="625"/>
      <c r="DI25" s="625"/>
      <c r="DJ25" s="625"/>
      <c r="DK25" s="626"/>
      <c r="DL25" s="602">
        <v>4789945</v>
      </c>
      <c r="DM25" s="625"/>
      <c r="DN25" s="625"/>
      <c r="DO25" s="625"/>
      <c r="DP25" s="625"/>
      <c r="DQ25" s="625"/>
      <c r="DR25" s="625"/>
      <c r="DS25" s="625"/>
      <c r="DT25" s="625"/>
      <c r="DU25" s="625"/>
      <c r="DV25" s="626"/>
      <c r="DW25" s="598">
        <v>22.2</v>
      </c>
      <c r="DX25" s="619"/>
      <c r="DY25" s="619"/>
      <c r="DZ25" s="619"/>
      <c r="EA25" s="619"/>
      <c r="EB25" s="619"/>
      <c r="EC25" s="620"/>
    </row>
    <row r="26" spans="2:133" ht="11.25" customHeight="1" x14ac:dyDescent="0.15">
      <c r="B26" s="630" t="s">
        <v>217</v>
      </c>
      <c r="C26" s="631"/>
      <c r="D26" s="631"/>
      <c r="E26" s="631"/>
      <c r="F26" s="631"/>
      <c r="G26" s="631"/>
      <c r="H26" s="631"/>
      <c r="I26" s="631"/>
      <c r="J26" s="631"/>
      <c r="K26" s="631"/>
      <c r="L26" s="631"/>
      <c r="M26" s="631"/>
      <c r="N26" s="631"/>
      <c r="O26" s="631"/>
      <c r="P26" s="631"/>
      <c r="Q26" s="632"/>
      <c r="R26" s="593">
        <v>47465</v>
      </c>
      <c r="S26" s="594"/>
      <c r="T26" s="594"/>
      <c r="U26" s="594"/>
      <c r="V26" s="594"/>
      <c r="W26" s="594"/>
      <c r="X26" s="594"/>
      <c r="Y26" s="595"/>
      <c r="Z26" s="596">
        <v>0.1</v>
      </c>
      <c r="AA26" s="596"/>
      <c r="AB26" s="596"/>
      <c r="AC26" s="596"/>
      <c r="AD26" s="597">
        <v>47465</v>
      </c>
      <c r="AE26" s="597"/>
      <c r="AF26" s="597"/>
      <c r="AG26" s="597"/>
      <c r="AH26" s="597"/>
      <c r="AI26" s="597"/>
      <c r="AJ26" s="597"/>
      <c r="AK26" s="597"/>
      <c r="AL26" s="598">
        <v>0.2</v>
      </c>
      <c r="AM26" s="599"/>
      <c r="AN26" s="599"/>
      <c r="AO26" s="600"/>
      <c r="AP26" s="610" t="s">
        <v>218</v>
      </c>
      <c r="AQ26" s="633"/>
      <c r="AR26" s="633"/>
      <c r="AS26" s="633"/>
      <c r="AT26" s="633"/>
      <c r="AU26" s="633"/>
      <c r="AV26" s="633"/>
      <c r="AW26" s="633"/>
      <c r="AX26" s="633"/>
      <c r="AY26" s="633"/>
      <c r="AZ26" s="633"/>
      <c r="BA26" s="633"/>
      <c r="BB26" s="633"/>
      <c r="BC26" s="633"/>
      <c r="BD26" s="633"/>
      <c r="BE26" s="633"/>
      <c r="BF26" s="612"/>
      <c r="BG26" s="593" t="s">
        <v>74</v>
      </c>
      <c r="BH26" s="594"/>
      <c r="BI26" s="594"/>
      <c r="BJ26" s="594"/>
      <c r="BK26" s="594"/>
      <c r="BL26" s="594"/>
      <c r="BM26" s="594"/>
      <c r="BN26" s="595"/>
      <c r="BO26" s="596" t="s">
        <v>74</v>
      </c>
      <c r="BP26" s="596"/>
      <c r="BQ26" s="596"/>
      <c r="BR26" s="596"/>
      <c r="BS26" s="602" t="s">
        <v>74</v>
      </c>
      <c r="BT26" s="594"/>
      <c r="BU26" s="594"/>
      <c r="BV26" s="594"/>
      <c r="BW26" s="594"/>
      <c r="BX26" s="594"/>
      <c r="BY26" s="594"/>
      <c r="BZ26" s="594"/>
      <c r="CA26" s="594"/>
      <c r="CB26" s="603"/>
      <c r="CD26" s="607" t="s">
        <v>219</v>
      </c>
      <c r="CE26" s="608"/>
      <c r="CF26" s="608"/>
      <c r="CG26" s="608"/>
      <c r="CH26" s="608"/>
      <c r="CI26" s="608"/>
      <c r="CJ26" s="608"/>
      <c r="CK26" s="608"/>
      <c r="CL26" s="608"/>
      <c r="CM26" s="608"/>
      <c r="CN26" s="608"/>
      <c r="CO26" s="608"/>
      <c r="CP26" s="608"/>
      <c r="CQ26" s="609"/>
      <c r="CR26" s="593">
        <v>3554651</v>
      </c>
      <c r="CS26" s="594"/>
      <c r="CT26" s="594"/>
      <c r="CU26" s="594"/>
      <c r="CV26" s="594"/>
      <c r="CW26" s="594"/>
      <c r="CX26" s="594"/>
      <c r="CY26" s="595"/>
      <c r="CZ26" s="627">
        <v>10.3</v>
      </c>
      <c r="DA26" s="628"/>
      <c r="DB26" s="628"/>
      <c r="DC26" s="629"/>
      <c r="DD26" s="602">
        <v>3200062</v>
      </c>
      <c r="DE26" s="594"/>
      <c r="DF26" s="594"/>
      <c r="DG26" s="594"/>
      <c r="DH26" s="594"/>
      <c r="DI26" s="594"/>
      <c r="DJ26" s="594"/>
      <c r="DK26" s="595"/>
      <c r="DL26" s="602" t="s">
        <v>156</v>
      </c>
      <c r="DM26" s="594"/>
      <c r="DN26" s="594"/>
      <c r="DO26" s="594"/>
      <c r="DP26" s="594"/>
      <c r="DQ26" s="594"/>
      <c r="DR26" s="594"/>
      <c r="DS26" s="594"/>
      <c r="DT26" s="594"/>
      <c r="DU26" s="594"/>
      <c r="DV26" s="595"/>
      <c r="DW26" s="598" t="s">
        <v>156</v>
      </c>
      <c r="DX26" s="619"/>
      <c r="DY26" s="619"/>
      <c r="DZ26" s="619"/>
      <c r="EA26" s="619"/>
      <c r="EB26" s="619"/>
      <c r="EC26" s="620"/>
    </row>
    <row r="27" spans="2:133" ht="11.25" customHeight="1" x14ac:dyDescent="0.15">
      <c r="B27" s="590" t="s">
        <v>220</v>
      </c>
      <c r="C27" s="591"/>
      <c r="D27" s="591"/>
      <c r="E27" s="591"/>
      <c r="F27" s="591"/>
      <c r="G27" s="591"/>
      <c r="H27" s="591"/>
      <c r="I27" s="591"/>
      <c r="J27" s="591"/>
      <c r="K27" s="591"/>
      <c r="L27" s="591"/>
      <c r="M27" s="591"/>
      <c r="N27" s="591"/>
      <c r="O27" s="591"/>
      <c r="P27" s="591"/>
      <c r="Q27" s="592"/>
      <c r="R27" s="593">
        <v>2516091</v>
      </c>
      <c r="S27" s="594"/>
      <c r="T27" s="594"/>
      <c r="U27" s="594"/>
      <c r="V27" s="594"/>
      <c r="W27" s="594"/>
      <c r="X27" s="594"/>
      <c r="Y27" s="595"/>
      <c r="Z27" s="596">
        <v>7</v>
      </c>
      <c r="AA27" s="596"/>
      <c r="AB27" s="596"/>
      <c r="AC27" s="596"/>
      <c r="AD27" s="597" t="s">
        <v>74</v>
      </c>
      <c r="AE27" s="597"/>
      <c r="AF27" s="597"/>
      <c r="AG27" s="597"/>
      <c r="AH27" s="597"/>
      <c r="AI27" s="597"/>
      <c r="AJ27" s="597"/>
      <c r="AK27" s="597"/>
      <c r="AL27" s="598" t="s">
        <v>74</v>
      </c>
      <c r="AM27" s="599"/>
      <c r="AN27" s="599"/>
      <c r="AO27" s="600"/>
      <c r="AP27" s="590" t="s">
        <v>221</v>
      </c>
      <c r="AQ27" s="591"/>
      <c r="AR27" s="591"/>
      <c r="AS27" s="591"/>
      <c r="AT27" s="591"/>
      <c r="AU27" s="591"/>
      <c r="AV27" s="591"/>
      <c r="AW27" s="591"/>
      <c r="AX27" s="591"/>
      <c r="AY27" s="591"/>
      <c r="AZ27" s="591"/>
      <c r="BA27" s="591"/>
      <c r="BB27" s="591"/>
      <c r="BC27" s="591"/>
      <c r="BD27" s="591"/>
      <c r="BE27" s="591"/>
      <c r="BF27" s="592"/>
      <c r="BG27" s="593">
        <v>5073357</v>
      </c>
      <c r="BH27" s="594"/>
      <c r="BI27" s="594"/>
      <c r="BJ27" s="594"/>
      <c r="BK27" s="594"/>
      <c r="BL27" s="594"/>
      <c r="BM27" s="594"/>
      <c r="BN27" s="595"/>
      <c r="BO27" s="596">
        <v>100</v>
      </c>
      <c r="BP27" s="596"/>
      <c r="BQ27" s="596"/>
      <c r="BR27" s="596"/>
      <c r="BS27" s="602">
        <v>41999</v>
      </c>
      <c r="BT27" s="594"/>
      <c r="BU27" s="594"/>
      <c r="BV27" s="594"/>
      <c r="BW27" s="594"/>
      <c r="BX27" s="594"/>
      <c r="BY27" s="594"/>
      <c r="BZ27" s="594"/>
      <c r="CA27" s="594"/>
      <c r="CB27" s="603"/>
      <c r="CD27" s="607" t="s">
        <v>222</v>
      </c>
      <c r="CE27" s="608"/>
      <c r="CF27" s="608"/>
      <c r="CG27" s="608"/>
      <c r="CH27" s="608"/>
      <c r="CI27" s="608"/>
      <c r="CJ27" s="608"/>
      <c r="CK27" s="608"/>
      <c r="CL27" s="608"/>
      <c r="CM27" s="608"/>
      <c r="CN27" s="608"/>
      <c r="CO27" s="608"/>
      <c r="CP27" s="608"/>
      <c r="CQ27" s="609"/>
      <c r="CR27" s="593">
        <v>4996955</v>
      </c>
      <c r="CS27" s="625"/>
      <c r="CT27" s="625"/>
      <c r="CU27" s="625"/>
      <c r="CV27" s="625"/>
      <c r="CW27" s="625"/>
      <c r="CX27" s="625"/>
      <c r="CY27" s="626"/>
      <c r="CZ27" s="627">
        <v>14.5</v>
      </c>
      <c r="DA27" s="628"/>
      <c r="DB27" s="628"/>
      <c r="DC27" s="629"/>
      <c r="DD27" s="602">
        <v>2006143</v>
      </c>
      <c r="DE27" s="625"/>
      <c r="DF27" s="625"/>
      <c r="DG27" s="625"/>
      <c r="DH27" s="625"/>
      <c r="DI27" s="625"/>
      <c r="DJ27" s="625"/>
      <c r="DK27" s="626"/>
      <c r="DL27" s="602">
        <v>2005619</v>
      </c>
      <c r="DM27" s="625"/>
      <c r="DN27" s="625"/>
      <c r="DO27" s="625"/>
      <c r="DP27" s="625"/>
      <c r="DQ27" s="625"/>
      <c r="DR27" s="625"/>
      <c r="DS27" s="625"/>
      <c r="DT27" s="625"/>
      <c r="DU27" s="625"/>
      <c r="DV27" s="626"/>
      <c r="DW27" s="598">
        <v>9.3000000000000007</v>
      </c>
      <c r="DX27" s="619"/>
      <c r="DY27" s="619"/>
      <c r="DZ27" s="619"/>
      <c r="EA27" s="619"/>
      <c r="EB27" s="619"/>
      <c r="EC27" s="620"/>
    </row>
    <row r="28" spans="2:133" ht="11.25" customHeight="1" x14ac:dyDescent="0.15">
      <c r="B28" s="590" t="s">
        <v>223</v>
      </c>
      <c r="C28" s="591"/>
      <c r="D28" s="591"/>
      <c r="E28" s="591"/>
      <c r="F28" s="591"/>
      <c r="G28" s="591"/>
      <c r="H28" s="591"/>
      <c r="I28" s="591"/>
      <c r="J28" s="591"/>
      <c r="K28" s="591"/>
      <c r="L28" s="591"/>
      <c r="M28" s="591"/>
      <c r="N28" s="591"/>
      <c r="O28" s="591"/>
      <c r="P28" s="591"/>
      <c r="Q28" s="592"/>
      <c r="R28" s="593">
        <v>199526</v>
      </c>
      <c r="S28" s="594"/>
      <c r="T28" s="594"/>
      <c r="U28" s="594"/>
      <c r="V28" s="594"/>
      <c r="W28" s="594"/>
      <c r="X28" s="594"/>
      <c r="Y28" s="595"/>
      <c r="Z28" s="596">
        <v>0.6</v>
      </c>
      <c r="AA28" s="596"/>
      <c r="AB28" s="596"/>
      <c r="AC28" s="596"/>
      <c r="AD28" s="597">
        <v>148062</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224</v>
      </c>
      <c r="CE28" s="608"/>
      <c r="CF28" s="608"/>
      <c r="CG28" s="608"/>
      <c r="CH28" s="608"/>
      <c r="CI28" s="608"/>
      <c r="CJ28" s="608"/>
      <c r="CK28" s="608"/>
      <c r="CL28" s="608"/>
      <c r="CM28" s="608"/>
      <c r="CN28" s="608"/>
      <c r="CO28" s="608"/>
      <c r="CP28" s="608"/>
      <c r="CQ28" s="609"/>
      <c r="CR28" s="593">
        <v>4754224</v>
      </c>
      <c r="CS28" s="594"/>
      <c r="CT28" s="594"/>
      <c r="CU28" s="594"/>
      <c r="CV28" s="594"/>
      <c r="CW28" s="594"/>
      <c r="CX28" s="594"/>
      <c r="CY28" s="595"/>
      <c r="CZ28" s="627">
        <v>13.8</v>
      </c>
      <c r="DA28" s="628"/>
      <c r="DB28" s="628"/>
      <c r="DC28" s="629"/>
      <c r="DD28" s="602">
        <v>4656404</v>
      </c>
      <c r="DE28" s="594"/>
      <c r="DF28" s="594"/>
      <c r="DG28" s="594"/>
      <c r="DH28" s="594"/>
      <c r="DI28" s="594"/>
      <c r="DJ28" s="594"/>
      <c r="DK28" s="595"/>
      <c r="DL28" s="602">
        <v>4546425</v>
      </c>
      <c r="DM28" s="594"/>
      <c r="DN28" s="594"/>
      <c r="DO28" s="594"/>
      <c r="DP28" s="594"/>
      <c r="DQ28" s="594"/>
      <c r="DR28" s="594"/>
      <c r="DS28" s="594"/>
      <c r="DT28" s="594"/>
      <c r="DU28" s="594"/>
      <c r="DV28" s="595"/>
      <c r="DW28" s="598">
        <v>21.1</v>
      </c>
      <c r="DX28" s="619"/>
      <c r="DY28" s="619"/>
      <c r="DZ28" s="619"/>
      <c r="EA28" s="619"/>
      <c r="EB28" s="619"/>
      <c r="EC28" s="620"/>
    </row>
    <row r="29" spans="2:133" ht="11.25" customHeight="1" x14ac:dyDescent="0.15">
      <c r="B29" s="590" t="s">
        <v>225</v>
      </c>
      <c r="C29" s="591"/>
      <c r="D29" s="591"/>
      <c r="E29" s="591"/>
      <c r="F29" s="591"/>
      <c r="G29" s="591"/>
      <c r="H29" s="591"/>
      <c r="I29" s="591"/>
      <c r="J29" s="591"/>
      <c r="K29" s="591"/>
      <c r="L29" s="591"/>
      <c r="M29" s="591"/>
      <c r="N29" s="591"/>
      <c r="O29" s="591"/>
      <c r="P29" s="591"/>
      <c r="Q29" s="592"/>
      <c r="R29" s="593">
        <v>942975</v>
      </c>
      <c r="S29" s="594"/>
      <c r="T29" s="594"/>
      <c r="U29" s="594"/>
      <c r="V29" s="594"/>
      <c r="W29" s="594"/>
      <c r="X29" s="594"/>
      <c r="Y29" s="595"/>
      <c r="Z29" s="596">
        <v>2.6</v>
      </c>
      <c r="AA29" s="596"/>
      <c r="AB29" s="596"/>
      <c r="AC29" s="596"/>
      <c r="AD29" s="597" t="s">
        <v>74</v>
      </c>
      <c r="AE29" s="597"/>
      <c r="AF29" s="597"/>
      <c r="AG29" s="597"/>
      <c r="AH29" s="597"/>
      <c r="AI29" s="597"/>
      <c r="AJ29" s="597"/>
      <c r="AK29" s="597"/>
      <c r="AL29" s="598" t="s">
        <v>74</v>
      </c>
      <c r="AM29" s="599"/>
      <c r="AN29" s="599"/>
      <c r="AO29" s="600"/>
      <c r="AP29" s="572" t="s">
        <v>144</v>
      </c>
      <c r="AQ29" s="573"/>
      <c r="AR29" s="573"/>
      <c r="AS29" s="573"/>
      <c r="AT29" s="573"/>
      <c r="AU29" s="573"/>
      <c r="AV29" s="573"/>
      <c r="AW29" s="573"/>
      <c r="AX29" s="573"/>
      <c r="AY29" s="573"/>
      <c r="AZ29" s="573"/>
      <c r="BA29" s="573"/>
      <c r="BB29" s="573"/>
      <c r="BC29" s="573"/>
      <c r="BD29" s="573"/>
      <c r="BE29" s="573"/>
      <c r="BF29" s="574"/>
      <c r="BG29" s="572" t="s">
        <v>226</v>
      </c>
      <c r="BH29" s="634"/>
      <c r="BI29" s="634"/>
      <c r="BJ29" s="634"/>
      <c r="BK29" s="634"/>
      <c r="BL29" s="634"/>
      <c r="BM29" s="634"/>
      <c r="BN29" s="634"/>
      <c r="BO29" s="634"/>
      <c r="BP29" s="634"/>
      <c r="BQ29" s="635"/>
      <c r="BR29" s="572" t="s">
        <v>227</v>
      </c>
      <c r="BS29" s="634"/>
      <c r="BT29" s="634"/>
      <c r="BU29" s="634"/>
      <c r="BV29" s="634"/>
      <c r="BW29" s="634"/>
      <c r="BX29" s="634"/>
      <c r="BY29" s="634"/>
      <c r="BZ29" s="634"/>
      <c r="CA29" s="634"/>
      <c r="CB29" s="635"/>
      <c r="CD29" s="654" t="s">
        <v>228</v>
      </c>
      <c r="CE29" s="655"/>
      <c r="CF29" s="607" t="s">
        <v>229</v>
      </c>
      <c r="CG29" s="608"/>
      <c r="CH29" s="608"/>
      <c r="CI29" s="608"/>
      <c r="CJ29" s="608"/>
      <c r="CK29" s="608"/>
      <c r="CL29" s="608"/>
      <c r="CM29" s="608"/>
      <c r="CN29" s="608"/>
      <c r="CO29" s="608"/>
      <c r="CP29" s="608"/>
      <c r="CQ29" s="609"/>
      <c r="CR29" s="593">
        <v>4754224</v>
      </c>
      <c r="CS29" s="625"/>
      <c r="CT29" s="625"/>
      <c r="CU29" s="625"/>
      <c r="CV29" s="625"/>
      <c r="CW29" s="625"/>
      <c r="CX29" s="625"/>
      <c r="CY29" s="626"/>
      <c r="CZ29" s="627">
        <v>13.8</v>
      </c>
      <c r="DA29" s="628"/>
      <c r="DB29" s="628"/>
      <c r="DC29" s="629"/>
      <c r="DD29" s="602">
        <v>4656404</v>
      </c>
      <c r="DE29" s="625"/>
      <c r="DF29" s="625"/>
      <c r="DG29" s="625"/>
      <c r="DH29" s="625"/>
      <c r="DI29" s="625"/>
      <c r="DJ29" s="625"/>
      <c r="DK29" s="626"/>
      <c r="DL29" s="602">
        <v>4546425</v>
      </c>
      <c r="DM29" s="625"/>
      <c r="DN29" s="625"/>
      <c r="DO29" s="625"/>
      <c r="DP29" s="625"/>
      <c r="DQ29" s="625"/>
      <c r="DR29" s="625"/>
      <c r="DS29" s="625"/>
      <c r="DT29" s="625"/>
      <c r="DU29" s="625"/>
      <c r="DV29" s="626"/>
      <c r="DW29" s="598">
        <v>21.1</v>
      </c>
      <c r="DX29" s="619"/>
      <c r="DY29" s="619"/>
      <c r="DZ29" s="619"/>
      <c r="EA29" s="619"/>
      <c r="EB29" s="619"/>
      <c r="EC29" s="620"/>
    </row>
    <row r="30" spans="2:133" ht="11.25" customHeight="1" x14ac:dyDescent="0.15">
      <c r="B30" s="590" t="s">
        <v>230</v>
      </c>
      <c r="C30" s="591"/>
      <c r="D30" s="591"/>
      <c r="E30" s="591"/>
      <c r="F30" s="591"/>
      <c r="G30" s="591"/>
      <c r="H30" s="591"/>
      <c r="I30" s="591"/>
      <c r="J30" s="591"/>
      <c r="K30" s="591"/>
      <c r="L30" s="591"/>
      <c r="M30" s="591"/>
      <c r="N30" s="591"/>
      <c r="O30" s="591"/>
      <c r="P30" s="591"/>
      <c r="Q30" s="592"/>
      <c r="R30" s="593">
        <v>588752</v>
      </c>
      <c r="S30" s="594"/>
      <c r="T30" s="594"/>
      <c r="U30" s="594"/>
      <c r="V30" s="594"/>
      <c r="W30" s="594"/>
      <c r="X30" s="594"/>
      <c r="Y30" s="595"/>
      <c r="Z30" s="596">
        <v>1.6</v>
      </c>
      <c r="AA30" s="596"/>
      <c r="AB30" s="596"/>
      <c r="AC30" s="596"/>
      <c r="AD30" s="597" t="s">
        <v>74</v>
      </c>
      <c r="AE30" s="597"/>
      <c r="AF30" s="597"/>
      <c r="AG30" s="597"/>
      <c r="AH30" s="597"/>
      <c r="AI30" s="597"/>
      <c r="AJ30" s="597"/>
      <c r="AK30" s="597"/>
      <c r="AL30" s="598" t="s">
        <v>74</v>
      </c>
      <c r="AM30" s="599"/>
      <c r="AN30" s="599"/>
      <c r="AO30" s="600"/>
      <c r="AP30" s="639" t="s">
        <v>231</v>
      </c>
      <c r="AQ30" s="640"/>
      <c r="AR30" s="640"/>
      <c r="AS30" s="640"/>
      <c r="AT30" s="645" t="s">
        <v>232</v>
      </c>
      <c r="AU30" s="173"/>
      <c r="AV30" s="173"/>
      <c r="AW30" s="173"/>
      <c r="AX30" s="579" t="s">
        <v>117</v>
      </c>
      <c r="AY30" s="580"/>
      <c r="AZ30" s="580"/>
      <c r="BA30" s="580"/>
      <c r="BB30" s="580"/>
      <c r="BC30" s="580"/>
      <c r="BD30" s="580"/>
      <c r="BE30" s="580"/>
      <c r="BF30" s="581"/>
      <c r="BG30" s="651">
        <v>98.9</v>
      </c>
      <c r="BH30" s="652"/>
      <c r="BI30" s="652"/>
      <c r="BJ30" s="652"/>
      <c r="BK30" s="652"/>
      <c r="BL30" s="652"/>
      <c r="BM30" s="588">
        <v>95.3</v>
      </c>
      <c r="BN30" s="652"/>
      <c r="BO30" s="652"/>
      <c r="BP30" s="652"/>
      <c r="BQ30" s="653"/>
      <c r="BR30" s="651">
        <v>98.7</v>
      </c>
      <c r="BS30" s="652"/>
      <c r="BT30" s="652"/>
      <c r="BU30" s="652"/>
      <c r="BV30" s="652"/>
      <c r="BW30" s="652"/>
      <c r="BX30" s="588">
        <v>94.9</v>
      </c>
      <c r="BY30" s="652"/>
      <c r="BZ30" s="652"/>
      <c r="CA30" s="652"/>
      <c r="CB30" s="653"/>
      <c r="CD30" s="656"/>
      <c r="CE30" s="657"/>
      <c r="CF30" s="607" t="s">
        <v>233</v>
      </c>
      <c r="CG30" s="608"/>
      <c r="CH30" s="608"/>
      <c r="CI30" s="608"/>
      <c r="CJ30" s="608"/>
      <c r="CK30" s="608"/>
      <c r="CL30" s="608"/>
      <c r="CM30" s="608"/>
      <c r="CN30" s="608"/>
      <c r="CO30" s="608"/>
      <c r="CP30" s="608"/>
      <c r="CQ30" s="609"/>
      <c r="CR30" s="593">
        <v>4328421</v>
      </c>
      <c r="CS30" s="594"/>
      <c r="CT30" s="594"/>
      <c r="CU30" s="594"/>
      <c r="CV30" s="594"/>
      <c r="CW30" s="594"/>
      <c r="CX30" s="594"/>
      <c r="CY30" s="595"/>
      <c r="CZ30" s="627">
        <v>12.6</v>
      </c>
      <c r="DA30" s="628"/>
      <c r="DB30" s="628"/>
      <c r="DC30" s="629"/>
      <c r="DD30" s="602">
        <v>4233571</v>
      </c>
      <c r="DE30" s="594"/>
      <c r="DF30" s="594"/>
      <c r="DG30" s="594"/>
      <c r="DH30" s="594"/>
      <c r="DI30" s="594"/>
      <c r="DJ30" s="594"/>
      <c r="DK30" s="595"/>
      <c r="DL30" s="602">
        <v>4123592</v>
      </c>
      <c r="DM30" s="594"/>
      <c r="DN30" s="594"/>
      <c r="DO30" s="594"/>
      <c r="DP30" s="594"/>
      <c r="DQ30" s="594"/>
      <c r="DR30" s="594"/>
      <c r="DS30" s="594"/>
      <c r="DT30" s="594"/>
      <c r="DU30" s="594"/>
      <c r="DV30" s="595"/>
      <c r="DW30" s="598">
        <v>19.100000000000001</v>
      </c>
      <c r="DX30" s="619"/>
      <c r="DY30" s="619"/>
      <c r="DZ30" s="619"/>
      <c r="EA30" s="619"/>
      <c r="EB30" s="619"/>
      <c r="EC30" s="620"/>
    </row>
    <row r="31" spans="2:133" ht="11.25" customHeight="1" x14ac:dyDescent="0.15">
      <c r="B31" s="590" t="s">
        <v>234</v>
      </c>
      <c r="C31" s="591"/>
      <c r="D31" s="591"/>
      <c r="E31" s="591"/>
      <c r="F31" s="591"/>
      <c r="G31" s="591"/>
      <c r="H31" s="591"/>
      <c r="I31" s="591"/>
      <c r="J31" s="591"/>
      <c r="K31" s="591"/>
      <c r="L31" s="591"/>
      <c r="M31" s="591"/>
      <c r="N31" s="591"/>
      <c r="O31" s="591"/>
      <c r="P31" s="591"/>
      <c r="Q31" s="592"/>
      <c r="R31" s="593">
        <v>1508749</v>
      </c>
      <c r="S31" s="594"/>
      <c r="T31" s="594"/>
      <c r="U31" s="594"/>
      <c r="V31" s="594"/>
      <c r="W31" s="594"/>
      <c r="X31" s="594"/>
      <c r="Y31" s="595"/>
      <c r="Z31" s="596">
        <v>4.2</v>
      </c>
      <c r="AA31" s="596"/>
      <c r="AB31" s="596"/>
      <c r="AC31" s="596"/>
      <c r="AD31" s="597" t="s">
        <v>74</v>
      </c>
      <c r="AE31" s="597"/>
      <c r="AF31" s="597"/>
      <c r="AG31" s="597"/>
      <c r="AH31" s="597"/>
      <c r="AI31" s="597"/>
      <c r="AJ31" s="597"/>
      <c r="AK31" s="597"/>
      <c r="AL31" s="598" t="s">
        <v>74</v>
      </c>
      <c r="AM31" s="599"/>
      <c r="AN31" s="599"/>
      <c r="AO31" s="600"/>
      <c r="AP31" s="641"/>
      <c r="AQ31" s="642"/>
      <c r="AR31" s="642"/>
      <c r="AS31" s="642"/>
      <c r="AT31" s="646"/>
      <c r="AU31" s="172" t="s">
        <v>235</v>
      </c>
      <c r="AV31" s="172"/>
      <c r="AW31" s="172"/>
      <c r="AX31" s="590" t="s">
        <v>236</v>
      </c>
      <c r="AY31" s="591"/>
      <c r="AZ31" s="591"/>
      <c r="BA31" s="591"/>
      <c r="BB31" s="591"/>
      <c r="BC31" s="591"/>
      <c r="BD31" s="591"/>
      <c r="BE31" s="591"/>
      <c r="BF31" s="592"/>
      <c r="BG31" s="648">
        <v>99.1</v>
      </c>
      <c r="BH31" s="625"/>
      <c r="BI31" s="625"/>
      <c r="BJ31" s="625"/>
      <c r="BK31" s="625"/>
      <c r="BL31" s="625"/>
      <c r="BM31" s="599">
        <v>96.8</v>
      </c>
      <c r="BN31" s="649"/>
      <c r="BO31" s="649"/>
      <c r="BP31" s="649"/>
      <c r="BQ31" s="650"/>
      <c r="BR31" s="648">
        <v>99</v>
      </c>
      <c r="BS31" s="625"/>
      <c r="BT31" s="625"/>
      <c r="BU31" s="625"/>
      <c r="BV31" s="625"/>
      <c r="BW31" s="625"/>
      <c r="BX31" s="599">
        <v>96.3</v>
      </c>
      <c r="BY31" s="649"/>
      <c r="BZ31" s="649"/>
      <c r="CA31" s="649"/>
      <c r="CB31" s="650"/>
      <c r="CD31" s="656"/>
      <c r="CE31" s="657"/>
      <c r="CF31" s="607" t="s">
        <v>237</v>
      </c>
      <c r="CG31" s="608"/>
      <c r="CH31" s="608"/>
      <c r="CI31" s="608"/>
      <c r="CJ31" s="608"/>
      <c r="CK31" s="608"/>
      <c r="CL31" s="608"/>
      <c r="CM31" s="608"/>
      <c r="CN31" s="608"/>
      <c r="CO31" s="608"/>
      <c r="CP31" s="608"/>
      <c r="CQ31" s="609"/>
      <c r="CR31" s="593">
        <v>425803</v>
      </c>
      <c r="CS31" s="625"/>
      <c r="CT31" s="625"/>
      <c r="CU31" s="625"/>
      <c r="CV31" s="625"/>
      <c r="CW31" s="625"/>
      <c r="CX31" s="625"/>
      <c r="CY31" s="626"/>
      <c r="CZ31" s="627">
        <v>1.2</v>
      </c>
      <c r="DA31" s="628"/>
      <c r="DB31" s="628"/>
      <c r="DC31" s="629"/>
      <c r="DD31" s="602">
        <v>422833</v>
      </c>
      <c r="DE31" s="625"/>
      <c r="DF31" s="625"/>
      <c r="DG31" s="625"/>
      <c r="DH31" s="625"/>
      <c r="DI31" s="625"/>
      <c r="DJ31" s="625"/>
      <c r="DK31" s="626"/>
      <c r="DL31" s="602">
        <v>422833</v>
      </c>
      <c r="DM31" s="625"/>
      <c r="DN31" s="625"/>
      <c r="DO31" s="625"/>
      <c r="DP31" s="625"/>
      <c r="DQ31" s="625"/>
      <c r="DR31" s="625"/>
      <c r="DS31" s="625"/>
      <c r="DT31" s="625"/>
      <c r="DU31" s="625"/>
      <c r="DV31" s="626"/>
      <c r="DW31" s="598">
        <v>2</v>
      </c>
      <c r="DX31" s="619"/>
      <c r="DY31" s="619"/>
      <c r="DZ31" s="619"/>
      <c r="EA31" s="619"/>
      <c r="EB31" s="619"/>
      <c r="EC31" s="620"/>
    </row>
    <row r="32" spans="2:133" ht="11.25" customHeight="1" x14ac:dyDescent="0.15">
      <c r="B32" s="590" t="s">
        <v>238</v>
      </c>
      <c r="C32" s="591"/>
      <c r="D32" s="591"/>
      <c r="E32" s="591"/>
      <c r="F32" s="591"/>
      <c r="G32" s="591"/>
      <c r="H32" s="591"/>
      <c r="I32" s="591"/>
      <c r="J32" s="591"/>
      <c r="K32" s="591"/>
      <c r="L32" s="591"/>
      <c r="M32" s="591"/>
      <c r="N32" s="591"/>
      <c r="O32" s="591"/>
      <c r="P32" s="591"/>
      <c r="Q32" s="592"/>
      <c r="R32" s="593">
        <v>335155</v>
      </c>
      <c r="S32" s="594"/>
      <c r="T32" s="594"/>
      <c r="U32" s="594"/>
      <c r="V32" s="594"/>
      <c r="W32" s="594"/>
      <c r="X32" s="594"/>
      <c r="Y32" s="595"/>
      <c r="Z32" s="596">
        <v>0.9</v>
      </c>
      <c r="AA32" s="596"/>
      <c r="AB32" s="596"/>
      <c r="AC32" s="596"/>
      <c r="AD32" s="597">
        <v>810</v>
      </c>
      <c r="AE32" s="597"/>
      <c r="AF32" s="597"/>
      <c r="AG32" s="597"/>
      <c r="AH32" s="597"/>
      <c r="AI32" s="597"/>
      <c r="AJ32" s="597"/>
      <c r="AK32" s="597"/>
      <c r="AL32" s="598">
        <v>0</v>
      </c>
      <c r="AM32" s="599"/>
      <c r="AN32" s="599"/>
      <c r="AO32" s="600"/>
      <c r="AP32" s="643"/>
      <c r="AQ32" s="644"/>
      <c r="AR32" s="644"/>
      <c r="AS32" s="644"/>
      <c r="AT32" s="647"/>
      <c r="AU32" s="174"/>
      <c r="AV32" s="174"/>
      <c r="AW32" s="174"/>
      <c r="AX32" s="636" t="s">
        <v>239</v>
      </c>
      <c r="AY32" s="637"/>
      <c r="AZ32" s="637"/>
      <c r="BA32" s="637"/>
      <c r="BB32" s="637"/>
      <c r="BC32" s="637"/>
      <c r="BD32" s="637"/>
      <c r="BE32" s="637"/>
      <c r="BF32" s="638"/>
      <c r="BG32" s="660">
        <v>98.5</v>
      </c>
      <c r="BH32" s="661"/>
      <c r="BI32" s="661"/>
      <c r="BJ32" s="661"/>
      <c r="BK32" s="661"/>
      <c r="BL32" s="661"/>
      <c r="BM32" s="662">
        <v>93.2</v>
      </c>
      <c r="BN32" s="661"/>
      <c r="BO32" s="661"/>
      <c r="BP32" s="661"/>
      <c r="BQ32" s="663"/>
      <c r="BR32" s="660">
        <v>98.2</v>
      </c>
      <c r="BS32" s="661"/>
      <c r="BT32" s="661"/>
      <c r="BU32" s="661"/>
      <c r="BV32" s="661"/>
      <c r="BW32" s="661"/>
      <c r="BX32" s="662">
        <v>93</v>
      </c>
      <c r="BY32" s="661"/>
      <c r="BZ32" s="661"/>
      <c r="CA32" s="661"/>
      <c r="CB32" s="663"/>
      <c r="CD32" s="658"/>
      <c r="CE32" s="659"/>
      <c r="CF32" s="607" t="s">
        <v>240</v>
      </c>
      <c r="CG32" s="608"/>
      <c r="CH32" s="608"/>
      <c r="CI32" s="608"/>
      <c r="CJ32" s="608"/>
      <c r="CK32" s="608"/>
      <c r="CL32" s="608"/>
      <c r="CM32" s="608"/>
      <c r="CN32" s="608"/>
      <c r="CO32" s="608"/>
      <c r="CP32" s="608"/>
      <c r="CQ32" s="609"/>
      <c r="CR32" s="593" t="s">
        <v>74</v>
      </c>
      <c r="CS32" s="594"/>
      <c r="CT32" s="594"/>
      <c r="CU32" s="594"/>
      <c r="CV32" s="594"/>
      <c r="CW32" s="594"/>
      <c r="CX32" s="594"/>
      <c r="CY32" s="595"/>
      <c r="CZ32" s="627" t="s">
        <v>74</v>
      </c>
      <c r="DA32" s="628"/>
      <c r="DB32" s="628"/>
      <c r="DC32" s="629"/>
      <c r="DD32" s="602" t="s">
        <v>74</v>
      </c>
      <c r="DE32" s="594"/>
      <c r="DF32" s="594"/>
      <c r="DG32" s="594"/>
      <c r="DH32" s="594"/>
      <c r="DI32" s="594"/>
      <c r="DJ32" s="594"/>
      <c r="DK32" s="595"/>
      <c r="DL32" s="602" t="s">
        <v>74</v>
      </c>
      <c r="DM32" s="594"/>
      <c r="DN32" s="594"/>
      <c r="DO32" s="594"/>
      <c r="DP32" s="594"/>
      <c r="DQ32" s="594"/>
      <c r="DR32" s="594"/>
      <c r="DS32" s="594"/>
      <c r="DT32" s="594"/>
      <c r="DU32" s="594"/>
      <c r="DV32" s="595"/>
      <c r="DW32" s="598" t="s">
        <v>74</v>
      </c>
      <c r="DX32" s="619"/>
      <c r="DY32" s="619"/>
      <c r="DZ32" s="619"/>
      <c r="EA32" s="619"/>
      <c r="EB32" s="619"/>
      <c r="EC32" s="620"/>
    </row>
    <row r="33" spans="2:133" ht="11.25" customHeight="1" x14ac:dyDescent="0.15">
      <c r="B33" s="590" t="s">
        <v>241</v>
      </c>
      <c r="C33" s="591"/>
      <c r="D33" s="591"/>
      <c r="E33" s="591"/>
      <c r="F33" s="591"/>
      <c r="G33" s="591"/>
      <c r="H33" s="591"/>
      <c r="I33" s="591"/>
      <c r="J33" s="591"/>
      <c r="K33" s="591"/>
      <c r="L33" s="591"/>
      <c r="M33" s="591"/>
      <c r="N33" s="591"/>
      <c r="O33" s="591"/>
      <c r="P33" s="591"/>
      <c r="Q33" s="592"/>
      <c r="R33" s="593">
        <v>3240600</v>
      </c>
      <c r="S33" s="594"/>
      <c r="T33" s="594"/>
      <c r="U33" s="594"/>
      <c r="V33" s="594"/>
      <c r="W33" s="594"/>
      <c r="X33" s="594"/>
      <c r="Y33" s="595"/>
      <c r="Z33" s="596">
        <v>9.1</v>
      </c>
      <c r="AA33" s="596"/>
      <c r="AB33" s="596"/>
      <c r="AC33" s="596"/>
      <c r="AD33" s="597" t="s">
        <v>74</v>
      </c>
      <c r="AE33" s="597"/>
      <c r="AF33" s="597"/>
      <c r="AG33" s="597"/>
      <c r="AH33" s="597"/>
      <c r="AI33" s="597"/>
      <c r="AJ33" s="597"/>
      <c r="AK33" s="597"/>
      <c r="AL33" s="598" t="s">
        <v>74</v>
      </c>
      <c r="AM33" s="599"/>
      <c r="AN33" s="599"/>
      <c r="AO33" s="600"/>
      <c r="AP33" s="175"/>
      <c r="AQ33" s="176"/>
      <c r="AR33" s="172"/>
      <c r="AS33" s="173"/>
      <c r="AT33" s="173"/>
      <c r="AU33" s="173"/>
      <c r="AV33" s="173"/>
      <c r="AW33" s="173"/>
      <c r="AX33" s="173"/>
      <c r="AY33" s="173"/>
      <c r="AZ33" s="173"/>
      <c r="BA33" s="173"/>
      <c r="BB33" s="173"/>
      <c r="BC33" s="173"/>
      <c r="BD33" s="173"/>
      <c r="BE33" s="173"/>
      <c r="BF33" s="173"/>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D33" s="607" t="s">
        <v>242</v>
      </c>
      <c r="CE33" s="608"/>
      <c r="CF33" s="608"/>
      <c r="CG33" s="608"/>
      <c r="CH33" s="608"/>
      <c r="CI33" s="608"/>
      <c r="CJ33" s="608"/>
      <c r="CK33" s="608"/>
      <c r="CL33" s="608"/>
      <c r="CM33" s="608"/>
      <c r="CN33" s="608"/>
      <c r="CO33" s="608"/>
      <c r="CP33" s="608"/>
      <c r="CQ33" s="609"/>
      <c r="CR33" s="593">
        <v>14732325</v>
      </c>
      <c r="CS33" s="625"/>
      <c r="CT33" s="625"/>
      <c r="CU33" s="625"/>
      <c r="CV33" s="625"/>
      <c r="CW33" s="625"/>
      <c r="CX33" s="625"/>
      <c r="CY33" s="626"/>
      <c r="CZ33" s="627">
        <v>42.9</v>
      </c>
      <c r="DA33" s="628"/>
      <c r="DB33" s="628"/>
      <c r="DC33" s="629"/>
      <c r="DD33" s="602">
        <v>10618925</v>
      </c>
      <c r="DE33" s="625"/>
      <c r="DF33" s="625"/>
      <c r="DG33" s="625"/>
      <c r="DH33" s="625"/>
      <c r="DI33" s="625"/>
      <c r="DJ33" s="625"/>
      <c r="DK33" s="626"/>
      <c r="DL33" s="602">
        <v>7468856</v>
      </c>
      <c r="DM33" s="625"/>
      <c r="DN33" s="625"/>
      <c r="DO33" s="625"/>
      <c r="DP33" s="625"/>
      <c r="DQ33" s="625"/>
      <c r="DR33" s="625"/>
      <c r="DS33" s="625"/>
      <c r="DT33" s="625"/>
      <c r="DU33" s="625"/>
      <c r="DV33" s="626"/>
      <c r="DW33" s="598">
        <v>34.6</v>
      </c>
      <c r="DX33" s="619"/>
      <c r="DY33" s="619"/>
      <c r="DZ33" s="619"/>
      <c r="EA33" s="619"/>
      <c r="EB33" s="619"/>
      <c r="EC33" s="620"/>
    </row>
    <row r="34" spans="2:133" ht="11.25" customHeight="1" x14ac:dyDescent="0.15">
      <c r="B34" s="590" t="s">
        <v>243</v>
      </c>
      <c r="C34" s="591"/>
      <c r="D34" s="591"/>
      <c r="E34" s="591"/>
      <c r="F34" s="591"/>
      <c r="G34" s="591"/>
      <c r="H34" s="591"/>
      <c r="I34" s="591"/>
      <c r="J34" s="591"/>
      <c r="K34" s="591"/>
      <c r="L34" s="591"/>
      <c r="M34" s="591"/>
      <c r="N34" s="591"/>
      <c r="O34" s="591"/>
      <c r="P34" s="591"/>
      <c r="Q34" s="592"/>
      <c r="R34" s="593" t="s">
        <v>74</v>
      </c>
      <c r="S34" s="594"/>
      <c r="T34" s="594"/>
      <c r="U34" s="594"/>
      <c r="V34" s="594"/>
      <c r="W34" s="594"/>
      <c r="X34" s="594"/>
      <c r="Y34" s="595"/>
      <c r="Z34" s="596" t="s">
        <v>74</v>
      </c>
      <c r="AA34" s="596"/>
      <c r="AB34" s="596"/>
      <c r="AC34" s="596"/>
      <c r="AD34" s="597" t="s">
        <v>74</v>
      </c>
      <c r="AE34" s="597"/>
      <c r="AF34" s="597"/>
      <c r="AG34" s="597"/>
      <c r="AH34" s="597"/>
      <c r="AI34" s="597"/>
      <c r="AJ34" s="597"/>
      <c r="AK34" s="597"/>
      <c r="AL34" s="598" t="s">
        <v>74</v>
      </c>
      <c r="AM34" s="599"/>
      <c r="AN34" s="599"/>
      <c r="AO34" s="600"/>
      <c r="AP34" s="177"/>
      <c r="AQ34" s="572" t="s">
        <v>244</v>
      </c>
      <c r="AR34" s="573"/>
      <c r="AS34" s="573"/>
      <c r="AT34" s="573"/>
      <c r="AU34" s="573"/>
      <c r="AV34" s="573"/>
      <c r="AW34" s="573"/>
      <c r="AX34" s="573"/>
      <c r="AY34" s="573"/>
      <c r="AZ34" s="573"/>
      <c r="BA34" s="573"/>
      <c r="BB34" s="573"/>
      <c r="BC34" s="573"/>
      <c r="BD34" s="573"/>
      <c r="BE34" s="573"/>
      <c r="BF34" s="574"/>
      <c r="BG34" s="572" t="s">
        <v>245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246</v>
      </c>
      <c r="CE34" s="608"/>
      <c r="CF34" s="608"/>
      <c r="CG34" s="608"/>
      <c r="CH34" s="608"/>
      <c r="CI34" s="608"/>
      <c r="CJ34" s="608"/>
      <c r="CK34" s="608"/>
      <c r="CL34" s="608"/>
      <c r="CM34" s="608"/>
      <c r="CN34" s="608"/>
      <c r="CO34" s="608"/>
      <c r="CP34" s="608"/>
      <c r="CQ34" s="609"/>
      <c r="CR34" s="593">
        <v>4858574</v>
      </c>
      <c r="CS34" s="594"/>
      <c r="CT34" s="594"/>
      <c r="CU34" s="594"/>
      <c r="CV34" s="594"/>
      <c r="CW34" s="594"/>
      <c r="CX34" s="594"/>
      <c r="CY34" s="595"/>
      <c r="CZ34" s="627">
        <v>14.1</v>
      </c>
      <c r="DA34" s="628"/>
      <c r="DB34" s="628"/>
      <c r="DC34" s="629"/>
      <c r="DD34" s="602">
        <v>3573285</v>
      </c>
      <c r="DE34" s="594"/>
      <c r="DF34" s="594"/>
      <c r="DG34" s="594"/>
      <c r="DH34" s="594"/>
      <c r="DI34" s="594"/>
      <c r="DJ34" s="594"/>
      <c r="DK34" s="595"/>
      <c r="DL34" s="602">
        <v>2930300</v>
      </c>
      <c r="DM34" s="594"/>
      <c r="DN34" s="594"/>
      <c r="DO34" s="594"/>
      <c r="DP34" s="594"/>
      <c r="DQ34" s="594"/>
      <c r="DR34" s="594"/>
      <c r="DS34" s="594"/>
      <c r="DT34" s="594"/>
      <c r="DU34" s="594"/>
      <c r="DV34" s="595"/>
      <c r="DW34" s="598">
        <v>13.6</v>
      </c>
      <c r="DX34" s="619"/>
      <c r="DY34" s="619"/>
      <c r="DZ34" s="619"/>
      <c r="EA34" s="619"/>
      <c r="EB34" s="619"/>
      <c r="EC34" s="620"/>
    </row>
    <row r="35" spans="2:133" ht="11.25" customHeight="1" x14ac:dyDescent="0.15">
      <c r="B35" s="590" t="s">
        <v>247</v>
      </c>
      <c r="C35" s="591"/>
      <c r="D35" s="591"/>
      <c r="E35" s="591"/>
      <c r="F35" s="591"/>
      <c r="G35" s="591"/>
      <c r="H35" s="591"/>
      <c r="I35" s="591"/>
      <c r="J35" s="591"/>
      <c r="K35" s="591"/>
      <c r="L35" s="591"/>
      <c r="M35" s="591"/>
      <c r="N35" s="591"/>
      <c r="O35" s="591"/>
      <c r="P35" s="591"/>
      <c r="Q35" s="592"/>
      <c r="R35" s="593">
        <v>1133000</v>
      </c>
      <c r="S35" s="594"/>
      <c r="T35" s="594"/>
      <c r="U35" s="594"/>
      <c r="V35" s="594"/>
      <c r="W35" s="594"/>
      <c r="X35" s="594"/>
      <c r="Y35" s="595"/>
      <c r="Z35" s="596">
        <v>3.2</v>
      </c>
      <c r="AA35" s="596"/>
      <c r="AB35" s="596"/>
      <c r="AC35" s="596"/>
      <c r="AD35" s="597" t="s">
        <v>74</v>
      </c>
      <c r="AE35" s="597"/>
      <c r="AF35" s="597"/>
      <c r="AG35" s="597"/>
      <c r="AH35" s="597"/>
      <c r="AI35" s="597"/>
      <c r="AJ35" s="597"/>
      <c r="AK35" s="597"/>
      <c r="AL35" s="598" t="s">
        <v>74</v>
      </c>
      <c r="AM35" s="599"/>
      <c r="AN35" s="599"/>
      <c r="AO35" s="600"/>
      <c r="AP35" s="177"/>
      <c r="AQ35" s="604" t="s">
        <v>248</v>
      </c>
      <c r="AR35" s="605"/>
      <c r="AS35" s="605"/>
      <c r="AT35" s="605"/>
      <c r="AU35" s="605"/>
      <c r="AV35" s="605"/>
      <c r="AW35" s="605"/>
      <c r="AX35" s="605"/>
      <c r="AY35" s="606"/>
      <c r="AZ35" s="582">
        <v>5096495</v>
      </c>
      <c r="BA35" s="583"/>
      <c r="BB35" s="583"/>
      <c r="BC35" s="583"/>
      <c r="BD35" s="583"/>
      <c r="BE35" s="583"/>
      <c r="BF35" s="664"/>
      <c r="BG35" s="604" t="s">
        <v>249</v>
      </c>
      <c r="BH35" s="605"/>
      <c r="BI35" s="605"/>
      <c r="BJ35" s="605"/>
      <c r="BK35" s="605"/>
      <c r="BL35" s="605"/>
      <c r="BM35" s="605"/>
      <c r="BN35" s="605"/>
      <c r="BO35" s="605"/>
      <c r="BP35" s="605"/>
      <c r="BQ35" s="605"/>
      <c r="BR35" s="605"/>
      <c r="BS35" s="605"/>
      <c r="BT35" s="605"/>
      <c r="BU35" s="606"/>
      <c r="BV35" s="582">
        <v>40293</v>
      </c>
      <c r="BW35" s="583"/>
      <c r="BX35" s="583"/>
      <c r="BY35" s="583"/>
      <c r="BZ35" s="583"/>
      <c r="CA35" s="583"/>
      <c r="CB35" s="664"/>
      <c r="CD35" s="607" t="s">
        <v>250</v>
      </c>
      <c r="CE35" s="608"/>
      <c r="CF35" s="608"/>
      <c r="CG35" s="608"/>
      <c r="CH35" s="608"/>
      <c r="CI35" s="608"/>
      <c r="CJ35" s="608"/>
      <c r="CK35" s="608"/>
      <c r="CL35" s="608"/>
      <c r="CM35" s="608"/>
      <c r="CN35" s="608"/>
      <c r="CO35" s="608"/>
      <c r="CP35" s="608"/>
      <c r="CQ35" s="609"/>
      <c r="CR35" s="593">
        <v>387470</v>
      </c>
      <c r="CS35" s="625"/>
      <c r="CT35" s="625"/>
      <c r="CU35" s="625"/>
      <c r="CV35" s="625"/>
      <c r="CW35" s="625"/>
      <c r="CX35" s="625"/>
      <c r="CY35" s="626"/>
      <c r="CZ35" s="627">
        <v>1.1000000000000001</v>
      </c>
      <c r="DA35" s="628"/>
      <c r="DB35" s="628"/>
      <c r="DC35" s="629"/>
      <c r="DD35" s="602">
        <v>254288</v>
      </c>
      <c r="DE35" s="625"/>
      <c r="DF35" s="625"/>
      <c r="DG35" s="625"/>
      <c r="DH35" s="625"/>
      <c r="DI35" s="625"/>
      <c r="DJ35" s="625"/>
      <c r="DK35" s="626"/>
      <c r="DL35" s="602">
        <v>254024</v>
      </c>
      <c r="DM35" s="625"/>
      <c r="DN35" s="625"/>
      <c r="DO35" s="625"/>
      <c r="DP35" s="625"/>
      <c r="DQ35" s="625"/>
      <c r="DR35" s="625"/>
      <c r="DS35" s="625"/>
      <c r="DT35" s="625"/>
      <c r="DU35" s="625"/>
      <c r="DV35" s="626"/>
      <c r="DW35" s="598">
        <v>1.2</v>
      </c>
      <c r="DX35" s="619"/>
      <c r="DY35" s="619"/>
      <c r="DZ35" s="619"/>
      <c r="EA35" s="619"/>
      <c r="EB35" s="619"/>
      <c r="EC35" s="620"/>
    </row>
    <row r="36" spans="2:133" ht="11.25" customHeight="1" x14ac:dyDescent="0.15">
      <c r="B36" s="636" t="s">
        <v>251</v>
      </c>
      <c r="C36" s="637"/>
      <c r="D36" s="637"/>
      <c r="E36" s="637"/>
      <c r="F36" s="637"/>
      <c r="G36" s="637"/>
      <c r="H36" s="637"/>
      <c r="I36" s="637"/>
      <c r="J36" s="637"/>
      <c r="K36" s="637"/>
      <c r="L36" s="637"/>
      <c r="M36" s="637"/>
      <c r="N36" s="637"/>
      <c r="O36" s="637"/>
      <c r="P36" s="637"/>
      <c r="Q36" s="638"/>
      <c r="R36" s="665">
        <v>35783648</v>
      </c>
      <c r="S36" s="666"/>
      <c r="T36" s="666"/>
      <c r="U36" s="666"/>
      <c r="V36" s="666"/>
      <c r="W36" s="666"/>
      <c r="X36" s="666"/>
      <c r="Y36" s="667"/>
      <c r="Z36" s="668">
        <v>100</v>
      </c>
      <c r="AA36" s="668"/>
      <c r="AB36" s="668"/>
      <c r="AC36" s="668"/>
      <c r="AD36" s="669">
        <v>20440387</v>
      </c>
      <c r="AE36" s="669"/>
      <c r="AF36" s="669"/>
      <c r="AG36" s="669"/>
      <c r="AH36" s="669"/>
      <c r="AI36" s="669"/>
      <c r="AJ36" s="669"/>
      <c r="AK36" s="669"/>
      <c r="AL36" s="670">
        <v>100</v>
      </c>
      <c r="AM36" s="662"/>
      <c r="AN36" s="662"/>
      <c r="AO36" s="671"/>
      <c r="AQ36" s="672" t="s">
        <v>252</v>
      </c>
      <c r="AR36" s="673"/>
      <c r="AS36" s="673"/>
      <c r="AT36" s="673"/>
      <c r="AU36" s="673"/>
      <c r="AV36" s="673"/>
      <c r="AW36" s="673"/>
      <c r="AX36" s="673"/>
      <c r="AY36" s="674"/>
      <c r="AZ36" s="593">
        <v>1100000</v>
      </c>
      <c r="BA36" s="594"/>
      <c r="BB36" s="594"/>
      <c r="BC36" s="594"/>
      <c r="BD36" s="625"/>
      <c r="BE36" s="625"/>
      <c r="BF36" s="650"/>
      <c r="BG36" s="607" t="s">
        <v>253</v>
      </c>
      <c r="BH36" s="608"/>
      <c r="BI36" s="608"/>
      <c r="BJ36" s="608"/>
      <c r="BK36" s="608"/>
      <c r="BL36" s="608"/>
      <c r="BM36" s="608"/>
      <c r="BN36" s="608"/>
      <c r="BO36" s="608"/>
      <c r="BP36" s="608"/>
      <c r="BQ36" s="608"/>
      <c r="BR36" s="608"/>
      <c r="BS36" s="608"/>
      <c r="BT36" s="608"/>
      <c r="BU36" s="609"/>
      <c r="BV36" s="593">
        <v>-166861</v>
      </c>
      <c r="BW36" s="594"/>
      <c r="BX36" s="594"/>
      <c r="BY36" s="594"/>
      <c r="BZ36" s="594"/>
      <c r="CA36" s="594"/>
      <c r="CB36" s="603"/>
      <c r="CD36" s="607" t="s">
        <v>254</v>
      </c>
      <c r="CE36" s="608"/>
      <c r="CF36" s="608"/>
      <c r="CG36" s="608"/>
      <c r="CH36" s="608"/>
      <c r="CI36" s="608"/>
      <c r="CJ36" s="608"/>
      <c r="CK36" s="608"/>
      <c r="CL36" s="608"/>
      <c r="CM36" s="608"/>
      <c r="CN36" s="608"/>
      <c r="CO36" s="608"/>
      <c r="CP36" s="608"/>
      <c r="CQ36" s="609"/>
      <c r="CR36" s="593">
        <v>3202077</v>
      </c>
      <c r="CS36" s="594"/>
      <c r="CT36" s="594"/>
      <c r="CU36" s="594"/>
      <c r="CV36" s="594"/>
      <c r="CW36" s="594"/>
      <c r="CX36" s="594"/>
      <c r="CY36" s="595"/>
      <c r="CZ36" s="627">
        <v>9.3000000000000007</v>
      </c>
      <c r="DA36" s="628"/>
      <c r="DB36" s="628"/>
      <c r="DC36" s="629"/>
      <c r="DD36" s="602">
        <v>2119492</v>
      </c>
      <c r="DE36" s="594"/>
      <c r="DF36" s="594"/>
      <c r="DG36" s="594"/>
      <c r="DH36" s="594"/>
      <c r="DI36" s="594"/>
      <c r="DJ36" s="594"/>
      <c r="DK36" s="595"/>
      <c r="DL36" s="602">
        <v>1634663</v>
      </c>
      <c r="DM36" s="594"/>
      <c r="DN36" s="594"/>
      <c r="DO36" s="594"/>
      <c r="DP36" s="594"/>
      <c r="DQ36" s="594"/>
      <c r="DR36" s="594"/>
      <c r="DS36" s="594"/>
      <c r="DT36" s="594"/>
      <c r="DU36" s="594"/>
      <c r="DV36" s="595"/>
      <c r="DW36" s="598">
        <v>7.6</v>
      </c>
      <c r="DX36" s="619"/>
      <c r="DY36" s="619"/>
      <c r="DZ36" s="619"/>
      <c r="EA36" s="619"/>
      <c r="EB36" s="619"/>
      <c r="EC36" s="620"/>
    </row>
    <row r="37" spans="2:133" ht="11.25" customHeight="1" x14ac:dyDescent="0.15">
      <c r="AQ37" s="672" t="s">
        <v>255</v>
      </c>
      <c r="AR37" s="673"/>
      <c r="AS37" s="673"/>
      <c r="AT37" s="673"/>
      <c r="AU37" s="673"/>
      <c r="AV37" s="673"/>
      <c r="AW37" s="673"/>
      <c r="AX37" s="673"/>
      <c r="AY37" s="674"/>
      <c r="AZ37" s="593">
        <v>848906</v>
      </c>
      <c r="BA37" s="594"/>
      <c r="BB37" s="594"/>
      <c r="BC37" s="594"/>
      <c r="BD37" s="625"/>
      <c r="BE37" s="625"/>
      <c r="BF37" s="650"/>
      <c r="BG37" s="607" t="s">
        <v>256</v>
      </c>
      <c r="BH37" s="608"/>
      <c r="BI37" s="608"/>
      <c r="BJ37" s="608"/>
      <c r="BK37" s="608"/>
      <c r="BL37" s="608"/>
      <c r="BM37" s="608"/>
      <c r="BN37" s="608"/>
      <c r="BO37" s="608"/>
      <c r="BP37" s="608"/>
      <c r="BQ37" s="608"/>
      <c r="BR37" s="608"/>
      <c r="BS37" s="608"/>
      <c r="BT37" s="608"/>
      <c r="BU37" s="609"/>
      <c r="BV37" s="593">
        <v>9366</v>
      </c>
      <c r="BW37" s="594"/>
      <c r="BX37" s="594"/>
      <c r="BY37" s="594"/>
      <c r="BZ37" s="594"/>
      <c r="CA37" s="594"/>
      <c r="CB37" s="603"/>
      <c r="CD37" s="607" t="s">
        <v>257</v>
      </c>
      <c r="CE37" s="608"/>
      <c r="CF37" s="608"/>
      <c r="CG37" s="608"/>
      <c r="CH37" s="608"/>
      <c r="CI37" s="608"/>
      <c r="CJ37" s="608"/>
      <c r="CK37" s="608"/>
      <c r="CL37" s="608"/>
      <c r="CM37" s="608"/>
      <c r="CN37" s="608"/>
      <c r="CO37" s="608"/>
      <c r="CP37" s="608"/>
      <c r="CQ37" s="609"/>
      <c r="CR37" s="593">
        <v>56797</v>
      </c>
      <c r="CS37" s="625"/>
      <c r="CT37" s="625"/>
      <c r="CU37" s="625"/>
      <c r="CV37" s="625"/>
      <c r="CW37" s="625"/>
      <c r="CX37" s="625"/>
      <c r="CY37" s="626"/>
      <c r="CZ37" s="627">
        <v>0.2</v>
      </c>
      <c r="DA37" s="628"/>
      <c r="DB37" s="628"/>
      <c r="DC37" s="629"/>
      <c r="DD37" s="602">
        <v>56656</v>
      </c>
      <c r="DE37" s="625"/>
      <c r="DF37" s="625"/>
      <c r="DG37" s="625"/>
      <c r="DH37" s="625"/>
      <c r="DI37" s="625"/>
      <c r="DJ37" s="625"/>
      <c r="DK37" s="626"/>
      <c r="DL37" s="602">
        <v>54826</v>
      </c>
      <c r="DM37" s="625"/>
      <c r="DN37" s="625"/>
      <c r="DO37" s="625"/>
      <c r="DP37" s="625"/>
      <c r="DQ37" s="625"/>
      <c r="DR37" s="625"/>
      <c r="DS37" s="625"/>
      <c r="DT37" s="625"/>
      <c r="DU37" s="625"/>
      <c r="DV37" s="626"/>
      <c r="DW37" s="598">
        <v>0.3</v>
      </c>
      <c r="DX37" s="619"/>
      <c r="DY37" s="619"/>
      <c r="DZ37" s="619"/>
      <c r="EA37" s="619"/>
      <c r="EB37" s="619"/>
      <c r="EC37" s="620"/>
    </row>
    <row r="38" spans="2:133" ht="11.25" customHeight="1" x14ac:dyDescent="0.15">
      <c r="AQ38" s="672" t="s">
        <v>258</v>
      </c>
      <c r="AR38" s="673"/>
      <c r="AS38" s="673"/>
      <c r="AT38" s="673"/>
      <c r="AU38" s="673"/>
      <c r="AV38" s="673"/>
      <c r="AW38" s="673"/>
      <c r="AX38" s="673"/>
      <c r="AY38" s="674"/>
      <c r="AZ38" s="593">
        <v>360022</v>
      </c>
      <c r="BA38" s="594"/>
      <c r="BB38" s="594"/>
      <c r="BC38" s="594"/>
      <c r="BD38" s="625"/>
      <c r="BE38" s="625"/>
      <c r="BF38" s="650"/>
      <c r="BG38" s="607" t="s">
        <v>259</v>
      </c>
      <c r="BH38" s="608"/>
      <c r="BI38" s="608"/>
      <c r="BJ38" s="608"/>
      <c r="BK38" s="608"/>
      <c r="BL38" s="608"/>
      <c r="BM38" s="608"/>
      <c r="BN38" s="608"/>
      <c r="BO38" s="608"/>
      <c r="BP38" s="608"/>
      <c r="BQ38" s="608"/>
      <c r="BR38" s="608"/>
      <c r="BS38" s="608"/>
      <c r="BT38" s="608"/>
      <c r="BU38" s="609"/>
      <c r="BV38" s="593">
        <v>16740</v>
      </c>
      <c r="BW38" s="594"/>
      <c r="BX38" s="594"/>
      <c r="BY38" s="594"/>
      <c r="BZ38" s="594"/>
      <c r="CA38" s="594"/>
      <c r="CB38" s="603"/>
      <c r="CD38" s="607" t="s">
        <v>260</v>
      </c>
      <c r="CE38" s="608"/>
      <c r="CF38" s="608"/>
      <c r="CG38" s="608"/>
      <c r="CH38" s="608"/>
      <c r="CI38" s="608"/>
      <c r="CJ38" s="608"/>
      <c r="CK38" s="608"/>
      <c r="CL38" s="608"/>
      <c r="CM38" s="608"/>
      <c r="CN38" s="608"/>
      <c r="CO38" s="608"/>
      <c r="CP38" s="608"/>
      <c r="CQ38" s="609"/>
      <c r="CR38" s="593">
        <v>4210622</v>
      </c>
      <c r="CS38" s="594"/>
      <c r="CT38" s="594"/>
      <c r="CU38" s="594"/>
      <c r="CV38" s="594"/>
      <c r="CW38" s="594"/>
      <c r="CX38" s="594"/>
      <c r="CY38" s="595"/>
      <c r="CZ38" s="627">
        <v>12.3</v>
      </c>
      <c r="DA38" s="628"/>
      <c r="DB38" s="628"/>
      <c r="DC38" s="629"/>
      <c r="DD38" s="602">
        <v>3730600</v>
      </c>
      <c r="DE38" s="594"/>
      <c r="DF38" s="594"/>
      <c r="DG38" s="594"/>
      <c r="DH38" s="594"/>
      <c r="DI38" s="594"/>
      <c r="DJ38" s="594"/>
      <c r="DK38" s="595"/>
      <c r="DL38" s="602">
        <v>2649869</v>
      </c>
      <c r="DM38" s="594"/>
      <c r="DN38" s="594"/>
      <c r="DO38" s="594"/>
      <c r="DP38" s="594"/>
      <c r="DQ38" s="594"/>
      <c r="DR38" s="594"/>
      <c r="DS38" s="594"/>
      <c r="DT38" s="594"/>
      <c r="DU38" s="594"/>
      <c r="DV38" s="595"/>
      <c r="DW38" s="598">
        <v>12.3</v>
      </c>
      <c r="DX38" s="619"/>
      <c r="DY38" s="619"/>
      <c r="DZ38" s="619"/>
      <c r="EA38" s="619"/>
      <c r="EB38" s="619"/>
      <c r="EC38" s="620"/>
    </row>
    <row r="39" spans="2:133" ht="11.25" customHeight="1" x14ac:dyDescent="0.15">
      <c r="AQ39" s="672" t="s">
        <v>261</v>
      </c>
      <c r="AR39" s="673"/>
      <c r="AS39" s="673"/>
      <c r="AT39" s="673"/>
      <c r="AU39" s="673"/>
      <c r="AV39" s="673"/>
      <c r="AW39" s="673"/>
      <c r="AX39" s="673"/>
      <c r="AY39" s="674"/>
      <c r="AZ39" s="593">
        <v>188770</v>
      </c>
      <c r="BA39" s="594"/>
      <c r="BB39" s="594"/>
      <c r="BC39" s="594"/>
      <c r="BD39" s="625"/>
      <c r="BE39" s="625"/>
      <c r="BF39" s="650"/>
      <c r="BG39" s="678" t="s">
        <v>262</v>
      </c>
      <c r="BH39" s="679"/>
      <c r="BI39" s="679"/>
      <c r="BJ39" s="679"/>
      <c r="BK39" s="679"/>
      <c r="BL39" s="178"/>
      <c r="BM39" s="608" t="s">
        <v>263</v>
      </c>
      <c r="BN39" s="608"/>
      <c r="BO39" s="608"/>
      <c r="BP39" s="608"/>
      <c r="BQ39" s="608"/>
      <c r="BR39" s="608"/>
      <c r="BS39" s="608"/>
      <c r="BT39" s="608"/>
      <c r="BU39" s="609"/>
      <c r="BV39" s="593">
        <v>81</v>
      </c>
      <c r="BW39" s="594"/>
      <c r="BX39" s="594"/>
      <c r="BY39" s="594"/>
      <c r="BZ39" s="594"/>
      <c r="CA39" s="594"/>
      <c r="CB39" s="603"/>
      <c r="CD39" s="607" t="s">
        <v>264</v>
      </c>
      <c r="CE39" s="608"/>
      <c r="CF39" s="608"/>
      <c r="CG39" s="608"/>
      <c r="CH39" s="608"/>
      <c r="CI39" s="608"/>
      <c r="CJ39" s="608"/>
      <c r="CK39" s="608"/>
      <c r="CL39" s="608"/>
      <c r="CM39" s="608"/>
      <c r="CN39" s="608"/>
      <c r="CO39" s="608"/>
      <c r="CP39" s="608"/>
      <c r="CQ39" s="609"/>
      <c r="CR39" s="593">
        <v>2032397</v>
      </c>
      <c r="CS39" s="625"/>
      <c r="CT39" s="625"/>
      <c r="CU39" s="625"/>
      <c r="CV39" s="625"/>
      <c r="CW39" s="625"/>
      <c r="CX39" s="625"/>
      <c r="CY39" s="626"/>
      <c r="CZ39" s="627">
        <v>5.9</v>
      </c>
      <c r="DA39" s="628"/>
      <c r="DB39" s="628"/>
      <c r="DC39" s="629"/>
      <c r="DD39" s="602">
        <v>925660</v>
      </c>
      <c r="DE39" s="625"/>
      <c r="DF39" s="625"/>
      <c r="DG39" s="625"/>
      <c r="DH39" s="625"/>
      <c r="DI39" s="625"/>
      <c r="DJ39" s="625"/>
      <c r="DK39" s="626"/>
      <c r="DL39" s="602" t="s">
        <v>74</v>
      </c>
      <c r="DM39" s="625"/>
      <c r="DN39" s="625"/>
      <c r="DO39" s="625"/>
      <c r="DP39" s="625"/>
      <c r="DQ39" s="625"/>
      <c r="DR39" s="625"/>
      <c r="DS39" s="625"/>
      <c r="DT39" s="625"/>
      <c r="DU39" s="625"/>
      <c r="DV39" s="626"/>
      <c r="DW39" s="598" t="s">
        <v>74</v>
      </c>
      <c r="DX39" s="619"/>
      <c r="DY39" s="619"/>
      <c r="DZ39" s="619"/>
      <c r="EA39" s="619"/>
      <c r="EB39" s="619"/>
      <c r="EC39" s="620"/>
    </row>
    <row r="40" spans="2:133" ht="11.25" customHeight="1" x14ac:dyDescent="0.15">
      <c r="B40" s="172"/>
      <c r="C40" s="172"/>
      <c r="D40" s="172"/>
      <c r="E40" s="172"/>
      <c r="F40" s="172"/>
      <c r="G40" s="172"/>
      <c r="H40" s="172"/>
      <c r="I40" s="172"/>
      <c r="J40" s="172"/>
      <c r="K40" s="172"/>
      <c r="L40" s="172"/>
      <c r="M40" s="172"/>
      <c r="N40" s="172"/>
      <c r="O40" s="172"/>
      <c r="P40" s="172"/>
      <c r="Q40" s="172"/>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Q40" s="672" t="s">
        <v>265</v>
      </c>
      <c r="AR40" s="673"/>
      <c r="AS40" s="673"/>
      <c r="AT40" s="673"/>
      <c r="AU40" s="673"/>
      <c r="AV40" s="673"/>
      <c r="AW40" s="673"/>
      <c r="AX40" s="673"/>
      <c r="AY40" s="674"/>
      <c r="AZ40" s="593">
        <v>618123</v>
      </c>
      <c r="BA40" s="594"/>
      <c r="BB40" s="594"/>
      <c r="BC40" s="594"/>
      <c r="BD40" s="625"/>
      <c r="BE40" s="625"/>
      <c r="BF40" s="650"/>
      <c r="BG40" s="678"/>
      <c r="BH40" s="679"/>
      <c r="BI40" s="679"/>
      <c r="BJ40" s="679"/>
      <c r="BK40" s="679"/>
      <c r="BL40" s="178"/>
      <c r="BM40" s="608" t="s">
        <v>266</v>
      </c>
      <c r="BN40" s="608"/>
      <c r="BO40" s="608"/>
      <c r="BP40" s="608"/>
      <c r="BQ40" s="608"/>
      <c r="BR40" s="608"/>
      <c r="BS40" s="608"/>
      <c r="BT40" s="608"/>
      <c r="BU40" s="609"/>
      <c r="BV40" s="593">
        <v>108</v>
      </c>
      <c r="BW40" s="594"/>
      <c r="BX40" s="594"/>
      <c r="BY40" s="594"/>
      <c r="BZ40" s="594"/>
      <c r="CA40" s="594"/>
      <c r="CB40" s="603"/>
      <c r="CD40" s="607" t="s">
        <v>267</v>
      </c>
      <c r="CE40" s="608"/>
      <c r="CF40" s="608"/>
      <c r="CG40" s="608"/>
      <c r="CH40" s="608"/>
      <c r="CI40" s="608"/>
      <c r="CJ40" s="608"/>
      <c r="CK40" s="608"/>
      <c r="CL40" s="608"/>
      <c r="CM40" s="608"/>
      <c r="CN40" s="608"/>
      <c r="CO40" s="608"/>
      <c r="CP40" s="608"/>
      <c r="CQ40" s="609"/>
      <c r="CR40" s="593">
        <v>41185</v>
      </c>
      <c r="CS40" s="594"/>
      <c r="CT40" s="594"/>
      <c r="CU40" s="594"/>
      <c r="CV40" s="594"/>
      <c r="CW40" s="594"/>
      <c r="CX40" s="594"/>
      <c r="CY40" s="595"/>
      <c r="CZ40" s="627">
        <v>0.1</v>
      </c>
      <c r="DA40" s="628"/>
      <c r="DB40" s="628"/>
      <c r="DC40" s="629"/>
      <c r="DD40" s="602">
        <v>15600</v>
      </c>
      <c r="DE40" s="594"/>
      <c r="DF40" s="594"/>
      <c r="DG40" s="594"/>
      <c r="DH40" s="594"/>
      <c r="DI40" s="594"/>
      <c r="DJ40" s="594"/>
      <c r="DK40" s="595"/>
      <c r="DL40" s="602" t="s">
        <v>74</v>
      </c>
      <c r="DM40" s="594"/>
      <c r="DN40" s="594"/>
      <c r="DO40" s="594"/>
      <c r="DP40" s="594"/>
      <c r="DQ40" s="594"/>
      <c r="DR40" s="594"/>
      <c r="DS40" s="594"/>
      <c r="DT40" s="594"/>
      <c r="DU40" s="594"/>
      <c r="DV40" s="595"/>
      <c r="DW40" s="598" t="s">
        <v>74</v>
      </c>
      <c r="DX40" s="619"/>
      <c r="DY40" s="619"/>
      <c r="DZ40" s="619"/>
      <c r="EA40" s="619"/>
      <c r="EB40" s="619"/>
      <c r="EC40" s="620"/>
    </row>
    <row r="41" spans="2:133" ht="11.25" customHeight="1" x14ac:dyDescent="0.15">
      <c r="B41" s="172"/>
      <c r="C41" s="172"/>
      <c r="D41" s="172"/>
      <c r="E41" s="172"/>
      <c r="F41" s="172"/>
      <c r="G41" s="172"/>
      <c r="H41" s="172"/>
      <c r="I41" s="172"/>
      <c r="J41" s="172"/>
      <c r="K41" s="172"/>
      <c r="L41" s="172"/>
      <c r="M41" s="172"/>
      <c r="N41" s="172"/>
      <c r="O41" s="172"/>
      <c r="P41" s="172"/>
      <c r="Q41" s="172"/>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Q41" s="613" t="s">
        <v>268</v>
      </c>
      <c r="AR41" s="614"/>
      <c r="AS41" s="614"/>
      <c r="AT41" s="614"/>
      <c r="AU41" s="614"/>
      <c r="AV41" s="614"/>
      <c r="AW41" s="614"/>
      <c r="AX41" s="614"/>
      <c r="AY41" s="615"/>
      <c r="AZ41" s="665">
        <v>1980674</v>
      </c>
      <c r="BA41" s="666"/>
      <c r="BB41" s="666"/>
      <c r="BC41" s="666"/>
      <c r="BD41" s="661"/>
      <c r="BE41" s="661"/>
      <c r="BF41" s="663"/>
      <c r="BG41" s="680"/>
      <c r="BH41" s="681"/>
      <c r="BI41" s="681"/>
      <c r="BJ41" s="681"/>
      <c r="BK41" s="681"/>
      <c r="BL41" s="180"/>
      <c r="BM41" s="614" t="s">
        <v>269</v>
      </c>
      <c r="BN41" s="614"/>
      <c r="BO41" s="614"/>
      <c r="BP41" s="614"/>
      <c r="BQ41" s="614"/>
      <c r="BR41" s="614"/>
      <c r="BS41" s="614"/>
      <c r="BT41" s="614"/>
      <c r="BU41" s="615"/>
      <c r="BV41" s="665">
        <v>299</v>
      </c>
      <c r="BW41" s="666"/>
      <c r="BX41" s="666"/>
      <c r="BY41" s="666"/>
      <c r="BZ41" s="666"/>
      <c r="CA41" s="666"/>
      <c r="CB41" s="675"/>
      <c r="CD41" s="607" t="s">
        <v>270</v>
      </c>
      <c r="CE41" s="608"/>
      <c r="CF41" s="608"/>
      <c r="CG41" s="608"/>
      <c r="CH41" s="608"/>
      <c r="CI41" s="608"/>
      <c r="CJ41" s="608"/>
      <c r="CK41" s="608"/>
      <c r="CL41" s="608"/>
      <c r="CM41" s="608"/>
      <c r="CN41" s="608"/>
      <c r="CO41" s="608"/>
      <c r="CP41" s="608"/>
      <c r="CQ41" s="609"/>
      <c r="CR41" s="593" t="s">
        <v>156</v>
      </c>
      <c r="CS41" s="625"/>
      <c r="CT41" s="625"/>
      <c r="CU41" s="625"/>
      <c r="CV41" s="625"/>
      <c r="CW41" s="625"/>
      <c r="CX41" s="625"/>
      <c r="CY41" s="626"/>
      <c r="CZ41" s="627" t="s">
        <v>156</v>
      </c>
      <c r="DA41" s="628"/>
      <c r="DB41" s="628"/>
      <c r="DC41" s="629"/>
      <c r="DD41" s="602" t="s">
        <v>156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72" t="s">
        <v>271</v>
      </c>
      <c r="C42" s="172"/>
      <c r="D42" s="172"/>
      <c r="E42" s="172"/>
      <c r="F42" s="172"/>
      <c r="G42" s="172"/>
      <c r="H42" s="172"/>
      <c r="I42" s="172"/>
      <c r="J42" s="172"/>
      <c r="K42" s="172"/>
      <c r="L42" s="172"/>
      <c r="M42" s="172"/>
      <c r="N42" s="172"/>
      <c r="O42" s="172"/>
      <c r="P42" s="172"/>
      <c r="Q42" s="172"/>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BV42" s="181"/>
      <c r="BW42" s="181"/>
      <c r="BX42" s="181"/>
      <c r="BY42" s="181"/>
      <c r="BZ42" s="181"/>
      <c r="CA42" s="181"/>
      <c r="CB42" s="181"/>
      <c r="CD42" s="590" t="s">
        <v>272</v>
      </c>
      <c r="CE42" s="591"/>
      <c r="CF42" s="591"/>
      <c r="CG42" s="591"/>
      <c r="CH42" s="591"/>
      <c r="CI42" s="591"/>
      <c r="CJ42" s="591"/>
      <c r="CK42" s="591"/>
      <c r="CL42" s="591"/>
      <c r="CM42" s="591"/>
      <c r="CN42" s="591"/>
      <c r="CO42" s="591"/>
      <c r="CP42" s="591"/>
      <c r="CQ42" s="592"/>
      <c r="CR42" s="593">
        <v>4455898</v>
      </c>
      <c r="CS42" s="594"/>
      <c r="CT42" s="594"/>
      <c r="CU42" s="594"/>
      <c r="CV42" s="594"/>
      <c r="CW42" s="594"/>
      <c r="CX42" s="594"/>
      <c r="CY42" s="595"/>
      <c r="CZ42" s="627">
        <v>13</v>
      </c>
      <c r="DA42" s="676"/>
      <c r="DB42" s="676"/>
      <c r="DC42" s="677"/>
      <c r="DD42" s="602">
        <v>1393832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82" t="s">
        <v>273</v>
      </c>
      <c r="C43" s="172"/>
      <c r="D43" s="172"/>
      <c r="E43" s="172"/>
      <c r="F43" s="172"/>
      <c r="G43" s="172"/>
      <c r="H43" s="172"/>
      <c r="I43" s="172"/>
      <c r="J43" s="172"/>
      <c r="K43" s="172"/>
      <c r="L43" s="172"/>
      <c r="M43" s="172"/>
      <c r="N43" s="172"/>
      <c r="O43" s="172"/>
      <c r="P43" s="172"/>
      <c r="Q43" s="172"/>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CD43" s="590" t="s">
        <v>274</v>
      </c>
      <c r="CE43" s="591"/>
      <c r="CF43" s="591"/>
      <c r="CG43" s="591"/>
      <c r="CH43" s="591"/>
      <c r="CI43" s="591"/>
      <c r="CJ43" s="591"/>
      <c r="CK43" s="591"/>
      <c r="CL43" s="591"/>
      <c r="CM43" s="591"/>
      <c r="CN43" s="591"/>
      <c r="CO43" s="591"/>
      <c r="CP43" s="591"/>
      <c r="CQ43" s="592"/>
      <c r="CR43" s="593">
        <v>119597</v>
      </c>
      <c r="CS43" s="625"/>
      <c r="CT43" s="625"/>
      <c r="CU43" s="625"/>
      <c r="CV43" s="625"/>
      <c r="CW43" s="625"/>
      <c r="CX43" s="625"/>
      <c r="CY43" s="626"/>
      <c r="CZ43" s="627">
        <v>0.3</v>
      </c>
      <c r="DA43" s="628"/>
      <c r="DB43" s="628"/>
      <c r="DC43" s="629"/>
      <c r="DD43" s="602">
        <v>40805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83" t="s">
        <v>275</v>
      </c>
      <c r="CD44" s="699" t="s">
        <v>228</v>
      </c>
      <c r="CE44" s="700"/>
      <c r="CF44" s="590" t="s">
        <v>276</v>
      </c>
      <c r="CG44" s="591"/>
      <c r="CH44" s="591"/>
      <c r="CI44" s="591"/>
      <c r="CJ44" s="591"/>
      <c r="CK44" s="591"/>
      <c r="CL44" s="591"/>
      <c r="CM44" s="591"/>
      <c r="CN44" s="591"/>
      <c r="CO44" s="591"/>
      <c r="CP44" s="591"/>
      <c r="CQ44" s="592"/>
      <c r="CR44" s="593">
        <v>4409608</v>
      </c>
      <c r="CS44" s="594"/>
      <c r="CT44" s="594"/>
      <c r="CU44" s="594"/>
      <c r="CV44" s="594"/>
      <c r="CW44" s="594"/>
      <c r="CX44" s="594"/>
      <c r="CY44" s="595"/>
      <c r="CZ44" s="627">
        <v>12.8</v>
      </c>
      <c r="DA44" s="676"/>
      <c r="DB44" s="676"/>
      <c r="DC44" s="677"/>
      <c r="DD44" s="602">
        <v>1390306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277</v>
      </c>
      <c r="CG45" s="591"/>
      <c r="CH45" s="591"/>
      <c r="CI45" s="591"/>
      <c r="CJ45" s="591"/>
      <c r="CK45" s="591"/>
      <c r="CL45" s="591"/>
      <c r="CM45" s="591"/>
      <c r="CN45" s="591"/>
      <c r="CO45" s="591"/>
      <c r="CP45" s="591"/>
      <c r="CQ45" s="592"/>
      <c r="CR45" s="593">
        <v>1188696</v>
      </c>
      <c r="CS45" s="625"/>
      <c r="CT45" s="625"/>
      <c r="CU45" s="625"/>
      <c r="CV45" s="625"/>
      <c r="CW45" s="625"/>
      <c r="CX45" s="625"/>
      <c r="CY45" s="626"/>
      <c r="CZ45" s="627">
        <v>3.5</v>
      </c>
      <c r="DA45" s="628"/>
      <c r="DB45" s="628"/>
      <c r="DC45" s="629"/>
      <c r="DD45" s="602">
        <v>86072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278</v>
      </c>
      <c r="CG46" s="591"/>
      <c r="CH46" s="591"/>
      <c r="CI46" s="591"/>
      <c r="CJ46" s="591"/>
      <c r="CK46" s="591"/>
      <c r="CL46" s="591"/>
      <c r="CM46" s="591"/>
      <c r="CN46" s="591"/>
      <c r="CO46" s="591"/>
      <c r="CP46" s="591"/>
      <c r="CQ46" s="592"/>
      <c r="CR46" s="593">
        <v>3102497</v>
      </c>
      <c r="CS46" s="594"/>
      <c r="CT46" s="594"/>
      <c r="CU46" s="594"/>
      <c r="CV46" s="594"/>
      <c r="CW46" s="594"/>
      <c r="CX46" s="594"/>
      <c r="CY46" s="595"/>
      <c r="CZ46" s="627">
        <v>9</v>
      </c>
      <c r="DA46" s="676"/>
      <c r="DB46" s="676"/>
      <c r="DC46" s="677"/>
      <c r="DD46" s="602">
        <v>1301213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279</v>
      </c>
      <c r="CG47" s="591"/>
      <c r="CH47" s="591"/>
      <c r="CI47" s="591"/>
      <c r="CJ47" s="591"/>
      <c r="CK47" s="591"/>
      <c r="CL47" s="591"/>
      <c r="CM47" s="591"/>
      <c r="CN47" s="591"/>
      <c r="CO47" s="591"/>
      <c r="CP47" s="591"/>
      <c r="CQ47" s="592"/>
      <c r="CR47" s="593">
        <v>46290</v>
      </c>
      <c r="CS47" s="625"/>
      <c r="CT47" s="625"/>
      <c r="CU47" s="625"/>
      <c r="CV47" s="625"/>
      <c r="CW47" s="625"/>
      <c r="CX47" s="625"/>
      <c r="CY47" s="626"/>
      <c r="CZ47" s="627">
        <v>0.1</v>
      </c>
      <c r="DA47" s="628"/>
      <c r="DB47" s="628"/>
      <c r="DC47" s="629"/>
      <c r="DD47" s="602">
        <v>3526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280</v>
      </c>
      <c r="CG48" s="591"/>
      <c r="CH48" s="591"/>
      <c r="CI48" s="591"/>
      <c r="CJ48" s="591"/>
      <c r="CK48" s="591"/>
      <c r="CL48" s="591"/>
      <c r="CM48" s="591"/>
      <c r="CN48" s="591"/>
      <c r="CO48" s="591"/>
      <c r="CP48" s="591"/>
      <c r="CQ48" s="592"/>
      <c r="CR48" s="593" t="s">
        <v>79</v>
      </c>
      <c r="CS48" s="594"/>
      <c r="CT48" s="594"/>
      <c r="CU48" s="594"/>
      <c r="CV48" s="594"/>
      <c r="CW48" s="594"/>
      <c r="CX48" s="594"/>
      <c r="CY48" s="595"/>
      <c r="CZ48" s="627" t="s">
        <v>79</v>
      </c>
      <c r="DA48" s="676"/>
      <c r="DB48" s="676"/>
      <c r="DC48" s="677"/>
      <c r="DD48" s="602" t="s">
        <v>79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281</v>
      </c>
      <c r="CE49" s="637"/>
      <c r="CF49" s="637"/>
      <c r="CG49" s="637"/>
      <c r="CH49" s="637"/>
      <c r="CI49" s="637"/>
      <c r="CJ49" s="637"/>
      <c r="CK49" s="637"/>
      <c r="CL49" s="637"/>
      <c r="CM49" s="637"/>
      <c r="CN49" s="637"/>
      <c r="CO49" s="637"/>
      <c r="CP49" s="637"/>
      <c r="CQ49" s="638"/>
      <c r="CR49" s="665">
        <v>34362648</v>
      </c>
      <c r="CS49" s="661"/>
      <c r="CT49" s="661"/>
      <c r="CU49" s="661"/>
      <c r="CV49" s="661"/>
      <c r="CW49" s="661"/>
      <c r="CX49" s="661"/>
      <c r="CY49" s="688"/>
      <c r="CZ49" s="689">
        <v>100</v>
      </c>
      <c r="DA49" s="690"/>
      <c r="DB49" s="690"/>
      <c r="DC49" s="691"/>
      <c r="DD49" s="692">
        <v>23688886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5" zoomScale="70" zoomScaleNormal="25" zoomScaleSheetLayoutView="70" workbookViewId="0">
      <selection activeCell="B32" sqref="B32:P32"/>
    </sheetView>
  </sheetViews>
  <sheetFormatPr defaultColWidth="0" defaultRowHeight="13.5" customHeight="1" zeroHeight="1" x14ac:dyDescent="0.15"/>
  <cols>
    <col min="1" max="130" width="2.75" style="231" customWidth="1"/>
    <col min="131" max="131" width="1.625" style="231" customWidth="1"/>
    <col min="132" max="16384" width="9" style="231" hidden="1"/>
  </cols>
  <sheetData>
    <row r="1" spans="1:131" s="189" customFormat="1" ht="11.25" customHeight="1" thickBot="1" x14ac:dyDescent="0.2">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pans="1:131" s="193" customFormat="1" ht="26.25" customHeight="1" thickBot="1" x14ac:dyDescent="0.2">
      <c r="A2" s="190" t="s">
        <v>282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106" t="s">
        <v>283</v>
      </c>
      <c r="DK2" s="1107"/>
      <c r="DL2" s="1107"/>
      <c r="DM2" s="1107"/>
      <c r="DN2" s="1107"/>
      <c r="DO2" s="1108"/>
      <c r="DP2" s="191"/>
      <c r="DQ2" s="1106" t="s">
        <v>284</v>
      </c>
      <c r="DR2" s="1107"/>
      <c r="DS2" s="1107"/>
      <c r="DT2" s="1107"/>
      <c r="DU2" s="1107"/>
      <c r="DV2" s="1107"/>
      <c r="DW2" s="1107"/>
      <c r="DX2" s="1107"/>
      <c r="DY2" s="1107"/>
      <c r="DZ2" s="1108"/>
      <c r="EA2" s="192"/>
    </row>
    <row r="3" spans="1:131" s="189" customFormat="1" ht="11.2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pans="1:131" s="196" customFormat="1" ht="26.25" customHeight="1" thickBot="1" x14ac:dyDescent="0.2">
      <c r="A4" s="1059" t="s">
        <v>285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17"/>
      <c r="BA4" s="217"/>
      <c r="BB4" s="217"/>
      <c r="BC4" s="217"/>
      <c r="BD4" s="217"/>
      <c r="BE4" s="194"/>
      <c r="BF4" s="194"/>
      <c r="BG4" s="194"/>
      <c r="BH4" s="194"/>
      <c r="BI4" s="194"/>
      <c r="BJ4" s="194"/>
      <c r="BK4" s="194"/>
      <c r="BL4" s="194"/>
      <c r="BM4" s="194"/>
      <c r="BN4" s="194"/>
      <c r="BO4" s="194"/>
      <c r="BP4" s="194"/>
      <c r="BQ4" s="217" t="s">
        <v>286</v>
      </c>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195"/>
    </row>
    <row r="5" spans="1:131" s="196" customFormat="1" ht="26.25" customHeight="1" x14ac:dyDescent="0.15">
      <c r="A5" s="991" t="s">
        <v>287</v>
      </c>
      <c r="B5" s="992"/>
      <c r="C5" s="992"/>
      <c r="D5" s="992"/>
      <c r="E5" s="992"/>
      <c r="F5" s="992"/>
      <c r="G5" s="992"/>
      <c r="H5" s="992"/>
      <c r="I5" s="992"/>
      <c r="J5" s="992"/>
      <c r="K5" s="992"/>
      <c r="L5" s="992"/>
      <c r="M5" s="992"/>
      <c r="N5" s="992"/>
      <c r="O5" s="992"/>
      <c r="P5" s="993"/>
      <c r="Q5" s="997" t="s">
        <v>288</v>
      </c>
      <c r="R5" s="998"/>
      <c r="S5" s="998"/>
      <c r="T5" s="998"/>
      <c r="U5" s="999"/>
      <c r="V5" s="997" t="s">
        <v>423</v>
      </c>
      <c r="W5" s="998"/>
      <c r="X5" s="998"/>
      <c r="Y5" s="998"/>
      <c r="Z5" s="999"/>
      <c r="AA5" s="997" t="s">
        <v>424</v>
      </c>
      <c r="AB5" s="998"/>
      <c r="AC5" s="998"/>
      <c r="AD5" s="998"/>
      <c r="AE5" s="998"/>
      <c r="AF5" s="1109" t="s">
        <v>425</v>
      </c>
      <c r="AG5" s="998"/>
      <c r="AH5" s="998"/>
      <c r="AI5" s="998"/>
      <c r="AJ5" s="1013"/>
      <c r="AK5" s="998" t="s">
        <v>289</v>
      </c>
      <c r="AL5" s="998"/>
      <c r="AM5" s="998"/>
      <c r="AN5" s="998"/>
      <c r="AO5" s="999"/>
      <c r="AP5" s="997" t="s">
        <v>426</v>
      </c>
      <c r="AQ5" s="998"/>
      <c r="AR5" s="998"/>
      <c r="AS5" s="998"/>
      <c r="AT5" s="999"/>
      <c r="AU5" s="997" t="s">
        <v>290</v>
      </c>
      <c r="AV5" s="998"/>
      <c r="AW5" s="998"/>
      <c r="AX5" s="998"/>
      <c r="AY5" s="1013"/>
      <c r="AZ5" s="216"/>
      <c r="BA5" s="216"/>
      <c r="BB5" s="216"/>
      <c r="BC5" s="216"/>
      <c r="BD5" s="216"/>
      <c r="BE5" s="197"/>
      <c r="BF5" s="197"/>
      <c r="BG5" s="197"/>
      <c r="BH5" s="197"/>
      <c r="BI5" s="197"/>
      <c r="BJ5" s="197"/>
      <c r="BK5" s="197"/>
      <c r="BL5" s="197"/>
      <c r="BM5" s="197"/>
      <c r="BN5" s="197"/>
      <c r="BO5" s="197"/>
      <c r="BP5" s="197"/>
      <c r="BQ5" s="991" t="s">
        <v>291</v>
      </c>
      <c r="BR5" s="992"/>
      <c r="BS5" s="992"/>
      <c r="BT5" s="992"/>
      <c r="BU5" s="992"/>
      <c r="BV5" s="992"/>
      <c r="BW5" s="992"/>
      <c r="BX5" s="992"/>
      <c r="BY5" s="992"/>
      <c r="BZ5" s="992"/>
      <c r="CA5" s="992"/>
      <c r="CB5" s="992"/>
      <c r="CC5" s="992"/>
      <c r="CD5" s="992"/>
      <c r="CE5" s="992"/>
      <c r="CF5" s="992"/>
      <c r="CG5" s="993"/>
      <c r="CH5" s="997" t="s">
        <v>427</v>
      </c>
      <c r="CI5" s="998"/>
      <c r="CJ5" s="998"/>
      <c r="CK5" s="998"/>
      <c r="CL5" s="999"/>
      <c r="CM5" s="997" t="s">
        <v>428</v>
      </c>
      <c r="CN5" s="998"/>
      <c r="CO5" s="998"/>
      <c r="CP5" s="998"/>
      <c r="CQ5" s="999"/>
      <c r="CR5" s="997" t="s">
        <v>429</v>
      </c>
      <c r="CS5" s="998"/>
      <c r="CT5" s="998"/>
      <c r="CU5" s="998"/>
      <c r="CV5" s="999"/>
      <c r="CW5" s="997" t="s">
        <v>430</v>
      </c>
      <c r="CX5" s="998"/>
      <c r="CY5" s="998"/>
      <c r="CZ5" s="998"/>
      <c r="DA5" s="999"/>
      <c r="DB5" s="997" t="s">
        <v>431</v>
      </c>
      <c r="DC5" s="998"/>
      <c r="DD5" s="998"/>
      <c r="DE5" s="998"/>
      <c r="DF5" s="999"/>
      <c r="DG5" s="1094" t="s">
        <v>292</v>
      </c>
      <c r="DH5" s="1095"/>
      <c r="DI5" s="1095"/>
      <c r="DJ5" s="1095"/>
      <c r="DK5" s="1096"/>
      <c r="DL5" s="1094" t="s">
        <v>432</v>
      </c>
      <c r="DM5" s="1095"/>
      <c r="DN5" s="1095"/>
      <c r="DO5" s="1095"/>
      <c r="DP5" s="1096"/>
      <c r="DQ5" s="997" t="s">
        <v>433</v>
      </c>
      <c r="DR5" s="998"/>
      <c r="DS5" s="998"/>
      <c r="DT5" s="998"/>
      <c r="DU5" s="999"/>
      <c r="DV5" s="997" t="s">
        <v>290</v>
      </c>
      <c r="DW5" s="998"/>
      <c r="DX5" s="998"/>
      <c r="DY5" s="998"/>
      <c r="DZ5" s="1013"/>
      <c r="EA5" s="195"/>
    </row>
    <row r="6" spans="1:131" s="19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17"/>
      <c r="BA6" s="217"/>
      <c r="BB6" s="217"/>
      <c r="BC6" s="217"/>
      <c r="BD6" s="217"/>
      <c r="BE6" s="194"/>
      <c r="BF6" s="194"/>
      <c r="BG6" s="194"/>
      <c r="BH6" s="194"/>
      <c r="BI6" s="194"/>
      <c r="BJ6" s="194"/>
      <c r="BK6" s="194"/>
      <c r="BL6" s="194"/>
      <c r="BM6" s="194"/>
      <c r="BN6" s="194"/>
      <c r="BO6" s="194"/>
      <c r="BP6" s="19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195"/>
    </row>
    <row r="7" spans="1:131" s="196" customFormat="1" ht="26.25" customHeight="1" thickTop="1" x14ac:dyDescent="0.15">
      <c r="A7" s="198">
        <v>1</v>
      </c>
      <c r="B7" s="1046" t="s">
        <v>434</v>
      </c>
      <c r="C7" s="1047"/>
      <c r="D7" s="1047"/>
      <c r="E7" s="1047"/>
      <c r="F7" s="1047"/>
      <c r="G7" s="1047"/>
      <c r="H7" s="1047"/>
      <c r="I7" s="1047"/>
      <c r="J7" s="1047"/>
      <c r="K7" s="1047"/>
      <c r="L7" s="1047"/>
      <c r="M7" s="1047"/>
      <c r="N7" s="1047"/>
      <c r="O7" s="1047"/>
      <c r="P7" s="1048"/>
      <c r="Q7" s="1100">
        <v>35781</v>
      </c>
      <c r="R7" s="1101"/>
      <c r="S7" s="1101"/>
      <c r="T7" s="1101"/>
      <c r="U7" s="1101"/>
      <c r="V7" s="1101">
        <v>34360</v>
      </c>
      <c r="W7" s="1101"/>
      <c r="X7" s="1101"/>
      <c r="Y7" s="1101"/>
      <c r="Z7" s="1101"/>
      <c r="AA7" s="1101">
        <v>1421</v>
      </c>
      <c r="AB7" s="1101"/>
      <c r="AC7" s="1101"/>
      <c r="AD7" s="1101"/>
      <c r="AE7" s="1102"/>
      <c r="AF7" s="1103">
        <v>1154</v>
      </c>
      <c r="AG7" s="1104"/>
      <c r="AH7" s="1104"/>
      <c r="AI7" s="1104"/>
      <c r="AJ7" s="1105"/>
      <c r="AK7" s="1087">
        <v>589</v>
      </c>
      <c r="AL7" s="1088"/>
      <c r="AM7" s="1088"/>
      <c r="AN7" s="1088"/>
      <c r="AO7" s="1088"/>
      <c r="AP7" s="1088">
        <v>42269</v>
      </c>
      <c r="AQ7" s="1088"/>
      <c r="AR7" s="1088"/>
      <c r="AS7" s="1088"/>
      <c r="AT7" s="1088"/>
      <c r="AU7" s="1089"/>
      <c r="AV7" s="1089"/>
      <c r="AW7" s="1089"/>
      <c r="AX7" s="1089"/>
      <c r="AY7" s="1090"/>
      <c r="AZ7" s="217"/>
      <c r="BA7" s="217"/>
      <c r="BB7" s="217"/>
      <c r="BC7" s="217"/>
      <c r="BD7" s="217"/>
      <c r="BE7" s="194"/>
      <c r="BF7" s="194"/>
      <c r="BG7" s="194"/>
      <c r="BH7" s="194"/>
      <c r="BI7" s="194"/>
      <c r="BJ7" s="194"/>
      <c r="BK7" s="194"/>
      <c r="BL7" s="194"/>
      <c r="BM7" s="194"/>
      <c r="BN7" s="194"/>
      <c r="BO7" s="194"/>
      <c r="BP7" s="194"/>
      <c r="BQ7" s="199">
        <v>1</v>
      </c>
      <c r="BR7" s="200"/>
      <c r="BS7" s="1091" t="s">
        <v>435</v>
      </c>
      <c r="BT7" s="1092"/>
      <c r="BU7" s="1092"/>
      <c r="BV7" s="1092"/>
      <c r="BW7" s="1092"/>
      <c r="BX7" s="1092"/>
      <c r="BY7" s="1092"/>
      <c r="BZ7" s="1092"/>
      <c r="CA7" s="1092"/>
      <c r="CB7" s="1092"/>
      <c r="CC7" s="1092"/>
      <c r="CD7" s="1092"/>
      <c r="CE7" s="1092"/>
      <c r="CF7" s="1092"/>
      <c r="CG7" s="1093"/>
      <c r="CH7" s="1084">
        <v>0</v>
      </c>
      <c r="CI7" s="1085"/>
      <c r="CJ7" s="1085"/>
      <c r="CK7" s="1085"/>
      <c r="CL7" s="1086"/>
      <c r="CM7" s="1084">
        <v>16</v>
      </c>
      <c r="CN7" s="1085"/>
      <c r="CO7" s="1085"/>
      <c r="CP7" s="1085"/>
      <c r="CQ7" s="1086"/>
      <c r="CR7" s="1084">
        <v>10</v>
      </c>
      <c r="CS7" s="1085"/>
      <c r="CT7" s="1085"/>
      <c r="CU7" s="1085"/>
      <c r="CV7" s="1086"/>
      <c r="CW7" s="1084">
        <v>27</v>
      </c>
      <c r="CX7" s="1085"/>
      <c r="CY7" s="1085"/>
      <c r="CZ7" s="1085"/>
      <c r="DA7" s="1086"/>
      <c r="DB7" s="1084" t="s">
        <v>436</v>
      </c>
      <c r="DC7" s="1085"/>
      <c r="DD7" s="1085"/>
      <c r="DE7" s="1085"/>
      <c r="DF7" s="1086"/>
      <c r="DG7" s="1084" t="s">
        <v>436</v>
      </c>
      <c r="DH7" s="1085"/>
      <c r="DI7" s="1085"/>
      <c r="DJ7" s="1085"/>
      <c r="DK7" s="1086"/>
      <c r="DL7" s="1084" t="s">
        <v>436</v>
      </c>
      <c r="DM7" s="1085"/>
      <c r="DN7" s="1085"/>
      <c r="DO7" s="1085"/>
      <c r="DP7" s="1086"/>
      <c r="DQ7" s="1084" t="s">
        <v>436</v>
      </c>
      <c r="DR7" s="1085"/>
      <c r="DS7" s="1085"/>
      <c r="DT7" s="1085"/>
      <c r="DU7" s="1086"/>
      <c r="DV7" s="1111"/>
      <c r="DW7" s="1112"/>
      <c r="DX7" s="1112"/>
      <c r="DY7" s="1112"/>
      <c r="DZ7" s="1113"/>
      <c r="EA7" s="195"/>
    </row>
    <row r="8" spans="1:131" s="196" customFormat="1" ht="26.25" customHeight="1" x14ac:dyDescent="0.15">
      <c r="A8" s="201">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17"/>
      <c r="BA8" s="217"/>
      <c r="BB8" s="217"/>
      <c r="BC8" s="217"/>
      <c r="BD8" s="217"/>
      <c r="BE8" s="194"/>
      <c r="BF8" s="194"/>
      <c r="BG8" s="194"/>
      <c r="BH8" s="194"/>
      <c r="BI8" s="194"/>
      <c r="BJ8" s="194"/>
      <c r="BK8" s="194"/>
      <c r="BL8" s="194"/>
      <c r="BM8" s="194"/>
      <c r="BN8" s="194"/>
      <c r="BO8" s="194"/>
      <c r="BP8" s="194"/>
      <c r="BQ8" s="202">
        <v>2</v>
      </c>
      <c r="BR8" s="203"/>
      <c r="BS8" s="1010" t="s">
        <v>437</v>
      </c>
      <c r="BT8" s="1011"/>
      <c r="BU8" s="1011"/>
      <c r="BV8" s="1011"/>
      <c r="BW8" s="1011"/>
      <c r="BX8" s="1011"/>
      <c r="BY8" s="1011"/>
      <c r="BZ8" s="1011"/>
      <c r="CA8" s="1011"/>
      <c r="CB8" s="1011"/>
      <c r="CC8" s="1011"/>
      <c r="CD8" s="1011"/>
      <c r="CE8" s="1011"/>
      <c r="CF8" s="1011"/>
      <c r="CG8" s="1012"/>
      <c r="CH8" s="985">
        <v>0</v>
      </c>
      <c r="CI8" s="986"/>
      <c r="CJ8" s="986"/>
      <c r="CK8" s="986"/>
      <c r="CL8" s="987"/>
      <c r="CM8" s="985">
        <v>31</v>
      </c>
      <c r="CN8" s="986"/>
      <c r="CO8" s="986"/>
      <c r="CP8" s="986"/>
      <c r="CQ8" s="987"/>
      <c r="CR8" s="985">
        <v>20</v>
      </c>
      <c r="CS8" s="986"/>
      <c r="CT8" s="986"/>
      <c r="CU8" s="986"/>
      <c r="CV8" s="987"/>
      <c r="CW8" s="985" t="s">
        <v>436</v>
      </c>
      <c r="CX8" s="986"/>
      <c r="CY8" s="986"/>
      <c r="CZ8" s="986"/>
      <c r="DA8" s="987"/>
      <c r="DB8" s="985" t="s">
        <v>436</v>
      </c>
      <c r="DC8" s="986"/>
      <c r="DD8" s="986"/>
      <c r="DE8" s="986"/>
      <c r="DF8" s="987"/>
      <c r="DG8" s="985" t="s">
        <v>436</v>
      </c>
      <c r="DH8" s="986"/>
      <c r="DI8" s="986"/>
      <c r="DJ8" s="986"/>
      <c r="DK8" s="987"/>
      <c r="DL8" s="985" t="s">
        <v>436</v>
      </c>
      <c r="DM8" s="986"/>
      <c r="DN8" s="986"/>
      <c r="DO8" s="986"/>
      <c r="DP8" s="987"/>
      <c r="DQ8" s="985" t="s">
        <v>436</v>
      </c>
      <c r="DR8" s="986"/>
      <c r="DS8" s="986"/>
      <c r="DT8" s="986"/>
      <c r="DU8" s="987"/>
      <c r="DV8" s="988"/>
      <c r="DW8" s="989"/>
      <c r="DX8" s="989"/>
      <c r="DY8" s="989"/>
      <c r="DZ8" s="990"/>
      <c r="EA8" s="195"/>
    </row>
    <row r="9" spans="1:131" s="196" customFormat="1" ht="26.25" customHeight="1" x14ac:dyDescent="0.15">
      <c r="A9" s="201">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17"/>
      <c r="BA9" s="217"/>
      <c r="BB9" s="217"/>
      <c r="BC9" s="217"/>
      <c r="BD9" s="217"/>
      <c r="BE9" s="194"/>
      <c r="BF9" s="194"/>
      <c r="BG9" s="194"/>
      <c r="BH9" s="194"/>
      <c r="BI9" s="194"/>
      <c r="BJ9" s="194"/>
      <c r="BK9" s="194"/>
      <c r="BL9" s="194"/>
      <c r="BM9" s="194"/>
      <c r="BN9" s="194"/>
      <c r="BO9" s="194"/>
      <c r="BP9" s="194"/>
      <c r="BQ9" s="202">
        <v>3</v>
      </c>
      <c r="BR9" s="203"/>
      <c r="BS9" s="1010" t="s">
        <v>438</v>
      </c>
      <c r="BT9" s="1011"/>
      <c r="BU9" s="1011"/>
      <c r="BV9" s="1011"/>
      <c r="BW9" s="1011"/>
      <c r="BX9" s="1011"/>
      <c r="BY9" s="1011"/>
      <c r="BZ9" s="1011"/>
      <c r="CA9" s="1011"/>
      <c r="CB9" s="1011"/>
      <c r="CC9" s="1011"/>
      <c r="CD9" s="1011"/>
      <c r="CE9" s="1011"/>
      <c r="CF9" s="1011"/>
      <c r="CG9" s="1012"/>
      <c r="CH9" s="985">
        <v>1</v>
      </c>
      <c r="CI9" s="986"/>
      <c r="CJ9" s="986"/>
      <c r="CK9" s="986"/>
      <c r="CL9" s="987"/>
      <c r="CM9" s="985">
        <v>294</v>
      </c>
      <c r="CN9" s="986"/>
      <c r="CO9" s="986"/>
      <c r="CP9" s="986"/>
      <c r="CQ9" s="987"/>
      <c r="CR9" s="985">
        <v>17</v>
      </c>
      <c r="CS9" s="986"/>
      <c r="CT9" s="986"/>
      <c r="CU9" s="986"/>
      <c r="CV9" s="987"/>
      <c r="CW9" s="985">
        <v>43</v>
      </c>
      <c r="CX9" s="986"/>
      <c r="CY9" s="986"/>
      <c r="CZ9" s="986"/>
      <c r="DA9" s="987"/>
      <c r="DB9" s="985" t="s">
        <v>436</v>
      </c>
      <c r="DC9" s="986"/>
      <c r="DD9" s="986"/>
      <c r="DE9" s="986"/>
      <c r="DF9" s="987"/>
      <c r="DG9" s="985" t="s">
        <v>436</v>
      </c>
      <c r="DH9" s="986"/>
      <c r="DI9" s="986"/>
      <c r="DJ9" s="986"/>
      <c r="DK9" s="987"/>
      <c r="DL9" s="985" t="s">
        <v>436</v>
      </c>
      <c r="DM9" s="986"/>
      <c r="DN9" s="986"/>
      <c r="DO9" s="986"/>
      <c r="DP9" s="987"/>
      <c r="DQ9" s="985" t="s">
        <v>436</v>
      </c>
      <c r="DR9" s="986"/>
      <c r="DS9" s="986"/>
      <c r="DT9" s="986"/>
      <c r="DU9" s="987"/>
      <c r="DV9" s="988"/>
      <c r="DW9" s="989"/>
      <c r="DX9" s="989"/>
      <c r="DY9" s="989"/>
      <c r="DZ9" s="990"/>
      <c r="EA9" s="195"/>
    </row>
    <row r="10" spans="1:131" s="196" customFormat="1" ht="26.25" customHeight="1" x14ac:dyDescent="0.15">
      <c r="A10" s="201">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17"/>
      <c r="BA10" s="217"/>
      <c r="BB10" s="217"/>
      <c r="BC10" s="217"/>
      <c r="BD10" s="217"/>
      <c r="BE10" s="194"/>
      <c r="BF10" s="194"/>
      <c r="BG10" s="194"/>
      <c r="BH10" s="194"/>
      <c r="BI10" s="194"/>
      <c r="BJ10" s="194"/>
      <c r="BK10" s="194"/>
      <c r="BL10" s="194"/>
      <c r="BM10" s="194"/>
      <c r="BN10" s="194"/>
      <c r="BO10" s="194"/>
      <c r="BP10" s="194"/>
      <c r="BQ10" s="202">
        <v>4</v>
      </c>
      <c r="BR10" s="203"/>
      <c r="BS10" s="1010" t="s">
        <v>439</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18</v>
      </c>
      <c r="CN10" s="986"/>
      <c r="CO10" s="986"/>
      <c r="CP10" s="986"/>
      <c r="CQ10" s="987"/>
      <c r="CR10" s="985">
        <v>43</v>
      </c>
      <c r="CS10" s="986"/>
      <c r="CT10" s="986"/>
      <c r="CU10" s="986"/>
      <c r="CV10" s="987"/>
      <c r="CW10" s="985" t="s">
        <v>436</v>
      </c>
      <c r="CX10" s="986"/>
      <c r="CY10" s="986"/>
      <c r="CZ10" s="986"/>
      <c r="DA10" s="987"/>
      <c r="DB10" s="985" t="s">
        <v>436</v>
      </c>
      <c r="DC10" s="986"/>
      <c r="DD10" s="986"/>
      <c r="DE10" s="986"/>
      <c r="DF10" s="987"/>
      <c r="DG10" s="985" t="s">
        <v>436</v>
      </c>
      <c r="DH10" s="986"/>
      <c r="DI10" s="986"/>
      <c r="DJ10" s="986"/>
      <c r="DK10" s="987"/>
      <c r="DL10" s="985" t="s">
        <v>436</v>
      </c>
      <c r="DM10" s="986"/>
      <c r="DN10" s="986"/>
      <c r="DO10" s="986"/>
      <c r="DP10" s="987"/>
      <c r="DQ10" s="985" t="s">
        <v>436</v>
      </c>
      <c r="DR10" s="986"/>
      <c r="DS10" s="986"/>
      <c r="DT10" s="986"/>
      <c r="DU10" s="987"/>
      <c r="DV10" s="988"/>
      <c r="DW10" s="989"/>
      <c r="DX10" s="989"/>
      <c r="DY10" s="989"/>
      <c r="DZ10" s="990"/>
      <c r="EA10" s="195"/>
    </row>
    <row r="11" spans="1:131" s="196" customFormat="1" ht="26.25" customHeight="1" x14ac:dyDescent="0.15">
      <c r="A11" s="201">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17"/>
      <c r="BA11" s="217"/>
      <c r="BB11" s="217"/>
      <c r="BC11" s="217"/>
      <c r="BD11" s="217"/>
      <c r="BE11" s="194"/>
      <c r="BF11" s="194"/>
      <c r="BG11" s="194"/>
      <c r="BH11" s="194"/>
      <c r="BI11" s="194"/>
      <c r="BJ11" s="194"/>
      <c r="BK11" s="194"/>
      <c r="BL11" s="194"/>
      <c r="BM11" s="194"/>
      <c r="BN11" s="194"/>
      <c r="BO11" s="194"/>
      <c r="BP11" s="194"/>
      <c r="BQ11" s="202">
        <v>5</v>
      </c>
      <c r="BR11" s="203"/>
      <c r="BS11" s="1010" t="s">
        <v>440</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5</v>
      </c>
      <c r="CN11" s="986"/>
      <c r="CO11" s="986"/>
      <c r="CP11" s="986"/>
      <c r="CQ11" s="987"/>
      <c r="CR11" s="985">
        <v>10</v>
      </c>
      <c r="CS11" s="986"/>
      <c r="CT11" s="986"/>
      <c r="CU11" s="986"/>
      <c r="CV11" s="987"/>
      <c r="CW11" s="985" t="s">
        <v>436</v>
      </c>
      <c r="CX11" s="986"/>
      <c r="CY11" s="986"/>
      <c r="CZ11" s="986"/>
      <c r="DA11" s="987"/>
      <c r="DB11" s="985" t="s">
        <v>436</v>
      </c>
      <c r="DC11" s="986"/>
      <c r="DD11" s="986"/>
      <c r="DE11" s="986"/>
      <c r="DF11" s="987"/>
      <c r="DG11" s="985" t="s">
        <v>436</v>
      </c>
      <c r="DH11" s="986"/>
      <c r="DI11" s="986"/>
      <c r="DJ11" s="986"/>
      <c r="DK11" s="987"/>
      <c r="DL11" s="985" t="s">
        <v>436</v>
      </c>
      <c r="DM11" s="986"/>
      <c r="DN11" s="986"/>
      <c r="DO11" s="986"/>
      <c r="DP11" s="987"/>
      <c r="DQ11" s="985" t="s">
        <v>436</v>
      </c>
      <c r="DR11" s="986"/>
      <c r="DS11" s="986"/>
      <c r="DT11" s="986"/>
      <c r="DU11" s="987"/>
      <c r="DV11" s="988"/>
      <c r="DW11" s="989"/>
      <c r="DX11" s="989"/>
      <c r="DY11" s="989"/>
      <c r="DZ11" s="990"/>
      <c r="EA11" s="195"/>
    </row>
    <row r="12" spans="1:131" s="196" customFormat="1" ht="26.25" customHeight="1" x14ac:dyDescent="0.15">
      <c r="A12" s="201">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17"/>
      <c r="BA12" s="217"/>
      <c r="BB12" s="217"/>
      <c r="BC12" s="217"/>
      <c r="BD12" s="217"/>
      <c r="BE12" s="194"/>
      <c r="BF12" s="194"/>
      <c r="BG12" s="194"/>
      <c r="BH12" s="194"/>
      <c r="BI12" s="194"/>
      <c r="BJ12" s="194"/>
      <c r="BK12" s="194"/>
      <c r="BL12" s="194"/>
      <c r="BM12" s="194"/>
      <c r="BN12" s="194"/>
      <c r="BO12" s="194"/>
      <c r="BP12" s="194"/>
      <c r="BQ12" s="202">
        <v>6</v>
      </c>
      <c r="BR12" s="203"/>
      <c r="BS12" s="1010" t="s">
        <v>441</v>
      </c>
      <c r="BT12" s="1011"/>
      <c r="BU12" s="1011"/>
      <c r="BV12" s="1011"/>
      <c r="BW12" s="1011"/>
      <c r="BX12" s="1011"/>
      <c r="BY12" s="1011"/>
      <c r="BZ12" s="1011"/>
      <c r="CA12" s="1011"/>
      <c r="CB12" s="1011"/>
      <c r="CC12" s="1011"/>
      <c r="CD12" s="1011"/>
      <c r="CE12" s="1011"/>
      <c r="CF12" s="1011"/>
      <c r="CG12" s="1012"/>
      <c r="CH12" s="985">
        <v>8</v>
      </c>
      <c r="CI12" s="986"/>
      <c r="CJ12" s="986"/>
      <c r="CK12" s="986"/>
      <c r="CL12" s="987"/>
      <c r="CM12" s="985">
        <v>76</v>
      </c>
      <c r="CN12" s="986"/>
      <c r="CO12" s="986"/>
      <c r="CP12" s="986"/>
      <c r="CQ12" s="987"/>
      <c r="CR12" s="985">
        <v>20</v>
      </c>
      <c r="CS12" s="986"/>
      <c r="CT12" s="986"/>
      <c r="CU12" s="986"/>
      <c r="CV12" s="987"/>
      <c r="CW12" s="985" t="s">
        <v>436</v>
      </c>
      <c r="CX12" s="986"/>
      <c r="CY12" s="986"/>
      <c r="CZ12" s="986"/>
      <c r="DA12" s="987"/>
      <c r="DB12" s="985" t="s">
        <v>436</v>
      </c>
      <c r="DC12" s="986"/>
      <c r="DD12" s="986"/>
      <c r="DE12" s="986"/>
      <c r="DF12" s="987"/>
      <c r="DG12" s="985" t="s">
        <v>436</v>
      </c>
      <c r="DH12" s="986"/>
      <c r="DI12" s="986"/>
      <c r="DJ12" s="986"/>
      <c r="DK12" s="987"/>
      <c r="DL12" s="985" t="s">
        <v>436</v>
      </c>
      <c r="DM12" s="986"/>
      <c r="DN12" s="986"/>
      <c r="DO12" s="986"/>
      <c r="DP12" s="987"/>
      <c r="DQ12" s="985" t="s">
        <v>436</v>
      </c>
      <c r="DR12" s="986"/>
      <c r="DS12" s="986"/>
      <c r="DT12" s="986"/>
      <c r="DU12" s="987"/>
      <c r="DV12" s="988"/>
      <c r="DW12" s="989"/>
      <c r="DX12" s="989"/>
      <c r="DY12" s="989"/>
      <c r="DZ12" s="990"/>
      <c r="EA12" s="195"/>
    </row>
    <row r="13" spans="1:131" s="196" customFormat="1" ht="26.25" customHeight="1" x14ac:dyDescent="0.15">
      <c r="A13" s="201">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17"/>
      <c r="BA13" s="217"/>
      <c r="BB13" s="217"/>
      <c r="BC13" s="217"/>
      <c r="BD13" s="217"/>
      <c r="BE13" s="194"/>
      <c r="BF13" s="194"/>
      <c r="BG13" s="194"/>
      <c r="BH13" s="194"/>
      <c r="BI13" s="194"/>
      <c r="BJ13" s="194"/>
      <c r="BK13" s="194"/>
      <c r="BL13" s="194"/>
      <c r="BM13" s="194"/>
      <c r="BN13" s="194"/>
      <c r="BO13" s="194"/>
      <c r="BP13" s="194"/>
      <c r="BQ13" s="202">
        <v>7</v>
      </c>
      <c r="BR13" s="203"/>
      <c r="BS13" s="1010" t="s">
        <v>442</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t="s">
        <v>443</v>
      </c>
      <c r="CN13" s="986"/>
      <c r="CO13" s="986"/>
      <c r="CP13" s="986"/>
      <c r="CQ13" s="987"/>
      <c r="CR13" s="985">
        <v>15</v>
      </c>
      <c r="CS13" s="986"/>
      <c r="CT13" s="986"/>
      <c r="CU13" s="986"/>
      <c r="CV13" s="987"/>
      <c r="CW13" s="985">
        <v>0</v>
      </c>
      <c r="CX13" s="986"/>
      <c r="CY13" s="986"/>
      <c r="CZ13" s="986"/>
      <c r="DA13" s="987"/>
      <c r="DB13" s="985" t="s">
        <v>436</v>
      </c>
      <c r="DC13" s="986"/>
      <c r="DD13" s="986"/>
      <c r="DE13" s="986"/>
      <c r="DF13" s="987"/>
      <c r="DG13" s="985" t="s">
        <v>436</v>
      </c>
      <c r="DH13" s="986"/>
      <c r="DI13" s="986"/>
      <c r="DJ13" s="986"/>
      <c r="DK13" s="987"/>
      <c r="DL13" s="985" t="s">
        <v>436</v>
      </c>
      <c r="DM13" s="986"/>
      <c r="DN13" s="986"/>
      <c r="DO13" s="986"/>
      <c r="DP13" s="987"/>
      <c r="DQ13" s="985" t="s">
        <v>436</v>
      </c>
      <c r="DR13" s="986"/>
      <c r="DS13" s="986"/>
      <c r="DT13" s="986"/>
      <c r="DU13" s="987"/>
      <c r="DV13" s="988"/>
      <c r="DW13" s="989"/>
      <c r="DX13" s="989"/>
      <c r="DY13" s="989"/>
      <c r="DZ13" s="990"/>
      <c r="EA13" s="195"/>
    </row>
    <row r="14" spans="1:131" s="196" customFormat="1" ht="26.25" customHeight="1" x14ac:dyDescent="0.15">
      <c r="A14" s="201">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17"/>
      <c r="BA14" s="217"/>
      <c r="BB14" s="217"/>
      <c r="BC14" s="217"/>
      <c r="BD14" s="217"/>
      <c r="BE14" s="194"/>
      <c r="BF14" s="194"/>
      <c r="BG14" s="194"/>
      <c r="BH14" s="194"/>
      <c r="BI14" s="194"/>
      <c r="BJ14" s="194"/>
      <c r="BK14" s="194"/>
      <c r="BL14" s="194"/>
      <c r="BM14" s="194"/>
      <c r="BN14" s="194"/>
      <c r="BO14" s="194"/>
      <c r="BP14" s="194"/>
      <c r="BQ14" s="202">
        <v>8</v>
      </c>
      <c r="BR14" s="203"/>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195"/>
    </row>
    <row r="15" spans="1:131" s="196" customFormat="1" ht="26.25" customHeight="1" x14ac:dyDescent="0.15">
      <c r="A15" s="201">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17"/>
      <c r="BA15" s="217"/>
      <c r="BB15" s="217"/>
      <c r="BC15" s="217"/>
      <c r="BD15" s="217"/>
      <c r="BE15" s="194"/>
      <c r="BF15" s="194"/>
      <c r="BG15" s="194"/>
      <c r="BH15" s="194"/>
      <c r="BI15" s="194"/>
      <c r="BJ15" s="194"/>
      <c r="BK15" s="194"/>
      <c r="BL15" s="194"/>
      <c r="BM15" s="194"/>
      <c r="BN15" s="194"/>
      <c r="BO15" s="194"/>
      <c r="BP15" s="194"/>
      <c r="BQ15" s="202">
        <v>9</v>
      </c>
      <c r="BR15" s="203"/>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195"/>
    </row>
    <row r="16" spans="1:131" s="196" customFormat="1" ht="26.25" customHeight="1" x14ac:dyDescent="0.15">
      <c r="A16" s="201">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17"/>
      <c r="BA16" s="217"/>
      <c r="BB16" s="217"/>
      <c r="BC16" s="217"/>
      <c r="BD16" s="217"/>
      <c r="BE16" s="194"/>
      <c r="BF16" s="194"/>
      <c r="BG16" s="194"/>
      <c r="BH16" s="194"/>
      <c r="BI16" s="194"/>
      <c r="BJ16" s="194"/>
      <c r="BK16" s="194"/>
      <c r="BL16" s="194"/>
      <c r="BM16" s="194"/>
      <c r="BN16" s="194"/>
      <c r="BO16" s="194"/>
      <c r="BP16" s="194"/>
      <c r="BQ16" s="202">
        <v>10</v>
      </c>
      <c r="BR16" s="203"/>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195"/>
    </row>
    <row r="17" spans="1:131" s="196" customFormat="1" ht="26.25" customHeight="1" x14ac:dyDescent="0.15">
      <c r="A17" s="201">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17"/>
      <c r="BA17" s="217"/>
      <c r="BB17" s="217"/>
      <c r="BC17" s="217"/>
      <c r="BD17" s="217"/>
      <c r="BE17" s="194"/>
      <c r="BF17" s="194"/>
      <c r="BG17" s="194"/>
      <c r="BH17" s="194"/>
      <c r="BI17" s="194"/>
      <c r="BJ17" s="194"/>
      <c r="BK17" s="194"/>
      <c r="BL17" s="194"/>
      <c r="BM17" s="194"/>
      <c r="BN17" s="194"/>
      <c r="BO17" s="194"/>
      <c r="BP17" s="194"/>
      <c r="BQ17" s="202">
        <v>11</v>
      </c>
      <c r="BR17" s="203"/>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195"/>
    </row>
    <row r="18" spans="1:131" s="196" customFormat="1" ht="26.25" customHeight="1" x14ac:dyDescent="0.15">
      <c r="A18" s="201">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17"/>
      <c r="BA18" s="217"/>
      <c r="BB18" s="217"/>
      <c r="BC18" s="217"/>
      <c r="BD18" s="217"/>
      <c r="BE18" s="194"/>
      <c r="BF18" s="194"/>
      <c r="BG18" s="194"/>
      <c r="BH18" s="194"/>
      <c r="BI18" s="194"/>
      <c r="BJ18" s="194"/>
      <c r="BK18" s="194"/>
      <c r="BL18" s="194"/>
      <c r="BM18" s="194"/>
      <c r="BN18" s="194"/>
      <c r="BO18" s="194"/>
      <c r="BP18" s="194"/>
      <c r="BQ18" s="202">
        <v>12</v>
      </c>
      <c r="BR18" s="203"/>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195"/>
    </row>
    <row r="19" spans="1:131" s="196" customFormat="1" ht="26.25" customHeight="1" x14ac:dyDescent="0.15">
      <c r="A19" s="201">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17"/>
      <c r="BA19" s="217"/>
      <c r="BB19" s="217"/>
      <c r="BC19" s="217"/>
      <c r="BD19" s="217"/>
      <c r="BE19" s="194"/>
      <c r="BF19" s="194"/>
      <c r="BG19" s="194"/>
      <c r="BH19" s="194"/>
      <c r="BI19" s="194"/>
      <c r="BJ19" s="194"/>
      <c r="BK19" s="194"/>
      <c r="BL19" s="194"/>
      <c r="BM19" s="194"/>
      <c r="BN19" s="194"/>
      <c r="BO19" s="194"/>
      <c r="BP19" s="194"/>
      <c r="BQ19" s="202">
        <v>13</v>
      </c>
      <c r="BR19" s="203"/>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195"/>
    </row>
    <row r="20" spans="1:131" s="196" customFormat="1" ht="26.25" customHeight="1" x14ac:dyDescent="0.15">
      <c r="A20" s="201">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17"/>
      <c r="BA20" s="217"/>
      <c r="BB20" s="217"/>
      <c r="BC20" s="217"/>
      <c r="BD20" s="217"/>
      <c r="BE20" s="194"/>
      <c r="BF20" s="194"/>
      <c r="BG20" s="194"/>
      <c r="BH20" s="194"/>
      <c r="BI20" s="194"/>
      <c r="BJ20" s="194"/>
      <c r="BK20" s="194"/>
      <c r="BL20" s="194"/>
      <c r="BM20" s="194"/>
      <c r="BN20" s="194"/>
      <c r="BO20" s="194"/>
      <c r="BP20" s="194"/>
      <c r="BQ20" s="202">
        <v>14</v>
      </c>
      <c r="BR20" s="203"/>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195"/>
    </row>
    <row r="21" spans="1:131" s="196" customFormat="1" ht="26.25" customHeight="1" thickBot="1" x14ac:dyDescent="0.2">
      <c r="A21" s="201">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17"/>
      <c r="BA21" s="217"/>
      <c r="BB21" s="217"/>
      <c r="BC21" s="217"/>
      <c r="BD21" s="217"/>
      <c r="BE21" s="194"/>
      <c r="BF21" s="194"/>
      <c r="BG21" s="194"/>
      <c r="BH21" s="194"/>
      <c r="BI21" s="194"/>
      <c r="BJ21" s="194"/>
      <c r="BK21" s="194"/>
      <c r="BL21" s="194"/>
      <c r="BM21" s="194"/>
      <c r="BN21" s="194"/>
      <c r="BO21" s="194"/>
      <c r="BP21" s="194"/>
      <c r="BQ21" s="202">
        <v>15</v>
      </c>
      <c r="BR21" s="203"/>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195"/>
    </row>
    <row r="22" spans="1:131" s="196" customFormat="1" ht="26.25" customHeight="1" x14ac:dyDescent="0.15">
      <c r="A22" s="201">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293</v>
      </c>
      <c r="BA22" s="1025"/>
      <c r="BB22" s="1025"/>
      <c r="BC22" s="1025"/>
      <c r="BD22" s="1026"/>
      <c r="BE22" s="194"/>
      <c r="BF22" s="194"/>
      <c r="BG22" s="194"/>
      <c r="BH22" s="194"/>
      <c r="BI22" s="194"/>
      <c r="BJ22" s="194"/>
      <c r="BK22" s="194"/>
      <c r="BL22" s="194"/>
      <c r="BM22" s="194"/>
      <c r="BN22" s="194"/>
      <c r="BO22" s="194"/>
      <c r="BP22" s="194"/>
      <c r="BQ22" s="202">
        <v>16</v>
      </c>
      <c r="BR22" s="203"/>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195"/>
    </row>
    <row r="23" spans="1:131" s="196" customFormat="1" ht="26.25" customHeight="1" thickBot="1" x14ac:dyDescent="0.2">
      <c r="A23" s="204" t="s">
        <v>294</v>
      </c>
      <c r="B23" s="940" t="s">
        <v>295</v>
      </c>
      <c r="C23" s="941"/>
      <c r="D23" s="941"/>
      <c r="E23" s="941"/>
      <c r="F23" s="941"/>
      <c r="G23" s="941"/>
      <c r="H23" s="941"/>
      <c r="I23" s="941"/>
      <c r="J23" s="941"/>
      <c r="K23" s="941"/>
      <c r="L23" s="941"/>
      <c r="M23" s="941"/>
      <c r="N23" s="941"/>
      <c r="O23" s="941"/>
      <c r="P23" s="942"/>
      <c r="Q23" s="1064">
        <v>35781</v>
      </c>
      <c r="R23" s="1065"/>
      <c r="S23" s="1065"/>
      <c r="T23" s="1065"/>
      <c r="U23" s="1065"/>
      <c r="V23" s="1065">
        <v>34360</v>
      </c>
      <c r="W23" s="1065"/>
      <c r="X23" s="1065"/>
      <c r="Y23" s="1065"/>
      <c r="Z23" s="1065"/>
      <c r="AA23" s="1065">
        <v>1421</v>
      </c>
      <c r="AB23" s="1065"/>
      <c r="AC23" s="1065"/>
      <c r="AD23" s="1065"/>
      <c r="AE23" s="1066"/>
      <c r="AF23" s="1067">
        <v>1154</v>
      </c>
      <c r="AG23" s="1065"/>
      <c r="AH23" s="1065"/>
      <c r="AI23" s="1065"/>
      <c r="AJ23" s="1068"/>
      <c r="AK23" s="1069"/>
      <c r="AL23" s="1070"/>
      <c r="AM23" s="1070"/>
      <c r="AN23" s="1070"/>
      <c r="AO23" s="1070"/>
      <c r="AP23" s="1065">
        <v>42269</v>
      </c>
      <c r="AQ23" s="1065"/>
      <c r="AR23" s="1065"/>
      <c r="AS23" s="1065"/>
      <c r="AT23" s="1065"/>
      <c r="AU23" s="1071"/>
      <c r="AV23" s="1071"/>
      <c r="AW23" s="1071"/>
      <c r="AX23" s="1071"/>
      <c r="AY23" s="1072"/>
      <c r="AZ23" s="1061" t="s">
        <v>444</v>
      </c>
      <c r="BA23" s="1062"/>
      <c r="BB23" s="1062"/>
      <c r="BC23" s="1062"/>
      <c r="BD23" s="1063"/>
      <c r="BE23" s="194"/>
      <c r="BF23" s="194"/>
      <c r="BG23" s="194"/>
      <c r="BH23" s="194"/>
      <c r="BI23" s="194"/>
      <c r="BJ23" s="194"/>
      <c r="BK23" s="194"/>
      <c r="BL23" s="194"/>
      <c r="BM23" s="194"/>
      <c r="BN23" s="194"/>
      <c r="BO23" s="194"/>
      <c r="BP23" s="194"/>
      <c r="BQ23" s="202">
        <v>17</v>
      </c>
      <c r="BR23" s="203"/>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195"/>
    </row>
    <row r="24" spans="1:131" s="196" customFormat="1" ht="26.25" customHeight="1" x14ac:dyDescent="0.15">
      <c r="A24" s="1060" t="s">
        <v>445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17"/>
      <c r="BA24" s="217"/>
      <c r="BB24" s="217"/>
      <c r="BC24" s="217"/>
      <c r="BD24" s="217"/>
      <c r="BE24" s="194"/>
      <c r="BF24" s="194"/>
      <c r="BG24" s="194"/>
      <c r="BH24" s="194"/>
      <c r="BI24" s="194"/>
      <c r="BJ24" s="194"/>
      <c r="BK24" s="194"/>
      <c r="BL24" s="194"/>
      <c r="BM24" s="194"/>
      <c r="BN24" s="194"/>
      <c r="BO24" s="194"/>
      <c r="BP24" s="194"/>
      <c r="BQ24" s="202">
        <v>18</v>
      </c>
      <c r="BR24" s="203"/>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195"/>
    </row>
    <row r="25" spans="1:131" s="189" customFormat="1" ht="26.25" customHeight="1" thickBot="1" x14ac:dyDescent="0.2">
      <c r="A25" s="1059" t="s">
        <v>296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17"/>
      <c r="BK25" s="217"/>
      <c r="BL25" s="217"/>
      <c r="BM25" s="217"/>
      <c r="BN25" s="217"/>
      <c r="BO25" s="205"/>
      <c r="BP25" s="205"/>
      <c r="BQ25" s="202">
        <v>19</v>
      </c>
      <c r="BR25" s="203"/>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88"/>
    </row>
    <row r="26" spans="1:131" s="189" customFormat="1" ht="26.25" customHeight="1" x14ac:dyDescent="0.15">
      <c r="A26" s="991" t="s">
        <v>287</v>
      </c>
      <c r="B26" s="992"/>
      <c r="C26" s="992"/>
      <c r="D26" s="992"/>
      <c r="E26" s="992"/>
      <c r="F26" s="992"/>
      <c r="G26" s="992"/>
      <c r="H26" s="992"/>
      <c r="I26" s="992"/>
      <c r="J26" s="992"/>
      <c r="K26" s="992"/>
      <c r="L26" s="992"/>
      <c r="M26" s="992"/>
      <c r="N26" s="992"/>
      <c r="O26" s="992"/>
      <c r="P26" s="993"/>
      <c r="Q26" s="997" t="s">
        <v>446</v>
      </c>
      <c r="R26" s="998"/>
      <c r="S26" s="998"/>
      <c r="T26" s="998"/>
      <c r="U26" s="999"/>
      <c r="V26" s="997" t="s">
        <v>447</v>
      </c>
      <c r="W26" s="998"/>
      <c r="X26" s="998"/>
      <c r="Y26" s="998"/>
      <c r="Z26" s="999"/>
      <c r="AA26" s="997" t="s">
        <v>448</v>
      </c>
      <c r="AB26" s="998"/>
      <c r="AC26" s="998"/>
      <c r="AD26" s="998"/>
      <c r="AE26" s="998"/>
      <c r="AF26" s="1055" t="s">
        <v>449</v>
      </c>
      <c r="AG26" s="1004"/>
      <c r="AH26" s="1004"/>
      <c r="AI26" s="1004"/>
      <c r="AJ26" s="1056"/>
      <c r="AK26" s="998" t="s">
        <v>450</v>
      </c>
      <c r="AL26" s="998"/>
      <c r="AM26" s="998"/>
      <c r="AN26" s="998"/>
      <c r="AO26" s="999"/>
      <c r="AP26" s="997" t="s">
        <v>451</v>
      </c>
      <c r="AQ26" s="998"/>
      <c r="AR26" s="998"/>
      <c r="AS26" s="998"/>
      <c r="AT26" s="999"/>
      <c r="AU26" s="997" t="s">
        <v>452</v>
      </c>
      <c r="AV26" s="998"/>
      <c r="AW26" s="998"/>
      <c r="AX26" s="998"/>
      <c r="AY26" s="999"/>
      <c r="AZ26" s="997" t="s">
        <v>297</v>
      </c>
      <c r="BA26" s="998"/>
      <c r="BB26" s="998"/>
      <c r="BC26" s="998"/>
      <c r="BD26" s="999"/>
      <c r="BE26" s="997" t="s">
        <v>290</v>
      </c>
      <c r="BF26" s="998"/>
      <c r="BG26" s="998"/>
      <c r="BH26" s="998"/>
      <c r="BI26" s="1013"/>
      <c r="BJ26" s="217"/>
      <c r="BK26" s="217"/>
      <c r="BL26" s="217"/>
      <c r="BM26" s="217"/>
      <c r="BN26" s="217"/>
      <c r="BO26" s="205"/>
      <c r="BP26" s="205"/>
      <c r="BQ26" s="202">
        <v>20</v>
      </c>
      <c r="BR26" s="203"/>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88"/>
    </row>
    <row r="27" spans="1:131" s="189"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17"/>
      <c r="BK27" s="217"/>
      <c r="BL27" s="217"/>
      <c r="BM27" s="217"/>
      <c r="BN27" s="217"/>
      <c r="BO27" s="205"/>
      <c r="BP27" s="205"/>
      <c r="BQ27" s="202">
        <v>21</v>
      </c>
      <c r="BR27" s="203"/>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88"/>
    </row>
    <row r="28" spans="1:131" s="189" customFormat="1" ht="26.25" customHeight="1" thickTop="1" x14ac:dyDescent="0.15">
      <c r="A28" s="206">
        <v>1</v>
      </c>
      <c r="B28" s="1046" t="s">
        <v>453</v>
      </c>
      <c r="C28" s="1047"/>
      <c r="D28" s="1047"/>
      <c r="E28" s="1047"/>
      <c r="F28" s="1047"/>
      <c r="G28" s="1047"/>
      <c r="H28" s="1047"/>
      <c r="I28" s="1047"/>
      <c r="J28" s="1047"/>
      <c r="K28" s="1047"/>
      <c r="L28" s="1047"/>
      <c r="M28" s="1047"/>
      <c r="N28" s="1047"/>
      <c r="O28" s="1047"/>
      <c r="P28" s="1048"/>
      <c r="Q28" s="1049">
        <v>8285</v>
      </c>
      <c r="R28" s="1050"/>
      <c r="S28" s="1050"/>
      <c r="T28" s="1050"/>
      <c r="U28" s="1050"/>
      <c r="V28" s="1050">
        <v>8245</v>
      </c>
      <c r="W28" s="1050"/>
      <c r="X28" s="1050"/>
      <c r="Y28" s="1050"/>
      <c r="Z28" s="1050"/>
      <c r="AA28" s="1050">
        <v>40</v>
      </c>
      <c r="AB28" s="1050"/>
      <c r="AC28" s="1050"/>
      <c r="AD28" s="1050"/>
      <c r="AE28" s="1051"/>
      <c r="AF28" s="1052">
        <v>40</v>
      </c>
      <c r="AG28" s="1050"/>
      <c r="AH28" s="1050"/>
      <c r="AI28" s="1050"/>
      <c r="AJ28" s="1053"/>
      <c r="AK28" s="1054">
        <v>652</v>
      </c>
      <c r="AL28" s="1042"/>
      <c r="AM28" s="1042"/>
      <c r="AN28" s="1042"/>
      <c r="AO28" s="1042"/>
      <c r="AP28" s="1042" t="s">
        <v>454</v>
      </c>
      <c r="AQ28" s="1042"/>
      <c r="AR28" s="1042"/>
      <c r="AS28" s="1042"/>
      <c r="AT28" s="1042"/>
      <c r="AU28" s="1042" t="s">
        <v>454</v>
      </c>
      <c r="AV28" s="1042"/>
      <c r="AW28" s="1042"/>
      <c r="AX28" s="1042"/>
      <c r="AY28" s="1042"/>
      <c r="AZ28" s="1043" t="s">
        <v>454</v>
      </c>
      <c r="BA28" s="1043"/>
      <c r="BB28" s="1043"/>
      <c r="BC28" s="1043"/>
      <c r="BD28" s="1043"/>
      <c r="BE28" s="1044"/>
      <c r="BF28" s="1044"/>
      <c r="BG28" s="1044"/>
      <c r="BH28" s="1044"/>
      <c r="BI28" s="1045"/>
      <c r="BJ28" s="217"/>
      <c r="BK28" s="217"/>
      <c r="BL28" s="217"/>
      <c r="BM28" s="217"/>
      <c r="BN28" s="217"/>
      <c r="BO28" s="205"/>
      <c r="BP28" s="205"/>
      <c r="BQ28" s="202">
        <v>22</v>
      </c>
      <c r="BR28" s="203"/>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88"/>
    </row>
    <row r="29" spans="1:131" s="189" customFormat="1" ht="26.25" customHeight="1" x14ac:dyDescent="0.15">
      <c r="A29" s="206">
        <v>2</v>
      </c>
      <c r="B29" s="1027" t="s">
        <v>455</v>
      </c>
      <c r="C29" s="1028"/>
      <c r="D29" s="1028"/>
      <c r="E29" s="1028"/>
      <c r="F29" s="1028"/>
      <c r="G29" s="1028"/>
      <c r="H29" s="1028"/>
      <c r="I29" s="1028"/>
      <c r="J29" s="1028"/>
      <c r="K29" s="1028"/>
      <c r="L29" s="1028"/>
      <c r="M29" s="1028"/>
      <c r="N29" s="1028"/>
      <c r="O29" s="1028"/>
      <c r="P29" s="1029"/>
      <c r="Q29" s="1039">
        <v>483</v>
      </c>
      <c r="R29" s="1040"/>
      <c r="S29" s="1040"/>
      <c r="T29" s="1040"/>
      <c r="U29" s="1040"/>
      <c r="V29" s="1040">
        <v>450</v>
      </c>
      <c r="W29" s="1040"/>
      <c r="X29" s="1040"/>
      <c r="Y29" s="1040"/>
      <c r="Z29" s="1040"/>
      <c r="AA29" s="1040">
        <v>33</v>
      </c>
      <c r="AB29" s="1040"/>
      <c r="AC29" s="1040"/>
      <c r="AD29" s="1040"/>
      <c r="AE29" s="1041"/>
      <c r="AF29" s="1033">
        <v>33</v>
      </c>
      <c r="AG29" s="1034"/>
      <c r="AH29" s="1034"/>
      <c r="AI29" s="1034"/>
      <c r="AJ29" s="1035"/>
      <c r="AK29" s="976">
        <v>73</v>
      </c>
      <c r="AL29" s="967"/>
      <c r="AM29" s="967"/>
      <c r="AN29" s="967"/>
      <c r="AO29" s="967"/>
      <c r="AP29" s="967">
        <v>99</v>
      </c>
      <c r="AQ29" s="967"/>
      <c r="AR29" s="967"/>
      <c r="AS29" s="967"/>
      <c r="AT29" s="967"/>
      <c r="AU29" s="967">
        <v>15</v>
      </c>
      <c r="AV29" s="967"/>
      <c r="AW29" s="967"/>
      <c r="AX29" s="967"/>
      <c r="AY29" s="967"/>
      <c r="AZ29" s="1038" t="s">
        <v>454</v>
      </c>
      <c r="BA29" s="1038"/>
      <c r="BB29" s="1038"/>
      <c r="BC29" s="1038"/>
      <c r="BD29" s="1038"/>
      <c r="BE29" s="1022"/>
      <c r="BF29" s="1022"/>
      <c r="BG29" s="1022"/>
      <c r="BH29" s="1022"/>
      <c r="BI29" s="1023"/>
      <c r="BJ29" s="217"/>
      <c r="BK29" s="217"/>
      <c r="BL29" s="217"/>
      <c r="BM29" s="217"/>
      <c r="BN29" s="217"/>
      <c r="BO29" s="205"/>
      <c r="BP29" s="205"/>
      <c r="BQ29" s="202">
        <v>23</v>
      </c>
      <c r="BR29" s="203"/>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88"/>
    </row>
    <row r="30" spans="1:131" s="189" customFormat="1" ht="26.25" customHeight="1" x14ac:dyDescent="0.15">
      <c r="A30" s="206">
        <v>3</v>
      </c>
      <c r="B30" s="1027" t="s">
        <v>456</v>
      </c>
      <c r="C30" s="1028"/>
      <c r="D30" s="1028"/>
      <c r="E30" s="1028"/>
      <c r="F30" s="1028"/>
      <c r="G30" s="1028"/>
      <c r="H30" s="1028"/>
      <c r="I30" s="1028"/>
      <c r="J30" s="1028"/>
      <c r="K30" s="1028"/>
      <c r="L30" s="1028"/>
      <c r="M30" s="1028"/>
      <c r="N30" s="1028"/>
      <c r="O30" s="1028"/>
      <c r="P30" s="1029"/>
      <c r="Q30" s="1039">
        <v>5990</v>
      </c>
      <c r="R30" s="1040"/>
      <c r="S30" s="1040"/>
      <c r="T30" s="1040"/>
      <c r="U30" s="1040"/>
      <c r="V30" s="1040">
        <v>5944</v>
      </c>
      <c r="W30" s="1040"/>
      <c r="X30" s="1040"/>
      <c r="Y30" s="1040"/>
      <c r="Z30" s="1040"/>
      <c r="AA30" s="1040">
        <v>46</v>
      </c>
      <c r="AB30" s="1040"/>
      <c r="AC30" s="1040"/>
      <c r="AD30" s="1040"/>
      <c r="AE30" s="1041"/>
      <c r="AF30" s="1033">
        <v>46</v>
      </c>
      <c r="AG30" s="1034"/>
      <c r="AH30" s="1034"/>
      <c r="AI30" s="1034"/>
      <c r="AJ30" s="1035"/>
      <c r="AK30" s="976">
        <v>856</v>
      </c>
      <c r="AL30" s="967"/>
      <c r="AM30" s="967"/>
      <c r="AN30" s="967"/>
      <c r="AO30" s="967"/>
      <c r="AP30" s="967" t="s">
        <v>454</v>
      </c>
      <c r="AQ30" s="967"/>
      <c r="AR30" s="967"/>
      <c r="AS30" s="967"/>
      <c r="AT30" s="967"/>
      <c r="AU30" s="967" t="s">
        <v>454</v>
      </c>
      <c r="AV30" s="967"/>
      <c r="AW30" s="967"/>
      <c r="AX30" s="967"/>
      <c r="AY30" s="967"/>
      <c r="AZ30" s="1038" t="s">
        <v>454</v>
      </c>
      <c r="BA30" s="1038"/>
      <c r="BB30" s="1038"/>
      <c r="BC30" s="1038"/>
      <c r="BD30" s="1038"/>
      <c r="BE30" s="1022"/>
      <c r="BF30" s="1022"/>
      <c r="BG30" s="1022"/>
      <c r="BH30" s="1022"/>
      <c r="BI30" s="1023"/>
      <c r="BJ30" s="217"/>
      <c r="BK30" s="217"/>
      <c r="BL30" s="217"/>
      <c r="BM30" s="217"/>
      <c r="BN30" s="217"/>
      <c r="BO30" s="205"/>
      <c r="BP30" s="205"/>
      <c r="BQ30" s="202">
        <v>24</v>
      </c>
      <c r="BR30" s="203"/>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88"/>
    </row>
    <row r="31" spans="1:131" s="189" customFormat="1" ht="26.25" customHeight="1" x14ac:dyDescent="0.15">
      <c r="A31" s="206">
        <v>4</v>
      </c>
      <c r="B31" s="1027" t="s">
        <v>457</v>
      </c>
      <c r="C31" s="1028"/>
      <c r="D31" s="1028"/>
      <c r="E31" s="1028"/>
      <c r="F31" s="1028"/>
      <c r="G31" s="1028"/>
      <c r="H31" s="1028"/>
      <c r="I31" s="1028"/>
      <c r="J31" s="1028"/>
      <c r="K31" s="1028"/>
      <c r="L31" s="1028"/>
      <c r="M31" s="1028"/>
      <c r="N31" s="1028"/>
      <c r="O31" s="1028"/>
      <c r="P31" s="1029"/>
      <c r="Q31" s="1039">
        <v>663</v>
      </c>
      <c r="R31" s="1040"/>
      <c r="S31" s="1040"/>
      <c r="T31" s="1040"/>
      <c r="U31" s="1040"/>
      <c r="V31" s="1040">
        <v>656</v>
      </c>
      <c r="W31" s="1040"/>
      <c r="X31" s="1040"/>
      <c r="Y31" s="1040"/>
      <c r="Z31" s="1040"/>
      <c r="AA31" s="1040">
        <v>6</v>
      </c>
      <c r="AB31" s="1040"/>
      <c r="AC31" s="1040"/>
      <c r="AD31" s="1040"/>
      <c r="AE31" s="1041"/>
      <c r="AF31" s="1033">
        <v>6</v>
      </c>
      <c r="AG31" s="1034"/>
      <c r="AH31" s="1034"/>
      <c r="AI31" s="1034"/>
      <c r="AJ31" s="1035"/>
      <c r="AK31" s="976">
        <v>232</v>
      </c>
      <c r="AL31" s="967"/>
      <c r="AM31" s="967"/>
      <c r="AN31" s="967"/>
      <c r="AO31" s="967"/>
      <c r="AP31" s="967" t="s">
        <v>454</v>
      </c>
      <c r="AQ31" s="967"/>
      <c r="AR31" s="967"/>
      <c r="AS31" s="967"/>
      <c r="AT31" s="967"/>
      <c r="AU31" s="967" t="s">
        <v>454</v>
      </c>
      <c r="AV31" s="967"/>
      <c r="AW31" s="967"/>
      <c r="AX31" s="967"/>
      <c r="AY31" s="967"/>
      <c r="AZ31" s="1038" t="s">
        <v>454</v>
      </c>
      <c r="BA31" s="1038"/>
      <c r="BB31" s="1038"/>
      <c r="BC31" s="1038"/>
      <c r="BD31" s="1038"/>
      <c r="BE31" s="1022"/>
      <c r="BF31" s="1022"/>
      <c r="BG31" s="1022"/>
      <c r="BH31" s="1022"/>
      <c r="BI31" s="1023"/>
      <c r="BJ31" s="217"/>
      <c r="BK31" s="217"/>
      <c r="BL31" s="217"/>
      <c r="BM31" s="217"/>
      <c r="BN31" s="217"/>
      <c r="BO31" s="205"/>
      <c r="BP31" s="205"/>
      <c r="BQ31" s="202">
        <v>25</v>
      </c>
      <c r="BR31" s="203"/>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88"/>
    </row>
    <row r="32" spans="1:131" s="189" customFormat="1" ht="26.25" customHeight="1" x14ac:dyDescent="0.15">
      <c r="A32" s="206">
        <v>5</v>
      </c>
      <c r="B32" s="1027" t="s">
        <v>458</v>
      </c>
      <c r="C32" s="1028"/>
      <c r="D32" s="1028"/>
      <c r="E32" s="1028"/>
      <c r="F32" s="1028"/>
      <c r="G32" s="1028"/>
      <c r="H32" s="1028"/>
      <c r="I32" s="1028"/>
      <c r="J32" s="1028"/>
      <c r="K32" s="1028"/>
      <c r="L32" s="1028"/>
      <c r="M32" s="1028"/>
      <c r="N32" s="1028"/>
      <c r="O32" s="1028"/>
      <c r="P32" s="1029"/>
      <c r="Q32" s="1039">
        <v>631</v>
      </c>
      <c r="R32" s="1040"/>
      <c r="S32" s="1040"/>
      <c r="T32" s="1040"/>
      <c r="U32" s="1040"/>
      <c r="V32" s="1040">
        <v>616</v>
      </c>
      <c r="W32" s="1040"/>
      <c r="X32" s="1040"/>
      <c r="Y32" s="1040"/>
      <c r="Z32" s="1040"/>
      <c r="AA32" s="1040">
        <v>15</v>
      </c>
      <c r="AB32" s="1040"/>
      <c r="AC32" s="1040"/>
      <c r="AD32" s="1040"/>
      <c r="AE32" s="1041"/>
      <c r="AF32" s="1033">
        <v>15</v>
      </c>
      <c r="AG32" s="1034"/>
      <c r="AH32" s="1034"/>
      <c r="AI32" s="1034"/>
      <c r="AJ32" s="1035"/>
      <c r="AK32" s="976" t="s">
        <v>454</v>
      </c>
      <c r="AL32" s="967"/>
      <c r="AM32" s="967"/>
      <c r="AN32" s="967"/>
      <c r="AO32" s="967"/>
      <c r="AP32" s="967">
        <v>795</v>
      </c>
      <c r="AQ32" s="967"/>
      <c r="AR32" s="967"/>
      <c r="AS32" s="967"/>
      <c r="AT32" s="967"/>
      <c r="AU32" s="967" t="s">
        <v>454</v>
      </c>
      <c r="AV32" s="967"/>
      <c r="AW32" s="967"/>
      <c r="AX32" s="967"/>
      <c r="AY32" s="967"/>
      <c r="AZ32" s="1038" t="s">
        <v>454</v>
      </c>
      <c r="BA32" s="1038"/>
      <c r="BB32" s="1038"/>
      <c r="BC32" s="1038"/>
      <c r="BD32" s="1038"/>
      <c r="BE32" s="1022"/>
      <c r="BF32" s="1022"/>
      <c r="BG32" s="1022"/>
      <c r="BH32" s="1022"/>
      <c r="BI32" s="1023"/>
      <c r="BJ32" s="217"/>
      <c r="BK32" s="217"/>
      <c r="BL32" s="217"/>
      <c r="BM32" s="217"/>
      <c r="BN32" s="217"/>
      <c r="BO32" s="205"/>
      <c r="BP32" s="205"/>
      <c r="BQ32" s="202">
        <v>26</v>
      </c>
      <c r="BR32" s="203"/>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88"/>
    </row>
    <row r="33" spans="1:131" s="189" customFormat="1" ht="26.25" customHeight="1" x14ac:dyDescent="0.15">
      <c r="A33" s="206">
        <v>6</v>
      </c>
      <c r="B33" s="1027" t="s">
        <v>459</v>
      </c>
      <c r="C33" s="1028"/>
      <c r="D33" s="1028"/>
      <c r="E33" s="1028"/>
      <c r="F33" s="1028"/>
      <c r="G33" s="1028"/>
      <c r="H33" s="1028"/>
      <c r="I33" s="1028"/>
      <c r="J33" s="1028"/>
      <c r="K33" s="1028"/>
      <c r="L33" s="1028"/>
      <c r="M33" s="1028"/>
      <c r="N33" s="1028"/>
      <c r="O33" s="1028"/>
      <c r="P33" s="1029"/>
      <c r="Q33" s="1039">
        <v>676</v>
      </c>
      <c r="R33" s="1040"/>
      <c r="S33" s="1040"/>
      <c r="T33" s="1040"/>
      <c r="U33" s="1040"/>
      <c r="V33" s="1040">
        <v>725</v>
      </c>
      <c r="W33" s="1040"/>
      <c r="X33" s="1040"/>
      <c r="Y33" s="1040"/>
      <c r="Z33" s="1040"/>
      <c r="AA33" s="1040">
        <v>-49</v>
      </c>
      <c r="AB33" s="1040"/>
      <c r="AC33" s="1040"/>
      <c r="AD33" s="1040"/>
      <c r="AE33" s="1041"/>
      <c r="AF33" s="1033">
        <v>1174</v>
      </c>
      <c r="AG33" s="1034"/>
      <c r="AH33" s="1034"/>
      <c r="AI33" s="1034"/>
      <c r="AJ33" s="1035"/>
      <c r="AK33" s="976">
        <v>37</v>
      </c>
      <c r="AL33" s="967"/>
      <c r="AM33" s="967"/>
      <c r="AN33" s="967"/>
      <c r="AO33" s="967"/>
      <c r="AP33" s="967">
        <v>3069</v>
      </c>
      <c r="AQ33" s="967"/>
      <c r="AR33" s="967"/>
      <c r="AS33" s="967"/>
      <c r="AT33" s="967"/>
      <c r="AU33" s="967">
        <v>117</v>
      </c>
      <c r="AV33" s="967"/>
      <c r="AW33" s="967"/>
      <c r="AX33" s="967"/>
      <c r="AY33" s="967"/>
      <c r="AZ33" s="1038" t="s">
        <v>454</v>
      </c>
      <c r="BA33" s="1038"/>
      <c r="BB33" s="1038"/>
      <c r="BC33" s="1038"/>
      <c r="BD33" s="1038"/>
      <c r="BE33" s="1022" t="s">
        <v>460</v>
      </c>
      <c r="BF33" s="1022"/>
      <c r="BG33" s="1022"/>
      <c r="BH33" s="1022"/>
      <c r="BI33" s="1023"/>
      <c r="BJ33" s="217"/>
      <c r="BK33" s="217"/>
      <c r="BL33" s="217"/>
      <c r="BM33" s="217"/>
      <c r="BN33" s="217"/>
      <c r="BO33" s="205"/>
      <c r="BP33" s="205"/>
      <c r="BQ33" s="202">
        <v>27</v>
      </c>
      <c r="BR33" s="203"/>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88"/>
    </row>
    <row r="34" spans="1:131" s="189" customFormat="1" ht="26.25" customHeight="1" x14ac:dyDescent="0.15">
      <c r="A34" s="206">
        <v>7</v>
      </c>
      <c r="B34" s="1027" t="s">
        <v>461</v>
      </c>
      <c r="C34" s="1028"/>
      <c r="D34" s="1028"/>
      <c r="E34" s="1028"/>
      <c r="F34" s="1028"/>
      <c r="G34" s="1028"/>
      <c r="H34" s="1028"/>
      <c r="I34" s="1028"/>
      <c r="J34" s="1028"/>
      <c r="K34" s="1028"/>
      <c r="L34" s="1028"/>
      <c r="M34" s="1028"/>
      <c r="N34" s="1028"/>
      <c r="O34" s="1028"/>
      <c r="P34" s="1029"/>
      <c r="Q34" s="1039">
        <v>6720</v>
      </c>
      <c r="R34" s="1040"/>
      <c r="S34" s="1040"/>
      <c r="T34" s="1040"/>
      <c r="U34" s="1040"/>
      <c r="V34" s="1040">
        <v>6543</v>
      </c>
      <c r="W34" s="1040"/>
      <c r="X34" s="1040"/>
      <c r="Y34" s="1040"/>
      <c r="Z34" s="1040"/>
      <c r="AA34" s="1040">
        <v>177</v>
      </c>
      <c r="AB34" s="1040"/>
      <c r="AC34" s="1040"/>
      <c r="AD34" s="1040"/>
      <c r="AE34" s="1041"/>
      <c r="AF34" s="1033">
        <v>466</v>
      </c>
      <c r="AG34" s="1034"/>
      <c r="AH34" s="1034"/>
      <c r="AI34" s="1034"/>
      <c r="AJ34" s="1035"/>
      <c r="AK34" s="976">
        <v>849</v>
      </c>
      <c r="AL34" s="967"/>
      <c r="AM34" s="967"/>
      <c r="AN34" s="967"/>
      <c r="AO34" s="967"/>
      <c r="AP34" s="967">
        <v>3547</v>
      </c>
      <c r="AQ34" s="967"/>
      <c r="AR34" s="967"/>
      <c r="AS34" s="967"/>
      <c r="AT34" s="967"/>
      <c r="AU34" s="967">
        <v>2065</v>
      </c>
      <c r="AV34" s="967"/>
      <c r="AW34" s="967"/>
      <c r="AX34" s="967"/>
      <c r="AY34" s="967"/>
      <c r="AZ34" s="1038" t="s">
        <v>454</v>
      </c>
      <c r="BA34" s="1038"/>
      <c r="BB34" s="1038"/>
      <c r="BC34" s="1038"/>
      <c r="BD34" s="1038"/>
      <c r="BE34" s="1022" t="s">
        <v>460</v>
      </c>
      <c r="BF34" s="1022"/>
      <c r="BG34" s="1022"/>
      <c r="BH34" s="1022"/>
      <c r="BI34" s="1023"/>
      <c r="BJ34" s="217"/>
      <c r="BK34" s="217"/>
      <c r="BL34" s="217"/>
      <c r="BM34" s="217"/>
      <c r="BN34" s="217"/>
      <c r="BO34" s="205"/>
      <c r="BP34" s="205"/>
      <c r="BQ34" s="202">
        <v>28</v>
      </c>
      <c r="BR34" s="203"/>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88"/>
    </row>
    <row r="35" spans="1:131" s="189" customFormat="1" ht="26.25" customHeight="1" x14ac:dyDescent="0.15">
      <c r="A35" s="206">
        <v>8</v>
      </c>
      <c r="B35" s="1027" t="s">
        <v>462</v>
      </c>
      <c r="C35" s="1028"/>
      <c r="D35" s="1028"/>
      <c r="E35" s="1028"/>
      <c r="F35" s="1028"/>
      <c r="G35" s="1028"/>
      <c r="H35" s="1028"/>
      <c r="I35" s="1028"/>
      <c r="J35" s="1028"/>
      <c r="K35" s="1028"/>
      <c r="L35" s="1028"/>
      <c r="M35" s="1028"/>
      <c r="N35" s="1028"/>
      <c r="O35" s="1028"/>
      <c r="P35" s="1029"/>
      <c r="Q35" s="1039">
        <v>1500</v>
      </c>
      <c r="R35" s="1040"/>
      <c r="S35" s="1040"/>
      <c r="T35" s="1040"/>
      <c r="U35" s="1040"/>
      <c r="V35" s="1040">
        <v>1434</v>
      </c>
      <c r="W35" s="1040"/>
      <c r="X35" s="1040"/>
      <c r="Y35" s="1040"/>
      <c r="Z35" s="1040"/>
      <c r="AA35" s="1040">
        <v>66</v>
      </c>
      <c r="AB35" s="1040"/>
      <c r="AC35" s="1040"/>
      <c r="AD35" s="1040"/>
      <c r="AE35" s="1041"/>
      <c r="AF35" s="1033">
        <v>59</v>
      </c>
      <c r="AG35" s="1034"/>
      <c r="AH35" s="1034"/>
      <c r="AI35" s="1034"/>
      <c r="AJ35" s="1035"/>
      <c r="AK35" s="976">
        <v>361</v>
      </c>
      <c r="AL35" s="967"/>
      <c r="AM35" s="967"/>
      <c r="AN35" s="967"/>
      <c r="AO35" s="967"/>
      <c r="AP35" s="967">
        <v>6565</v>
      </c>
      <c r="AQ35" s="967"/>
      <c r="AR35" s="967"/>
      <c r="AS35" s="967"/>
      <c r="AT35" s="967"/>
      <c r="AU35" s="967">
        <v>3177</v>
      </c>
      <c r="AV35" s="967"/>
      <c r="AW35" s="967"/>
      <c r="AX35" s="967"/>
      <c r="AY35" s="967"/>
      <c r="AZ35" s="1038" t="s">
        <v>454</v>
      </c>
      <c r="BA35" s="1038"/>
      <c r="BB35" s="1038"/>
      <c r="BC35" s="1038"/>
      <c r="BD35" s="1038"/>
      <c r="BE35" s="1022" t="s">
        <v>463</v>
      </c>
      <c r="BF35" s="1022"/>
      <c r="BG35" s="1022"/>
      <c r="BH35" s="1022"/>
      <c r="BI35" s="1023"/>
      <c r="BJ35" s="217"/>
      <c r="BK35" s="217"/>
      <c r="BL35" s="217"/>
      <c r="BM35" s="217"/>
      <c r="BN35" s="217"/>
      <c r="BO35" s="205"/>
      <c r="BP35" s="205"/>
      <c r="BQ35" s="202">
        <v>29</v>
      </c>
      <c r="BR35" s="203"/>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88"/>
    </row>
    <row r="36" spans="1:131" s="189" customFormat="1" ht="26.25" customHeight="1" x14ac:dyDescent="0.15">
      <c r="A36" s="206">
        <v>9</v>
      </c>
      <c r="B36" s="1027" t="s">
        <v>464</v>
      </c>
      <c r="C36" s="1028"/>
      <c r="D36" s="1028"/>
      <c r="E36" s="1028"/>
      <c r="F36" s="1028"/>
      <c r="G36" s="1028"/>
      <c r="H36" s="1028"/>
      <c r="I36" s="1028"/>
      <c r="J36" s="1028"/>
      <c r="K36" s="1028"/>
      <c r="L36" s="1028"/>
      <c r="M36" s="1028"/>
      <c r="N36" s="1028"/>
      <c r="O36" s="1028"/>
      <c r="P36" s="1029"/>
      <c r="Q36" s="1039">
        <v>431</v>
      </c>
      <c r="R36" s="1040"/>
      <c r="S36" s="1040"/>
      <c r="T36" s="1040"/>
      <c r="U36" s="1040"/>
      <c r="V36" s="1040">
        <v>406</v>
      </c>
      <c r="W36" s="1040"/>
      <c r="X36" s="1040"/>
      <c r="Y36" s="1040"/>
      <c r="Z36" s="1040"/>
      <c r="AA36" s="1040">
        <v>25</v>
      </c>
      <c r="AB36" s="1040"/>
      <c r="AC36" s="1040"/>
      <c r="AD36" s="1040"/>
      <c r="AE36" s="1041"/>
      <c r="AF36" s="1033">
        <v>25</v>
      </c>
      <c r="AG36" s="1034"/>
      <c r="AH36" s="1034"/>
      <c r="AI36" s="1034"/>
      <c r="AJ36" s="1035"/>
      <c r="AK36" s="976">
        <v>283</v>
      </c>
      <c r="AL36" s="967"/>
      <c r="AM36" s="967"/>
      <c r="AN36" s="967"/>
      <c r="AO36" s="967"/>
      <c r="AP36" s="967">
        <v>2445</v>
      </c>
      <c r="AQ36" s="967"/>
      <c r="AR36" s="967"/>
      <c r="AS36" s="967"/>
      <c r="AT36" s="967"/>
      <c r="AU36" s="967">
        <v>1727</v>
      </c>
      <c r="AV36" s="967"/>
      <c r="AW36" s="967"/>
      <c r="AX36" s="967"/>
      <c r="AY36" s="967"/>
      <c r="AZ36" s="1038" t="s">
        <v>454</v>
      </c>
      <c r="BA36" s="1038"/>
      <c r="BB36" s="1038"/>
      <c r="BC36" s="1038"/>
      <c r="BD36" s="1038"/>
      <c r="BE36" s="1022" t="s">
        <v>463</v>
      </c>
      <c r="BF36" s="1022"/>
      <c r="BG36" s="1022"/>
      <c r="BH36" s="1022"/>
      <c r="BI36" s="1023"/>
      <c r="BJ36" s="217"/>
      <c r="BK36" s="217"/>
      <c r="BL36" s="217"/>
      <c r="BM36" s="217"/>
      <c r="BN36" s="217"/>
      <c r="BO36" s="205"/>
      <c r="BP36" s="205"/>
      <c r="BQ36" s="202">
        <v>30</v>
      </c>
      <c r="BR36" s="203"/>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88"/>
    </row>
    <row r="37" spans="1:131" s="189" customFormat="1" ht="26.25" customHeight="1" x14ac:dyDescent="0.15">
      <c r="A37" s="206">
        <v>10</v>
      </c>
      <c r="B37" s="1027" t="s">
        <v>465</v>
      </c>
      <c r="C37" s="1028"/>
      <c r="D37" s="1028"/>
      <c r="E37" s="1028"/>
      <c r="F37" s="1028"/>
      <c r="G37" s="1028"/>
      <c r="H37" s="1028"/>
      <c r="I37" s="1028"/>
      <c r="J37" s="1028"/>
      <c r="K37" s="1028"/>
      <c r="L37" s="1028"/>
      <c r="M37" s="1028"/>
      <c r="N37" s="1028"/>
      <c r="O37" s="1028"/>
      <c r="P37" s="1029"/>
      <c r="Q37" s="1039">
        <v>2553</v>
      </c>
      <c r="R37" s="1040"/>
      <c r="S37" s="1040"/>
      <c r="T37" s="1040"/>
      <c r="U37" s="1040"/>
      <c r="V37" s="1040">
        <v>2501</v>
      </c>
      <c r="W37" s="1040"/>
      <c r="X37" s="1040"/>
      <c r="Y37" s="1040"/>
      <c r="Z37" s="1040"/>
      <c r="AA37" s="1040">
        <v>52</v>
      </c>
      <c r="AB37" s="1040"/>
      <c r="AC37" s="1040"/>
      <c r="AD37" s="1040"/>
      <c r="AE37" s="1041"/>
      <c r="AF37" s="1033">
        <v>52</v>
      </c>
      <c r="AG37" s="1034"/>
      <c r="AH37" s="1034"/>
      <c r="AI37" s="1034"/>
      <c r="AJ37" s="1035"/>
      <c r="AK37" s="976">
        <v>788</v>
      </c>
      <c r="AL37" s="967"/>
      <c r="AM37" s="967"/>
      <c r="AN37" s="967"/>
      <c r="AO37" s="967"/>
      <c r="AP37" s="967">
        <v>20832</v>
      </c>
      <c r="AQ37" s="967"/>
      <c r="AR37" s="967"/>
      <c r="AS37" s="967"/>
      <c r="AT37" s="967"/>
      <c r="AU37" s="967">
        <v>14916</v>
      </c>
      <c r="AV37" s="967"/>
      <c r="AW37" s="967"/>
      <c r="AX37" s="967"/>
      <c r="AY37" s="967"/>
      <c r="AZ37" s="1038" t="s">
        <v>454</v>
      </c>
      <c r="BA37" s="1038"/>
      <c r="BB37" s="1038"/>
      <c r="BC37" s="1038"/>
      <c r="BD37" s="1038"/>
      <c r="BE37" s="1022" t="s">
        <v>463</v>
      </c>
      <c r="BF37" s="1022"/>
      <c r="BG37" s="1022"/>
      <c r="BH37" s="1022"/>
      <c r="BI37" s="1023"/>
      <c r="BJ37" s="217"/>
      <c r="BK37" s="217"/>
      <c r="BL37" s="217"/>
      <c r="BM37" s="217"/>
      <c r="BN37" s="217"/>
      <c r="BO37" s="205"/>
      <c r="BP37" s="205"/>
      <c r="BQ37" s="202">
        <v>31</v>
      </c>
      <c r="BR37" s="203"/>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88"/>
    </row>
    <row r="38" spans="1:131" s="189" customFormat="1" ht="26.25" customHeight="1" x14ac:dyDescent="0.15">
      <c r="A38" s="206">
        <v>11</v>
      </c>
      <c r="B38" s="1027" t="s">
        <v>466</v>
      </c>
      <c r="C38" s="1028"/>
      <c r="D38" s="1028"/>
      <c r="E38" s="1028"/>
      <c r="F38" s="1028"/>
      <c r="G38" s="1028"/>
      <c r="H38" s="1028"/>
      <c r="I38" s="1028"/>
      <c r="J38" s="1028"/>
      <c r="K38" s="1028"/>
      <c r="L38" s="1028"/>
      <c r="M38" s="1028"/>
      <c r="N38" s="1028"/>
      <c r="O38" s="1028"/>
      <c r="P38" s="1029"/>
      <c r="Q38" s="1039">
        <v>250</v>
      </c>
      <c r="R38" s="1040"/>
      <c r="S38" s="1040"/>
      <c r="T38" s="1040"/>
      <c r="U38" s="1040"/>
      <c r="V38" s="1040">
        <v>237</v>
      </c>
      <c r="W38" s="1040"/>
      <c r="X38" s="1040"/>
      <c r="Y38" s="1040"/>
      <c r="Z38" s="1040"/>
      <c r="AA38" s="1040">
        <v>14</v>
      </c>
      <c r="AB38" s="1040"/>
      <c r="AC38" s="1040"/>
      <c r="AD38" s="1040"/>
      <c r="AE38" s="1041"/>
      <c r="AF38" s="1033">
        <v>14</v>
      </c>
      <c r="AG38" s="1034"/>
      <c r="AH38" s="1034"/>
      <c r="AI38" s="1034"/>
      <c r="AJ38" s="1035"/>
      <c r="AK38" s="976">
        <v>79</v>
      </c>
      <c r="AL38" s="967"/>
      <c r="AM38" s="967"/>
      <c r="AN38" s="967"/>
      <c r="AO38" s="967"/>
      <c r="AP38" s="967">
        <v>581</v>
      </c>
      <c r="AQ38" s="967"/>
      <c r="AR38" s="967"/>
      <c r="AS38" s="967"/>
      <c r="AT38" s="967"/>
      <c r="AU38" s="967">
        <v>361</v>
      </c>
      <c r="AV38" s="967"/>
      <c r="AW38" s="967"/>
      <c r="AX38" s="967"/>
      <c r="AY38" s="967"/>
      <c r="AZ38" s="1038" t="s">
        <v>454</v>
      </c>
      <c r="BA38" s="1038"/>
      <c r="BB38" s="1038"/>
      <c r="BC38" s="1038"/>
      <c r="BD38" s="1038"/>
      <c r="BE38" s="1022" t="s">
        <v>463</v>
      </c>
      <c r="BF38" s="1022"/>
      <c r="BG38" s="1022"/>
      <c r="BH38" s="1022"/>
      <c r="BI38" s="1023"/>
      <c r="BJ38" s="217"/>
      <c r="BK38" s="217"/>
      <c r="BL38" s="217"/>
      <c r="BM38" s="217"/>
      <c r="BN38" s="217"/>
      <c r="BO38" s="205"/>
      <c r="BP38" s="205"/>
      <c r="BQ38" s="202">
        <v>32</v>
      </c>
      <c r="BR38" s="203"/>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88"/>
    </row>
    <row r="39" spans="1:131" s="189" customFormat="1" ht="26.25" customHeight="1" x14ac:dyDescent="0.15">
      <c r="A39" s="206">
        <v>12</v>
      </c>
      <c r="B39" s="1027" t="s">
        <v>467</v>
      </c>
      <c r="C39" s="1028"/>
      <c r="D39" s="1028"/>
      <c r="E39" s="1028"/>
      <c r="F39" s="1028"/>
      <c r="G39" s="1028"/>
      <c r="H39" s="1028"/>
      <c r="I39" s="1028"/>
      <c r="J39" s="1028"/>
      <c r="K39" s="1028"/>
      <c r="L39" s="1028"/>
      <c r="M39" s="1028"/>
      <c r="N39" s="1028"/>
      <c r="O39" s="1028"/>
      <c r="P39" s="1029"/>
      <c r="Q39" s="1039">
        <v>107</v>
      </c>
      <c r="R39" s="1040"/>
      <c r="S39" s="1040"/>
      <c r="T39" s="1040"/>
      <c r="U39" s="1040"/>
      <c r="V39" s="1040">
        <v>92</v>
      </c>
      <c r="W39" s="1040"/>
      <c r="X39" s="1040"/>
      <c r="Y39" s="1040"/>
      <c r="Z39" s="1040"/>
      <c r="AA39" s="1040">
        <v>15</v>
      </c>
      <c r="AB39" s="1040"/>
      <c r="AC39" s="1040"/>
      <c r="AD39" s="1040"/>
      <c r="AE39" s="1041"/>
      <c r="AF39" s="1033">
        <v>15</v>
      </c>
      <c r="AG39" s="1034"/>
      <c r="AH39" s="1034"/>
      <c r="AI39" s="1034"/>
      <c r="AJ39" s="1035"/>
      <c r="AK39" s="976" t="s">
        <v>454</v>
      </c>
      <c r="AL39" s="967"/>
      <c r="AM39" s="967"/>
      <c r="AN39" s="967"/>
      <c r="AO39" s="967"/>
      <c r="AP39" s="967">
        <v>393</v>
      </c>
      <c r="AQ39" s="967"/>
      <c r="AR39" s="967"/>
      <c r="AS39" s="967"/>
      <c r="AT39" s="967"/>
      <c r="AU39" s="967" t="s">
        <v>454</v>
      </c>
      <c r="AV39" s="967"/>
      <c r="AW39" s="967"/>
      <c r="AX39" s="967"/>
      <c r="AY39" s="967"/>
      <c r="AZ39" s="1038" t="s">
        <v>454</v>
      </c>
      <c r="BA39" s="1038"/>
      <c r="BB39" s="1038"/>
      <c r="BC39" s="1038"/>
      <c r="BD39" s="1038"/>
      <c r="BE39" s="1022" t="s">
        <v>463</v>
      </c>
      <c r="BF39" s="1022"/>
      <c r="BG39" s="1022"/>
      <c r="BH39" s="1022"/>
      <c r="BI39" s="1023"/>
      <c r="BJ39" s="217"/>
      <c r="BK39" s="217"/>
      <c r="BL39" s="217"/>
      <c r="BM39" s="217"/>
      <c r="BN39" s="217"/>
      <c r="BO39" s="205"/>
      <c r="BP39" s="205"/>
      <c r="BQ39" s="202">
        <v>33</v>
      </c>
      <c r="BR39" s="203"/>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88"/>
    </row>
    <row r="40" spans="1:131" s="189" customFormat="1" ht="26.25" customHeight="1" x14ac:dyDescent="0.15">
      <c r="A40" s="201">
        <v>13</v>
      </c>
      <c r="B40" s="1027" t="s">
        <v>468</v>
      </c>
      <c r="C40" s="1028"/>
      <c r="D40" s="1028"/>
      <c r="E40" s="1028"/>
      <c r="F40" s="1028"/>
      <c r="G40" s="1028"/>
      <c r="H40" s="1028"/>
      <c r="I40" s="1028"/>
      <c r="J40" s="1028"/>
      <c r="K40" s="1028"/>
      <c r="L40" s="1028"/>
      <c r="M40" s="1028"/>
      <c r="N40" s="1028"/>
      <c r="O40" s="1028"/>
      <c r="P40" s="1029"/>
      <c r="Q40" s="1039">
        <v>192</v>
      </c>
      <c r="R40" s="1040"/>
      <c r="S40" s="1040"/>
      <c r="T40" s="1040"/>
      <c r="U40" s="1040"/>
      <c r="V40" s="1040">
        <v>189</v>
      </c>
      <c r="W40" s="1040"/>
      <c r="X40" s="1040"/>
      <c r="Y40" s="1040"/>
      <c r="Z40" s="1040"/>
      <c r="AA40" s="1040">
        <v>2</v>
      </c>
      <c r="AB40" s="1040"/>
      <c r="AC40" s="1040"/>
      <c r="AD40" s="1040"/>
      <c r="AE40" s="1041"/>
      <c r="AF40" s="1033" t="s">
        <v>469</v>
      </c>
      <c r="AG40" s="1034"/>
      <c r="AH40" s="1034"/>
      <c r="AI40" s="1034"/>
      <c r="AJ40" s="1035"/>
      <c r="AK40" s="976">
        <v>189</v>
      </c>
      <c r="AL40" s="967"/>
      <c r="AM40" s="967"/>
      <c r="AN40" s="967"/>
      <c r="AO40" s="967"/>
      <c r="AP40" s="967">
        <v>588</v>
      </c>
      <c r="AQ40" s="967"/>
      <c r="AR40" s="967"/>
      <c r="AS40" s="967"/>
      <c r="AT40" s="967"/>
      <c r="AU40" s="967">
        <v>248</v>
      </c>
      <c r="AV40" s="967"/>
      <c r="AW40" s="967"/>
      <c r="AX40" s="967"/>
      <c r="AY40" s="967"/>
      <c r="AZ40" s="1038" t="s">
        <v>454</v>
      </c>
      <c r="BA40" s="1038"/>
      <c r="BB40" s="1038"/>
      <c r="BC40" s="1038"/>
      <c r="BD40" s="1038"/>
      <c r="BE40" s="1022" t="s">
        <v>463</v>
      </c>
      <c r="BF40" s="1022"/>
      <c r="BG40" s="1022"/>
      <c r="BH40" s="1022"/>
      <c r="BI40" s="1023"/>
      <c r="BJ40" s="217"/>
      <c r="BK40" s="217"/>
      <c r="BL40" s="217"/>
      <c r="BM40" s="217"/>
      <c r="BN40" s="217"/>
      <c r="BO40" s="205"/>
      <c r="BP40" s="205"/>
      <c r="BQ40" s="202">
        <v>34</v>
      </c>
      <c r="BR40" s="203"/>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88"/>
    </row>
    <row r="41" spans="1:131" s="189" customFormat="1" ht="26.25" customHeight="1" x14ac:dyDescent="0.15">
      <c r="A41" s="201">
        <v>14</v>
      </c>
      <c r="B41" s="1027" t="s">
        <v>470</v>
      </c>
      <c r="C41" s="1028"/>
      <c r="D41" s="1028"/>
      <c r="E41" s="1028"/>
      <c r="F41" s="1028"/>
      <c r="G41" s="1028"/>
      <c r="H41" s="1028"/>
      <c r="I41" s="1028"/>
      <c r="J41" s="1028"/>
      <c r="K41" s="1028"/>
      <c r="L41" s="1028"/>
      <c r="M41" s="1028"/>
      <c r="N41" s="1028"/>
      <c r="O41" s="1028"/>
      <c r="P41" s="1029"/>
      <c r="Q41" s="1039">
        <v>45</v>
      </c>
      <c r="R41" s="1040"/>
      <c r="S41" s="1040"/>
      <c r="T41" s="1040"/>
      <c r="U41" s="1040"/>
      <c r="V41" s="1040">
        <v>0</v>
      </c>
      <c r="W41" s="1040"/>
      <c r="X41" s="1040"/>
      <c r="Y41" s="1040"/>
      <c r="Z41" s="1040"/>
      <c r="AA41" s="1040">
        <v>45</v>
      </c>
      <c r="AB41" s="1040"/>
      <c r="AC41" s="1040"/>
      <c r="AD41" s="1040"/>
      <c r="AE41" s="1041"/>
      <c r="AF41" s="1033">
        <v>47</v>
      </c>
      <c r="AG41" s="1034"/>
      <c r="AH41" s="1034"/>
      <c r="AI41" s="1034"/>
      <c r="AJ41" s="1035"/>
      <c r="AK41" s="976" t="s">
        <v>454</v>
      </c>
      <c r="AL41" s="967"/>
      <c r="AM41" s="967"/>
      <c r="AN41" s="967"/>
      <c r="AO41" s="967"/>
      <c r="AP41" s="967" t="s">
        <v>454</v>
      </c>
      <c r="AQ41" s="967"/>
      <c r="AR41" s="967"/>
      <c r="AS41" s="967"/>
      <c r="AT41" s="967"/>
      <c r="AU41" s="967" t="s">
        <v>454</v>
      </c>
      <c r="AV41" s="967"/>
      <c r="AW41" s="967"/>
      <c r="AX41" s="967"/>
      <c r="AY41" s="967"/>
      <c r="AZ41" s="1038" t="s">
        <v>454</v>
      </c>
      <c r="BA41" s="1038"/>
      <c r="BB41" s="1038"/>
      <c r="BC41" s="1038"/>
      <c r="BD41" s="1038"/>
      <c r="BE41" s="1022" t="s">
        <v>463</v>
      </c>
      <c r="BF41" s="1022"/>
      <c r="BG41" s="1022"/>
      <c r="BH41" s="1022"/>
      <c r="BI41" s="1023"/>
      <c r="BJ41" s="217"/>
      <c r="BK41" s="217"/>
      <c r="BL41" s="217"/>
      <c r="BM41" s="217"/>
      <c r="BN41" s="217"/>
      <c r="BO41" s="205"/>
      <c r="BP41" s="205"/>
      <c r="BQ41" s="202">
        <v>35</v>
      </c>
      <c r="BR41" s="203"/>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88"/>
    </row>
    <row r="42" spans="1:131" s="189" customFormat="1" ht="26.25" customHeight="1" x14ac:dyDescent="0.15">
      <c r="A42" s="201">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17"/>
      <c r="BK42" s="217"/>
      <c r="BL42" s="217"/>
      <c r="BM42" s="217"/>
      <c r="BN42" s="217"/>
      <c r="BO42" s="205"/>
      <c r="BP42" s="205"/>
      <c r="BQ42" s="202">
        <v>36</v>
      </c>
      <c r="BR42" s="203"/>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88"/>
    </row>
    <row r="43" spans="1:131" s="189" customFormat="1" ht="26.25" customHeight="1" x14ac:dyDescent="0.15">
      <c r="A43" s="201">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17"/>
      <c r="BK43" s="217"/>
      <c r="BL43" s="217"/>
      <c r="BM43" s="217"/>
      <c r="BN43" s="217"/>
      <c r="BO43" s="205"/>
      <c r="BP43" s="205"/>
      <c r="BQ43" s="202">
        <v>37</v>
      </c>
      <c r="BR43" s="203"/>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88"/>
    </row>
    <row r="44" spans="1:131" s="189" customFormat="1" ht="26.25" customHeight="1" x14ac:dyDescent="0.15">
      <c r="A44" s="201">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17"/>
      <c r="BK44" s="217"/>
      <c r="BL44" s="217"/>
      <c r="BM44" s="217"/>
      <c r="BN44" s="217"/>
      <c r="BO44" s="205"/>
      <c r="BP44" s="205"/>
      <c r="BQ44" s="202">
        <v>38</v>
      </c>
      <c r="BR44" s="203"/>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88"/>
    </row>
    <row r="45" spans="1:131" s="189" customFormat="1" ht="26.25" customHeight="1" x14ac:dyDescent="0.15">
      <c r="A45" s="201">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17"/>
      <c r="BK45" s="217"/>
      <c r="BL45" s="217"/>
      <c r="BM45" s="217"/>
      <c r="BN45" s="217"/>
      <c r="BO45" s="205"/>
      <c r="BP45" s="205"/>
      <c r="BQ45" s="202">
        <v>39</v>
      </c>
      <c r="BR45" s="203"/>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88"/>
    </row>
    <row r="46" spans="1:131" s="189" customFormat="1" ht="26.25" customHeight="1" x14ac:dyDescent="0.15">
      <c r="A46" s="201">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17"/>
      <c r="BK46" s="217"/>
      <c r="BL46" s="217"/>
      <c r="BM46" s="217"/>
      <c r="BN46" s="217"/>
      <c r="BO46" s="205"/>
      <c r="BP46" s="205"/>
      <c r="BQ46" s="202">
        <v>40</v>
      </c>
      <c r="BR46" s="203"/>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88"/>
    </row>
    <row r="47" spans="1:131" s="189" customFormat="1" ht="26.25" customHeight="1" x14ac:dyDescent="0.15">
      <c r="A47" s="201">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17"/>
      <c r="BK47" s="217"/>
      <c r="BL47" s="217"/>
      <c r="BM47" s="217"/>
      <c r="BN47" s="217"/>
      <c r="BO47" s="205"/>
      <c r="BP47" s="205"/>
      <c r="BQ47" s="202">
        <v>41</v>
      </c>
      <c r="BR47" s="203"/>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88"/>
    </row>
    <row r="48" spans="1:131" s="189" customFormat="1" ht="26.25" customHeight="1" x14ac:dyDescent="0.15">
      <c r="A48" s="201">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17"/>
      <c r="BK48" s="217"/>
      <c r="BL48" s="217"/>
      <c r="BM48" s="217"/>
      <c r="BN48" s="217"/>
      <c r="BO48" s="205"/>
      <c r="BP48" s="205"/>
      <c r="BQ48" s="202">
        <v>42</v>
      </c>
      <c r="BR48" s="203"/>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88"/>
    </row>
    <row r="49" spans="1:131" s="189" customFormat="1" ht="26.25" customHeight="1" x14ac:dyDescent="0.15">
      <c r="A49" s="201">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17"/>
      <c r="BK49" s="217"/>
      <c r="BL49" s="217"/>
      <c r="BM49" s="217"/>
      <c r="BN49" s="217"/>
      <c r="BO49" s="205"/>
      <c r="BP49" s="205"/>
      <c r="BQ49" s="202">
        <v>43</v>
      </c>
      <c r="BR49" s="203"/>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88"/>
    </row>
    <row r="50" spans="1:131" s="189" customFormat="1" ht="26.25" customHeight="1" x14ac:dyDescent="0.15">
      <c r="A50" s="201">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17"/>
      <c r="BK50" s="217"/>
      <c r="BL50" s="217"/>
      <c r="BM50" s="217"/>
      <c r="BN50" s="217"/>
      <c r="BO50" s="205"/>
      <c r="BP50" s="205"/>
      <c r="BQ50" s="202">
        <v>44</v>
      </c>
      <c r="BR50" s="203"/>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88"/>
    </row>
    <row r="51" spans="1:131" s="189" customFormat="1" ht="26.25" customHeight="1" x14ac:dyDescent="0.15">
      <c r="A51" s="201">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17"/>
      <c r="BK51" s="217"/>
      <c r="BL51" s="217"/>
      <c r="BM51" s="217"/>
      <c r="BN51" s="217"/>
      <c r="BO51" s="205"/>
      <c r="BP51" s="205"/>
      <c r="BQ51" s="202">
        <v>45</v>
      </c>
      <c r="BR51" s="203"/>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88"/>
    </row>
    <row r="52" spans="1:131" s="189" customFormat="1" ht="26.25" customHeight="1" x14ac:dyDescent="0.15">
      <c r="A52" s="201">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17"/>
      <c r="BK52" s="217"/>
      <c r="BL52" s="217"/>
      <c r="BM52" s="217"/>
      <c r="BN52" s="217"/>
      <c r="BO52" s="205"/>
      <c r="BP52" s="205"/>
      <c r="BQ52" s="202">
        <v>46</v>
      </c>
      <c r="BR52" s="203"/>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88"/>
    </row>
    <row r="53" spans="1:131" s="189" customFormat="1" ht="26.25" customHeight="1" x14ac:dyDescent="0.15">
      <c r="A53" s="201">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17"/>
      <c r="BK53" s="217"/>
      <c r="BL53" s="217"/>
      <c r="BM53" s="217"/>
      <c r="BN53" s="217"/>
      <c r="BO53" s="205"/>
      <c r="BP53" s="205"/>
      <c r="BQ53" s="202">
        <v>47</v>
      </c>
      <c r="BR53" s="203"/>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88"/>
    </row>
    <row r="54" spans="1:131" s="189" customFormat="1" ht="26.25" customHeight="1" x14ac:dyDescent="0.15">
      <c r="A54" s="201">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17"/>
      <c r="BK54" s="217"/>
      <c r="BL54" s="217"/>
      <c r="BM54" s="217"/>
      <c r="BN54" s="217"/>
      <c r="BO54" s="205"/>
      <c r="BP54" s="205"/>
      <c r="BQ54" s="202">
        <v>48</v>
      </c>
      <c r="BR54" s="203"/>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88"/>
    </row>
    <row r="55" spans="1:131" s="189" customFormat="1" ht="26.25" customHeight="1" x14ac:dyDescent="0.15">
      <c r="A55" s="201">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17"/>
      <c r="BK55" s="217"/>
      <c r="BL55" s="217"/>
      <c r="BM55" s="217"/>
      <c r="BN55" s="217"/>
      <c r="BO55" s="205"/>
      <c r="BP55" s="205"/>
      <c r="BQ55" s="202">
        <v>49</v>
      </c>
      <c r="BR55" s="203"/>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88"/>
    </row>
    <row r="56" spans="1:131" s="189" customFormat="1" ht="26.25" customHeight="1" x14ac:dyDescent="0.15">
      <c r="A56" s="201">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17"/>
      <c r="BK56" s="217"/>
      <c r="BL56" s="217"/>
      <c r="BM56" s="217"/>
      <c r="BN56" s="217"/>
      <c r="BO56" s="205"/>
      <c r="BP56" s="205"/>
      <c r="BQ56" s="202">
        <v>50</v>
      </c>
      <c r="BR56" s="203"/>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88"/>
    </row>
    <row r="57" spans="1:131" s="189" customFormat="1" ht="26.25" customHeight="1" x14ac:dyDescent="0.15">
      <c r="A57" s="201">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17"/>
      <c r="BK57" s="217"/>
      <c r="BL57" s="217"/>
      <c r="BM57" s="217"/>
      <c r="BN57" s="217"/>
      <c r="BO57" s="205"/>
      <c r="BP57" s="205"/>
      <c r="BQ57" s="202">
        <v>51</v>
      </c>
      <c r="BR57" s="203"/>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88"/>
    </row>
    <row r="58" spans="1:131" s="189" customFormat="1" ht="26.25" customHeight="1" x14ac:dyDescent="0.15">
      <c r="A58" s="201">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17"/>
      <c r="BK58" s="217"/>
      <c r="BL58" s="217"/>
      <c r="BM58" s="217"/>
      <c r="BN58" s="217"/>
      <c r="BO58" s="205"/>
      <c r="BP58" s="205"/>
      <c r="BQ58" s="202">
        <v>52</v>
      </c>
      <c r="BR58" s="203"/>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88"/>
    </row>
    <row r="59" spans="1:131" s="189" customFormat="1" ht="26.25" customHeight="1" x14ac:dyDescent="0.15">
      <c r="A59" s="201">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17"/>
      <c r="BK59" s="217"/>
      <c r="BL59" s="217"/>
      <c r="BM59" s="217"/>
      <c r="BN59" s="217"/>
      <c r="BO59" s="205"/>
      <c r="BP59" s="205"/>
      <c r="BQ59" s="202">
        <v>53</v>
      </c>
      <c r="BR59" s="203"/>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88"/>
    </row>
    <row r="60" spans="1:131" s="189" customFormat="1" ht="26.25" customHeight="1" x14ac:dyDescent="0.15">
      <c r="A60" s="201">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17"/>
      <c r="BK60" s="217"/>
      <c r="BL60" s="217"/>
      <c r="BM60" s="217"/>
      <c r="BN60" s="217"/>
      <c r="BO60" s="205"/>
      <c r="BP60" s="205"/>
      <c r="BQ60" s="202">
        <v>54</v>
      </c>
      <c r="BR60" s="203"/>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88"/>
    </row>
    <row r="61" spans="1:131" s="189" customFormat="1" ht="26.25" customHeight="1" thickBot="1" x14ac:dyDescent="0.2">
      <c r="A61" s="201">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17"/>
      <c r="BK61" s="217"/>
      <c r="BL61" s="217"/>
      <c r="BM61" s="217"/>
      <c r="BN61" s="217"/>
      <c r="BO61" s="205"/>
      <c r="BP61" s="205"/>
      <c r="BQ61" s="202">
        <v>55</v>
      </c>
      <c r="BR61" s="203"/>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88"/>
    </row>
    <row r="62" spans="1:131" s="189" customFormat="1" ht="26.25" customHeight="1" x14ac:dyDescent="0.15">
      <c r="A62" s="201">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298</v>
      </c>
      <c r="BK62" s="1025"/>
      <c r="BL62" s="1025"/>
      <c r="BM62" s="1025"/>
      <c r="BN62" s="1026"/>
      <c r="BO62" s="205"/>
      <c r="BP62" s="205"/>
      <c r="BQ62" s="202">
        <v>56</v>
      </c>
      <c r="BR62" s="203"/>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88"/>
    </row>
    <row r="63" spans="1:131" s="189" customFormat="1" ht="26.25" customHeight="1" thickBot="1" x14ac:dyDescent="0.2">
      <c r="A63" s="204" t="s">
        <v>294</v>
      </c>
      <c r="B63" s="940" t="s">
        <v>299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1992</v>
      </c>
      <c r="AG63" s="955"/>
      <c r="AH63" s="955"/>
      <c r="AI63" s="955"/>
      <c r="AJ63" s="1020"/>
      <c r="AK63" s="1021"/>
      <c r="AL63" s="959"/>
      <c r="AM63" s="959"/>
      <c r="AN63" s="959"/>
      <c r="AO63" s="959"/>
      <c r="AP63" s="955">
        <v>38914</v>
      </c>
      <c r="AQ63" s="955"/>
      <c r="AR63" s="955"/>
      <c r="AS63" s="955"/>
      <c r="AT63" s="955"/>
      <c r="AU63" s="955">
        <v>22626</v>
      </c>
      <c r="AV63" s="955"/>
      <c r="AW63" s="955"/>
      <c r="AX63" s="955"/>
      <c r="AY63" s="955"/>
      <c r="AZ63" s="1015"/>
      <c r="BA63" s="1015"/>
      <c r="BB63" s="1015"/>
      <c r="BC63" s="1015"/>
      <c r="BD63" s="1015"/>
      <c r="BE63" s="956"/>
      <c r="BF63" s="956"/>
      <c r="BG63" s="956"/>
      <c r="BH63" s="956"/>
      <c r="BI63" s="957"/>
      <c r="BJ63" s="1016" t="s">
        <v>444</v>
      </c>
      <c r="BK63" s="947"/>
      <c r="BL63" s="947"/>
      <c r="BM63" s="947"/>
      <c r="BN63" s="1017"/>
      <c r="BO63" s="205"/>
      <c r="BP63" s="205"/>
      <c r="BQ63" s="202">
        <v>57</v>
      </c>
      <c r="BR63" s="203"/>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88"/>
    </row>
    <row r="64" spans="1:131" s="189" customFormat="1" ht="26.25" customHeight="1" x14ac:dyDescent="0.1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88"/>
    </row>
    <row r="65" spans="1:131" s="189" customFormat="1" ht="26.25" customHeight="1" thickBot="1" x14ac:dyDescent="0.2">
      <c r="A65" s="217" t="s">
        <v>300</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05"/>
      <c r="BF65" s="205"/>
      <c r="BG65" s="205"/>
      <c r="BH65" s="205"/>
      <c r="BI65" s="205"/>
      <c r="BJ65" s="205"/>
      <c r="BK65" s="205"/>
      <c r="BL65" s="205"/>
      <c r="BM65" s="205"/>
      <c r="BN65" s="205"/>
      <c r="BO65" s="205"/>
      <c r="BP65" s="205"/>
      <c r="BQ65" s="202">
        <v>59</v>
      </c>
      <c r="BR65" s="203"/>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88"/>
    </row>
    <row r="66" spans="1:131" s="189" customFormat="1" ht="26.25" customHeight="1" x14ac:dyDescent="0.15">
      <c r="A66" s="991" t="s">
        <v>301</v>
      </c>
      <c r="B66" s="992"/>
      <c r="C66" s="992"/>
      <c r="D66" s="992"/>
      <c r="E66" s="992"/>
      <c r="F66" s="992"/>
      <c r="G66" s="992"/>
      <c r="H66" s="992"/>
      <c r="I66" s="992"/>
      <c r="J66" s="992"/>
      <c r="K66" s="992"/>
      <c r="L66" s="992"/>
      <c r="M66" s="992"/>
      <c r="N66" s="992"/>
      <c r="O66" s="992"/>
      <c r="P66" s="993"/>
      <c r="Q66" s="997" t="s">
        <v>446</v>
      </c>
      <c r="R66" s="998"/>
      <c r="S66" s="998"/>
      <c r="T66" s="998"/>
      <c r="U66" s="999"/>
      <c r="V66" s="997" t="s">
        <v>447</v>
      </c>
      <c r="W66" s="998"/>
      <c r="X66" s="998"/>
      <c r="Y66" s="998"/>
      <c r="Z66" s="999"/>
      <c r="AA66" s="997" t="s">
        <v>448</v>
      </c>
      <c r="AB66" s="998"/>
      <c r="AC66" s="998"/>
      <c r="AD66" s="998"/>
      <c r="AE66" s="999"/>
      <c r="AF66" s="1003" t="s">
        <v>449</v>
      </c>
      <c r="AG66" s="1004"/>
      <c r="AH66" s="1004"/>
      <c r="AI66" s="1004"/>
      <c r="AJ66" s="1005"/>
      <c r="AK66" s="997" t="s">
        <v>450</v>
      </c>
      <c r="AL66" s="992"/>
      <c r="AM66" s="992"/>
      <c r="AN66" s="992"/>
      <c r="AO66" s="993"/>
      <c r="AP66" s="997" t="s">
        <v>451</v>
      </c>
      <c r="AQ66" s="998"/>
      <c r="AR66" s="998"/>
      <c r="AS66" s="998"/>
      <c r="AT66" s="999"/>
      <c r="AU66" s="997" t="s">
        <v>471</v>
      </c>
      <c r="AV66" s="998"/>
      <c r="AW66" s="998"/>
      <c r="AX66" s="998"/>
      <c r="AY66" s="999"/>
      <c r="AZ66" s="997" t="s">
        <v>290</v>
      </c>
      <c r="BA66" s="998"/>
      <c r="BB66" s="998"/>
      <c r="BC66" s="998"/>
      <c r="BD66" s="1013"/>
      <c r="BE66" s="205"/>
      <c r="BF66" s="205"/>
      <c r="BG66" s="205"/>
      <c r="BH66" s="205"/>
      <c r="BI66" s="205"/>
      <c r="BJ66" s="205"/>
      <c r="BK66" s="205"/>
      <c r="BL66" s="205"/>
      <c r="BM66" s="205"/>
      <c r="BN66" s="205"/>
      <c r="BO66" s="205"/>
      <c r="BP66" s="205"/>
      <c r="BQ66" s="202">
        <v>60</v>
      </c>
      <c r="BR66" s="207"/>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88"/>
    </row>
    <row r="67" spans="1:131" s="189"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05"/>
      <c r="BF67" s="205"/>
      <c r="BG67" s="205"/>
      <c r="BH67" s="205"/>
      <c r="BI67" s="205"/>
      <c r="BJ67" s="205"/>
      <c r="BK67" s="205"/>
      <c r="BL67" s="205"/>
      <c r="BM67" s="205"/>
      <c r="BN67" s="205"/>
      <c r="BO67" s="205"/>
      <c r="BP67" s="205"/>
      <c r="BQ67" s="202">
        <v>61</v>
      </c>
      <c r="BR67" s="207"/>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88"/>
    </row>
    <row r="68" spans="1:131" s="189" customFormat="1" ht="26.25" customHeight="1" thickTop="1" x14ac:dyDescent="0.15">
      <c r="A68" s="198">
        <v>1</v>
      </c>
      <c r="B68" s="981" t="s">
        <v>472</v>
      </c>
      <c r="C68" s="982"/>
      <c r="D68" s="982"/>
      <c r="E68" s="982"/>
      <c r="F68" s="982"/>
      <c r="G68" s="982"/>
      <c r="H68" s="982"/>
      <c r="I68" s="982"/>
      <c r="J68" s="982"/>
      <c r="K68" s="982"/>
      <c r="L68" s="982"/>
      <c r="M68" s="982"/>
      <c r="N68" s="982"/>
      <c r="O68" s="982"/>
      <c r="P68" s="983"/>
      <c r="Q68" s="984">
        <v>4871</v>
      </c>
      <c r="R68" s="978"/>
      <c r="S68" s="978"/>
      <c r="T68" s="978"/>
      <c r="U68" s="978"/>
      <c r="V68" s="978">
        <v>4402</v>
      </c>
      <c r="W68" s="978"/>
      <c r="X68" s="978"/>
      <c r="Y68" s="978"/>
      <c r="Z68" s="978"/>
      <c r="AA68" s="978">
        <v>468</v>
      </c>
      <c r="AB68" s="978"/>
      <c r="AC68" s="978"/>
      <c r="AD68" s="978"/>
      <c r="AE68" s="978"/>
      <c r="AF68" s="978">
        <v>468</v>
      </c>
      <c r="AG68" s="978"/>
      <c r="AH68" s="978"/>
      <c r="AI68" s="978"/>
      <c r="AJ68" s="978"/>
      <c r="AK68" s="978" t="s">
        <v>454</v>
      </c>
      <c r="AL68" s="978"/>
      <c r="AM68" s="978"/>
      <c r="AN68" s="978"/>
      <c r="AO68" s="978"/>
      <c r="AP68" s="978" t="s">
        <v>454</v>
      </c>
      <c r="AQ68" s="978"/>
      <c r="AR68" s="978"/>
      <c r="AS68" s="978"/>
      <c r="AT68" s="978"/>
      <c r="AU68" s="978" t="s">
        <v>454</v>
      </c>
      <c r="AV68" s="978"/>
      <c r="AW68" s="978"/>
      <c r="AX68" s="978"/>
      <c r="AY68" s="978"/>
      <c r="AZ68" s="979"/>
      <c r="BA68" s="979"/>
      <c r="BB68" s="979"/>
      <c r="BC68" s="979"/>
      <c r="BD68" s="980"/>
      <c r="BE68" s="205"/>
      <c r="BF68" s="205"/>
      <c r="BG68" s="205"/>
      <c r="BH68" s="205"/>
      <c r="BI68" s="205"/>
      <c r="BJ68" s="205"/>
      <c r="BK68" s="205"/>
      <c r="BL68" s="205"/>
      <c r="BM68" s="205"/>
      <c r="BN68" s="205"/>
      <c r="BO68" s="205"/>
      <c r="BP68" s="205"/>
      <c r="BQ68" s="202">
        <v>62</v>
      </c>
      <c r="BR68" s="207"/>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88"/>
    </row>
    <row r="69" spans="1:131" s="189" customFormat="1" ht="26.25" customHeight="1" x14ac:dyDescent="0.15">
      <c r="A69" s="201">
        <v>2</v>
      </c>
      <c r="B69" s="970" t="s">
        <v>473</v>
      </c>
      <c r="C69" s="971"/>
      <c r="D69" s="971"/>
      <c r="E69" s="971"/>
      <c r="F69" s="971"/>
      <c r="G69" s="971"/>
      <c r="H69" s="971"/>
      <c r="I69" s="971"/>
      <c r="J69" s="971"/>
      <c r="K69" s="971"/>
      <c r="L69" s="971"/>
      <c r="M69" s="971"/>
      <c r="N69" s="971"/>
      <c r="O69" s="971"/>
      <c r="P69" s="972"/>
      <c r="Q69" s="973">
        <v>2420</v>
      </c>
      <c r="R69" s="967"/>
      <c r="S69" s="967"/>
      <c r="T69" s="967"/>
      <c r="U69" s="967"/>
      <c r="V69" s="967">
        <v>2371</v>
      </c>
      <c r="W69" s="967"/>
      <c r="X69" s="967"/>
      <c r="Y69" s="967"/>
      <c r="Z69" s="967"/>
      <c r="AA69" s="967">
        <v>50</v>
      </c>
      <c r="AB69" s="967"/>
      <c r="AC69" s="967"/>
      <c r="AD69" s="967"/>
      <c r="AE69" s="967"/>
      <c r="AF69" s="967">
        <v>50</v>
      </c>
      <c r="AG69" s="967"/>
      <c r="AH69" s="967"/>
      <c r="AI69" s="967"/>
      <c r="AJ69" s="967"/>
      <c r="AK69" s="967">
        <v>15</v>
      </c>
      <c r="AL69" s="967"/>
      <c r="AM69" s="967"/>
      <c r="AN69" s="967"/>
      <c r="AO69" s="967"/>
      <c r="AP69" s="967" t="s">
        <v>454</v>
      </c>
      <c r="AQ69" s="967"/>
      <c r="AR69" s="967"/>
      <c r="AS69" s="967"/>
      <c r="AT69" s="967"/>
      <c r="AU69" s="967" t="s">
        <v>454</v>
      </c>
      <c r="AV69" s="967"/>
      <c r="AW69" s="967"/>
      <c r="AX69" s="967"/>
      <c r="AY69" s="967"/>
      <c r="AZ69" s="968"/>
      <c r="BA69" s="968"/>
      <c r="BB69" s="968"/>
      <c r="BC69" s="968"/>
      <c r="BD69" s="969"/>
      <c r="BE69" s="205"/>
      <c r="BF69" s="205"/>
      <c r="BG69" s="205"/>
      <c r="BH69" s="205"/>
      <c r="BI69" s="205"/>
      <c r="BJ69" s="205"/>
      <c r="BK69" s="205"/>
      <c r="BL69" s="205"/>
      <c r="BM69" s="205"/>
      <c r="BN69" s="205"/>
      <c r="BO69" s="205"/>
      <c r="BP69" s="205"/>
      <c r="BQ69" s="202">
        <v>63</v>
      </c>
      <c r="BR69" s="207"/>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88"/>
    </row>
    <row r="70" spans="1:131" s="189" customFormat="1" ht="26.25" customHeight="1" x14ac:dyDescent="0.15">
      <c r="A70" s="201">
        <v>3</v>
      </c>
      <c r="B70" s="970" t="s">
        <v>474</v>
      </c>
      <c r="C70" s="971"/>
      <c r="D70" s="971"/>
      <c r="E70" s="971"/>
      <c r="F70" s="971"/>
      <c r="G70" s="971"/>
      <c r="H70" s="971"/>
      <c r="I70" s="971"/>
      <c r="J70" s="971"/>
      <c r="K70" s="971"/>
      <c r="L70" s="971"/>
      <c r="M70" s="971"/>
      <c r="N70" s="971"/>
      <c r="O70" s="971"/>
      <c r="P70" s="972"/>
      <c r="Q70" s="973">
        <v>336761</v>
      </c>
      <c r="R70" s="967"/>
      <c r="S70" s="967"/>
      <c r="T70" s="967"/>
      <c r="U70" s="967"/>
      <c r="V70" s="967">
        <v>321619</v>
      </c>
      <c r="W70" s="967"/>
      <c r="X70" s="967"/>
      <c r="Y70" s="967"/>
      <c r="Z70" s="967"/>
      <c r="AA70" s="967">
        <v>15143</v>
      </c>
      <c r="AB70" s="967"/>
      <c r="AC70" s="967"/>
      <c r="AD70" s="967"/>
      <c r="AE70" s="967"/>
      <c r="AF70" s="967">
        <v>15143</v>
      </c>
      <c r="AG70" s="967"/>
      <c r="AH70" s="967"/>
      <c r="AI70" s="967"/>
      <c r="AJ70" s="967"/>
      <c r="AK70" s="967">
        <v>1625</v>
      </c>
      <c r="AL70" s="967"/>
      <c r="AM70" s="967"/>
      <c r="AN70" s="967"/>
      <c r="AO70" s="967"/>
      <c r="AP70" s="967" t="s">
        <v>454</v>
      </c>
      <c r="AQ70" s="967"/>
      <c r="AR70" s="967"/>
      <c r="AS70" s="967"/>
      <c r="AT70" s="967"/>
      <c r="AU70" s="967" t="s">
        <v>454</v>
      </c>
      <c r="AV70" s="967"/>
      <c r="AW70" s="967"/>
      <c r="AX70" s="967"/>
      <c r="AY70" s="967"/>
      <c r="AZ70" s="968"/>
      <c r="BA70" s="968"/>
      <c r="BB70" s="968"/>
      <c r="BC70" s="968"/>
      <c r="BD70" s="969"/>
      <c r="BE70" s="205"/>
      <c r="BF70" s="205"/>
      <c r="BG70" s="205"/>
      <c r="BH70" s="205"/>
      <c r="BI70" s="205"/>
      <c r="BJ70" s="205"/>
      <c r="BK70" s="205"/>
      <c r="BL70" s="205"/>
      <c r="BM70" s="205"/>
      <c r="BN70" s="205"/>
      <c r="BO70" s="205"/>
      <c r="BP70" s="205"/>
      <c r="BQ70" s="202">
        <v>64</v>
      </c>
      <c r="BR70" s="207"/>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88"/>
    </row>
    <row r="71" spans="1:131" s="189" customFormat="1" ht="26.25" customHeight="1" x14ac:dyDescent="0.15">
      <c r="A71" s="201">
        <v>4</v>
      </c>
      <c r="B71" s="970" t="s">
        <v>475</v>
      </c>
      <c r="C71" s="971"/>
      <c r="D71" s="971"/>
      <c r="E71" s="971"/>
      <c r="F71" s="971"/>
      <c r="G71" s="971"/>
      <c r="H71" s="971"/>
      <c r="I71" s="971"/>
      <c r="J71" s="971"/>
      <c r="K71" s="971"/>
      <c r="L71" s="971"/>
      <c r="M71" s="971"/>
      <c r="N71" s="971"/>
      <c r="O71" s="971"/>
      <c r="P71" s="972"/>
      <c r="Q71" s="973">
        <v>47</v>
      </c>
      <c r="R71" s="967"/>
      <c r="S71" s="967"/>
      <c r="T71" s="967"/>
      <c r="U71" s="967"/>
      <c r="V71" s="967">
        <v>64</v>
      </c>
      <c r="W71" s="967"/>
      <c r="X71" s="967"/>
      <c r="Y71" s="967"/>
      <c r="Z71" s="967"/>
      <c r="AA71" s="967" t="s">
        <v>476</v>
      </c>
      <c r="AB71" s="967"/>
      <c r="AC71" s="967"/>
      <c r="AD71" s="967"/>
      <c r="AE71" s="967"/>
      <c r="AF71" s="967">
        <v>4</v>
      </c>
      <c r="AG71" s="967"/>
      <c r="AH71" s="967"/>
      <c r="AI71" s="967"/>
      <c r="AJ71" s="967"/>
      <c r="AK71" s="967" t="s">
        <v>454</v>
      </c>
      <c r="AL71" s="967"/>
      <c r="AM71" s="967"/>
      <c r="AN71" s="967"/>
      <c r="AO71" s="967"/>
      <c r="AP71" s="967" t="s">
        <v>454</v>
      </c>
      <c r="AQ71" s="967"/>
      <c r="AR71" s="967"/>
      <c r="AS71" s="967"/>
      <c r="AT71" s="967"/>
      <c r="AU71" s="967" t="s">
        <v>454</v>
      </c>
      <c r="AV71" s="967"/>
      <c r="AW71" s="967"/>
      <c r="AX71" s="967"/>
      <c r="AY71" s="967"/>
      <c r="AZ71" s="968"/>
      <c r="BA71" s="968"/>
      <c r="BB71" s="968"/>
      <c r="BC71" s="968"/>
      <c r="BD71" s="969"/>
      <c r="BE71" s="205"/>
      <c r="BF71" s="205"/>
      <c r="BG71" s="205"/>
      <c r="BH71" s="205"/>
      <c r="BI71" s="205"/>
      <c r="BJ71" s="205"/>
      <c r="BK71" s="205"/>
      <c r="BL71" s="205"/>
      <c r="BM71" s="205"/>
      <c r="BN71" s="205"/>
      <c r="BO71" s="205"/>
      <c r="BP71" s="205"/>
      <c r="BQ71" s="202">
        <v>65</v>
      </c>
      <c r="BR71" s="207"/>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88"/>
    </row>
    <row r="72" spans="1:131" s="189" customFormat="1" ht="26.25" customHeight="1" x14ac:dyDescent="0.15">
      <c r="A72" s="201">
        <v>5</v>
      </c>
      <c r="B72" s="970" t="s">
        <v>477</v>
      </c>
      <c r="C72" s="971"/>
      <c r="D72" s="971"/>
      <c r="E72" s="971"/>
      <c r="F72" s="971"/>
      <c r="G72" s="971"/>
      <c r="H72" s="971"/>
      <c r="I72" s="971"/>
      <c r="J72" s="971"/>
      <c r="K72" s="971"/>
      <c r="L72" s="971"/>
      <c r="M72" s="971"/>
      <c r="N72" s="971"/>
      <c r="O72" s="971"/>
      <c r="P72" s="972"/>
      <c r="Q72" s="973">
        <v>940</v>
      </c>
      <c r="R72" s="967"/>
      <c r="S72" s="967"/>
      <c r="T72" s="967"/>
      <c r="U72" s="967"/>
      <c r="V72" s="967">
        <v>67</v>
      </c>
      <c r="W72" s="967"/>
      <c r="X72" s="967"/>
      <c r="Y72" s="967"/>
      <c r="Z72" s="967"/>
      <c r="AA72" s="967">
        <v>874</v>
      </c>
      <c r="AB72" s="967"/>
      <c r="AC72" s="967"/>
      <c r="AD72" s="967"/>
      <c r="AE72" s="967"/>
      <c r="AF72" s="967">
        <v>852</v>
      </c>
      <c r="AG72" s="967"/>
      <c r="AH72" s="967"/>
      <c r="AI72" s="967"/>
      <c r="AJ72" s="967"/>
      <c r="AK72" s="967">
        <v>4</v>
      </c>
      <c r="AL72" s="967"/>
      <c r="AM72" s="967"/>
      <c r="AN72" s="967"/>
      <c r="AO72" s="967"/>
      <c r="AP72" s="967">
        <v>171</v>
      </c>
      <c r="AQ72" s="967"/>
      <c r="AR72" s="967"/>
      <c r="AS72" s="967"/>
      <c r="AT72" s="967"/>
      <c r="AU72" s="967">
        <v>5</v>
      </c>
      <c r="AV72" s="967"/>
      <c r="AW72" s="967"/>
      <c r="AX72" s="967"/>
      <c r="AY72" s="967"/>
      <c r="AZ72" s="968"/>
      <c r="BA72" s="968"/>
      <c r="BB72" s="968"/>
      <c r="BC72" s="968"/>
      <c r="BD72" s="969"/>
      <c r="BE72" s="205"/>
      <c r="BF72" s="205"/>
      <c r="BG72" s="205"/>
      <c r="BH72" s="205"/>
      <c r="BI72" s="205"/>
      <c r="BJ72" s="205"/>
      <c r="BK72" s="205"/>
      <c r="BL72" s="205"/>
      <c r="BM72" s="205"/>
      <c r="BN72" s="205"/>
      <c r="BO72" s="205"/>
      <c r="BP72" s="205"/>
      <c r="BQ72" s="202">
        <v>66</v>
      </c>
      <c r="BR72" s="207"/>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88"/>
    </row>
    <row r="73" spans="1:131" s="189" customFormat="1" ht="26.25" customHeight="1" x14ac:dyDescent="0.15">
      <c r="A73" s="201">
        <v>6</v>
      </c>
      <c r="B73" s="970" t="s">
        <v>478</v>
      </c>
      <c r="C73" s="971"/>
      <c r="D73" s="971"/>
      <c r="E73" s="971"/>
      <c r="F73" s="971"/>
      <c r="G73" s="971"/>
      <c r="H73" s="971"/>
      <c r="I73" s="971"/>
      <c r="J73" s="971"/>
      <c r="K73" s="971"/>
      <c r="L73" s="971"/>
      <c r="M73" s="971"/>
      <c r="N73" s="971"/>
      <c r="O73" s="971"/>
      <c r="P73" s="972"/>
      <c r="Q73" s="973">
        <v>120</v>
      </c>
      <c r="R73" s="967"/>
      <c r="S73" s="967"/>
      <c r="T73" s="967"/>
      <c r="U73" s="967"/>
      <c r="V73" s="967">
        <v>107</v>
      </c>
      <c r="W73" s="967"/>
      <c r="X73" s="967"/>
      <c r="Y73" s="967"/>
      <c r="Z73" s="967"/>
      <c r="AA73" s="967">
        <v>13</v>
      </c>
      <c r="AB73" s="967"/>
      <c r="AC73" s="967"/>
      <c r="AD73" s="967"/>
      <c r="AE73" s="967"/>
      <c r="AF73" s="967">
        <v>13</v>
      </c>
      <c r="AG73" s="967"/>
      <c r="AH73" s="967"/>
      <c r="AI73" s="967"/>
      <c r="AJ73" s="967"/>
      <c r="AK73" s="967">
        <v>11</v>
      </c>
      <c r="AL73" s="967"/>
      <c r="AM73" s="967"/>
      <c r="AN73" s="967"/>
      <c r="AO73" s="967"/>
      <c r="AP73" s="967" t="s">
        <v>454</v>
      </c>
      <c r="AQ73" s="967"/>
      <c r="AR73" s="967"/>
      <c r="AS73" s="967"/>
      <c r="AT73" s="967"/>
      <c r="AU73" s="967" t="s">
        <v>454</v>
      </c>
      <c r="AV73" s="967"/>
      <c r="AW73" s="967"/>
      <c r="AX73" s="967"/>
      <c r="AY73" s="967"/>
      <c r="AZ73" s="968"/>
      <c r="BA73" s="968"/>
      <c r="BB73" s="968"/>
      <c r="BC73" s="968"/>
      <c r="BD73" s="969"/>
      <c r="BE73" s="205"/>
      <c r="BF73" s="205"/>
      <c r="BG73" s="205"/>
      <c r="BH73" s="205"/>
      <c r="BI73" s="205"/>
      <c r="BJ73" s="205"/>
      <c r="BK73" s="205"/>
      <c r="BL73" s="205"/>
      <c r="BM73" s="205"/>
      <c r="BN73" s="205"/>
      <c r="BO73" s="205"/>
      <c r="BP73" s="205"/>
      <c r="BQ73" s="202">
        <v>67</v>
      </c>
      <c r="BR73" s="207"/>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88"/>
    </row>
    <row r="74" spans="1:131" s="189" customFormat="1" ht="26.25" customHeight="1" x14ac:dyDescent="0.15">
      <c r="A74" s="201">
        <v>7</v>
      </c>
      <c r="B74" s="970" t="s">
        <v>479</v>
      </c>
      <c r="C74" s="971"/>
      <c r="D74" s="971"/>
      <c r="E74" s="971"/>
      <c r="F74" s="971"/>
      <c r="G74" s="971"/>
      <c r="H74" s="971"/>
      <c r="I74" s="971"/>
      <c r="J74" s="971"/>
      <c r="K74" s="971"/>
      <c r="L74" s="971"/>
      <c r="M74" s="971"/>
      <c r="N74" s="971"/>
      <c r="O74" s="971"/>
      <c r="P74" s="972"/>
      <c r="Q74" s="973">
        <v>3</v>
      </c>
      <c r="R74" s="967"/>
      <c r="S74" s="967"/>
      <c r="T74" s="967"/>
      <c r="U74" s="967"/>
      <c r="V74" s="967">
        <v>1</v>
      </c>
      <c r="W74" s="967"/>
      <c r="X74" s="967"/>
      <c r="Y74" s="967"/>
      <c r="Z74" s="967"/>
      <c r="AA74" s="967">
        <v>2</v>
      </c>
      <c r="AB74" s="967"/>
      <c r="AC74" s="967"/>
      <c r="AD74" s="967"/>
      <c r="AE74" s="967"/>
      <c r="AF74" s="967">
        <v>2</v>
      </c>
      <c r="AG74" s="967"/>
      <c r="AH74" s="967"/>
      <c r="AI74" s="967"/>
      <c r="AJ74" s="967"/>
      <c r="AK74" s="967" t="s">
        <v>454</v>
      </c>
      <c r="AL74" s="967"/>
      <c r="AM74" s="967"/>
      <c r="AN74" s="967"/>
      <c r="AO74" s="967"/>
      <c r="AP74" s="967" t="s">
        <v>454</v>
      </c>
      <c r="AQ74" s="967"/>
      <c r="AR74" s="967"/>
      <c r="AS74" s="967"/>
      <c r="AT74" s="967"/>
      <c r="AU74" s="967" t="s">
        <v>454</v>
      </c>
      <c r="AV74" s="967"/>
      <c r="AW74" s="967"/>
      <c r="AX74" s="967"/>
      <c r="AY74" s="967"/>
      <c r="AZ74" s="968"/>
      <c r="BA74" s="968"/>
      <c r="BB74" s="968"/>
      <c r="BC74" s="968"/>
      <c r="BD74" s="969"/>
      <c r="BE74" s="205"/>
      <c r="BF74" s="205"/>
      <c r="BG74" s="205"/>
      <c r="BH74" s="205"/>
      <c r="BI74" s="205"/>
      <c r="BJ74" s="205"/>
      <c r="BK74" s="205"/>
      <c r="BL74" s="205"/>
      <c r="BM74" s="205"/>
      <c r="BN74" s="205"/>
      <c r="BO74" s="205"/>
      <c r="BP74" s="205"/>
      <c r="BQ74" s="202">
        <v>68</v>
      </c>
      <c r="BR74" s="207"/>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88"/>
    </row>
    <row r="75" spans="1:131" s="189" customFormat="1" ht="26.25" customHeight="1" x14ac:dyDescent="0.15">
      <c r="A75" s="201">
        <v>8</v>
      </c>
      <c r="B75" s="970" t="s">
        <v>480</v>
      </c>
      <c r="C75" s="971"/>
      <c r="D75" s="971"/>
      <c r="E75" s="971"/>
      <c r="F75" s="971"/>
      <c r="G75" s="971"/>
      <c r="H75" s="971"/>
      <c r="I75" s="971"/>
      <c r="J75" s="971"/>
      <c r="K75" s="971"/>
      <c r="L75" s="971"/>
      <c r="M75" s="971"/>
      <c r="N75" s="971"/>
      <c r="O75" s="971"/>
      <c r="P75" s="972"/>
      <c r="Q75" s="974">
        <v>2416</v>
      </c>
      <c r="R75" s="975"/>
      <c r="S75" s="975"/>
      <c r="T75" s="975"/>
      <c r="U75" s="976"/>
      <c r="V75" s="977">
        <v>2416</v>
      </c>
      <c r="W75" s="975"/>
      <c r="X75" s="975"/>
      <c r="Y75" s="975"/>
      <c r="Z75" s="976"/>
      <c r="AA75" s="977">
        <v>0</v>
      </c>
      <c r="AB75" s="975"/>
      <c r="AC75" s="975"/>
      <c r="AD75" s="975"/>
      <c r="AE75" s="976"/>
      <c r="AF75" s="977">
        <v>0</v>
      </c>
      <c r="AG75" s="975"/>
      <c r="AH75" s="975"/>
      <c r="AI75" s="975"/>
      <c r="AJ75" s="976"/>
      <c r="AK75" s="977" t="s">
        <v>454</v>
      </c>
      <c r="AL75" s="975"/>
      <c r="AM75" s="975"/>
      <c r="AN75" s="975"/>
      <c r="AO75" s="976"/>
      <c r="AP75" s="977" t="s">
        <v>454</v>
      </c>
      <c r="AQ75" s="975"/>
      <c r="AR75" s="975"/>
      <c r="AS75" s="975"/>
      <c r="AT75" s="976"/>
      <c r="AU75" s="977" t="s">
        <v>454</v>
      </c>
      <c r="AV75" s="975"/>
      <c r="AW75" s="975"/>
      <c r="AX75" s="975"/>
      <c r="AY75" s="976"/>
      <c r="AZ75" s="968"/>
      <c r="BA75" s="968"/>
      <c r="BB75" s="968"/>
      <c r="BC75" s="968"/>
      <c r="BD75" s="969"/>
      <c r="BE75" s="205"/>
      <c r="BF75" s="205"/>
      <c r="BG75" s="205"/>
      <c r="BH75" s="205"/>
      <c r="BI75" s="205"/>
      <c r="BJ75" s="205"/>
      <c r="BK75" s="205"/>
      <c r="BL75" s="205"/>
      <c r="BM75" s="205"/>
      <c r="BN75" s="205"/>
      <c r="BO75" s="205"/>
      <c r="BP75" s="205"/>
      <c r="BQ75" s="202">
        <v>69</v>
      </c>
      <c r="BR75" s="207"/>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88"/>
    </row>
    <row r="76" spans="1:131" s="189" customFormat="1" ht="26.25" customHeight="1" x14ac:dyDescent="0.15">
      <c r="A76" s="201">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05"/>
      <c r="BF76" s="205"/>
      <c r="BG76" s="205"/>
      <c r="BH76" s="205"/>
      <c r="BI76" s="205"/>
      <c r="BJ76" s="205"/>
      <c r="BK76" s="205"/>
      <c r="BL76" s="205"/>
      <c r="BM76" s="205"/>
      <c r="BN76" s="205"/>
      <c r="BO76" s="205"/>
      <c r="BP76" s="205"/>
      <c r="BQ76" s="202">
        <v>70</v>
      </c>
      <c r="BR76" s="207"/>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88"/>
    </row>
    <row r="77" spans="1:131" s="189" customFormat="1" ht="26.25" customHeight="1" x14ac:dyDescent="0.15">
      <c r="A77" s="201">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05"/>
      <c r="BF77" s="205"/>
      <c r="BG77" s="205"/>
      <c r="BH77" s="205"/>
      <c r="BI77" s="205"/>
      <c r="BJ77" s="205"/>
      <c r="BK77" s="205"/>
      <c r="BL77" s="205"/>
      <c r="BM77" s="205"/>
      <c r="BN77" s="205"/>
      <c r="BO77" s="205"/>
      <c r="BP77" s="205"/>
      <c r="BQ77" s="202">
        <v>71</v>
      </c>
      <c r="BR77" s="207"/>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88"/>
    </row>
    <row r="78" spans="1:131" s="189" customFormat="1" ht="26.25" customHeight="1" x14ac:dyDescent="0.15">
      <c r="A78" s="201">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05"/>
      <c r="BF78" s="205"/>
      <c r="BG78" s="205"/>
      <c r="BH78" s="205"/>
      <c r="BI78" s="205"/>
      <c r="BJ78" s="208"/>
      <c r="BK78" s="208"/>
      <c r="BL78" s="208"/>
      <c r="BM78" s="208"/>
      <c r="BN78" s="208"/>
      <c r="BO78" s="205"/>
      <c r="BP78" s="205"/>
      <c r="BQ78" s="202">
        <v>72</v>
      </c>
      <c r="BR78" s="207"/>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88"/>
    </row>
    <row r="79" spans="1:131" s="189" customFormat="1" ht="26.25" customHeight="1" x14ac:dyDescent="0.15">
      <c r="A79" s="201">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05"/>
      <c r="BF79" s="205"/>
      <c r="BG79" s="205"/>
      <c r="BH79" s="205"/>
      <c r="BI79" s="205"/>
      <c r="BJ79" s="208"/>
      <c r="BK79" s="208"/>
      <c r="BL79" s="208"/>
      <c r="BM79" s="208"/>
      <c r="BN79" s="208"/>
      <c r="BO79" s="205"/>
      <c r="BP79" s="205"/>
      <c r="BQ79" s="202">
        <v>73</v>
      </c>
      <c r="BR79" s="207"/>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88"/>
    </row>
    <row r="80" spans="1:131" s="189" customFormat="1" ht="26.25" customHeight="1" x14ac:dyDescent="0.15">
      <c r="A80" s="201">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05"/>
      <c r="BF80" s="205"/>
      <c r="BG80" s="205"/>
      <c r="BH80" s="205"/>
      <c r="BI80" s="205"/>
      <c r="BJ80" s="205"/>
      <c r="BK80" s="205"/>
      <c r="BL80" s="205"/>
      <c r="BM80" s="205"/>
      <c r="BN80" s="205"/>
      <c r="BO80" s="205"/>
      <c r="BP80" s="205"/>
      <c r="BQ80" s="202">
        <v>74</v>
      </c>
      <c r="BR80" s="207"/>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88"/>
    </row>
    <row r="81" spans="1:131" s="189" customFormat="1" ht="26.25" customHeight="1" x14ac:dyDescent="0.15">
      <c r="A81" s="201">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05"/>
      <c r="BF81" s="205"/>
      <c r="BG81" s="205"/>
      <c r="BH81" s="205"/>
      <c r="BI81" s="205"/>
      <c r="BJ81" s="205"/>
      <c r="BK81" s="205"/>
      <c r="BL81" s="205"/>
      <c r="BM81" s="205"/>
      <c r="BN81" s="205"/>
      <c r="BO81" s="205"/>
      <c r="BP81" s="205"/>
      <c r="BQ81" s="202">
        <v>75</v>
      </c>
      <c r="BR81" s="207"/>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88"/>
    </row>
    <row r="82" spans="1:131" s="189" customFormat="1" ht="26.25" customHeight="1" x14ac:dyDescent="0.15">
      <c r="A82" s="201">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05"/>
      <c r="BF82" s="205"/>
      <c r="BG82" s="205"/>
      <c r="BH82" s="205"/>
      <c r="BI82" s="205"/>
      <c r="BJ82" s="205"/>
      <c r="BK82" s="205"/>
      <c r="BL82" s="205"/>
      <c r="BM82" s="205"/>
      <c r="BN82" s="205"/>
      <c r="BO82" s="205"/>
      <c r="BP82" s="205"/>
      <c r="BQ82" s="202">
        <v>76</v>
      </c>
      <c r="BR82" s="207"/>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88"/>
    </row>
    <row r="83" spans="1:131" s="189" customFormat="1" ht="26.25" customHeight="1" x14ac:dyDescent="0.15">
      <c r="A83" s="201">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05"/>
      <c r="BF83" s="205"/>
      <c r="BG83" s="205"/>
      <c r="BH83" s="205"/>
      <c r="BI83" s="205"/>
      <c r="BJ83" s="205"/>
      <c r="BK83" s="205"/>
      <c r="BL83" s="205"/>
      <c r="BM83" s="205"/>
      <c r="BN83" s="205"/>
      <c r="BO83" s="205"/>
      <c r="BP83" s="205"/>
      <c r="BQ83" s="202">
        <v>77</v>
      </c>
      <c r="BR83" s="207"/>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88"/>
    </row>
    <row r="84" spans="1:131" s="189" customFormat="1" ht="26.25" customHeight="1" x14ac:dyDescent="0.15">
      <c r="A84" s="201">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05"/>
      <c r="BF84" s="205"/>
      <c r="BG84" s="205"/>
      <c r="BH84" s="205"/>
      <c r="BI84" s="205"/>
      <c r="BJ84" s="205"/>
      <c r="BK84" s="205"/>
      <c r="BL84" s="205"/>
      <c r="BM84" s="205"/>
      <c r="BN84" s="205"/>
      <c r="BO84" s="205"/>
      <c r="BP84" s="205"/>
      <c r="BQ84" s="202">
        <v>78</v>
      </c>
      <c r="BR84" s="207"/>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88"/>
    </row>
    <row r="85" spans="1:131" s="189" customFormat="1" ht="26.25" customHeight="1" x14ac:dyDescent="0.15">
      <c r="A85" s="201">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05"/>
      <c r="BF85" s="205"/>
      <c r="BG85" s="205"/>
      <c r="BH85" s="205"/>
      <c r="BI85" s="205"/>
      <c r="BJ85" s="205"/>
      <c r="BK85" s="205"/>
      <c r="BL85" s="205"/>
      <c r="BM85" s="205"/>
      <c r="BN85" s="205"/>
      <c r="BO85" s="205"/>
      <c r="BP85" s="205"/>
      <c r="BQ85" s="202">
        <v>79</v>
      </c>
      <c r="BR85" s="207"/>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88"/>
    </row>
    <row r="86" spans="1:131" s="189" customFormat="1" ht="26.25" customHeight="1" x14ac:dyDescent="0.15">
      <c r="A86" s="201">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05"/>
      <c r="BF86" s="205"/>
      <c r="BG86" s="205"/>
      <c r="BH86" s="205"/>
      <c r="BI86" s="205"/>
      <c r="BJ86" s="205"/>
      <c r="BK86" s="205"/>
      <c r="BL86" s="205"/>
      <c r="BM86" s="205"/>
      <c r="BN86" s="205"/>
      <c r="BO86" s="205"/>
      <c r="BP86" s="205"/>
      <c r="BQ86" s="202">
        <v>80</v>
      </c>
      <c r="BR86" s="207"/>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88"/>
    </row>
    <row r="87" spans="1:131" s="189" customFormat="1" ht="26.25" customHeight="1" x14ac:dyDescent="0.15">
      <c r="A87" s="209">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05"/>
      <c r="BF87" s="205"/>
      <c r="BG87" s="205"/>
      <c r="BH87" s="205"/>
      <c r="BI87" s="205"/>
      <c r="BJ87" s="205"/>
      <c r="BK87" s="205"/>
      <c r="BL87" s="205"/>
      <c r="BM87" s="205"/>
      <c r="BN87" s="205"/>
      <c r="BO87" s="205"/>
      <c r="BP87" s="205"/>
      <c r="BQ87" s="202">
        <v>81</v>
      </c>
      <c r="BR87" s="207"/>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88"/>
    </row>
    <row r="88" spans="1:131" s="189" customFormat="1" ht="26.25" customHeight="1" thickBot="1" x14ac:dyDescent="0.2">
      <c r="A88" s="204" t="s">
        <v>294</v>
      </c>
      <c r="B88" s="940" t="s">
        <v>302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16533</v>
      </c>
      <c r="AG88" s="955"/>
      <c r="AH88" s="955"/>
      <c r="AI88" s="955"/>
      <c r="AJ88" s="955"/>
      <c r="AK88" s="959"/>
      <c r="AL88" s="959"/>
      <c r="AM88" s="959"/>
      <c r="AN88" s="959"/>
      <c r="AO88" s="959"/>
      <c r="AP88" s="955">
        <v>171</v>
      </c>
      <c r="AQ88" s="955"/>
      <c r="AR88" s="955"/>
      <c r="AS88" s="955"/>
      <c r="AT88" s="955"/>
      <c r="AU88" s="955">
        <v>5</v>
      </c>
      <c r="AV88" s="955"/>
      <c r="AW88" s="955"/>
      <c r="AX88" s="955"/>
      <c r="AY88" s="955"/>
      <c r="AZ88" s="956"/>
      <c r="BA88" s="956"/>
      <c r="BB88" s="956"/>
      <c r="BC88" s="956"/>
      <c r="BD88" s="957"/>
      <c r="BE88" s="205"/>
      <c r="BF88" s="205"/>
      <c r="BG88" s="205"/>
      <c r="BH88" s="205"/>
      <c r="BI88" s="205"/>
      <c r="BJ88" s="205"/>
      <c r="BK88" s="205"/>
      <c r="BL88" s="205"/>
      <c r="BM88" s="205"/>
      <c r="BN88" s="205"/>
      <c r="BO88" s="205"/>
      <c r="BP88" s="205"/>
      <c r="BQ88" s="202">
        <v>82</v>
      </c>
      <c r="BR88" s="207"/>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88"/>
    </row>
    <row r="89" spans="1:131" s="189" customFormat="1" ht="26.25" hidden="1" customHeight="1" x14ac:dyDescent="0.15">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88"/>
    </row>
    <row r="90" spans="1:131" s="189" customFormat="1" ht="26.25" hidden="1" customHeight="1" x14ac:dyDescent="0.15">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88"/>
    </row>
    <row r="91" spans="1:131" s="189" customFormat="1" ht="26.25" hidden="1" customHeight="1" x14ac:dyDescent="0.15">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88"/>
    </row>
    <row r="92" spans="1:131" s="189" customFormat="1" ht="26.25" hidden="1" customHeight="1" x14ac:dyDescent="0.15">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88"/>
    </row>
    <row r="93" spans="1:131" s="189" customFormat="1" ht="26.25" hidden="1" customHeight="1" x14ac:dyDescent="0.15">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88"/>
    </row>
    <row r="94" spans="1:131" s="189" customFormat="1" ht="26.25" hidden="1" customHeight="1" x14ac:dyDescent="0.15">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88"/>
    </row>
    <row r="95" spans="1:131" s="189" customFormat="1" ht="26.25" hidden="1" customHeight="1" x14ac:dyDescent="0.15">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88"/>
    </row>
    <row r="96" spans="1:131" s="189" customFormat="1" ht="26.25" hidden="1" customHeight="1" x14ac:dyDescent="0.15">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88"/>
    </row>
    <row r="97" spans="1:131" s="189" customFormat="1" ht="26.25" hidden="1" customHeight="1" x14ac:dyDescent="0.15">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88"/>
    </row>
    <row r="98" spans="1:131" s="189" customFormat="1" ht="26.25" hidden="1" customHeight="1" x14ac:dyDescent="0.15">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88"/>
    </row>
    <row r="99" spans="1:131" s="189" customFormat="1" ht="26.25" hidden="1" customHeight="1" x14ac:dyDescent="0.15">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88"/>
    </row>
    <row r="100" spans="1:131" s="189" customFormat="1" ht="26.25" hidden="1" customHeight="1" x14ac:dyDescent="0.15">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88"/>
    </row>
    <row r="101" spans="1:131" s="189" customFormat="1" ht="26.25" hidden="1" customHeight="1" x14ac:dyDescent="0.15">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88"/>
    </row>
    <row r="102" spans="1:131" s="189" customFormat="1" ht="26.25" customHeight="1" thickBot="1" x14ac:dyDescent="0.2">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294</v>
      </c>
      <c r="BR102" s="940" t="s">
        <v>303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135</v>
      </c>
      <c r="CS102" s="947"/>
      <c r="CT102" s="947"/>
      <c r="CU102" s="947"/>
      <c r="CV102" s="948"/>
      <c r="CW102" s="946">
        <v>71</v>
      </c>
      <c r="CX102" s="947"/>
      <c r="CY102" s="947"/>
      <c r="CZ102" s="947"/>
      <c r="DA102" s="948"/>
      <c r="DB102" s="946" t="s">
        <v>481</v>
      </c>
      <c r="DC102" s="947"/>
      <c r="DD102" s="947"/>
      <c r="DE102" s="947"/>
      <c r="DF102" s="948"/>
      <c r="DG102" s="946" t="s">
        <v>481</v>
      </c>
      <c r="DH102" s="947"/>
      <c r="DI102" s="947"/>
      <c r="DJ102" s="947"/>
      <c r="DK102" s="948"/>
      <c r="DL102" s="946" t="s">
        <v>481</v>
      </c>
      <c r="DM102" s="947"/>
      <c r="DN102" s="947"/>
      <c r="DO102" s="947"/>
      <c r="DP102" s="948"/>
      <c r="DQ102" s="946" t="s">
        <v>481</v>
      </c>
      <c r="DR102" s="947"/>
      <c r="DS102" s="947"/>
      <c r="DT102" s="947"/>
      <c r="DU102" s="948"/>
      <c r="DV102" s="929"/>
      <c r="DW102" s="930"/>
      <c r="DX102" s="930"/>
      <c r="DY102" s="930"/>
      <c r="DZ102" s="931"/>
      <c r="EA102" s="188"/>
    </row>
    <row r="103" spans="1:131" s="189" customFormat="1" ht="26.25" customHeight="1" x14ac:dyDescent="0.15">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32" t="s">
        <v>482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88"/>
    </row>
    <row r="104" spans="1:131" s="189" customFormat="1" ht="26.25" customHeight="1" x14ac:dyDescent="0.15">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33" t="s">
        <v>483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88"/>
    </row>
    <row r="105" spans="1:131" s="189" customFormat="1" ht="11.25" customHeight="1" x14ac:dyDescent="0.1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8"/>
    </row>
    <row r="106" spans="1:131" s="189" customFormat="1" ht="11.25" customHeight="1" x14ac:dyDescent="0.15">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8"/>
    </row>
    <row r="107" spans="1:131" s="188" customFormat="1" ht="26.25" customHeight="1" thickBot="1" x14ac:dyDescent="0.2">
      <c r="A107" s="215" t="s">
        <v>304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15" t="s">
        <v>484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88" customFormat="1" ht="26.25" customHeight="1" x14ac:dyDescent="0.15">
      <c r="A108" s="934" t="s">
        <v>305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88" customFormat="1" ht="26.25" customHeight="1" x14ac:dyDescent="0.15">
      <c r="A109" s="887" t="s">
        <v>307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308</v>
      </c>
      <c r="AB109" s="888"/>
      <c r="AC109" s="888"/>
      <c r="AD109" s="888"/>
      <c r="AE109" s="889"/>
      <c r="AF109" s="890" t="s">
        <v>227</v>
      </c>
      <c r="AG109" s="888"/>
      <c r="AH109" s="888"/>
      <c r="AI109" s="888"/>
      <c r="AJ109" s="889"/>
      <c r="AK109" s="890" t="s">
        <v>226</v>
      </c>
      <c r="AL109" s="888"/>
      <c r="AM109" s="888"/>
      <c r="AN109" s="888"/>
      <c r="AO109" s="889"/>
      <c r="AP109" s="890" t="s">
        <v>309</v>
      </c>
      <c r="AQ109" s="888"/>
      <c r="AR109" s="888"/>
      <c r="AS109" s="888"/>
      <c r="AT109" s="919"/>
      <c r="AU109" s="887" t="s">
        <v>307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308</v>
      </c>
      <c r="BR109" s="888"/>
      <c r="BS109" s="888"/>
      <c r="BT109" s="888"/>
      <c r="BU109" s="889"/>
      <c r="BV109" s="890" t="s">
        <v>227</v>
      </c>
      <c r="BW109" s="888"/>
      <c r="BX109" s="888"/>
      <c r="BY109" s="888"/>
      <c r="BZ109" s="889"/>
      <c r="CA109" s="890" t="s">
        <v>226</v>
      </c>
      <c r="CB109" s="888"/>
      <c r="CC109" s="888"/>
      <c r="CD109" s="888"/>
      <c r="CE109" s="889"/>
      <c r="CF109" s="928" t="s">
        <v>309</v>
      </c>
      <c r="CG109" s="928"/>
      <c r="CH109" s="928"/>
      <c r="CI109" s="928"/>
      <c r="CJ109" s="928"/>
      <c r="CK109" s="890" t="s">
        <v>310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308</v>
      </c>
      <c r="DH109" s="888"/>
      <c r="DI109" s="888"/>
      <c r="DJ109" s="888"/>
      <c r="DK109" s="889"/>
      <c r="DL109" s="890" t="s">
        <v>227</v>
      </c>
      <c r="DM109" s="888"/>
      <c r="DN109" s="888"/>
      <c r="DO109" s="888"/>
      <c r="DP109" s="889"/>
      <c r="DQ109" s="890" t="s">
        <v>226</v>
      </c>
      <c r="DR109" s="888"/>
      <c r="DS109" s="888"/>
      <c r="DT109" s="888"/>
      <c r="DU109" s="889"/>
      <c r="DV109" s="890" t="s">
        <v>309</v>
      </c>
      <c r="DW109" s="888"/>
      <c r="DX109" s="888"/>
      <c r="DY109" s="888"/>
      <c r="DZ109" s="919"/>
    </row>
    <row r="110" spans="1:131" s="188" customFormat="1" ht="26.25" customHeight="1" x14ac:dyDescent="0.15">
      <c r="A110" s="757" t="s">
        <v>311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4896335</v>
      </c>
      <c r="AB110" s="873"/>
      <c r="AC110" s="873"/>
      <c r="AD110" s="873"/>
      <c r="AE110" s="874"/>
      <c r="AF110" s="875">
        <v>4662508</v>
      </c>
      <c r="AG110" s="873"/>
      <c r="AH110" s="873"/>
      <c r="AI110" s="873"/>
      <c r="AJ110" s="874"/>
      <c r="AK110" s="875">
        <v>4635751</v>
      </c>
      <c r="AL110" s="873"/>
      <c r="AM110" s="873"/>
      <c r="AN110" s="873"/>
      <c r="AO110" s="874"/>
      <c r="AP110" s="876">
        <v>28.1</v>
      </c>
      <c r="AQ110" s="877"/>
      <c r="AR110" s="877"/>
      <c r="AS110" s="877"/>
      <c r="AT110" s="878"/>
      <c r="AU110" s="920" t="s">
        <v>46</v>
      </c>
      <c r="AV110" s="921"/>
      <c r="AW110" s="921"/>
      <c r="AX110" s="921"/>
      <c r="AY110" s="922"/>
      <c r="AZ110" s="816" t="s">
        <v>312</v>
      </c>
      <c r="BA110" s="758"/>
      <c r="BB110" s="758"/>
      <c r="BC110" s="758"/>
      <c r="BD110" s="758"/>
      <c r="BE110" s="758"/>
      <c r="BF110" s="758"/>
      <c r="BG110" s="758"/>
      <c r="BH110" s="758"/>
      <c r="BI110" s="758"/>
      <c r="BJ110" s="758"/>
      <c r="BK110" s="758"/>
      <c r="BL110" s="758"/>
      <c r="BM110" s="758"/>
      <c r="BN110" s="758"/>
      <c r="BO110" s="758"/>
      <c r="BP110" s="759"/>
      <c r="BQ110" s="799">
        <v>40765611</v>
      </c>
      <c r="BR110" s="800"/>
      <c r="BS110" s="800"/>
      <c r="BT110" s="800"/>
      <c r="BU110" s="800"/>
      <c r="BV110" s="800">
        <v>43356622</v>
      </c>
      <c r="BW110" s="800"/>
      <c r="BX110" s="800"/>
      <c r="BY110" s="800"/>
      <c r="BZ110" s="800"/>
      <c r="CA110" s="800">
        <v>42268801</v>
      </c>
      <c r="CB110" s="800"/>
      <c r="CC110" s="800"/>
      <c r="CD110" s="800"/>
      <c r="CE110" s="800"/>
      <c r="CF110" s="861">
        <v>256.60000000000002</v>
      </c>
      <c r="CG110" s="862"/>
      <c r="CH110" s="862"/>
      <c r="CI110" s="862"/>
      <c r="CJ110" s="862"/>
      <c r="CK110" s="916" t="s">
        <v>313</v>
      </c>
      <c r="CL110" s="864"/>
      <c r="CM110" s="869" t="s">
        <v>314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444</v>
      </c>
      <c r="DH110" s="800"/>
      <c r="DI110" s="800"/>
      <c r="DJ110" s="800"/>
      <c r="DK110" s="800"/>
      <c r="DL110" s="800" t="s">
        <v>444</v>
      </c>
      <c r="DM110" s="800"/>
      <c r="DN110" s="800"/>
      <c r="DO110" s="800"/>
      <c r="DP110" s="800"/>
      <c r="DQ110" s="800" t="s">
        <v>444</v>
      </c>
      <c r="DR110" s="800"/>
      <c r="DS110" s="800"/>
      <c r="DT110" s="800"/>
      <c r="DU110" s="800"/>
      <c r="DV110" s="801" t="s">
        <v>444</v>
      </c>
      <c r="DW110" s="801"/>
      <c r="DX110" s="801"/>
      <c r="DY110" s="801"/>
      <c r="DZ110" s="802"/>
    </row>
    <row r="111" spans="1:131" s="188" customFormat="1" ht="26.25" customHeight="1" x14ac:dyDescent="0.15">
      <c r="A111" s="778" t="s">
        <v>315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444</v>
      </c>
      <c r="AB111" s="909"/>
      <c r="AC111" s="909"/>
      <c r="AD111" s="909"/>
      <c r="AE111" s="910"/>
      <c r="AF111" s="911" t="s">
        <v>444</v>
      </c>
      <c r="AG111" s="909"/>
      <c r="AH111" s="909"/>
      <c r="AI111" s="909"/>
      <c r="AJ111" s="910"/>
      <c r="AK111" s="911" t="s">
        <v>444</v>
      </c>
      <c r="AL111" s="909"/>
      <c r="AM111" s="909"/>
      <c r="AN111" s="909"/>
      <c r="AO111" s="910"/>
      <c r="AP111" s="912" t="s">
        <v>444</v>
      </c>
      <c r="AQ111" s="913"/>
      <c r="AR111" s="913"/>
      <c r="AS111" s="913"/>
      <c r="AT111" s="914"/>
      <c r="AU111" s="923"/>
      <c r="AV111" s="924"/>
      <c r="AW111" s="924"/>
      <c r="AX111" s="924"/>
      <c r="AY111" s="925"/>
      <c r="AZ111" s="767" t="s">
        <v>316</v>
      </c>
      <c r="BA111" s="768"/>
      <c r="BB111" s="768"/>
      <c r="BC111" s="768"/>
      <c r="BD111" s="768"/>
      <c r="BE111" s="768"/>
      <c r="BF111" s="768"/>
      <c r="BG111" s="768"/>
      <c r="BH111" s="768"/>
      <c r="BI111" s="768"/>
      <c r="BJ111" s="768"/>
      <c r="BK111" s="768"/>
      <c r="BL111" s="768"/>
      <c r="BM111" s="768"/>
      <c r="BN111" s="768"/>
      <c r="BO111" s="768"/>
      <c r="BP111" s="769"/>
      <c r="BQ111" s="770">
        <v>160337</v>
      </c>
      <c r="BR111" s="771"/>
      <c r="BS111" s="771"/>
      <c r="BT111" s="771"/>
      <c r="BU111" s="771"/>
      <c r="BV111" s="771">
        <v>93620</v>
      </c>
      <c r="BW111" s="771"/>
      <c r="BX111" s="771"/>
      <c r="BY111" s="771"/>
      <c r="BZ111" s="771"/>
      <c r="CA111" s="771">
        <v>68970</v>
      </c>
      <c r="CB111" s="771"/>
      <c r="CC111" s="771"/>
      <c r="CD111" s="771"/>
      <c r="CE111" s="771"/>
      <c r="CF111" s="848">
        <v>0.4</v>
      </c>
      <c r="CG111" s="849"/>
      <c r="CH111" s="849"/>
      <c r="CI111" s="849"/>
      <c r="CJ111" s="849"/>
      <c r="CK111" s="917"/>
      <c r="CL111" s="866"/>
      <c r="CM111" s="803" t="s">
        <v>317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444</v>
      </c>
      <c r="DH111" s="771"/>
      <c r="DI111" s="771"/>
      <c r="DJ111" s="771"/>
      <c r="DK111" s="771"/>
      <c r="DL111" s="771" t="s">
        <v>444</v>
      </c>
      <c r="DM111" s="771"/>
      <c r="DN111" s="771"/>
      <c r="DO111" s="771"/>
      <c r="DP111" s="771"/>
      <c r="DQ111" s="771" t="s">
        <v>444</v>
      </c>
      <c r="DR111" s="771"/>
      <c r="DS111" s="771"/>
      <c r="DT111" s="771"/>
      <c r="DU111" s="771"/>
      <c r="DV111" s="823" t="s">
        <v>444</v>
      </c>
      <c r="DW111" s="823"/>
      <c r="DX111" s="823"/>
      <c r="DY111" s="823"/>
      <c r="DZ111" s="824"/>
    </row>
    <row r="112" spans="1:131" s="188" customFormat="1" ht="26.25" customHeight="1" x14ac:dyDescent="0.15">
      <c r="A112" s="902" t="s">
        <v>318</v>
      </c>
      <c r="B112" s="903"/>
      <c r="C112" s="768" t="s">
        <v>319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10000</v>
      </c>
      <c r="AB112" s="784"/>
      <c r="AC112" s="784"/>
      <c r="AD112" s="784"/>
      <c r="AE112" s="785"/>
      <c r="AF112" s="786">
        <v>10000</v>
      </c>
      <c r="AG112" s="784"/>
      <c r="AH112" s="784"/>
      <c r="AI112" s="784"/>
      <c r="AJ112" s="785"/>
      <c r="AK112" s="786">
        <v>10000</v>
      </c>
      <c r="AL112" s="784"/>
      <c r="AM112" s="784"/>
      <c r="AN112" s="784"/>
      <c r="AO112" s="785"/>
      <c r="AP112" s="754">
        <v>0.1</v>
      </c>
      <c r="AQ112" s="755"/>
      <c r="AR112" s="755"/>
      <c r="AS112" s="755"/>
      <c r="AT112" s="756"/>
      <c r="AU112" s="923"/>
      <c r="AV112" s="924"/>
      <c r="AW112" s="924"/>
      <c r="AX112" s="924"/>
      <c r="AY112" s="925"/>
      <c r="AZ112" s="767" t="s">
        <v>320</v>
      </c>
      <c r="BA112" s="768"/>
      <c r="BB112" s="768"/>
      <c r="BC112" s="768"/>
      <c r="BD112" s="768"/>
      <c r="BE112" s="768"/>
      <c r="BF112" s="768"/>
      <c r="BG112" s="768"/>
      <c r="BH112" s="768"/>
      <c r="BI112" s="768"/>
      <c r="BJ112" s="768"/>
      <c r="BK112" s="768"/>
      <c r="BL112" s="768"/>
      <c r="BM112" s="768"/>
      <c r="BN112" s="768"/>
      <c r="BO112" s="768"/>
      <c r="BP112" s="769"/>
      <c r="BQ112" s="770">
        <v>23264602</v>
      </c>
      <c r="BR112" s="771"/>
      <c r="BS112" s="771"/>
      <c r="BT112" s="771"/>
      <c r="BU112" s="771"/>
      <c r="BV112" s="771">
        <v>23061004</v>
      </c>
      <c r="BW112" s="771"/>
      <c r="BX112" s="771"/>
      <c r="BY112" s="771"/>
      <c r="BZ112" s="771"/>
      <c r="CA112" s="771">
        <v>22624049</v>
      </c>
      <c r="CB112" s="771"/>
      <c r="CC112" s="771"/>
      <c r="CD112" s="771"/>
      <c r="CE112" s="771"/>
      <c r="CF112" s="848">
        <v>137.30000000000001</v>
      </c>
      <c r="CG112" s="849"/>
      <c r="CH112" s="849"/>
      <c r="CI112" s="849"/>
      <c r="CJ112" s="849"/>
      <c r="CK112" s="917"/>
      <c r="CL112" s="866"/>
      <c r="CM112" s="803" t="s">
        <v>321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444</v>
      </c>
      <c r="DH112" s="771"/>
      <c r="DI112" s="771"/>
      <c r="DJ112" s="771"/>
      <c r="DK112" s="771"/>
      <c r="DL112" s="771" t="s">
        <v>444</v>
      </c>
      <c r="DM112" s="771"/>
      <c r="DN112" s="771"/>
      <c r="DO112" s="771"/>
      <c r="DP112" s="771"/>
      <c r="DQ112" s="771" t="s">
        <v>444</v>
      </c>
      <c r="DR112" s="771"/>
      <c r="DS112" s="771"/>
      <c r="DT112" s="771"/>
      <c r="DU112" s="771"/>
      <c r="DV112" s="823" t="s">
        <v>444</v>
      </c>
      <c r="DW112" s="823"/>
      <c r="DX112" s="823"/>
      <c r="DY112" s="823"/>
      <c r="DZ112" s="824"/>
    </row>
    <row r="113" spans="1:130" s="188" customFormat="1" ht="26.25" customHeight="1" x14ac:dyDescent="0.15">
      <c r="A113" s="904"/>
      <c r="B113" s="905"/>
      <c r="C113" s="768" t="s">
        <v>322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1589406</v>
      </c>
      <c r="AB113" s="909"/>
      <c r="AC113" s="909"/>
      <c r="AD113" s="909"/>
      <c r="AE113" s="910"/>
      <c r="AF113" s="911">
        <v>1646906</v>
      </c>
      <c r="AG113" s="909"/>
      <c r="AH113" s="909"/>
      <c r="AI113" s="909"/>
      <c r="AJ113" s="910"/>
      <c r="AK113" s="911">
        <v>1639732</v>
      </c>
      <c r="AL113" s="909"/>
      <c r="AM113" s="909"/>
      <c r="AN113" s="909"/>
      <c r="AO113" s="910"/>
      <c r="AP113" s="912">
        <v>10</v>
      </c>
      <c r="AQ113" s="913"/>
      <c r="AR113" s="913"/>
      <c r="AS113" s="913"/>
      <c r="AT113" s="914"/>
      <c r="AU113" s="923"/>
      <c r="AV113" s="924"/>
      <c r="AW113" s="924"/>
      <c r="AX113" s="924"/>
      <c r="AY113" s="925"/>
      <c r="AZ113" s="767" t="s">
        <v>323</v>
      </c>
      <c r="BA113" s="768"/>
      <c r="BB113" s="768"/>
      <c r="BC113" s="768"/>
      <c r="BD113" s="768"/>
      <c r="BE113" s="768"/>
      <c r="BF113" s="768"/>
      <c r="BG113" s="768"/>
      <c r="BH113" s="768"/>
      <c r="BI113" s="768"/>
      <c r="BJ113" s="768"/>
      <c r="BK113" s="768"/>
      <c r="BL113" s="768"/>
      <c r="BM113" s="768"/>
      <c r="BN113" s="768"/>
      <c r="BO113" s="768"/>
      <c r="BP113" s="769"/>
      <c r="BQ113" s="770">
        <v>6251</v>
      </c>
      <c r="BR113" s="771"/>
      <c r="BS113" s="771"/>
      <c r="BT113" s="771"/>
      <c r="BU113" s="771"/>
      <c r="BV113" s="771">
        <v>5480</v>
      </c>
      <c r="BW113" s="771"/>
      <c r="BX113" s="771"/>
      <c r="BY113" s="771"/>
      <c r="BZ113" s="771"/>
      <c r="CA113" s="771">
        <v>4685</v>
      </c>
      <c r="CB113" s="771"/>
      <c r="CC113" s="771"/>
      <c r="CD113" s="771"/>
      <c r="CE113" s="771"/>
      <c r="CF113" s="848">
        <v>0</v>
      </c>
      <c r="CG113" s="849"/>
      <c r="CH113" s="849"/>
      <c r="CI113" s="849"/>
      <c r="CJ113" s="849"/>
      <c r="CK113" s="917"/>
      <c r="CL113" s="866"/>
      <c r="CM113" s="803" t="s">
        <v>485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444</v>
      </c>
      <c r="DH113" s="784"/>
      <c r="DI113" s="784"/>
      <c r="DJ113" s="784"/>
      <c r="DK113" s="785"/>
      <c r="DL113" s="786" t="s">
        <v>444</v>
      </c>
      <c r="DM113" s="784"/>
      <c r="DN113" s="784"/>
      <c r="DO113" s="784"/>
      <c r="DP113" s="785"/>
      <c r="DQ113" s="786" t="s">
        <v>444</v>
      </c>
      <c r="DR113" s="784"/>
      <c r="DS113" s="784"/>
      <c r="DT113" s="784"/>
      <c r="DU113" s="785"/>
      <c r="DV113" s="754" t="s">
        <v>444</v>
      </c>
      <c r="DW113" s="755"/>
      <c r="DX113" s="755"/>
      <c r="DY113" s="755"/>
      <c r="DZ113" s="756"/>
    </row>
    <row r="114" spans="1:130" s="188" customFormat="1" ht="26.25" customHeight="1" x14ac:dyDescent="0.15">
      <c r="A114" s="904"/>
      <c r="B114" s="905"/>
      <c r="C114" s="768" t="s">
        <v>324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444</v>
      </c>
      <c r="AB114" s="784"/>
      <c r="AC114" s="784"/>
      <c r="AD114" s="784"/>
      <c r="AE114" s="785"/>
      <c r="AF114" s="786" t="s">
        <v>444</v>
      </c>
      <c r="AG114" s="784"/>
      <c r="AH114" s="784"/>
      <c r="AI114" s="784"/>
      <c r="AJ114" s="785"/>
      <c r="AK114" s="786" t="s">
        <v>444</v>
      </c>
      <c r="AL114" s="784"/>
      <c r="AM114" s="784"/>
      <c r="AN114" s="784"/>
      <c r="AO114" s="785"/>
      <c r="AP114" s="754" t="s">
        <v>444</v>
      </c>
      <c r="AQ114" s="755"/>
      <c r="AR114" s="755"/>
      <c r="AS114" s="755"/>
      <c r="AT114" s="756"/>
      <c r="AU114" s="923"/>
      <c r="AV114" s="924"/>
      <c r="AW114" s="924"/>
      <c r="AX114" s="924"/>
      <c r="AY114" s="925"/>
      <c r="AZ114" s="767" t="s">
        <v>325</v>
      </c>
      <c r="BA114" s="768"/>
      <c r="BB114" s="768"/>
      <c r="BC114" s="768"/>
      <c r="BD114" s="768"/>
      <c r="BE114" s="768"/>
      <c r="BF114" s="768"/>
      <c r="BG114" s="768"/>
      <c r="BH114" s="768"/>
      <c r="BI114" s="768"/>
      <c r="BJ114" s="768"/>
      <c r="BK114" s="768"/>
      <c r="BL114" s="768"/>
      <c r="BM114" s="768"/>
      <c r="BN114" s="768"/>
      <c r="BO114" s="768"/>
      <c r="BP114" s="769"/>
      <c r="BQ114" s="770">
        <v>4778700</v>
      </c>
      <c r="BR114" s="771"/>
      <c r="BS114" s="771"/>
      <c r="BT114" s="771"/>
      <c r="BU114" s="771"/>
      <c r="BV114" s="771">
        <v>4399705</v>
      </c>
      <c r="BW114" s="771"/>
      <c r="BX114" s="771"/>
      <c r="BY114" s="771"/>
      <c r="BZ114" s="771"/>
      <c r="CA114" s="771">
        <v>4804599</v>
      </c>
      <c r="CB114" s="771"/>
      <c r="CC114" s="771"/>
      <c r="CD114" s="771"/>
      <c r="CE114" s="771"/>
      <c r="CF114" s="848">
        <v>29.2</v>
      </c>
      <c r="CG114" s="849"/>
      <c r="CH114" s="849"/>
      <c r="CI114" s="849"/>
      <c r="CJ114" s="849"/>
      <c r="CK114" s="917"/>
      <c r="CL114" s="866"/>
      <c r="CM114" s="803" t="s">
        <v>326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444</v>
      </c>
      <c r="DH114" s="784"/>
      <c r="DI114" s="784"/>
      <c r="DJ114" s="784"/>
      <c r="DK114" s="785"/>
      <c r="DL114" s="786" t="s">
        <v>444</v>
      </c>
      <c r="DM114" s="784"/>
      <c r="DN114" s="784"/>
      <c r="DO114" s="784"/>
      <c r="DP114" s="785"/>
      <c r="DQ114" s="786" t="s">
        <v>444</v>
      </c>
      <c r="DR114" s="784"/>
      <c r="DS114" s="784"/>
      <c r="DT114" s="784"/>
      <c r="DU114" s="785"/>
      <c r="DV114" s="754" t="s">
        <v>444</v>
      </c>
      <c r="DW114" s="755"/>
      <c r="DX114" s="755"/>
      <c r="DY114" s="755"/>
      <c r="DZ114" s="756"/>
    </row>
    <row r="115" spans="1:130" s="188" customFormat="1" ht="26.25" customHeight="1" x14ac:dyDescent="0.15">
      <c r="A115" s="904"/>
      <c r="B115" s="905"/>
      <c r="C115" s="768" t="s">
        <v>327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96734</v>
      </c>
      <c r="AB115" s="909"/>
      <c r="AC115" s="909"/>
      <c r="AD115" s="909"/>
      <c r="AE115" s="910"/>
      <c r="AF115" s="911">
        <v>89585</v>
      </c>
      <c r="AG115" s="909"/>
      <c r="AH115" s="909"/>
      <c r="AI115" s="909"/>
      <c r="AJ115" s="910"/>
      <c r="AK115" s="911">
        <v>48921</v>
      </c>
      <c r="AL115" s="909"/>
      <c r="AM115" s="909"/>
      <c r="AN115" s="909"/>
      <c r="AO115" s="910"/>
      <c r="AP115" s="912">
        <v>0.3</v>
      </c>
      <c r="AQ115" s="913"/>
      <c r="AR115" s="913"/>
      <c r="AS115" s="913"/>
      <c r="AT115" s="914"/>
      <c r="AU115" s="923"/>
      <c r="AV115" s="924"/>
      <c r="AW115" s="924"/>
      <c r="AX115" s="924"/>
      <c r="AY115" s="925"/>
      <c r="AZ115" s="767" t="s">
        <v>328</v>
      </c>
      <c r="BA115" s="768"/>
      <c r="BB115" s="768"/>
      <c r="BC115" s="768"/>
      <c r="BD115" s="768"/>
      <c r="BE115" s="768"/>
      <c r="BF115" s="768"/>
      <c r="BG115" s="768"/>
      <c r="BH115" s="768"/>
      <c r="BI115" s="768"/>
      <c r="BJ115" s="768"/>
      <c r="BK115" s="768"/>
      <c r="BL115" s="768"/>
      <c r="BM115" s="768"/>
      <c r="BN115" s="768"/>
      <c r="BO115" s="768"/>
      <c r="BP115" s="769"/>
      <c r="BQ115" s="770" t="s">
        <v>444</v>
      </c>
      <c r="BR115" s="771"/>
      <c r="BS115" s="771"/>
      <c r="BT115" s="771"/>
      <c r="BU115" s="771"/>
      <c r="BV115" s="771" t="s">
        <v>444</v>
      </c>
      <c r="BW115" s="771"/>
      <c r="BX115" s="771"/>
      <c r="BY115" s="771"/>
      <c r="BZ115" s="771"/>
      <c r="CA115" s="771" t="s">
        <v>444</v>
      </c>
      <c r="CB115" s="771"/>
      <c r="CC115" s="771"/>
      <c r="CD115" s="771"/>
      <c r="CE115" s="771"/>
      <c r="CF115" s="848" t="s">
        <v>444</v>
      </c>
      <c r="CG115" s="849"/>
      <c r="CH115" s="849"/>
      <c r="CI115" s="849"/>
      <c r="CJ115" s="849"/>
      <c r="CK115" s="917"/>
      <c r="CL115" s="866"/>
      <c r="CM115" s="767" t="s">
        <v>329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42067</v>
      </c>
      <c r="DH115" s="784"/>
      <c r="DI115" s="784"/>
      <c r="DJ115" s="784"/>
      <c r="DK115" s="785"/>
      <c r="DL115" s="786" t="s">
        <v>444</v>
      </c>
      <c r="DM115" s="784"/>
      <c r="DN115" s="784"/>
      <c r="DO115" s="784"/>
      <c r="DP115" s="785"/>
      <c r="DQ115" s="786" t="s">
        <v>444</v>
      </c>
      <c r="DR115" s="784"/>
      <c r="DS115" s="784"/>
      <c r="DT115" s="784"/>
      <c r="DU115" s="785"/>
      <c r="DV115" s="754" t="s">
        <v>444</v>
      </c>
      <c r="DW115" s="755"/>
      <c r="DX115" s="755"/>
      <c r="DY115" s="755"/>
      <c r="DZ115" s="756"/>
    </row>
    <row r="116" spans="1:130" s="188" customFormat="1" ht="26.25" customHeight="1" x14ac:dyDescent="0.15">
      <c r="A116" s="906"/>
      <c r="B116" s="907"/>
      <c r="C116" s="846" t="s">
        <v>330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444</v>
      </c>
      <c r="AB116" s="784"/>
      <c r="AC116" s="784"/>
      <c r="AD116" s="784"/>
      <c r="AE116" s="785"/>
      <c r="AF116" s="786" t="s">
        <v>444</v>
      </c>
      <c r="AG116" s="784"/>
      <c r="AH116" s="784"/>
      <c r="AI116" s="784"/>
      <c r="AJ116" s="785"/>
      <c r="AK116" s="786" t="s">
        <v>444</v>
      </c>
      <c r="AL116" s="784"/>
      <c r="AM116" s="784"/>
      <c r="AN116" s="784"/>
      <c r="AO116" s="785"/>
      <c r="AP116" s="754" t="s">
        <v>444</v>
      </c>
      <c r="AQ116" s="755"/>
      <c r="AR116" s="755"/>
      <c r="AS116" s="755"/>
      <c r="AT116" s="756"/>
      <c r="AU116" s="923"/>
      <c r="AV116" s="924"/>
      <c r="AW116" s="924"/>
      <c r="AX116" s="924"/>
      <c r="AY116" s="925"/>
      <c r="AZ116" s="767" t="s">
        <v>331</v>
      </c>
      <c r="BA116" s="768"/>
      <c r="BB116" s="768"/>
      <c r="BC116" s="768"/>
      <c r="BD116" s="768"/>
      <c r="BE116" s="768"/>
      <c r="BF116" s="768"/>
      <c r="BG116" s="768"/>
      <c r="BH116" s="768"/>
      <c r="BI116" s="768"/>
      <c r="BJ116" s="768"/>
      <c r="BK116" s="768"/>
      <c r="BL116" s="768"/>
      <c r="BM116" s="768"/>
      <c r="BN116" s="768"/>
      <c r="BO116" s="768"/>
      <c r="BP116" s="769"/>
      <c r="BQ116" s="770" t="s">
        <v>444</v>
      </c>
      <c r="BR116" s="771"/>
      <c r="BS116" s="771"/>
      <c r="BT116" s="771"/>
      <c r="BU116" s="771"/>
      <c r="BV116" s="771" t="s">
        <v>444</v>
      </c>
      <c r="BW116" s="771"/>
      <c r="BX116" s="771"/>
      <c r="BY116" s="771"/>
      <c r="BZ116" s="771"/>
      <c r="CA116" s="771" t="s">
        <v>444</v>
      </c>
      <c r="CB116" s="771"/>
      <c r="CC116" s="771"/>
      <c r="CD116" s="771"/>
      <c r="CE116" s="771"/>
      <c r="CF116" s="848" t="s">
        <v>444</v>
      </c>
      <c r="CG116" s="849"/>
      <c r="CH116" s="849"/>
      <c r="CI116" s="849"/>
      <c r="CJ116" s="849"/>
      <c r="CK116" s="917"/>
      <c r="CL116" s="866"/>
      <c r="CM116" s="803" t="s">
        <v>332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118270</v>
      </c>
      <c r="DH116" s="784"/>
      <c r="DI116" s="784"/>
      <c r="DJ116" s="784"/>
      <c r="DK116" s="785"/>
      <c r="DL116" s="786">
        <v>93620</v>
      </c>
      <c r="DM116" s="784"/>
      <c r="DN116" s="784"/>
      <c r="DO116" s="784"/>
      <c r="DP116" s="785"/>
      <c r="DQ116" s="786">
        <v>68970</v>
      </c>
      <c r="DR116" s="784"/>
      <c r="DS116" s="784"/>
      <c r="DT116" s="784"/>
      <c r="DU116" s="785"/>
      <c r="DV116" s="754">
        <v>0.4</v>
      </c>
      <c r="DW116" s="755"/>
      <c r="DX116" s="755"/>
      <c r="DY116" s="755"/>
      <c r="DZ116" s="756"/>
    </row>
    <row r="117" spans="1:130" s="188" customFormat="1" ht="26.25" customHeight="1" x14ac:dyDescent="0.15">
      <c r="A117" s="887" t="s">
        <v>117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486</v>
      </c>
      <c r="Z117" s="889"/>
      <c r="AA117" s="894">
        <v>6592475</v>
      </c>
      <c r="AB117" s="895"/>
      <c r="AC117" s="895"/>
      <c r="AD117" s="895"/>
      <c r="AE117" s="896"/>
      <c r="AF117" s="898">
        <v>6408999</v>
      </c>
      <c r="AG117" s="895"/>
      <c r="AH117" s="895"/>
      <c r="AI117" s="895"/>
      <c r="AJ117" s="896"/>
      <c r="AK117" s="898">
        <v>6334404</v>
      </c>
      <c r="AL117" s="895"/>
      <c r="AM117" s="895"/>
      <c r="AN117" s="895"/>
      <c r="AO117" s="896"/>
      <c r="AP117" s="899"/>
      <c r="AQ117" s="900"/>
      <c r="AR117" s="900"/>
      <c r="AS117" s="900"/>
      <c r="AT117" s="901"/>
      <c r="AU117" s="923"/>
      <c r="AV117" s="924"/>
      <c r="AW117" s="924"/>
      <c r="AX117" s="924"/>
      <c r="AY117" s="925"/>
      <c r="AZ117" s="845" t="s">
        <v>333</v>
      </c>
      <c r="BA117" s="846"/>
      <c r="BB117" s="846"/>
      <c r="BC117" s="846"/>
      <c r="BD117" s="846"/>
      <c r="BE117" s="846"/>
      <c r="BF117" s="846"/>
      <c r="BG117" s="846"/>
      <c r="BH117" s="846"/>
      <c r="BI117" s="846"/>
      <c r="BJ117" s="846"/>
      <c r="BK117" s="846"/>
      <c r="BL117" s="846"/>
      <c r="BM117" s="846"/>
      <c r="BN117" s="846"/>
      <c r="BO117" s="846"/>
      <c r="BP117" s="847"/>
      <c r="BQ117" s="857" t="s">
        <v>444</v>
      </c>
      <c r="BR117" s="858"/>
      <c r="BS117" s="858"/>
      <c r="BT117" s="858"/>
      <c r="BU117" s="858"/>
      <c r="BV117" s="858" t="s">
        <v>444</v>
      </c>
      <c r="BW117" s="858"/>
      <c r="BX117" s="858"/>
      <c r="BY117" s="858"/>
      <c r="BZ117" s="858"/>
      <c r="CA117" s="858" t="s">
        <v>444</v>
      </c>
      <c r="CB117" s="858"/>
      <c r="CC117" s="858"/>
      <c r="CD117" s="858"/>
      <c r="CE117" s="858"/>
      <c r="CF117" s="848" t="s">
        <v>444</v>
      </c>
      <c r="CG117" s="849"/>
      <c r="CH117" s="849"/>
      <c r="CI117" s="849"/>
      <c r="CJ117" s="849"/>
      <c r="CK117" s="917"/>
      <c r="CL117" s="866"/>
      <c r="CM117" s="803" t="s">
        <v>334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444</v>
      </c>
      <c r="DH117" s="784"/>
      <c r="DI117" s="784"/>
      <c r="DJ117" s="784"/>
      <c r="DK117" s="785"/>
      <c r="DL117" s="786" t="s">
        <v>444</v>
      </c>
      <c r="DM117" s="784"/>
      <c r="DN117" s="784"/>
      <c r="DO117" s="784"/>
      <c r="DP117" s="785"/>
      <c r="DQ117" s="786" t="s">
        <v>444</v>
      </c>
      <c r="DR117" s="784"/>
      <c r="DS117" s="784"/>
      <c r="DT117" s="784"/>
      <c r="DU117" s="785"/>
      <c r="DV117" s="754" t="s">
        <v>444</v>
      </c>
      <c r="DW117" s="755"/>
      <c r="DX117" s="755"/>
      <c r="DY117" s="755"/>
      <c r="DZ117" s="756"/>
    </row>
    <row r="118" spans="1:130" s="188" customFormat="1" ht="26.25" customHeight="1" x14ac:dyDescent="0.15">
      <c r="A118" s="887" t="s">
        <v>310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308</v>
      </c>
      <c r="AB118" s="888"/>
      <c r="AC118" s="888"/>
      <c r="AD118" s="888"/>
      <c r="AE118" s="889"/>
      <c r="AF118" s="890" t="s">
        <v>227</v>
      </c>
      <c r="AG118" s="888"/>
      <c r="AH118" s="888"/>
      <c r="AI118" s="888"/>
      <c r="AJ118" s="889"/>
      <c r="AK118" s="890" t="s">
        <v>226</v>
      </c>
      <c r="AL118" s="888"/>
      <c r="AM118" s="888"/>
      <c r="AN118" s="888"/>
      <c r="AO118" s="889"/>
      <c r="AP118" s="891" t="s">
        <v>309</v>
      </c>
      <c r="AQ118" s="892"/>
      <c r="AR118" s="892"/>
      <c r="AS118" s="892"/>
      <c r="AT118" s="893"/>
      <c r="AU118" s="926"/>
      <c r="AV118" s="927"/>
      <c r="AW118" s="927"/>
      <c r="AX118" s="927"/>
      <c r="AY118" s="927"/>
      <c r="AZ118" s="218" t="s">
        <v>117</v>
      </c>
      <c r="BA118" s="218"/>
      <c r="BB118" s="218"/>
      <c r="BC118" s="218"/>
      <c r="BD118" s="218"/>
      <c r="BE118" s="218"/>
      <c r="BF118" s="218"/>
      <c r="BG118" s="218"/>
      <c r="BH118" s="218"/>
      <c r="BI118" s="218"/>
      <c r="BJ118" s="218"/>
      <c r="BK118" s="218"/>
      <c r="BL118" s="218"/>
      <c r="BM118" s="218"/>
      <c r="BN118" s="218"/>
      <c r="BO118" s="837" t="s">
        <v>487</v>
      </c>
      <c r="BP118" s="838"/>
      <c r="BQ118" s="857">
        <v>68975501</v>
      </c>
      <c r="BR118" s="858"/>
      <c r="BS118" s="858"/>
      <c r="BT118" s="858"/>
      <c r="BU118" s="858"/>
      <c r="BV118" s="858">
        <v>70916431</v>
      </c>
      <c r="BW118" s="858"/>
      <c r="BX118" s="858"/>
      <c r="BY118" s="858"/>
      <c r="BZ118" s="858"/>
      <c r="CA118" s="858">
        <v>69771104</v>
      </c>
      <c r="CB118" s="858"/>
      <c r="CC118" s="858"/>
      <c r="CD118" s="858"/>
      <c r="CE118" s="858"/>
      <c r="CF118" s="743"/>
      <c r="CG118" s="744"/>
      <c r="CH118" s="744"/>
      <c r="CI118" s="744"/>
      <c r="CJ118" s="841"/>
      <c r="CK118" s="917"/>
      <c r="CL118" s="866"/>
      <c r="CM118" s="803" t="s">
        <v>335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444</v>
      </c>
      <c r="DH118" s="784"/>
      <c r="DI118" s="784"/>
      <c r="DJ118" s="784"/>
      <c r="DK118" s="785"/>
      <c r="DL118" s="786" t="s">
        <v>444</v>
      </c>
      <c r="DM118" s="784"/>
      <c r="DN118" s="784"/>
      <c r="DO118" s="784"/>
      <c r="DP118" s="785"/>
      <c r="DQ118" s="786" t="s">
        <v>444</v>
      </c>
      <c r="DR118" s="784"/>
      <c r="DS118" s="784"/>
      <c r="DT118" s="784"/>
      <c r="DU118" s="785"/>
      <c r="DV118" s="754" t="s">
        <v>444</v>
      </c>
      <c r="DW118" s="755"/>
      <c r="DX118" s="755"/>
      <c r="DY118" s="755"/>
      <c r="DZ118" s="756"/>
    </row>
    <row r="119" spans="1:130" s="188" customFormat="1" ht="26.25" customHeight="1" x14ac:dyDescent="0.15">
      <c r="A119" s="863" t="s">
        <v>313</v>
      </c>
      <c r="B119" s="864"/>
      <c r="C119" s="869" t="s">
        <v>314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444</v>
      </c>
      <c r="AB119" s="873"/>
      <c r="AC119" s="873"/>
      <c r="AD119" s="873"/>
      <c r="AE119" s="874"/>
      <c r="AF119" s="875" t="s">
        <v>444</v>
      </c>
      <c r="AG119" s="873"/>
      <c r="AH119" s="873"/>
      <c r="AI119" s="873"/>
      <c r="AJ119" s="874"/>
      <c r="AK119" s="875" t="s">
        <v>444</v>
      </c>
      <c r="AL119" s="873"/>
      <c r="AM119" s="873"/>
      <c r="AN119" s="873"/>
      <c r="AO119" s="874"/>
      <c r="AP119" s="876" t="s">
        <v>444</v>
      </c>
      <c r="AQ119" s="877"/>
      <c r="AR119" s="877"/>
      <c r="AS119" s="877"/>
      <c r="AT119" s="878"/>
      <c r="AU119" s="879" t="s">
        <v>336</v>
      </c>
      <c r="AV119" s="880"/>
      <c r="AW119" s="880"/>
      <c r="AX119" s="880"/>
      <c r="AY119" s="881"/>
      <c r="AZ119" s="816" t="s">
        <v>337</v>
      </c>
      <c r="BA119" s="758"/>
      <c r="BB119" s="758"/>
      <c r="BC119" s="758"/>
      <c r="BD119" s="758"/>
      <c r="BE119" s="758"/>
      <c r="BF119" s="758"/>
      <c r="BG119" s="758"/>
      <c r="BH119" s="758"/>
      <c r="BI119" s="758"/>
      <c r="BJ119" s="758"/>
      <c r="BK119" s="758"/>
      <c r="BL119" s="758"/>
      <c r="BM119" s="758"/>
      <c r="BN119" s="758"/>
      <c r="BO119" s="758"/>
      <c r="BP119" s="759"/>
      <c r="BQ119" s="799">
        <v>5222256</v>
      </c>
      <c r="BR119" s="800"/>
      <c r="BS119" s="800"/>
      <c r="BT119" s="800"/>
      <c r="BU119" s="800"/>
      <c r="BV119" s="800">
        <v>5745030</v>
      </c>
      <c r="BW119" s="800"/>
      <c r="BX119" s="800"/>
      <c r="BY119" s="800"/>
      <c r="BZ119" s="800"/>
      <c r="CA119" s="800">
        <v>6516193</v>
      </c>
      <c r="CB119" s="800"/>
      <c r="CC119" s="800"/>
      <c r="CD119" s="800"/>
      <c r="CE119" s="800"/>
      <c r="CF119" s="861">
        <v>39.6</v>
      </c>
      <c r="CG119" s="862"/>
      <c r="CH119" s="862"/>
      <c r="CI119" s="862"/>
      <c r="CJ119" s="862"/>
      <c r="CK119" s="918"/>
      <c r="CL119" s="868"/>
      <c r="CM119" s="825" t="s">
        <v>338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444</v>
      </c>
      <c r="DH119" s="717"/>
      <c r="DI119" s="717"/>
      <c r="DJ119" s="717"/>
      <c r="DK119" s="718"/>
      <c r="DL119" s="719" t="s">
        <v>444</v>
      </c>
      <c r="DM119" s="717"/>
      <c r="DN119" s="717"/>
      <c r="DO119" s="717"/>
      <c r="DP119" s="718"/>
      <c r="DQ119" s="719" t="s">
        <v>444</v>
      </c>
      <c r="DR119" s="717"/>
      <c r="DS119" s="717"/>
      <c r="DT119" s="717"/>
      <c r="DU119" s="718"/>
      <c r="DV119" s="807" t="s">
        <v>444</v>
      </c>
      <c r="DW119" s="808"/>
      <c r="DX119" s="808"/>
      <c r="DY119" s="808"/>
      <c r="DZ119" s="809"/>
    </row>
    <row r="120" spans="1:130" s="188" customFormat="1" ht="26.25" customHeight="1" x14ac:dyDescent="0.15">
      <c r="A120" s="865"/>
      <c r="B120" s="866"/>
      <c r="C120" s="803" t="s">
        <v>317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444</v>
      </c>
      <c r="AB120" s="784"/>
      <c r="AC120" s="784"/>
      <c r="AD120" s="784"/>
      <c r="AE120" s="785"/>
      <c r="AF120" s="786" t="s">
        <v>444</v>
      </c>
      <c r="AG120" s="784"/>
      <c r="AH120" s="784"/>
      <c r="AI120" s="784"/>
      <c r="AJ120" s="785"/>
      <c r="AK120" s="786" t="s">
        <v>444</v>
      </c>
      <c r="AL120" s="784"/>
      <c r="AM120" s="784"/>
      <c r="AN120" s="784"/>
      <c r="AO120" s="785"/>
      <c r="AP120" s="754" t="s">
        <v>444</v>
      </c>
      <c r="AQ120" s="755"/>
      <c r="AR120" s="755"/>
      <c r="AS120" s="755"/>
      <c r="AT120" s="756"/>
      <c r="AU120" s="882"/>
      <c r="AV120" s="883"/>
      <c r="AW120" s="883"/>
      <c r="AX120" s="883"/>
      <c r="AY120" s="884"/>
      <c r="AZ120" s="767" t="s">
        <v>339</v>
      </c>
      <c r="BA120" s="768"/>
      <c r="BB120" s="768"/>
      <c r="BC120" s="768"/>
      <c r="BD120" s="768"/>
      <c r="BE120" s="768"/>
      <c r="BF120" s="768"/>
      <c r="BG120" s="768"/>
      <c r="BH120" s="768"/>
      <c r="BI120" s="768"/>
      <c r="BJ120" s="768"/>
      <c r="BK120" s="768"/>
      <c r="BL120" s="768"/>
      <c r="BM120" s="768"/>
      <c r="BN120" s="768"/>
      <c r="BO120" s="768"/>
      <c r="BP120" s="769"/>
      <c r="BQ120" s="770">
        <v>801888</v>
      </c>
      <c r="BR120" s="771"/>
      <c r="BS120" s="771"/>
      <c r="BT120" s="771"/>
      <c r="BU120" s="771"/>
      <c r="BV120" s="771">
        <v>726681</v>
      </c>
      <c r="BW120" s="771"/>
      <c r="BX120" s="771"/>
      <c r="BY120" s="771"/>
      <c r="BZ120" s="771"/>
      <c r="CA120" s="771">
        <v>557652</v>
      </c>
      <c r="CB120" s="771"/>
      <c r="CC120" s="771"/>
      <c r="CD120" s="771"/>
      <c r="CE120" s="771"/>
      <c r="CF120" s="848">
        <v>3.4</v>
      </c>
      <c r="CG120" s="849"/>
      <c r="CH120" s="849"/>
      <c r="CI120" s="849"/>
      <c r="CJ120" s="849"/>
      <c r="CK120" s="850" t="s">
        <v>340</v>
      </c>
      <c r="CL120" s="810"/>
      <c r="CM120" s="810"/>
      <c r="CN120" s="810"/>
      <c r="CO120" s="811"/>
      <c r="CP120" s="854" t="s">
        <v>488</v>
      </c>
      <c r="CQ120" s="855"/>
      <c r="CR120" s="855"/>
      <c r="CS120" s="855"/>
      <c r="CT120" s="855"/>
      <c r="CU120" s="855"/>
      <c r="CV120" s="855"/>
      <c r="CW120" s="855"/>
      <c r="CX120" s="855"/>
      <c r="CY120" s="855"/>
      <c r="CZ120" s="855"/>
      <c r="DA120" s="855"/>
      <c r="DB120" s="855"/>
      <c r="DC120" s="855"/>
      <c r="DD120" s="855"/>
      <c r="DE120" s="855"/>
      <c r="DF120" s="856"/>
      <c r="DG120" s="799">
        <v>15014163</v>
      </c>
      <c r="DH120" s="800"/>
      <c r="DI120" s="800"/>
      <c r="DJ120" s="800"/>
      <c r="DK120" s="800"/>
      <c r="DL120" s="800">
        <v>15371897</v>
      </c>
      <c r="DM120" s="800"/>
      <c r="DN120" s="800"/>
      <c r="DO120" s="800"/>
      <c r="DP120" s="800"/>
      <c r="DQ120" s="800">
        <v>14915866</v>
      </c>
      <c r="DR120" s="800"/>
      <c r="DS120" s="800"/>
      <c r="DT120" s="800"/>
      <c r="DU120" s="800"/>
      <c r="DV120" s="801">
        <v>90.6</v>
      </c>
      <c r="DW120" s="801"/>
      <c r="DX120" s="801"/>
      <c r="DY120" s="801"/>
      <c r="DZ120" s="802"/>
    </row>
    <row r="121" spans="1:130" s="188" customFormat="1" ht="26.25" customHeight="1" x14ac:dyDescent="0.15">
      <c r="A121" s="865"/>
      <c r="B121" s="866"/>
      <c r="C121" s="842" t="s">
        <v>341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444</v>
      </c>
      <c r="AB121" s="784"/>
      <c r="AC121" s="784"/>
      <c r="AD121" s="784"/>
      <c r="AE121" s="785"/>
      <c r="AF121" s="786" t="s">
        <v>444</v>
      </c>
      <c r="AG121" s="784"/>
      <c r="AH121" s="784"/>
      <c r="AI121" s="784"/>
      <c r="AJ121" s="785"/>
      <c r="AK121" s="786" t="s">
        <v>444</v>
      </c>
      <c r="AL121" s="784"/>
      <c r="AM121" s="784"/>
      <c r="AN121" s="784"/>
      <c r="AO121" s="785"/>
      <c r="AP121" s="754" t="s">
        <v>444</v>
      </c>
      <c r="AQ121" s="755"/>
      <c r="AR121" s="755"/>
      <c r="AS121" s="755"/>
      <c r="AT121" s="756"/>
      <c r="AU121" s="882"/>
      <c r="AV121" s="883"/>
      <c r="AW121" s="883"/>
      <c r="AX121" s="883"/>
      <c r="AY121" s="884"/>
      <c r="AZ121" s="845" t="s">
        <v>342</v>
      </c>
      <c r="BA121" s="846"/>
      <c r="BB121" s="846"/>
      <c r="BC121" s="846"/>
      <c r="BD121" s="846"/>
      <c r="BE121" s="846"/>
      <c r="BF121" s="846"/>
      <c r="BG121" s="846"/>
      <c r="BH121" s="846"/>
      <c r="BI121" s="846"/>
      <c r="BJ121" s="846"/>
      <c r="BK121" s="846"/>
      <c r="BL121" s="846"/>
      <c r="BM121" s="846"/>
      <c r="BN121" s="846"/>
      <c r="BO121" s="846"/>
      <c r="BP121" s="847"/>
      <c r="BQ121" s="857">
        <v>45941590</v>
      </c>
      <c r="BR121" s="858"/>
      <c r="BS121" s="858"/>
      <c r="BT121" s="858"/>
      <c r="BU121" s="858"/>
      <c r="BV121" s="858">
        <v>48005751</v>
      </c>
      <c r="BW121" s="858"/>
      <c r="BX121" s="858"/>
      <c r="BY121" s="858"/>
      <c r="BZ121" s="858"/>
      <c r="CA121" s="858">
        <v>46684700</v>
      </c>
      <c r="CB121" s="858"/>
      <c r="CC121" s="858"/>
      <c r="CD121" s="858"/>
      <c r="CE121" s="858"/>
      <c r="CF121" s="859">
        <v>283.39999999999998</v>
      </c>
      <c r="CG121" s="860"/>
      <c r="CH121" s="860"/>
      <c r="CI121" s="860"/>
      <c r="CJ121" s="860"/>
      <c r="CK121" s="851"/>
      <c r="CL121" s="812"/>
      <c r="CM121" s="812"/>
      <c r="CN121" s="812"/>
      <c r="CO121" s="813"/>
      <c r="CP121" s="828" t="s">
        <v>489</v>
      </c>
      <c r="CQ121" s="829"/>
      <c r="CR121" s="829"/>
      <c r="CS121" s="829"/>
      <c r="CT121" s="829"/>
      <c r="CU121" s="829"/>
      <c r="CV121" s="829"/>
      <c r="CW121" s="829"/>
      <c r="CX121" s="829"/>
      <c r="CY121" s="829"/>
      <c r="CZ121" s="829"/>
      <c r="DA121" s="829"/>
      <c r="DB121" s="829"/>
      <c r="DC121" s="829"/>
      <c r="DD121" s="829"/>
      <c r="DE121" s="829"/>
      <c r="DF121" s="830"/>
      <c r="DG121" s="770">
        <v>2898291</v>
      </c>
      <c r="DH121" s="771"/>
      <c r="DI121" s="771"/>
      <c r="DJ121" s="771"/>
      <c r="DK121" s="771"/>
      <c r="DL121" s="771">
        <v>3117500</v>
      </c>
      <c r="DM121" s="771"/>
      <c r="DN121" s="771"/>
      <c r="DO121" s="771"/>
      <c r="DP121" s="771"/>
      <c r="DQ121" s="771">
        <v>3177340</v>
      </c>
      <c r="DR121" s="771"/>
      <c r="DS121" s="771"/>
      <c r="DT121" s="771"/>
      <c r="DU121" s="771"/>
      <c r="DV121" s="823">
        <v>19.3</v>
      </c>
      <c r="DW121" s="823"/>
      <c r="DX121" s="823"/>
      <c r="DY121" s="823"/>
      <c r="DZ121" s="824"/>
    </row>
    <row r="122" spans="1:130" s="188" customFormat="1" ht="26.25" customHeight="1" x14ac:dyDescent="0.15">
      <c r="A122" s="865"/>
      <c r="B122" s="866"/>
      <c r="C122" s="803" t="s">
        <v>326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444</v>
      </c>
      <c r="AB122" s="784"/>
      <c r="AC122" s="784"/>
      <c r="AD122" s="784"/>
      <c r="AE122" s="785"/>
      <c r="AF122" s="786" t="s">
        <v>444</v>
      </c>
      <c r="AG122" s="784"/>
      <c r="AH122" s="784"/>
      <c r="AI122" s="784"/>
      <c r="AJ122" s="785"/>
      <c r="AK122" s="786" t="s">
        <v>444</v>
      </c>
      <c r="AL122" s="784"/>
      <c r="AM122" s="784"/>
      <c r="AN122" s="784"/>
      <c r="AO122" s="785"/>
      <c r="AP122" s="754" t="s">
        <v>444</v>
      </c>
      <c r="AQ122" s="755"/>
      <c r="AR122" s="755"/>
      <c r="AS122" s="755"/>
      <c r="AT122" s="756"/>
      <c r="AU122" s="885"/>
      <c r="AV122" s="886"/>
      <c r="AW122" s="886"/>
      <c r="AX122" s="886"/>
      <c r="AY122" s="886"/>
      <c r="AZ122" s="218" t="s">
        <v>117</v>
      </c>
      <c r="BA122" s="218"/>
      <c r="BB122" s="218"/>
      <c r="BC122" s="218"/>
      <c r="BD122" s="218"/>
      <c r="BE122" s="218"/>
      <c r="BF122" s="218"/>
      <c r="BG122" s="218"/>
      <c r="BH122" s="218"/>
      <c r="BI122" s="218"/>
      <c r="BJ122" s="218"/>
      <c r="BK122" s="218"/>
      <c r="BL122" s="218"/>
      <c r="BM122" s="218"/>
      <c r="BN122" s="218"/>
      <c r="BO122" s="837" t="s">
        <v>490</v>
      </c>
      <c r="BP122" s="838"/>
      <c r="BQ122" s="839">
        <v>51965734</v>
      </c>
      <c r="BR122" s="840"/>
      <c r="BS122" s="840"/>
      <c r="BT122" s="840"/>
      <c r="BU122" s="840"/>
      <c r="BV122" s="840">
        <v>54477462</v>
      </c>
      <c r="BW122" s="840"/>
      <c r="BX122" s="840"/>
      <c r="BY122" s="840"/>
      <c r="BZ122" s="840"/>
      <c r="CA122" s="840">
        <v>53758545</v>
      </c>
      <c r="CB122" s="840"/>
      <c r="CC122" s="840"/>
      <c r="CD122" s="840"/>
      <c r="CE122" s="840"/>
      <c r="CF122" s="743"/>
      <c r="CG122" s="744"/>
      <c r="CH122" s="744"/>
      <c r="CI122" s="744"/>
      <c r="CJ122" s="841"/>
      <c r="CK122" s="851"/>
      <c r="CL122" s="812"/>
      <c r="CM122" s="812"/>
      <c r="CN122" s="812"/>
      <c r="CO122" s="813"/>
      <c r="CP122" s="828" t="s">
        <v>491</v>
      </c>
      <c r="CQ122" s="829"/>
      <c r="CR122" s="829"/>
      <c r="CS122" s="829"/>
      <c r="CT122" s="829"/>
      <c r="CU122" s="829"/>
      <c r="CV122" s="829"/>
      <c r="CW122" s="829"/>
      <c r="CX122" s="829"/>
      <c r="CY122" s="829"/>
      <c r="CZ122" s="829"/>
      <c r="DA122" s="829"/>
      <c r="DB122" s="829"/>
      <c r="DC122" s="829"/>
      <c r="DD122" s="829"/>
      <c r="DE122" s="829"/>
      <c r="DF122" s="830"/>
      <c r="DG122" s="770">
        <v>2627381</v>
      </c>
      <c r="DH122" s="771"/>
      <c r="DI122" s="771"/>
      <c r="DJ122" s="771"/>
      <c r="DK122" s="771"/>
      <c r="DL122" s="771">
        <v>2103286</v>
      </c>
      <c r="DM122" s="771"/>
      <c r="DN122" s="771"/>
      <c r="DO122" s="771"/>
      <c r="DP122" s="771"/>
      <c r="DQ122" s="771">
        <v>2064524</v>
      </c>
      <c r="DR122" s="771"/>
      <c r="DS122" s="771"/>
      <c r="DT122" s="771"/>
      <c r="DU122" s="771"/>
      <c r="DV122" s="823">
        <v>12.5</v>
      </c>
      <c r="DW122" s="823"/>
      <c r="DX122" s="823"/>
      <c r="DY122" s="823"/>
      <c r="DZ122" s="824"/>
    </row>
    <row r="123" spans="1:130" s="188" customFormat="1" ht="26.25" customHeight="1" thickBot="1" x14ac:dyDescent="0.2">
      <c r="A123" s="865"/>
      <c r="B123" s="866"/>
      <c r="C123" s="803" t="s">
        <v>332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51575</v>
      </c>
      <c r="AB123" s="784"/>
      <c r="AC123" s="784"/>
      <c r="AD123" s="784"/>
      <c r="AE123" s="785"/>
      <c r="AF123" s="786">
        <v>40348</v>
      </c>
      <c r="AG123" s="784"/>
      <c r="AH123" s="784"/>
      <c r="AI123" s="784"/>
      <c r="AJ123" s="785"/>
      <c r="AK123" s="786">
        <v>37775</v>
      </c>
      <c r="AL123" s="784"/>
      <c r="AM123" s="784"/>
      <c r="AN123" s="784"/>
      <c r="AO123" s="785"/>
      <c r="AP123" s="754">
        <v>0.2</v>
      </c>
      <c r="AQ123" s="755"/>
      <c r="AR123" s="755"/>
      <c r="AS123" s="755"/>
      <c r="AT123" s="756"/>
      <c r="AU123" s="834" t="s">
        <v>343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101.8</v>
      </c>
      <c r="BR123" s="832"/>
      <c r="BS123" s="832"/>
      <c r="BT123" s="832"/>
      <c r="BU123" s="832"/>
      <c r="BV123" s="832">
        <v>99.2</v>
      </c>
      <c r="BW123" s="832"/>
      <c r="BX123" s="832"/>
      <c r="BY123" s="832"/>
      <c r="BZ123" s="832"/>
      <c r="CA123" s="832">
        <v>97.2</v>
      </c>
      <c r="CB123" s="832"/>
      <c r="CC123" s="832"/>
      <c r="CD123" s="832"/>
      <c r="CE123" s="832"/>
      <c r="CF123" s="730"/>
      <c r="CG123" s="731"/>
      <c r="CH123" s="731"/>
      <c r="CI123" s="731"/>
      <c r="CJ123" s="833"/>
      <c r="CK123" s="851"/>
      <c r="CL123" s="812"/>
      <c r="CM123" s="812"/>
      <c r="CN123" s="812"/>
      <c r="CO123" s="813"/>
      <c r="CP123" s="828" t="s">
        <v>492</v>
      </c>
      <c r="CQ123" s="829"/>
      <c r="CR123" s="829"/>
      <c r="CS123" s="829"/>
      <c r="CT123" s="829"/>
      <c r="CU123" s="829"/>
      <c r="CV123" s="829"/>
      <c r="CW123" s="829"/>
      <c r="CX123" s="829"/>
      <c r="CY123" s="829"/>
      <c r="CZ123" s="829"/>
      <c r="DA123" s="829"/>
      <c r="DB123" s="829"/>
      <c r="DC123" s="829"/>
      <c r="DD123" s="829"/>
      <c r="DE123" s="829"/>
      <c r="DF123" s="830"/>
      <c r="DG123" s="783">
        <v>1898830</v>
      </c>
      <c r="DH123" s="784"/>
      <c r="DI123" s="784"/>
      <c r="DJ123" s="784"/>
      <c r="DK123" s="785"/>
      <c r="DL123" s="786">
        <v>1733336</v>
      </c>
      <c r="DM123" s="784"/>
      <c r="DN123" s="784"/>
      <c r="DO123" s="784"/>
      <c r="DP123" s="785"/>
      <c r="DQ123" s="786">
        <v>1726503</v>
      </c>
      <c r="DR123" s="784"/>
      <c r="DS123" s="784"/>
      <c r="DT123" s="784"/>
      <c r="DU123" s="785"/>
      <c r="DV123" s="754">
        <v>10.5</v>
      </c>
      <c r="DW123" s="755"/>
      <c r="DX123" s="755"/>
      <c r="DY123" s="755"/>
      <c r="DZ123" s="756"/>
    </row>
    <row r="124" spans="1:130" s="188" customFormat="1" ht="26.25" customHeight="1" x14ac:dyDescent="0.15">
      <c r="A124" s="865"/>
      <c r="B124" s="866"/>
      <c r="C124" s="803" t="s">
        <v>334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852"/>
      <c r="CL124" s="852"/>
      <c r="CM124" s="852"/>
      <c r="CN124" s="852"/>
      <c r="CO124" s="853"/>
      <c r="CP124" s="828" t="s">
        <v>493</v>
      </c>
      <c r="CQ124" s="829"/>
      <c r="CR124" s="829"/>
      <c r="CS124" s="829"/>
      <c r="CT124" s="829"/>
      <c r="CU124" s="829"/>
      <c r="CV124" s="829"/>
      <c r="CW124" s="829"/>
      <c r="CX124" s="829"/>
      <c r="CY124" s="829"/>
      <c r="CZ124" s="829"/>
      <c r="DA124" s="829"/>
      <c r="DB124" s="829"/>
      <c r="DC124" s="829"/>
      <c r="DD124" s="829"/>
      <c r="DE124" s="829"/>
      <c r="DF124" s="830"/>
      <c r="DG124" s="716">
        <v>825937</v>
      </c>
      <c r="DH124" s="717"/>
      <c r="DI124" s="717"/>
      <c r="DJ124" s="717"/>
      <c r="DK124" s="718"/>
      <c r="DL124" s="719">
        <v>731936</v>
      </c>
      <c r="DM124" s="717"/>
      <c r="DN124" s="717"/>
      <c r="DO124" s="717"/>
      <c r="DP124" s="718"/>
      <c r="DQ124" s="719">
        <v>739816</v>
      </c>
      <c r="DR124" s="717"/>
      <c r="DS124" s="717"/>
      <c r="DT124" s="717"/>
      <c r="DU124" s="718"/>
      <c r="DV124" s="807">
        <v>4.5</v>
      </c>
      <c r="DW124" s="808"/>
      <c r="DX124" s="808"/>
      <c r="DY124" s="808"/>
      <c r="DZ124" s="809"/>
    </row>
    <row r="125" spans="1:130" s="188" customFormat="1" ht="26.25" customHeight="1" thickBot="1" x14ac:dyDescent="0.2">
      <c r="A125" s="865"/>
      <c r="B125" s="866"/>
      <c r="C125" s="803" t="s">
        <v>335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810" t="s">
        <v>344</v>
      </c>
      <c r="CL125" s="810"/>
      <c r="CM125" s="810"/>
      <c r="CN125" s="810"/>
      <c r="CO125" s="811"/>
      <c r="CP125" s="816" t="s">
        <v>345</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88" customFormat="1" ht="26.25" customHeight="1" x14ac:dyDescent="0.15">
      <c r="A126" s="865"/>
      <c r="B126" s="866"/>
      <c r="C126" s="803" t="s">
        <v>338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40000</v>
      </c>
      <c r="AB126" s="784"/>
      <c r="AC126" s="784"/>
      <c r="AD126" s="784"/>
      <c r="AE126" s="785"/>
      <c r="AF126" s="786">
        <v>44669</v>
      </c>
      <c r="AG126" s="784"/>
      <c r="AH126" s="784"/>
      <c r="AI126" s="784"/>
      <c r="AJ126" s="785"/>
      <c r="AK126" s="786">
        <v>7545</v>
      </c>
      <c r="AL126" s="784"/>
      <c r="AM126" s="784"/>
      <c r="AN126" s="784"/>
      <c r="AO126" s="785"/>
      <c r="AP126" s="754">
        <v>0</v>
      </c>
      <c r="AQ126" s="755"/>
      <c r="AR126" s="755"/>
      <c r="AS126" s="755"/>
      <c r="AT126" s="756"/>
      <c r="AU126" s="223"/>
      <c r="AV126" s="223"/>
      <c r="AW126" s="223"/>
      <c r="AX126" s="806" t="s">
        <v>346</v>
      </c>
      <c r="AY126" s="764"/>
      <c r="AZ126" s="764"/>
      <c r="BA126" s="764"/>
      <c r="BB126" s="764"/>
      <c r="BC126" s="764"/>
      <c r="BD126" s="764"/>
      <c r="BE126" s="765"/>
      <c r="BF126" s="763" t="s">
        <v>347</v>
      </c>
      <c r="BG126" s="764"/>
      <c r="BH126" s="764"/>
      <c r="BI126" s="764"/>
      <c r="BJ126" s="764"/>
      <c r="BK126" s="764"/>
      <c r="BL126" s="765"/>
      <c r="BM126" s="763" t="s">
        <v>494</v>
      </c>
      <c r="BN126" s="764"/>
      <c r="BO126" s="764"/>
      <c r="BP126" s="764"/>
      <c r="BQ126" s="764"/>
      <c r="BR126" s="764"/>
      <c r="BS126" s="765"/>
      <c r="BT126" s="763" t="s">
        <v>495</v>
      </c>
      <c r="BU126" s="764"/>
      <c r="BV126" s="764"/>
      <c r="BW126" s="764"/>
      <c r="BX126" s="764"/>
      <c r="BY126" s="764"/>
      <c r="BZ126" s="766"/>
      <c r="CA126" s="223"/>
      <c r="CB126" s="223"/>
      <c r="CC126" s="223"/>
      <c r="CD126" s="224"/>
      <c r="CE126" s="224"/>
      <c r="CF126" s="224"/>
      <c r="CG126" s="221"/>
      <c r="CH126" s="221"/>
      <c r="CI126" s="221"/>
      <c r="CJ126" s="222"/>
      <c r="CK126" s="812"/>
      <c r="CL126" s="812"/>
      <c r="CM126" s="812"/>
      <c r="CN126" s="812"/>
      <c r="CO126" s="813"/>
      <c r="CP126" s="767" t="s">
        <v>348</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88" customFormat="1" ht="26.25" customHeight="1" thickBot="1" x14ac:dyDescent="0.2">
      <c r="A127" s="867"/>
      <c r="B127" s="868"/>
      <c r="C127" s="825" t="s">
        <v>349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5159</v>
      </c>
      <c r="AB127" s="784"/>
      <c r="AC127" s="784"/>
      <c r="AD127" s="784"/>
      <c r="AE127" s="785"/>
      <c r="AF127" s="786">
        <v>4568</v>
      </c>
      <c r="AG127" s="784"/>
      <c r="AH127" s="784"/>
      <c r="AI127" s="784"/>
      <c r="AJ127" s="785"/>
      <c r="AK127" s="786">
        <v>3601</v>
      </c>
      <c r="AL127" s="784"/>
      <c r="AM127" s="784"/>
      <c r="AN127" s="784"/>
      <c r="AO127" s="785"/>
      <c r="AP127" s="754">
        <v>0</v>
      </c>
      <c r="AQ127" s="755"/>
      <c r="AR127" s="755"/>
      <c r="AS127" s="755"/>
      <c r="AT127" s="756"/>
      <c r="AU127" s="223"/>
      <c r="AV127" s="223"/>
      <c r="AW127" s="223"/>
      <c r="AX127" s="757" t="s">
        <v>350</v>
      </c>
      <c r="AY127" s="758"/>
      <c r="AZ127" s="758"/>
      <c r="BA127" s="758"/>
      <c r="BB127" s="758"/>
      <c r="BC127" s="758"/>
      <c r="BD127" s="758"/>
      <c r="BE127" s="759"/>
      <c r="BF127" s="760" t="s">
        <v>444</v>
      </c>
      <c r="BG127" s="761"/>
      <c r="BH127" s="761"/>
      <c r="BI127" s="761"/>
      <c r="BJ127" s="761"/>
      <c r="BK127" s="761"/>
      <c r="BL127" s="762"/>
      <c r="BM127" s="760">
        <v>12.41</v>
      </c>
      <c r="BN127" s="761"/>
      <c r="BO127" s="761"/>
      <c r="BP127" s="761"/>
      <c r="BQ127" s="761"/>
      <c r="BR127" s="761"/>
      <c r="BS127" s="762"/>
      <c r="BT127" s="760">
        <v>20</v>
      </c>
      <c r="BU127" s="761"/>
      <c r="BV127" s="761"/>
      <c r="BW127" s="761"/>
      <c r="BX127" s="761"/>
      <c r="BY127" s="761"/>
      <c r="BZ127" s="817"/>
      <c r="CA127" s="224"/>
      <c r="CB127" s="224"/>
      <c r="CC127" s="224"/>
      <c r="CD127" s="224"/>
      <c r="CE127" s="224"/>
      <c r="CF127" s="224"/>
      <c r="CG127" s="221"/>
      <c r="CH127" s="221"/>
      <c r="CI127" s="221"/>
      <c r="CJ127" s="222"/>
      <c r="CK127" s="814"/>
      <c r="CL127" s="814"/>
      <c r="CM127" s="814"/>
      <c r="CN127" s="814"/>
      <c r="CO127" s="815"/>
      <c r="CP127" s="818" t="s">
        <v>351</v>
      </c>
      <c r="CQ127" s="752"/>
      <c r="CR127" s="752"/>
      <c r="CS127" s="752"/>
      <c r="CT127" s="752"/>
      <c r="CU127" s="752"/>
      <c r="CV127" s="752"/>
      <c r="CW127" s="752"/>
      <c r="CX127" s="752"/>
      <c r="CY127" s="752"/>
      <c r="CZ127" s="752"/>
      <c r="DA127" s="752"/>
      <c r="DB127" s="752"/>
      <c r="DC127" s="752"/>
      <c r="DD127" s="752"/>
      <c r="DE127" s="752"/>
      <c r="DF127" s="753"/>
      <c r="DG127" s="819" t="s">
        <v>444</v>
      </c>
      <c r="DH127" s="820"/>
      <c r="DI127" s="820"/>
      <c r="DJ127" s="820"/>
      <c r="DK127" s="820"/>
      <c r="DL127" s="820" t="s">
        <v>444</v>
      </c>
      <c r="DM127" s="820"/>
      <c r="DN127" s="820"/>
      <c r="DO127" s="820"/>
      <c r="DP127" s="820"/>
      <c r="DQ127" s="820" t="s">
        <v>444</v>
      </c>
      <c r="DR127" s="820"/>
      <c r="DS127" s="820"/>
      <c r="DT127" s="820"/>
      <c r="DU127" s="820"/>
      <c r="DV127" s="821" t="s">
        <v>444</v>
      </c>
      <c r="DW127" s="821"/>
      <c r="DX127" s="821"/>
      <c r="DY127" s="821"/>
      <c r="DZ127" s="822"/>
    </row>
    <row r="128" spans="1:130" s="188" customFormat="1" ht="26.25" customHeight="1" x14ac:dyDescent="0.15">
      <c r="A128" s="795" t="s">
        <v>352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496</v>
      </c>
      <c r="X128" s="797"/>
      <c r="Y128" s="797"/>
      <c r="Z128" s="798"/>
      <c r="AA128" s="723">
        <v>95933</v>
      </c>
      <c r="AB128" s="724"/>
      <c r="AC128" s="724"/>
      <c r="AD128" s="724"/>
      <c r="AE128" s="725"/>
      <c r="AF128" s="726">
        <v>91286</v>
      </c>
      <c r="AG128" s="724"/>
      <c r="AH128" s="724"/>
      <c r="AI128" s="724"/>
      <c r="AJ128" s="725"/>
      <c r="AK128" s="726">
        <v>97845</v>
      </c>
      <c r="AL128" s="724"/>
      <c r="AM128" s="724"/>
      <c r="AN128" s="724"/>
      <c r="AO128" s="725"/>
      <c r="AP128" s="727"/>
      <c r="AQ128" s="728"/>
      <c r="AR128" s="728"/>
      <c r="AS128" s="728"/>
      <c r="AT128" s="729"/>
      <c r="AU128" s="225"/>
      <c r="AV128" s="225"/>
      <c r="AW128" s="225"/>
      <c r="AX128" s="772" t="s">
        <v>353</v>
      </c>
      <c r="AY128" s="768"/>
      <c r="AZ128" s="768"/>
      <c r="BA128" s="768"/>
      <c r="BB128" s="768"/>
      <c r="BC128" s="768"/>
      <c r="BD128" s="768"/>
      <c r="BE128" s="769"/>
      <c r="BF128" s="790" t="s">
        <v>444</v>
      </c>
      <c r="BG128" s="791"/>
      <c r="BH128" s="791"/>
      <c r="BI128" s="791"/>
      <c r="BJ128" s="791"/>
      <c r="BK128" s="791"/>
      <c r="BL128" s="792"/>
      <c r="BM128" s="790">
        <v>17.41</v>
      </c>
      <c r="BN128" s="791"/>
      <c r="BO128" s="791"/>
      <c r="BP128" s="791"/>
      <c r="BQ128" s="791"/>
      <c r="BR128" s="791"/>
      <c r="BS128" s="792"/>
      <c r="BT128" s="790">
        <v>30</v>
      </c>
      <c r="BU128" s="793"/>
      <c r="BV128" s="793"/>
      <c r="BW128" s="793"/>
      <c r="BX128" s="793"/>
      <c r="BY128" s="793"/>
      <c r="BZ128" s="794"/>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7"/>
    </row>
    <row r="129" spans="1:131" s="188" customFormat="1" ht="26.25" customHeight="1" x14ac:dyDescent="0.15">
      <c r="A129" s="778" t="s">
        <v>61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497</v>
      </c>
      <c r="X129" s="781"/>
      <c r="Y129" s="781"/>
      <c r="Z129" s="782"/>
      <c r="AA129" s="783">
        <v>20927715</v>
      </c>
      <c r="AB129" s="784"/>
      <c r="AC129" s="784"/>
      <c r="AD129" s="784"/>
      <c r="AE129" s="785"/>
      <c r="AF129" s="786">
        <v>20989684</v>
      </c>
      <c r="AG129" s="784"/>
      <c r="AH129" s="784"/>
      <c r="AI129" s="784"/>
      <c r="AJ129" s="785"/>
      <c r="AK129" s="786">
        <v>20866881</v>
      </c>
      <c r="AL129" s="784"/>
      <c r="AM129" s="784"/>
      <c r="AN129" s="784"/>
      <c r="AO129" s="785"/>
      <c r="AP129" s="787"/>
      <c r="AQ129" s="788"/>
      <c r="AR129" s="788"/>
      <c r="AS129" s="788"/>
      <c r="AT129" s="789"/>
      <c r="AU129" s="225"/>
      <c r="AV129" s="225"/>
      <c r="AW129" s="225"/>
      <c r="AX129" s="772" t="s">
        <v>354</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7"/>
    </row>
    <row r="130" spans="1:131" s="188" customFormat="1" ht="26.25" customHeight="1" thickBot="1" x14ac:dyDescent="0.2">
      <c r="A130" s="778" t="s">
        <v>355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498</v>
      </c>
      <c r="X130" s="781"/>
      <c r="Y130" s="781"/>
      <c r="Z130" s="782"/>
      <c r="AA130" s="783">
        <v>4233097</v>
      </c>
      <c r="AB130" s="784"/>
      <c r="AC130" s="784"/>
      <c r="AD130" s="784"/>
      <c r="AE130" s="785"/>
      <c r="AF130" s="786">
        <v>4423998</v>
      </c>
      <c r="AG130" s="784"/>
      <c r="AH130" s="784"/>
      <c r="AI130" s="784"/>
      <c r="AJ130" s="785"/>
      <c r="AK130" s="786">
        <v>4395034</v>
      </c>
      <c r="AL130" s="784"/>
      <c r="AM130" s="784"/>
      <c r="AN130" s="784"/>
      <c r="AO130" s="785"/>
      <c r="AP130" s="787"/>
      <c r="AQ130" s="788"/>
      <c r="AR130" s="788"/>
      <c r="AS130" s="788"/>
      <c r="AT130" s="789"/>
      <c r="AU130" s="225"/>
      <c r="AV130" s="225"/>
      <c r="AW130" s="225"/>
      <c r="AX130" s="751" t="s">
        <v>356</v>
      </c>
      <c r="AY130" s="752"/>
      <c r="AZ130" s="752"/>
      <c r="BA130" s="752"/>
      <c r="BB130" s="752"/>
      <c r="BC130" s="752"/>
      <c r="BD130" s="752"/>
      <c r="BE130" s="753"/>
      <c r="BF130" s="705">
        <v>97.2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7"/>
    </row>
    <row r="131" spans="1:131" s="188"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499</v>
      </c>
      <c r="X131" s="714"/>
      <c r="Y131" s="714"/>
      <c r="Z131" s="715"/>
      <c r="AA131" s="716">
        <v>16694618</v>
      </c>
      <c r="AB131" s="717"/>
      <c r="AC131" s="717"/>
      <c r="AD131" s="717"/>
      <c r="AE131" s="718"/>
      <c r="AF131" s="719">
        <v>16565686</v>
      </c>
      <c r="AG131" s="717"/>
      <c r="AH131" s="717"/>
      <c r="AI131" s="717"/>
      <c r="AJ131" s="718"/>
      <c r="AK131" s="719">
        <v>16471847</v>
      </c>
      <c r="AL131" s="717"/>
      <c r="AM131" s="717"/>
      <c r="AN131" s="717"/>
      <c r="AO131" s="718"/>
      <c r="AP131" s="720"/>
      <c r="AQ131" s="721"/>
      <c r="AR131" s="721"/>
      <c r="AS131" s="721"/>
      <c r="AT131" s="722"/>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7"/>
      <c r="DQ131" s="197"/>
      <c r="DR131" s="197"/>
      <c r="DS131" s="197"/>
      <c r="DT131" s="197"/>
      <c r="DU131" s="197"/>
      <c r="DV131" s="197"/>
      <c r="DW131" s="197"/>
      <c r="DX131" s="197"/>
      <c r="DY131" s="197"/>
      <c r="DZ131" s="197"/>
    </row>
    <row r="132" spans="1:131" s="188" customFormat="1" ht="26.25" customHeight="1" x14ac:dyDescent="0.15">
      <c r="A132" s="733" t="s">
        <v>357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358</v>
      </c>
      <c r="W132" s="737"/>
      <c r="X132" s="737"/>
      <c r="Y132" s="737"/>
      <c r="Z132" s="738"/>
      <c r="AA132" s="739">
        <v>13.557932259999999</v>
      </c>
      <c r="AB132" s="740"/>
      <c r="AC132" s="740"/>
      <c r="AD132" s="740"/>
      <c r="AE132" s="741"/>
      <c r="AF132" s="742">
        <v>11.43155194</v>
      </c>
      <c r="AG132" s="740"/>
      <c r="AH132" s="740"/>
      <c r="AI132" s="740"/>
      <c r="AJ132" s="741"/>
      <c r="AK132" s="742">
        <v>11.17983433</v>
      </c>
      <c r="AL132" s="740"/>
      <c r="AM132" s="740"/>
      <c r="AN132" s="740"/>
      <c r="AO132" s="741"/>
      <c r="AP132" s="743"/>
      <c r="AQ132" s="744"/>
      <c r="AR132" s="744"/>
      <c r="AS132" s="744"/>
      <c r="AT132" s="745"/>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7"/>
      <c r="DQ132" s="197"/>
      <c r="DR132" s="197"/>
      <c r="DS132" s="197"/>
      <c r="DT132" s="197"/>
      <c r="DU132" s="197"/>
      <c r="DV132" s="197"/>
      <c r="DW132" s="197"/>
      <c r="DX132" s="197"/>
      <c r="DY132" s="197"/>
      <c r="DZ132" s="197"/>
    </row>
    <row r="133" spans="1:131" s="188"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359</v>
      </c>
      <c r="W133" s="746"/>
      <c r="X133" s="746"/>
      <c r="Y133" s="746"/>
      <c r="Z133" s="747"/>
      <c r="AA133" s="748">
        <v>14.8</v>
      </c>
      <c r="AB133" s="749"/>
      <c r="AC133" s="749"/>
      <c r="AD133" s="749"/>
      <c r="AE133" s="750"/>
      <c r="AF133" s="748">
        <v>13.4</v>
      </c>
      <c r="AG133" s="749"/>
      <c r="AH133" s="749"/>
      <c r="AI133" s="749"/>
      <c r="AJ133" s="750"/>
      <c r="AK133" s="748">
        <v>12</v>
      </c>
      <c r="AL133" s="749"/>
      <c r="AM133" s="749"/>
      <c r="AN133" s="749"/>
      <c r="AO133" s="750"/>
      <c r="AP133" s="730"/>
      <c r="AQ133" s="731"/>
      <c r="AR133" s="731"/>
      <c r="AS133" s="731"/>
      <c r="AT133" s="732"/>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7"/>
      <c r="DQ133" s="197"/>
      <c r="DR133" s="197"/>
      <c r="DS133" s="197"/>
      <c r="DT133" s="197"/>
      <c r="DU133" s="197"/>
      <c r="DV133" s="197"/>
      <c r="DW133" s="197"/>
      <c r="DX133" s="197"/>
      <c r="DY133" s="197"/>
      <c r="DZ133" s="197"/>
    </row>
    <row r="134" spans="1:131" s="189"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8"/>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55" workbookViewId="0">
      <selection activeCell="B32" sqref="B32:P32"/>
    </sheetView>
  </sheetViews>
  <sheetFormatPr defaultColWidth="0" defaultRowHeight="13.5" customHeight="1" zeroHeight="1" x14ac:dyDescent="0.15"/>
  <cols>
    <col min="1" max="36" width="9" style="233" customWidth="1"/>
    <col min="37" max="16384" width="9" style="232" hidden="1"/>
  </cols>
  <sheetData>
    <row r="1" spans="2:36"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32"/>
    </row>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32" sqref="B32:P32"/>
    </sheetView>
  </sheetViews>
  <sheetFormatPr defaultColWidth="0" defaultRowHeight="13.5" customHeight="1" zeroHeight="1" x14ac:dyDescent="0.15"/>
  <cols>
    <col min="1" max="1" width="9.125" style="233" customWidth="1"/>
    <col min="2" max="15" width="9" style="233" customWidth="1"/>
    <col min="16" max="16" width="9.125" style="233" bestFit="1" customWidth="1"/>
    <col min="17"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row r="3" spans="1:34" x14ac:dyDescent="0.15"/>
    <row r="4" spans="1:34" x14ac:dyDescent="0.15">
      <c r="R4" s="232"/>
      <c r="S4" s="232"/>
      <c r="T4" s="232"/>
      <c r="U4" s="232"/>
      <c r="V4" s="232"/>
      <c r="W4" s="232"/>
      <c r="X4" s="232"/>
      <c r="Y4" s="232"/>
      <c r="Z4" s="232"/>
      <c r="AA4" s="232"/>
      <c r="AB4" s="232"/>
      <c r="AC4" s="232"/>
      <c r="AD4" s="232"/>
      <c r="AE4" s="232"/>
      <c r="AF4" s="232"/>
      <c r="AG4" s="232"/>
      <c r="AH4" s="232"/>
    </row>
    <row r="5" spans="1:34" x14ac:dyDescent="0.15">
      <c r="R5" s="232"/>
      <c r="S5" s="232"/>
      <c r="T5" s="232"/>
      <c r="U5" s="232"/>
      <c r="V5" s="232"/>
      <c r="W5" s="232"/>
      <c r="X5" s="232"/>
      <c r="Y5" s="232"/>
      <c r="Z5" s="232"/>
      <c r="AA5" s="232"/>
      <c r="AB5" s="232"/>
      <c r="AC5" s="232"/>
      <c r="AD5" s="232"/>
      <c r="AE5" s="232"/>
      <c r="AF5" s="232"/>
      <c r="AG5" s="232"/>
      <c r="AH5" s="23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row>
    <row r="19" spans="9:34" x14ac:dyDescent="0.15"/>
    <row r="20" spans="9:34" x14ac:dyDescent="0.15"/>
    <row r="21" spans="9:34" x14ac:dyDescent="0.15">
      <c r="AH21" s="232"/>
    </row>
    <row r="22" spans="9:34" x14ac:dyDescent="0.15">
      <c r="AE22" s="232"/>
      <c r="AF22" s="232"/>
      <c r="AG22" s="232"/>
      <c r="AH22" s="232"/>
    </row>
    <row r="23" spans="9:34" x14ac:dyDescent="0.15">
      <c r="U23" s="232"/>
      <c r="V23" s="232"/>
      <c r="W23" s="232"/>
      <c r="X23" s="232"/>
      <c r="Y23" s="232"/>
      <c r="Z23" s="232"/>
      <c r="AA23" s="232"/>
      <c r="AB23" s="232"/>
      <c r="AC23" s="232"/>
      <c r="AD23" s="232"/>
      <c r="AE23" s="232"/>
      <c r="AF23" s="232"/>
      <c r="AG23" s="232"/>
      <c r="AH23" s="23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32"/>
      <c r="W35" s="232"/>
      <c r="X35" s="232"/>
      <c r="Y35" s="232"/>
      <c r="Z35" s="232"/>
      <c r="AA35" s="232"/>
      <c r="AB35" s="232"/>
      <c r="AC35" s="232"/>
      <c r="AD35" s="232"/>
      <c r="AE35" s="232"/>
      <c r="AF35" s="232"/>
      <c r="AG35" s="232"/>
      <c r="AH35" s="232"/>
    </row>
    <row r="36" spans="15:34" x14ac:dyDescent="0.15"/>
    <row r="37" spans="15:34" x14ac:dyDescent="0.15">
      <c r="AH37" s="232"/>
    </row>
    <row r="38" spans="15:34" x14ac:dyDescent="0.15">
      <c r="AE38" s="232"/>
      <c r="AF38" s="232"/>
      <c r="AG38" s="232"/>
      <c r="AH38" s="232"/>
    </row>
    <row r="39" spans="15:34" x14ac:dyDescent="0.15"/>
    <row r="40" spans="15:34" x14ac:dyDescent="0.15"/>
    <row r="41" spans="15:34" x14ac:dyDescent="0.15"/>
    <row r="42" spans="15:34" x14ac:dyDescent="0.15"/>
    <row r="43" spans="15:34" x14ac:dyDescent="0.15">
      <c r="O43" s="232"/>
      <c r="P43" s="232"/>
      <c r="Q43" s="232"/>
      <c r="R43" s="232"/>
      <c r="S43" s="232"/>
      <c r="T43" s="232"/>
      <c r="U43" s="232"/>
      <c r="V43" s="232"/>
      <c r="W43" s="232"/>
      <c r="X43" s="232"/>
      <c r="Y43" s="232"/>
      <c r="Z43" s="232"/>
      <c r="AA43" s="232"/>
      <c r="AB43" s="232"/>
      <c r="AC43" s="232"/>
      <c r="AD43" s="232"/>
      <c r="AE43" s="232"/>
      <c r="AF43" s="232"/>
      <c r="AG43" s="232"/>
      <c r="AH43" s="232"/>
    </row>
    <row r="44" spans="15:34" x14ac:dyDescent="0.15">
      <c r="AH44" s="232"/>
    </row>
    <row r="45" spans="15:34" x14ac:dyDescent="0.15"/>
    <row r="46" spans="15:34" x14ac:dyDescent="0.15">
      <c r="W46" s="232"/>
      <c r="X46" s="232"/>
      <c r="Y46" s="232"/>
      <c r="Z46" s="232"/>
      <c r="AA46" s="232"/>
      <c r="AB46" s="232"/>
      <c r="AC46" s="232"/>
      <c r="AD46" s="232"/>
      <c r="AE46" s="232"/>
      <c r="AF46" s="232"/>
      <c r="AG46" s="232"/>
      <c r="AH46" s="232"/>
    </row>
    <row r="47" spans="15:34" x14ac:dyDescent="0.15"/>
    <row r="48" spans="15:34" x14ac:dyDescent="0.15"/>
    <row r="49" spans="22:34" x14ac:dyDescent="0.15"/>
    <row r="50" spans="22:34" x14ac:dyDescent="0.15">
      <c r="V50" s="232"/>
      <c r="W50" s="232"/>
      <c r="X50" s="232"/>
      <c r="Y50" s="232"/>
      <c r="Z50" s="232"/>
      <c r="AA50" s="232"/>
      <c r="AB50" s="232"/>
      <c r="AC50" s="232"/>
      <c r="AD50" s="232"/>
      <c r="AE50" s="232"/>
      <c r="AF50" s="232"/>
      <c r="AG50" s="232"/>
      <c r="AH50" s="232"/>
    </row>
    <row r="51" spans="22:34" x14ac:dyDescent="0.15"/>
    <row r="52" spans="22:34" x14ac:dyDescent="0.15"/>
    <row r="53" spans="22:34" x14ac:dyDescent="0.15">
      <c r="AH53" s="23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32"/>
      <c r="Z67" s="232"/>
      <c r="AA67" s="232"/>
      <c r="AB67" s="232"/>
      <c r="AC67" s="232"/>
      <c r="AD67" s="232"/>
      <c r="AE67" s="232"/>
      <c r="AF67" s="232"/>
      <c r="AG67" s="232"/>
      <c r="AH67" s="23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32" sqref="B32:P32"/>
    </sheetView>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360</v>
      </c>
      <c r="B5" s="237"/>
      <c r="C5" s="237"/>
      <c r="D5" s="237"/>
      <c r="E5" s="237"/>
      <c r="F5" s="237"/>
      <c r="G5" s="237"/>
      <c r="H5" s="237"/>
      <c r="I5" s="237"/>
      <c r="J5" s="237"/>
      <c r="K5" s="237"/>
      <c r="L5" s="237"/>
      <c r="M5" s="237"/>
      <c r="N5" s="237"/>
      <c r="O5" s="238"/>
    </row>
    <row r="6" spans="1:16" x14ac:dyDescent="0.15">
      <c r="A6" s="239"/>
      <c r="B6" s="235"/>
      <c r="C6" s="235"/>
      <c r="D6" s="235"/>
      <c r="E6" s="235"/>
      <c r="F6" s="235"/>
      <c r="G6" s="240" t="s">
        <v>361</v>
      </c>
      <c r="H6" s="240"/>
      <c r="I6" s="240"/>
      <c r="J6" s="240"/>
      <c r="K6" s="235"/>
      <c r="L6" s="235"/>
      <c r="M6" s="235"/>
      <c r="N6" s="235"/>
    </row>
    <row r="7" spans="1:16" x14ac:dyDescent="0.15">
      <c r="A7" s="239"/>
      <c r="B7" s="235"/>
      <c r="C7" s="235"/>
      <c r="D7" s="235"/>
      <c r="E7" s="235"/>
      <c r="F7" s="235"/>
      <c r="G7" s="242"/>
      <c r="H7" s="243"/>
      <c r="I7" s="243"/>
      <c r="J7" s="244"/>
      <c r="K7" s="1117" t="s">
        <v>362</v>
      </c>
      <c r="L7" s="245"/>
      <c r="M7" s="246" t="s">
        <v>363</v>
      </c>
      <c r="N7" s="247"/>
    </row>
    <row r="8" spans="1:16" x14ac:dyDescent="0.15">
      <c r="A8" s="239"/>
      <c r="B8" s="235"/>
      <c r="C8" s="235"/>
      <c r="D8" s="235"/>
      <c r="E8" s="235"/>
      <c r="F8" s="235"/>
      <c r="G8" s="248"/>
      <c r="H8" s="249"/>
      <c r="I8" s="249"/>
      <c r="J8" s="250"/>
      <c r="K8" s="1118"/>
      <c r="L8" s="251" t="s">
        <v>364</v>
      </c>
      <c r="M8" s="252" t="s">
        <v>365</v>
      </c>
      <c r="N8" s="253" t="s">
        <v>366</v>
      </c>
    </row>
    <row r="9" spans="1:16" x14ac:dyDescent="0.15">
      <c r="A9" s="239"/>
      <c r="B9" s="235"/>
      <c r="C9" s="235"/>
      <c r="D9" s="235"/>
      <c r="E9" s="235"/>
      <c r="F9" s="235"/>
      <c r="G9" s="1119" t="s">
        <v>367</v>
      </c>
      <c r="H9" s="1120"/>
      <c r="I9" s="1120"/>
      <c r="J9" s="1121"/>
      <c r="K9" s="254">
        <v>5423246</v>
      </c>
      <c r="L9" s="255">
        <v>94005</v>
      </c>
      <c r="M9" s="256">
        <v>72299</v>
      </c>
      <c r="N9" s="257">
        <v>30</v>
      </c>
    </row>
    <row r="10" spans="1:16" x14ac:dyDescent="0.15">
      <c r="A10" s="239"/>
      <c r="B10" s="235"/>
      <c r="C10" s="235"/>
      <c r="D10" s="235"/>
      <c r="E10" s="235"/>
      <c r="F10" s="235"/>
      <c r="G10" s="1119" t="s">
        <v>368</v>
      </c>
      <c r="H10" s="1120"/>
      <c r="I10" s="1120"/>
      <c r="J10" s="1121"/>
      <c r="K10" s="258">
        <v>354169</v>
      </c>
      <c r="L10" s="259">
        <v>6139</v>
      </c>
      <c r="M10" s="260">
        <v>5259</v>
      </c>
      <c r="N10" s="261">
        <v>16.7</v>
      </c>
    </row>
    <row r="11" spans="1:16" ht="13.5" customHeight="1" x14ac:dyDescent="0.15">
      <c r="A11" s="239"/>
      <c r="B11" s="235"/>
      <c r="C11" s="235"/>
      <c r="D11" s="235"/>
      <c r="E11" s="235"/>
      <c r="F11" s="235"/>
      <c r="G11" s="1119" t="s">
        <v>369</v>
      </c>
      <c r="H11" s="1120"/>
      <c r="I11" s="1120"/>
      <c r="J11" s="1121"/>
      <c r="K11" s="258">
        <v>420</v>
      </c>
      <c r="L11" s="259">
        <v>7</v>
      </c>
      <c r="M11" s="260">
        <v>5513</v>
      </c>
      <c r="N11" s="261">
        <v>-99.9</v>
      </c>
    </row>
    <row r="12" spans="1:16" ht="13.5" customHeight="1" x14ac:dyDescent="0.15">
      <c r="A12" s="239"/>
      <c r="B12" s="235"/>
      <c r="C12" s="235"/>
      <c r="D12" s="235"/>
      <c r="E12" s="235"/>
      <c r="F12" s="235"/>
      <c r="G12" s="1119" t="s">
        <v>370</v>
      </c>
      <c r="H12" s="1120"/>
      <c r="I12" s="1120"/>
      <c r="J12" s="1121"/>
      <c r="K12" s="258">
        <v>20653</v>
      </c>
      <c r="L12" s="259">
        <v>358</v>
      </c>
      <c r="M12" s="260">
        <v>1180</v>
      </c>
      <c r="N12" s="261">
        <v>-69.7</v>
      </c>
    </row>
    <row r="13" spans="1:16" ht="13.5" customHeight="1" x14ac:dyDescent="0.15">
      <c r="A13" s="239"/>
      <c r="B13" s="235"/>
      <c r="C13" s="235"/>
      <c r="D13" s="235"/>
      <c r="E13" s="235"/>
      <c r="F13" s="235"/>
      <c r="G13" s="1119" t="s">
        <v>371</v>
      </c>
      <c r="H13" s="1120"/>
      <c r="I13" s="1120"/>
      <c r="J13" s="1121"/>
      <c r="K13" s="258" t="s">
        <v>372</v>
      </c>
      <c r="L13" s="259" t="s">
        <v>372</v>
      </c>
      <c r="M13" s="260">
        <v>2</v>
      </c>
      <c r="N13" s="261" t="s">
        <v>372</v>
      </c>
    </row>
    <row r="14" spans="1:16" ht="13.5" customHeight="1" x14ac:dyDescent="0.15">
      <c r="A14" s="239"/>
      <c r="B14" s="235"/>
      <c r="C14" s="235"/>
      <c r="D14" s="235"/>
      <c r="E14" s="235"/>
      <c r="F14" s="235"/>
      <c r="G14" s="1119" t="s">
        <v>373</v>
      </c>
      <c r="H14" s="1120"/>
      <c r="I14" s="1120"/>
      <c r="J14" s="1121"/>
      <c r="K14" s="258">
        <v>197083</v>
      </c>
      <c r="L14" s="259">
        <v>3416</v>
      </c>
      <c r="M14" s="260">
        <v>3170</v>
      </c>
      <c r="N14" s="261">
        <v>7.8</v>
      </c>
    </row>
    <row r="15" spans="1:16" ht="13.5" customHeight="1" x14ac:dyDescent="0.15">
      <c r="A15" s="239"/>
      <c r="B15" s="235"/>
      <c r="C15" s="235"/>
      <c r="D15" s="235"/>
      <c r="E15" s="235"/>
      <c r="F15" s="235"/>
      <c r="G15" s="1119" t="s">
        <v>374</v>
      </c>
      <c r="H15" s="1120"/>
      <c r="I15" s="1120"/>
      <c r="J15" s="1121"/>
      <c r="K15" s="258">
        <v>119597</v>
      </c>
      <c r="L15" s="259">
        <v>2073</v>
      </c>
      <c r="M15" s="260">
        <v>1822</v>
      </c>
      <c r="N15" s="261">
        <v>13.8</v>
      </c>
    </row>
    <row r="16" spans="1:16" x14ac:dyDescent="0.15">
      <c r="A16" s="239"/>
      <c r="B16" s="235"/>
      <c r="C16" s="235"/>
      <c r="D16" s="235"/>
      <c r="E16" s="235"/>
      <c r="F16" s="235"/>
      <c r="G16" s="1122" t="s">
        <v>375</v>
      </c>
      <c r="H16" s="1123"/>
      <c r="I16" s="1123"/>
      <c r="J16" s="1124"/>
      <c r="K16" s="259">
        <v>-557708</v>
      </c>
      <c r="L16" s="259">
        <v>-9667</v>
      </c>
      <c r="M16" s="260">
        <v>-7642</v>
      </c>
      <c r="N16" s="261">
        <v>26.5</v>
      </c>
    </row>
    <row r="17" spans="1:16" x14ac:dyDescent="0.15">
      <c r="A17" s="239"/>
      <c r="B17" s="235"/>
      <c r="C17" s="235"/>
      <c r="D17" s="235"/>
      <c r="E17" s="235"/>
      <c r="F17" s="235"/>
      <c r="G17" s="1122" t="s">
        <v>117</v>
      </c>
      <c r="H17" s="1123"/>
      <c r="I17" s="1123"/>
      <c r="J17" s="1124"/>
      <c r="K17" s="259">
        <v>5557460</v>
      </c>
      <c r="L17" s="259">
        <v>96331</v>
      </c>
      <c r="M17" s="260">
        <v>81603</v>
      </c>
      <c r="N17" s="261">
        <v>18</v>
      </c>
    </row>
    <row r="18" spans="1:16" x14ac:dyDescent="0.15">
      <c r="A18" s="239"/>
      <c r="B18" s="235"/>
      <c r="C18" s="235"/>
      <c r="D18" s="235"/>
      <c r="E18" s="235"/>
      <c r="F18" s="235"/>
      <c r="G18" s="235"/>
      <c r="H18" s="235"/>
      <c r="I18" s="235"/>
      <c r="J18" s="235"/>
      <c r="K18" s="235"/>
      <c r="L18" s="235"/>
      <c r="M18" s="262"/>
      <c r="N18" s="262"/>
    </row>
    <row r="19" spans="1:16" x14ac:dyDescent="0.15">
      <c r="A19" s="239"/>
      <c r="B19" s="235"/>
      <c r="C19" s="235"/>
      <c r="D19" s="235"/>
      <c r="E19" s="235"/>
      <c r="F19" s="235"/>
      <c r="G19" s="235" t="s">
        <v>376</v>
      </c>
      <c r="H19" s="235"/>
      <c r="I19" s="235"/>
      <c r="J19" s="235"/>
      <c r="K19" s="235"/>
      <c r="L19" s="235"/>
      <c r="M19" s="235"/>
      <c r="N19" s="235"/>
    </row>
    <row r="20" spans="1:16" x14ac:dyDescent="0.15">
      <c r="A20" s="239"/>
      <c r="B20" s="235"/>
      <c r="C20" s="235"/>
      <c r="D20" s="235"/>
      <c r="E20" s="235"/>
      <c r="F20" s="235"/>
      <c r="G20" s="263"/>
      <c r="H20" s="264"/>
      <c r="I20" s="264"/>
      <c r="J20" s="265"/>
      <c r="K20" s="266" t="s">
        <v>377</v>
      </c>
      <c r="L20" s="267" t="s">
        <v>378</v>
      </c>
      <c r="M20" s="268" t="s">
        <v>379</v>
      </c>
      <c r="N20" s="269"/>
    </row>
    <row r="21" spans="1:16" s="275" customFormat="1" x14ac:dyDescent="0.15">
      <c r="A21" s="270"/>
      <c r="B21" s="240"/>
      <c r="C21" s="240"/>
      <c r="D21" s="240"/>
      <c r="E21" s="240"/>
      <c r="F21" s="240"/>
      <c r="G21" s="1114" t="s">
        <v>380</v>
      </c>
      <c r="H21" s="1115"/>
      <c r="I21" s="1115"/>
      <c r="J21" s="1116"/>
      <c r="K21" s="271">
        <v>11.16</v>
      </c>
      <c r="L21" s="272">
        <v>7.96</v>
      </c>
      <c r="M21" s="273">
        <v>3.2</v>
      </c>
      <c r="N21" s="240"/>
      <c r="O21" s="274"/>
      <c r="P21" s="270"/>
    </row>
    <row r="22" spans="1:16" s="275" customFormat="1" x14ac:dyDescent="0.15">
      <c r="A22" s="270"/>
      <c r="B22" s="240"/>
      <c r="C22" s="240"/>
      <c r="D22" s="240"/>
      <c r="E22" s="240"/>
      <c r="F22" s="240"/>
      <c r="G22" s="1114" t="s">
        <v>381</v>
      </c>
      <c r="H22" s="1115"/>
      <c r="I22" s="1115"/>
      <c r="J22" s="1116"/>
      <c r="K22" s="276">
        <v>94.2</v>
      </c>
      <c r="L22" s="277">
        <v>98.3</v>
      </c>
      <c r="M22" s="278">
        <v>-4.0999999999999996</v>
      </c>
      <c r="N22" s="262"/>
      <c r="O22" s="274"/>
      <c r="P22" s="270"/>
    </row>
    <row r="23" spans="1:16" s="275" customFormat="1" x14ac:dyDescent="0.15">
      <c r="A23" s="270"/>
      <c r="B23" s="240"/>
      <c r="C23" s="240"/>
      <c r="D23" s="240"/>
      <c r="E23" s="240"/>
      <c r="F23" s="240"/>
      <c r="G23" s="240"/>
      <c r="H23" s="240"/>
      <c r="I23" s="240"/>
      <c r="J23" s="240"/>
      <c r="K23" s="240"/>
      <c r="L23" s="262"/>
      <c r="M23" s="262"/>
      <c r="N23" s="262"/>
      <c r="O23" s="274"/>
      <c r="P23" s="270"/>
    </row>
    <row r="24" spans="1:16" s="275" customFormat="1" x14ac:dyDescent="0.15">
      <c r="A24" s="270"/>
      <c r="B24" s="240"/>
      <c r="C24" s="240"/>
      <c r="D24" s="240"/>
      <c r="E24" s="240"/>
      <c r="F24" s="240"/>
      <c r="G24" s="240"/>
      <c r="H24" s="240"/>
      <c r="I24" s="240"/>
      <c r="J24" s="240"/>
      <c r="K24" s="240"/>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0" t="s">
        <v>500</v>
      </c>
      <c r="B26" s="240"/>
      <c r="C26" s="240"/>
      <c r="D26" s="240"/>
      <c r="E26" s="240"/>
      <c r="F26" s="240"/>
      <c r="G26" s="240"/>
      <c r="H26" s="240"/>
      <c r="I26" s="240"/>
      <c r="J26" s="240"/>
      <c r="K26" s="240"/>
      <c r="L26" s="262"/>
      <c r="M26" s="262"/>
      <c r="N26" s="262"/>
      <c r="O26" s="240"/>
      <c r="P26" s="240"/>
    </row>
    <row r="27" spans="1:16" x14ac:dyDescent="0.15">
      <c r="K27" s="235"/>
      <c r="L27" s="235"/>
      <c r="M27" s="235"/>
      <c r="N27" s="235"/>
      <c r="O27" s="235"/>
      <c r="P27" s="235"/>
    </row>
    <row r="28" spans="1:16" ht="17.25" x14ac:dyDescent="0.15">
      <c r="A28" s="236" t="s">
        <v>382</v>
      </c>
      <c r="B28" s="237"/>
      <c r="C28" s="237"/>
      <c r="D28" s="237"/>
      <c r="E28" s="237"/>
      <c r="F28" s="237"/>
      <c r="G28" s="237"/>
      <c r="H28" s="237"/>
      <c r="I28" s="237"/>
      <c r="J28" s="237"/>
      <c r="K28" s="237"/>
      <c r="L28" s="237"/>
      <c r="M28" s="237"/>
      <c r="N28" s="237"/>
      <c r="O28" s="283"/>
    </row>
    <row r="29" spans="1:16" x14ac:dyDescent="0.15">
      <c r="A29" s="239"/>
      <c r="B29" s="235"/>
      <c r="C29" s="235"/>
      <c r="D29" s="235"/>
      <c r="E29" s="235"/>
      <c r="F29" s="235"/>
      <c r="G29" s="240" t="s">
        <v>383</v>
      </c>
      <c r="H29" s="240"/>
      <c r="I29" s="240"/>
      <c r="J29" s="240"/>
      <c r="K29" s="235"/>
      <c r="L29" s="235"/>
      <c r="M29" s="235"/>
      <c r="N29" s="235"/>
      <c r="O29" s="284"/>
    </row>
    <row r="30" spans="1:16" x14ac:dyDescent="0.15">
      <c r="A30" s="239"/>
      <c r="B30" s="235"/>
      <c r="C30" s="235"/>
      <c r="D30" s="235"/>
      <c r="E30" s="235"/>
      <c r="F30" s="235"/>
      <c r="G30" s="242"/>
      <c r="H30" s="243"/>
      <c r="I30" s="243"/>
      <c r="J30" s="244"/>
      <c r="K30" s="1117" t="s">
        <v>362</v>
      </c>
      <c r="L30" s="245"/>
      <c r="M30" s="246" t="s">
        <v>363</v>
      </c>
      <c r="N30" s="247"/>
    </row>
    <row r="31" spans="1:16" x14ac:dyDescent="0.15">
      <c r="A31" s="239"/>
      <c r="B31" s="235"/>
      <c r="C31" s="235"/>
      <c r="D31" s="235"/>
      <c r="E31" s="235"/>
      <c r="F31" s="235"/>
      <c r="G31" s="248"/>
      <c r="H31" s="249"/>
      <c r="I31" s="249"/>
      <c r="J31" s="250"/>
      <c r="K31" s="1118"/>
      <c r="L31" s="251" t="s">
        <v>364</v>
      </c>
      <c r="M31" s="252" t="s">
        <v>365</v>
      </c>
      <c r="N31" s="253" t="s">
        <v>366</v>
      </c>
    </row>
    <row r="32" spans="1:16" ht="27" customHeight="1" x14ac:dyDescent="0.15">
      <c r="A32" s="239"/>
      <c r="B32" s="235"/>
      <c r="C32" s="235"/>
      <c r="D32" s="235"/>
      <c r="E32" s="235"/>
      <c r="F32" s="235"/>
      <c r="G32" s="1130" t="s">
        <v>384</v>
      </c>
      <c r="H32" s="1131"/>
      <c r="I32" s="1131"/>
      <c r="J32" s="1132"/>
      <c r="K32" s="285">
        <v>4635751</v>
      </c>
      <c r="L32" s="285">
        <v>80355</v>
      </c>
      <c r="M32" s="286">
        <v>50969</v>
      </c>
      <c r="N32" s="287">
        <v>57.7</v>
      </c>
    </row>
    <row r="33" spans="1:16" ht="13.5" customHeight="1" x14ac:dyDescent="0.15">
      <c r="A33" s="239"/>
      <c r="B33" s="235"/>
      <c r="C33" s="235"/>
      <c r="D33" s="235"/>
      <c r="E33" s="235"/>
      <c r="F33" s="235"/>
      <c r="G33" s="1130" t="s">
        <v>385</v>
      </c>
      <c r="H33" s="1131"/>
      <c r="I33" s="1131"/>
      <c r="J33" s="1132"/>
      <c r="K33" s="285" t="s">
        <v>372</v>
      </c>
      <c r="L33" s="285" t="s">
        <v>372</v>
      </c>
      <c r="M33" s="286" t="s">
        <v>372</v>
      </c>
      <c r="N33" s="287" t="s">
        <v>372</v>
      </c>
    </row>
    <row r="34" spans="1:16" ht="27" customHeight="1" x14ac:dyDescent="0.15">
      <c r="A34" s="239"/>
      <c r="B34" s="235"/>
      <c r="C34" s="235"/>
      <c r="D34" s="235"/>
      <c r="E34" s="235"/>
      <c r="F34" s="235"/>
      <c r="G34" s="1130" t="s">
        <v>386</v>
      </c>
      <c r="H34" s="1131"/>
      <c r="I34" s="1131"/>
      <c r="J34" s="1132"/>
      <c r="K34" s="285">
        <v>10000</v>
      </c>
      <c r="L34" s="285">
        <v>173</v>
      </c>
      <c r="M34" s="286">
        <v>29</v>
      </c>
      <c r="N34" s="287">
        <v>496.6</v>
      </c>
    </row>
    <row r="35" spans="1:16" ht="27" customHeight="1" x14ac:dyDescent="0.15">
      <c r="A35" s="239"/>
      <c r="B35" s="235"/>
      <c r="C35" s="235"/>
      <c r="D35" s="235"/>
      <c r="E35" s="235"/>
      <c r="F35" s="235"/>
      <c r="G35" s="1130" t="s">
        <v>501</v>
      </c>
      <c r="H35" s="1131"/>
      <c r="I35" s="1131"/>
      <c r="J35" s="1132"/>
      <c r="K35" s="285">
        <v>1639732</v>
      </c>
      <c r="L35" s="285">
        <v>28423</v>
      </c>
      <c r="M35" s="286">
        <v>14294</v>
      </c>
      <c r="N35" s="287">
        <v>98.8</v>
      </c>
    </row>
    <row r="36" spans="1:16" ht="27" customHeight="1" x14ac:dyDescent="0.15">
      <c r="A36" s="239"/>
      <c r="B36" s="235"/>
      <c r="C36" s="235"/>
      <c r="D36" s="235"/>
      <c r="E36" s="235"/>
      <c r="F36" s="235"/>
      <c r="G36" s="1130" t="s">
        <v>502</v>
      </c>
      <c r="H36" s="1131"/>
      <c r="I36" s="1131"/>
      <c r="J36" s="1132"/>
      <c r="K36" s="285" t="s">
        <v>372</v>
      </c>
      <c r="L36" s="285" t="s">
        <v>372</v>
      </c>
      <c r="M36" s="286">
        <v>1493</v>
      </c>
      <c r="N36" s="287" t="s">
        <v>372</v>
      </c>
    </row>
    <row r="37" spans="1:16" ht="13.5" customHeight="1" x14ac:dyDescent="0.15">
      <c r="A37" s="239"/>
      <c r="B37" s="235"/>
      <c r="C37" s="235"/>
      <c r="D37" s="235"/>
      <c r="E37" s="235"/>
      <c r="F37" s="235"/>
      <c r="G37" s="1130" t="s">
        <v>503</v>
      </c>
      <c r="H37" s="1131"/>
      <c r="I37" s="1131"/>
      <c r="J37" s="1132"/>
      <c r="K37" s="285">
        <v>48921</v>
      </c>
      <c r="L37" s="285">
        <v>848</v>
      </c>
      <c r="M37" s="286">
        <v>1584</v>
      </c>
      <c r="N37" s="287">
        <v>-46.5</v>
      </c>
    </row>
    <row r="38" spans="1:16" ht="27" customHeight="1" x14ac:dyDescent="0.15">
      <c r="A38" s="239"/>
      <c r="B38" s="235"/>
      <c r="C38" s="235"/>
      <c r="D38" s="235"/>
      <c r="E38" s="235"/>
      <c r="F38" s="235"/>
      <c r="G38" s="1133" t="s">
        <v>387</v>
      </c>
      <c r="H38" s="1134"/>
      <c r="I38" s="1134"/>
      <c r="J38" s="1135"/>
      <c r="K38" s="288" t="s">
        <v>372</v>
      </c>
      <c r="L38" s="288" t="s">
        <v>372</v>
      </c>
      <c r="M38" s="289">
        <v>4</v>
      </c>
      <c r="N38" s="290" t="s">
        <v>372</v>
      </c>
      <c r="O38" s="284"/>
    </row>
    <row r="39" spans="1:16" x14ac:dyDescent="0.15">
      <c r="A39" s="239"/>
      <c r="B39" s="235"/>
      <c r="C39" s="235"/>
      <c r="D39" s="235"/>
      <c r="E39" s="235"/>
      <c r="F39" s="235"/>
      <c r="G39" s="1133" t="s">
        <v>388</v>
      </c>
      <c r="H39" s="1134"/>
      <c r="I39" s="1134"/>
      <c r="J39" s="1135"/>
      <c r="K39" s="291">
        <v>-97845</v>
      </c>
      <c r="L39" s="291">
        <v>-1696</v>
      </c>
      <c r="M39" s="292">
        <v>-4432</v>
      </c>
      <c r="N39" s="293">
        <v>-61.7</v>
      </c>
      <c r="O39" s="284"/>
    </row>
    <row r="40" spans="1:16" ht="27" customHeight="1" x14ac:dyDescent="0.15">
      <c r="A40" s="239"/>
      <c r="B40" s="235"/>
      <c r="C40" s="235"/>
      <c r="D40" s="235"/>
      <c r="E40" s="235"/>
      <c r="F40" s="235"/>
      <c r="G40" s="1130" t="s">
        <v>389</v>
      </c>
      <c r="H40" s="1131"/>
      <c r="I40" s="1131"/>
      <c r="J40" s="1132"/>
      <c r="K40" s="291">
        <v>-4395034</v>
      </c>
      <c r="L40" s="291">
        <v>-76182</v>
      </c>
      <c r="M40" s="292">
        <v>-44638</v>
      </c>
      <c r="N40" s="293">
        <v>70.7</v>
      </c>
      <c r="O40" s="284"/>
    </row>
    <row r="41" spans="1:16" x14ac:dyDescent="0.15">
      <c r="A41" s="239"/>
      <c r="B41" s="235"/>
      <c r="C41" s="235"/>
      <c r="D41" s="235"/>
      <c r="E41" s="235"/>
      <c r="F41" s="235"/>
      <c r="G41" s="1136" t="s">
        <v>221</v>
      </c>
      <c r="H41" s="1137"/>
      <c r="I41" s="1137"/>
      <c r="J41" s="1138"/>
      <c r="K41" s="285">
        <v>1841525</v>
      </c>
      <c r="L41" s="291">
        <v>31920</v>
      </c>
      <c r="M41" s="292">
        <v>19303</v>
      </c>
      <c r="N41" s="293">
        <v>65.400000000000006</v>
      </c>
      <c r="O41" s="284"/>
    </row>
    <row r="42" spans="1:16" x14ac:dyDescent="0.15">
      <c r="A42" s="239"/>
      <c r="B42" s="235"/>
      <c r="C42" s="235"/>
      <c r="D42" s="235"/>
      <c r="E42" s="235"/>
      <c r="F42" s="235"/>
      <c r="G42" s="294" t="s">
        <v>504</v>
      </c>
      <c r="H42" s="235"/>
      <c r="I42" s="235"/>
      <c r="J42" s="235"/>
      <c r="K42" s="235"/>
      <c r="L42" s="235"/>
      <c r="M42" s="262"/>
      <c r="N42" s="262"/>
      <c r="O42" s="284"/>
    </row>
    <row r="43" spans="1:16" x14ac:dyDescent="0.15">
      <c r="A43" s="239"/>
      <c r="B43" s="235"/>
      <c r="C43" s="235"/>
      <c r="D43" s="235"/>
      <c r="E43" s="235"/>
      <c r="F43" s="235"/>
      <c r="G43" s="235"/>
      <c r="H43" s="235"/>
      <c r="I43" s="235"/>
      <c r="J43" s="235"/>
      <c r="K43" s="235"/>
      <c r="L43" s="295"/>
      <c r="M43" s="262"/>
      <c r="N43" s="235"/>
      <c r="O43" s="284"/>
    </row>
    <row r="44" spans="1:16" x14ac:dyDescent="0.15">
      <c r="A44" s="239"/>
      <c r="B44" s="235"/>
      <c r="C44" s="235"/>
      <c r="D44" s="235"/>
      <c r="E44" s="235"/>
      <c r="F44" s="235"/>
      <c r="G44" s="235"/>
      <c r="H44" s="235"/>
      <c r="I44" s="235"/>
      <c r="J44" s="235"/>
      <c r="K44" s="235"/>
      <c r="L44" s="235"/>
      <c r="M44" s="262"/>
      <c r="N44" s="235"/>
    </row>
    <row r="45" spans="1:16" x14ac:dyDescent="0.15">
      <c r="A45" s="237"/>
      <c r="B45" s="237"/>
      <c r="C45" s="237"/>
      <c r="D45" s="237"/>
      <c r="E45" s="237"/>
      <c r="F45" s="237"/>
      <c r="G45" s="237"/>
      <c r="H45" s="237"/>
      <c r="I45" s="237"/>
      <c r="J45" s="237"/>
      <c r="K45" s="237"/>
      <c r="L45" s="237"/>
      <c r="M45" s="296"/>
      <c r="N45" s="237"/>
      <c r="O45" s="237"/>
      <c r="P45" s="235"/>
    </row>
    <row r="46" spans="1:16" x14ac:dyDescent="0.15">
      <c r="A46" s="297"/>
      <c r="B46" s="297"/>
      <c r="C46" s="297"/>
      <c r="D46" s="297"/>
      <c r="E46" s="297"/>
      <c r="F46" s="297"/>
      <c r="G46" s="297"/>
      <c r="H46" s="297"/>
      <c r="I46" s="297"/>
      <c r="J46" s="297"/>
      <c r="K46" s="297"/>
      <c r="L46" s="297"/>
      <c r="M46" s="297"/>
      <c r="N46" s="297"/>
      <c r="O46" s="297"/>
      <c r="P46" s="235"/>
    </row>
    <row r="47" spans="1:16" ht="17.25" customHeight="1" x14ac:dyDescent="0.15">
      <c r="A47" s="298" t="s">
        <v>390</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9" t="s">
        <v>391</v>
      </c>
      <c r="H48" s="299"/>
      <c r="I48" s="299"/>
      <c r="J48" s="299"/>
      <c r="K48" s="299"/>
      <c r="L48" s="299"/>
      <c r="M48" s="300"/>
      <c r="N48" s="299"/>
    </row>
    <row r="49" spans="1:14" ht="13.5" customHeight="1" x14ac:dyDescent="0.15">
      <c r="A49" s="239"/>
      <c r="B49" s="235"/>
      <c r="C49" s="235"/>
      <c r="D49" s="235"/>
      <c r="E49" s="235"/>
      <c r="F49" s="235"/>
      <c r="G49" s="301"/>
      <c r="H49" s="302"/>
      <c r="I49" s="1125" t="s">
        <v>362</v>
      </c>
      <c r="J49" s="1127" t="s">
        <v>392</v>
      </c>
      <c r="K49" s="1128"/>
      <c r="L49" s="1128"/>
      <c r="M49" s="1128"/>
      <c r="N49" s="1129"/>
    </row>
    <row r="50" spans="1:14" x14ac:dyDescent="0.15">
      <c r="A50" s="239"/>
      <c r="B50" s="235"/>
      <c r="C50" s="235"/>
      <c r="D50" s="235"/>
      <c r="E50" s="235"/>
      <c r="F50" s="235"/>
      <c r="G50" s="303"/>
      <c r="H50" s="304"/>
      <c r="I50" s="1126"/>
      <c r="J50" s="305" t="s">
        <v>393</v>
      </c>
      <c r="K50" s="306" t="s">
        <v>394</v>
      </c>
      <c r="L50" s="307" t="s">
        <v>395</v>
      </c>
      <c r="M50" s="308" t="s">
        <v>396</v>
      </c>
      <c r="N50" s="309" t="s">
        <v>397</v>
      </c>
    </row>
    <row r="51" spans="1:14" x14ac:dyDescent="0.15">
      <c r="A51" s="239"/>
      <c r="B51" s="235"/>
      <c r="C51" s="235"/>
      <c r="D51" s="235"/>
      <c r="E51" s="235"/>
      <c r="F51" s="235"/>
      <c r="G51" s="301" t="s">
        <v>398</v>
      </c>
      <c r="H51" s="302"/>
      <c r="I51" s="310">
        <v>4335844</v>
      </c>
      <c r="J51" s="311">
        <v>72180</v>
      </c>
      <c r="K51" s="312">
        <v>-0.1</v>
      </c>
      <c r="L51" s="313">
        <v>47569</v>
      </c>
      <c r="M51" s="314">
        <v>-28.9</v>
      </c>
      <c r="N51" s="315">
        <v>28.8</v>
      </c>
    </row>
    <row r="52" spans="1:14" x14ac:dyDescent="0.15">
      <c r="A52" s="239"/>
      <c r="B52" s="235"/>
      <c r="C52" s="235"/>
      <c r="D52" s="235"/>
      <c r="E52" s="235"/>
      <c r="F52" s="235"/>
      <c r="G52" s="316"/>
      <c r="H52" s="317" t="s">
        <v>399</v>
      </c>
      <c r="I52" s="318">
        <v>2092767</v>
      </c>
      <c r="J52" s="319">
        <v>34839</v>
      </c>
      <c r="K52" s="320">
        <v>-40.799999999999997</v>
      </c>
      <c r="L52" s="321">
        <v>26255</v>
      </c>
      <c r="M52" s="322">
        <v>-27.7</v>
      </c>
      <c r="N52" s="323">
        <v>-13.1</v>
      </c>
    </row>
    <row r="53" spans="1:14" x14ac:dyDescent="0.15">
      <c r="A53" s="239"/>
      <c r="B53" s="235"/>
      <c r="C53" s="235"/>
      <c r="D53" s="235"/>
      <c r="E53" s="235"/>
      <c r="F53" s="235"/>
      <c r="G53" s="301" t="s">
        <v>400</v>
      </c>
      <c r="H53" s="302"/>
      <c r="I53" s="310">
        <v>4619555</v>
      </c>
      <c r="J53" s="311">
        <v>77466</v>
      </c>
      <c r="K53" s="312">
        <v>7.3</v>
      </c>
      <c r="L53" s="313">
        <v>50880</v>
      </c>
      <c r="M53" s="314">
        <v>7</v>
      </c>
      <c r="N53" s="315">
        <v>0.3</v>
      </c>
    </row>
    <row r="54" spans="1:14" x14ac:dyDescent="0.15">
      <c r="A54" s="239"/>
      <c r="B54" s="235"/>
      <c r="C54" s="235"/>
      <c r="D54" s="235"/>
      <c r="E54" s="235"/>
      <c r="F54" s="235"/>
      <c r="G54" s="316"/>
      <c r="H54" s="317" t="s">
        <v>399</v>
      </c>
      <c r="I54" s="318">
        <v>2348657</v>
      </c>
      <c r="J54" s="319">
        <v>39385</v>
      </c>
      <c r="K54" s="320">
        <v>13</v>
      </c>
      <c r="L54" s="321">
        <v>26879</v>
      </c>
      <c r="M54" s="322">
        <v>2.4</v>
      </c>
      <c r="N54" s="323">
        <v>10.6</v>
      </c>
    </row>
    <row r="55" spans="1:14" x14ac:dyDescent="0.15">
      <c r="A55" s="239"/>
      <c r="B55" s="235"/>
      <c r="C55" s="235"/>
      <c r="D55" s="235"/>
      <c r="E55" s="235"/>
      <c r="F55" s="235"/>
      <c r="G55" s="301" t="s">
        <v>401</v>
      </c>
      <c r="H55" s="302"/>
      <c r="I55" s="310">
        <v>4329213</v>
      </c>
      <c r="J55" s="311">
        <v>73053</v>
      </c>
      <c r="K55" s="312">
        <v>-5.7</v>
      </c>
      <c r="L55" s="313">
        <v>63956</v>
      </c>
      <c r="M55" s="314">
        <v>25.7</v>
      </c>
      <c r="N55" s="315">
        <v>-31.4</v>
      </c>
    </row>
    <row r="56" spans="1:14" x14ac:dyDescent="0.15">
      <c r="A56" s="239"/>
      <c r="B56" s="235"/>
      <c r="C56" s="235"/>
      <c r="D56" s="235"/>
      <c r="E56" s="235"/>
      <c r="F56" s="235"/>
      <c r="G56" s="316"/>
      <c r="H56" s="317" t="s">
        <v>399</v>
      </c>
      <c r="I56" s="318">
        <v>2884762</v>
      </c>
      <c r="J56" s="319">
        <v>48679</v>
      </c>
      <c r="K56" s="320">
        <v>23.6</v>
      </c>
      <c r="L56" s="321">
        <v>29239</v>
      </c>
      <c r="M56" s="322">
        <v>8.8000000000000007</v>
      </c>
      <c r="N56" s="323">
        <v>14.8</v>
      </c>
    </row>
    <row r="57" spans="1:14" x14ac:dyDescent="0.15">
      <c r="A57" s="239"/>
      <c r="B57" s="235"/>
      <c r="C57" s="235"/>
      <c r="D57" s="235"/>
      <c r="E57" s="235"/>
      <c r="F57" s="235"/>
      <c r="G57" s="301" t="s">
        <v>402</v>
      </c>
      <c r="H57" s="302"/>
      <c r="I57" s="310">
        <v>8486041</v>
      </c>
      <c r="J57" s="311">
        <v>145026</v>
      </c>
      <c r="K57" s="312">
        <v>98.5</v>
      </c>
      <c r="L57" s="313">
        <v>66255</v>
      </c>
      <c r="M57" s="314">
        <v>3.6</v>
      </c>
      <c r="N57" s="315">
        <v>94.9</v>
      </c>
    </row>
    <row r="58" spans="1:14" x14ac:dyDescent="0.15">
      <c r="A58" s="239"/>
      <c r="B58" s="235"/>
      <c r="C58" s="235"/>
      <c r="D58" s="235"/>
      <c r="E58" s="235"/>
      <c r="F58" s="235"/>
      <c r="G58" s="316"/>
      <c r="H58" s="317" t="s">
        <v>399</v>
      </c>
      <c r="I58" s="318">
        <v>4845258</v>
      </c>
      <c r="J58" s="319">
        <v>82805</v>
      </c>
      <c r="K58" s="320">
        <v>70.099999999999994</v>
      </c>
      <c r="L58" s="321">
        <v>31822</v>
      </c>
      <c r="M58" s="322">
        <v>8.8000000000000007</v>
      </c>
      <c r="N58" s="323">
        <v>61.3</v>
      </c>
    </row>
    <row r="59" spans="1:14" x14ac:dyDescent="0.15">
      <c r="A59" s="239"/>
      <c r="B59" s="235"/>
      <c r="C59" s="235"/>
      <c r="D59" s="235"/>
      <c r="E59" s="235"/>
      <c r="F59" s="235"/>
      <c r="G59" s="301" t="s">
        <v>403</v>
      </c>
      <c r="H59" s="302"/>
      <c r="I59" s="310">
        <v>4409608</v>
      </c>
      <c r="J59" s="311">
        <v>76435</v>
      </c>
      <c r="K59" s="312">
        <v>-47.3</v>
      </c>
      <c r="L59" s="313">
        <v>92247</v>
      </c>
      <c r="M59" s="314">
        <v>39.200000000000003</v>
      </c>
      <c r="N59" s="315">
        <v>-86.5</v>
      </c>
    </row>
    <row r="60" spans="1:14" x14ac:dyDescent="0.15">
      <c r="A60" s="239"/>
      <c r="B60" s="235"/>
      <c r="C60" s="235"/>
      <c r="D60" s="235"/>
      <c r="E60" s="235"/>
      <c r="F60" s="235"/>
      <c r="G60" s="316"/>
      <c r="H60" s="317" t="s">
        <v>399</v>
      </c>
      <c r="I60" s="324">
        <v>3102497</v>
      </c>
      <c r="J60" s="319">
        <v>53778</v>
      </c>
      <c r="K60" s="320">
        <v>-35.1</v>
      </c>
      <c r="L60" s="321">
        <v>37204</v>
      </c>
      <c r="M60" s="322">
        <v>16.899999999999999</v>
      </c>
      <c r="N60" s="323">
        <v>-52</v>
      </c>
    </row>
    <row r="61" spans="1:14" x14ac:dyDescent="0.15">
      <c r="A61" s="239"/>
      <c r="B61" s="235"/>
      <c r="C61" s="235"/>
      <c r="D61" s="235"/>
      <c r="E61" s="235"/>
      <c r="F61" s="235"/>
      <c r="G61" s="301" t="s">
        <v>404</v>
      </c>
      <c r="H61" s="325"/>
      <c r="I61" s="326">
        <v>5236052</v>
      </c>
      <c r="J61" s="327">
        <v>88832</v>
      </c>
      <c r="K61" s="328">
        <v>10.5</v>
      </c>
      <c r="L61" s="329">
        <v>64181</v>
      </c>
      <c r="M61" s="330">
        <v>9.3000000000000007</v>
      </c>
      <c r="N61" s="315">
        <v>1.2</v>
      </c>
    </row>
    <row r="62" spans="1:14" x14ac:dyDescent="0.15">
      <c r="A62" s="239"/>
      <c r="B62" s="235"/>
      <c r="C62" s="235"/>
      <c r="D62" s="235"/>
      <c r="E62" s="235"/>
      <c r="F62" s="235"/>
      <c r="G62" s="316"/>
      <c r="H62" s="317" t="s">
        <v>399</v>
      </c>
      <c r="I62" s="318">
        <v>3054788</v>
      </c>
      <c r="J62" s="319">
        <v>51897</v>
      </c>
      <c r="K62" s="320">
        <v>6.2</v>
      </c>
      <c r="L62" s="321">
        <v>30280</v>
      </c>
      <c r="M62" s="322">
        <v>1.8</v>
      </c>
      <c r="N62" s="323">
        <v>4.4000000000000004</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31"/>
      <c r="B66" s="297"/>
      <c r="C66" s="297"/>
      <c r="D66" s="297"/>
      <c r="E66" s="297"/>
      <c r="F66" s="297"/>
      <c r="G66" s="297"/>
      <c r="H66" s="297"/>
      <c r="I66" s="297"/>
      <c r="J66" s="297"/>
      <c r="K66" s="297"/>
      <c r="L66" s="297"/>
      <c r="M66" s="297"/>
      <c r="N66" s="297"/>
      <c r="O66" s="332"/>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 zoomScale="70" zoomScaleNormal="70" zoomScaleSheetLayoutView="55" workbookViewId="0">
      <selection activeCell="B32" sqref="B32:P32"/>
    </sheetView>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B2" s="232"/>
      <c r="T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32"/>
    </row>
    <row r="18" spans="34:34" x14ac:dyDescent="0.15"/>
    <row r="19" spans="34:34" x14ac:dyDescent="0.15"/>
    <row r="20" spans="34:34" x14ac:dyDescent="0.15">
      <c r="AH20" s="232"/>
    </row>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c r="AH28" s="232"/>
    </row>
    <row r="29" spans="34:34" x14ac:dyDescent="0.15"/>
    <row r="30" spans="34:34" x14ac:dyDescent="0.15"/>
    <row r="31" spans="34:34" x14ac:dyDescent="0.15"/>
    <row r="32" spans="34:34" x14ac:dyDescent="0.15"/>
    <row r="33" spans="2:34" x14ac:dyDescent="0.15">
      <c r="B33" s="232"/>
      <c r="G33" s="232"/>
      <c r="I33" s="232"/>
    </row>
    <row r="34" spans="2:34" x14ac:dyDescent="0.15">
      <c r="C34" s="232"/>
      <c r="P34" s="232"/>
      <c r="R34" s="232"/>
      <c r="U34" s="232"/>
    </row>
    <row r="35" spans="2:34" x14ac:dyDescent="0.15">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AG48" s="232"/>
      <c r="AH48" s="232"/>
    </row>
    <row r="49" spans="29:34" x14ac:dyDescent="0.15">
      <c r="AH49" s="232"/>
    </row>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election activeCell="B32" sqref="B32:P32"/>
    </sheetView>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B2" s="232"/>
      <c r="T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32"/>
    </row>
    <row r="18" spans="34:34" x14ac:dyDescent="0.15"/>
    <row r="19" spans="34:34" x14ac:dyDescent="0.15"/>
    <row r="20" spans="34:34" x14ac:dyDescent="0.15">
      <c r="AH20" s="232"/>
    </row>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c r="AH28" s="232"/>
    </row>
    <row r="29" spans="34:34" x14ac:dyDescent="0.15"/>
    <row r="30" spans="34:34" x14ac:dyDescent="0.15"/>
    <row r="31" spans="34:34" x14ac:dyDescent="0.15"/>
    <row r="32" spans="34:34" x14ac:dyDescent="0.15"/>
    <row r="33" spans="2:34" x14ac:dyDescent="0.15">
      <c r="B33" s="232"/>
      <c r="G33" s="232"/>
      <c r="I33" s="232"/>
    </row>
    <row r="34" spans="2:34" x14ac:dyDescent="0.15">
      <c r="C34" s="232"/>
      <c r="P34" s="232"/>
      <c r="R34" s="232"/>
      <c r="U34" s="232"/>
    </row>
    <row r="35" spans="2:34" x14ac:dyDescent="0.15">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AG48" s="232"/>
      <c r="AH48" s="232"/>
    </row>
    <row r="49" spans="29:34" x14ac:dyDescent="0.15">
      <c r="AH49" s="232"/>
    </row>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D13" zoomScale="85" zoomScaleNormal="85" zoomScaleSheetLayoutView="100" workbookViewId="0">
      <selection activeCell="B32" sqref="B32:P3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505</v>
      </c>
    </row>
    <row r="46" spans="2:10" ht="29.25" customHeight="1" thickBot="1" x14ac:dyDescent="0.25">
      <c r="B46" s="4" t="s">
        <v>0</v>
      </c>
      <c r="C46" s="5"/>
      <c r="D46" s="5"/>
      <c r="E46" s="6" t="s">
        <v>1</v>
      </c>
      <c r="F46" s="7" t="s">
        <v>406</v>
      </c>
      <c r="G46" s="8" t="s">
        <v>407</v>
      </c>
      <c r="H46" s="8" t="s">
        <v>408</v>
      </c>
      <c r="I46" s="8" t="s">
        <v>409</v>
      </c>
      <c r="J46" s="9" t="s">
        <v>410</v>
      </c>
    </row>
    <row r="47" spans="2:10" ht="57.75" customHeight="1" x14ac:dyDescent="0.15">
      <c r="B47" s="10"/>
      <c r="C47" s="1139" t="s">
        <v>2</v>
      </c>
      <c r="D47" s="1139"/>
      <c r="E47" s="1140"/>
      <c r="F47" s="11">
        <v>9.08</v>
      </c>
      <c r="G47" s="12">
        <v>9.1199999999999992</v>
      </c>
      <c r="H47" s="12">
        <v>9.01</v>
      </c>
      <c r="I47" s="12">
        <v>8.99</v>
      </c>
      <c r="J47" s="13">
        <v>9.5299999999999994</v>
      </c>
    </row>
    <row r="48" spans="2:10" ht="57.75" customHeight="1" x14ac:dyDescent="0.15">
      <c r="B48" s="14"/>
      <c r="C48" s="1141" t="s">
        <v>3</v>
      </c>
      <c r="D48" s="1141"/>
      <c r="E48" s="1142"/>
      <c r="F48" s="15">
        <v>2.79</v>
      </c>
      <c r="G48" s="16">
        <v>2.17</v>
      </c>
      <c r="H48" s="16">
        <v>3.21</v>
      </c>
      <c r="I48" s="16">
        <v>5.07</v>
      </c>
      <c r="J48" s="17">
        <v>5.53</v>
      </c>
    </row>
    <row r="49" spans="2:10" ht="57.75" customHeight="1" thickBot="1" x14ac:dyDescent="0.2">
      <c r="B49" s="18"/>
      <c r="C49" s="1143" t="s">
        <v>4</v>
      </c>
      <c r="D49" s="1143"/>
      <c r="E49" s="1144"/>
      <c r="F49" s="19" t="s">
        <v>411</v>
      </c>
      <c r="G49" s="20" t="s">
        <v>412</v>
      </c>
      <c r="H49" s="20">
        <v>1.07</v>
      </c>
      <c r="I49" s="20">
        <v>1.97</v>
      </c>
      <c r="J49" s="21">
        <v>1.32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 </vt:lpstr>
      <vt:lpstr>性質別歳出決算分析表（住民一人当たりのコスト）</vt:lpstr>
      <vt:lpstr>目的別歳出決算分析表（住民一人当たりのコスト）</vt:lpstr>
      <vt:lpstr>実質収支比率等に係る経年分析 </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2017-02-21T13:05:39Z</cp:lastPrinted>
  <dcterms:created xsi:type="dcterms:W3CDTF">2017-02-15T20:18:56Z</dcterms:created>
  <dcterms:modified xsi:type="dcterms:W3CDTF">2017-05-15T01:21:38Z</dcterms:modified>
</cp:coreProperties>
</file>