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<sst xmlns="http://schemas.openxmlformats.org/spreadsheetml/2006/main" count="221" uniqueCount="111">
  <si>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</si>
  <si>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</si>
  <si>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</si>
  <si>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</si>
  <si>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</si>
  <si>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</si>
  <si>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</si>
  <si>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</si>
  <si>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</si>
  <si>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</si>
  <si>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</si>
  <si>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</si>
  <si>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</si>
  <si>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</si>
  <si>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</si>
  <si>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</si>
  <si>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</si>
  <si>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</si>
  <si>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</si>
  <si>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</si>
  <si>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</si>
  <si>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</si>
  <si>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</si>
  <si>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</si>
  <si>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</si>
  <si>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</si>
  <si>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</si>
  <si>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</si>
  <si>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</si>
  <si>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</si>
  <si>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</si>
  <si>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</si>
  <si>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</si>
  <si>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</si>
  <si>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</si>
  <si>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</si>
  <si>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</si>
  <si>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</si>
  <si>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</si>
  <si>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</si>
  <si>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</si>
  <si>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</si>
  <si>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</si>
  <si>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</si>
  <si>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</si>
  <si>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</si>
  <si>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</si>
  <si>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</si>
  <si>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</si>
  <si>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</si>
  <si>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</si>
  <si>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</si>
  <si>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</si>
  <si>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</si>
  <si>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</si>
  <si>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</si>
  <si>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</si>
  <si>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</si>
  <si>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</si>
  <si>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</si>
  <si>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</si>
  <si>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</si>
  <si>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</si>
  <si>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</si>
  <si>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</si>
  <si>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</si>
  <si>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</si>
  <si>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</si>
  <si>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</si>
  <si>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</si>
  <si>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</si>
  <si>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</si>
  <si>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</si>
  <si>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</si>
  <si>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</si>
  <si>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</si>
  <si>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</si>
  <si>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</si>
  <si>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</si>
  <si>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</si>
  <si>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</si>
  <si>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</si>
  <si>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</si>
  <si>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</si>
  <si>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</si>
  <si>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</si>
  <si>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</si>
  <si>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</si>
  <si>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</si>
  <si>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</si>
  <si>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</si>
  <si>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</si>
  <si>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</si>
  <si>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</si>
  <si>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</si>
  <si>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</si>
  <si>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舞鶴市</t>
  </si>
  <si>
    <t>法非適用</t>
  </si>
  <si>
    <t>下水道事業</t>
  </si>
  <si>
    <t>特定環境保全公共下水道</t>
  </si>
  <si>
    <t>D1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</si>
  <si>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</si>
  <si>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</si>
  <si>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</si>
  <si>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</si>
  <si>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</si>
  <si>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</si>
  <si>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</si>
  <si>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野原浄化センターについては老朽化が進んだため、平成２４年度に施設を更新しました。他の施設についても、長寿命化計画によるコストの削減を図ります。</t>
    <rPh sb="1" eb="3">
      <t>ノハラ</t>
    </rPh>
    <rPh sb="3" eb="5">
      <t>ジョウカ</t>
    </rPh>
    <rPh sb="14" eb="17">
      <t>ロウキュウカ</t>
    </rPh>
    <rPh sb="18" eb="19">
      <t>スス</t>
    </rPh>
    <rPh sb="24" eb="26">
      <t>ヘイセイ</t>
    </rPh>
    <rPh sb="28" eb="30">
      <t>ネンド</t>
    </rPh>
    <rPh sb="31" eb="33">
      <t>シセツ</t>
    </rPh>
    <rPh sb="34" eb="36">
      <t>コウシン</t>
    </rPh>
    <rPh sb="41" eb="42">
      <t>タ</t>
    </rPh>
    <rPh sb="43" eb="45">
      <t>シセツ</t>
    </rPh>
    <rPh sb="64" eb="66">
      <t>サクゲン</t>
    </rPh>
    <rPh sb="67" eb="68">
      <t>ハカ</t>
    </rPh>
    <phoneticPr fontId="4"/>
  </si>
  <si>
    <t>　今後、水洗化人口の減少に伴う使用料収入の減収、地方債償還費の増加等により、下水道経営は大変厳しい状況になると見込まれることから、現在、使用料の見直しと公費負担のあり方を検討しています。また、平成３０年４月から地方公営企業法を適用して、企業会計方式を取り入れることにより、健全で安定的な事業運営の構築を目指します。</t>
    <rPh sb="1" eb="3">
      <t>コンゴ</t>
    </rPh>
    <rPh sb="4" eb="7">
      <t>スイセンカ</t>
    </rPh>
    <rPh sb="7" eb="9">
      <t>ジンコウ</t>
    </rPh>
    <rPh sb="10" eb="12">
      <t>ゲンショウ</t>
    </rPh>
    <rPh sb="13" eb="14">
      <t>トモナ</t>
    </rPh>
    <rPh sb="33" eb="34">
      <t>トウ</t>
    </rPh>
    <rPh sb="65" eb="67">
      <t>ゲンザイ</t>
    </rPh>
    <phoneticPr fontId="4"/>
  </si>
  <si>
    <t>　特定環境保全公共下水道事業は、昭和５７年の着手以来、３処理区全てで事業が完了しています。高齢化・後続者問題等により水洗化率の向上は難しく、地域人口も減少する中、使用料の増収を見込むことは困難な状況にあります。また、施設老朽化に伴う施設修繕の増加により、維持管理費が上昇しています。以上のことから、⑤の経費回収率（料金水準の適切性）は低くなり、⑥の汚水処理原価（費用の効率性）は上昇しています。</t>
    <rPh sb="45" eb="48">
      <t>コウレイカ</t>
    </rPh>
    <rPh sb="58" eb="61">
      <t>スイセンカ</t>
    </rPh>
    <rPh sb="61" eb="62">
      <t>リツ</t>
    </rPh>
    <rPh sb="63" eb="65">
      <t>コウジョウ</t>
    </rPh>
    <rPh sb="66" eb="67">
      <t>ムズカ</t>
    </rPh>
    <rPh sb="70" eb="72">
      <t>チイキ</t>
    </rPh>
    <rPh sb="72" eb="74">
      <t>ジンコウ</t>
    </rPh>
    <rPh sb="75" eb="77">
      <t>ゲンショウ</t>
    </rPh>
    <rPh sb="79" eb="80">
      <t>ナカ</t>
    </rPh>
    <rPh sb="81" eb="84">
      <t>シヨウリョウ</t>
    </rPh>
    <rPh sb="85" eb="87">
      <t>ゾウシュウ</t>
    </rPh>
    <rPh sb="88" eb="90">
      <t>ミコ</t>
    </rPh>
    <rPh sb="94" eb="96">
      <t>コンナン</t>
    </rPh>
    <rPh sb="97" eb="99">
      <t>ジョウキョウ</t>
    </rPh>
    <rPh sb="108" eb="110">
      <t>シセツ</t>
    </rPh>
    <rPh sb="110" eb="113">
      <t>ロウキュウカ</t>
    </rPh>
    <rPh sb="114" eb="115">
      <t>トモナ</t>
    </rPh>
    <rPh sb="116" eb="118">
      <t>シセツ</t>
    </rPh>
    <rPh sb="118" eb="120">
      <t>シュウゼン</t>
    </rPh>
    <rPh sb="121" eb="123">
      <t>ゾウカ</t>
    </rPh>
    <rPh sb="127" eb="129">
      <t>イジ</t>
    </rPh>
    <rPh sb="129" eb="132">
      <t>カンリヒ</t>
    </rPh>
    <rPh sb="133" eb="135">
      <t>ジョウショウ</t>
    </rPh>
    <rPh sb="141" eb="143">
      <t>イジョウ</t>
    </rPh>
    <rPh sb="167" eb="168">
      <t>ヒク</t>
    </rPh>
    <rPh sb="189" eb="191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</si>
</sst>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37312"/>
        <c:axId val="6384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0.05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7312"/>
        <c:axId val="63840256"/>
      </c:lineChart>
      <c:dateAx>
        <c:axId val="6383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840256"/>
        <c:crosses val="autoZero"/>
        <c:auto val="1"/>
        <c:lblOffset val="100"/>
        <c:baseTimeUnit val="years"/>
      </c:dateAx>
      <c:valAx>
        <c:axId val="6384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83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20</c:v>
                </c:pt>
                <c:pt idx="1">
                  <c:v>21.63</c:v>
                </c:pt>
                <c:pt idx="2">
                  <c:v>23.4</c:v>
                </c:pt>
                <c:pt idx="3">
                  <c:v>24.76</c:v>
                </c:pt>
                <c:pt idx="4">
                  <c:v>23.13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7136"/>
        <c:axId val="3260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72.23</c:v>
                </c:pt>
                <c:pt idx="1">
                  <c:v>71.680000000000007</c:v>
                </c:pt>
                <c:pt idx="2">
                  <c:v>64.27</c:v>
                </c:pt>
                <c:pt idx="3">
                  <c:v>58.33</c:v>
                </c:pt>
                <c:pt idx="4">
                  <c:v>48.01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7136"/>
        <c:axId val="32601600"/>
      </c:lineChart>
      <c:dateAx>
        <c:axId val="3258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01600"/>
        <c:crosses val="autoZero"/>
        <c:auto val="1"/>
        <c:lblOffset val="100"/>
        <c:baseTimeUnit val="years"/>
      </c:dateAx>
      <c:valAx>
        <c:axId val="3260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87.43</c:v>
                </c:pt>
                <c:pt idx="1">
                  <c:v>86.84</c:v>
                </c:pt>
                <c:pt idx="2">
                  <c:v>83.92</c:v>
                </c:pt>
                <c:pt idx="3">
                  <c:v>84.18</c:v>
                </c:pt>
                <c:pt idx="4">
                  <c:v>84.36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5424"/>
        <c:axId val="3261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79.88</c:v>
                </c:pt>
                <c:pt idx="1">
                  <c:v>80.47</c:v>
                </c:pt>
                <c:pt idx="2">
                  <c:v>81.3</c:v>
                </c:pt>
                <c:pt idx="3">
                  <c:v>82.2</c:v>
                </c:pt>
                <c:pt idx="4">
                  <c:v>86.28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5424"/>
        <c:axId val="32617600"/>
      </c:lineChart>
      <c:dateAx>
        <c:axId val="32615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17600"/>
        <c:crosses val="autoZero"/>
        <c:auto val="1"/>
        <c:lblOffset val="100"/>
        <c:baseTimeUnit val="years"/>
      </c:dateAx>
      <c:valAx>
        <c:axId val="3261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15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63701688848878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124.45</c:v>
                </c:pt>
                <c:pt idx="1">
                  <c:v>91.76</c:v>
                </c:pt>
                <c:pt idx="2">
                  <c:v>90.26</c:v>
                </c:pt>
                <c:pt idx="3">
                  <c:v>87.29</c:v>
                </c:pt>
                <c:pt idx="4">
                  <c:v>84.06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0208"/>
        <c:axId val="76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0208"/>
        <c:axId val="76420608"/>
      </c:lineChart>
      <c:dateAx>
        <c:axId val="6395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20608"/>
        <c:crosses val="autoZero"/>
        <c:auto val="1"/>
        <c:lblOffset val="100"/>
        <c:baseTimeUnit val="years"/>
      </c:dateAx>
      <c:valAx>
        <c:axId val="76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95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68992"/>
        <c:axId val="8367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8992"/>
        <c:axId val="83670912"/>
      </c:lineChart>
      <c:dateAx>
        <c:axId val="8366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670912"/>
        <c:crosses val="autoZero"/>
        <c:auto val="1"/>
        <c:lblOffset val="100"/>
        <c:baseTimeUnit val="years"/>
      </c:dateAx>
      <c:valAx>
        <c:axId val="8367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66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67456"/>
        <c:axId val="8418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67456"/>
        <c:axId val="84189184"/>
      </c:lineChart>
      <c:dateAx>
        <c:axId val="8406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89184"/>
        <c:crosses val="autoZero"/>
        <c:auto val="1"/>
        <c:lblOffset val="100"/>
        <c:baseTimeUnit val="years"/>
      </c:dateAx>
      <c:valAx>
        <c:axId val="8418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6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71168"/>
        <c:axId val="8968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1168"/>
        <c:axId val="89686784"/>
      </c:lineChart>
      <c:dateAx>
        <c:axId val="8967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86784"/>
        <c:crosses val="autoZero"/>
        <c:auto val="1"/>
        <c:lblOffset val="100"/>
        <c:baseTimeUnit val="years"/>
      </c:dateAx>
      <c:valAx>
        <c:axId val="8968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7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99104"/>
        <c:axId val="9040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99104"/>
        <c:axId val="90401024"/>
      </c:lineChart>
      <c:dateAx>
        <c:axId val="9039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01024"/>
        <c:crosses val="autoZero"/>
        <c:auto val="1"/>
        <c:lblOffset val="100"/>
        <c:baseTimeUnit val="years"/>
      </c:dateAx>
      <c:valAx>
        <c:axId val="9040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9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3866.28</c:v>
                </c:pt>
                <c:pt idx="1">
                  <c:v>2976.47</c:v>
                </c:pt>
                <c:pt idx="2">
                  <c:v>2938.79</c:v>
                </c:pt>
                <c:pt idx="3">
                  <c:v>2797.47</c:v>
                </c:pt>
                <c:pt idx="4">
                  <c:v>2283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21888"/>
        <c:axId val="9042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1812.65</c:v>
                </c:pt>
                <c:pt idx="1">
                  <c:v>1764.87</c:v>
                </c:pt>
                <c:pt idx="2">
                  <c:v>1622.51</c:v>
                </c:pt>
                <c:pt idx="3">
                  <c:v>1569.13</c:v>
                </c:pt>
                <c:pt idx="4">
                  <c:v>1504.21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1888"/>
        <c:axId val="90428160"/>
      </c:lineChart>
      <c:dateAx>
        <c:axId val="9042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28160"/>
        <c:crosses val="autoZero"/>
        <c:auto val="1"/>
        <c:lblOffset val="100"/>
        <c:baseTimeUnit val="years"/>
      </c:dateAx>
      <c:valAx>
        <c:axId val="9042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2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81.38</c:v>
                </c:pt>
                <c:pt idx="1">
                  <c:v>68.739999999999995</c:v>
                </c:pt>
                <c:pt idx="2">
                  <c:v>43.84</c:v>
                </c:pt>
                <c:pt idx="3">
                  <c:v>39.74</c:v>
                </c:pt>
                <c:pt idx="4">
                  <c:v>37.14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28320"/>
        <c:axId val="10915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60.75</c:v>
                </c:pt>
                <c:pt idx="2">
                  <c:v>62.83</c:v>
                </c:pt>
                <c:pt idx="3">
                  <c:v>64.63</c:v>
                </c:pt>
                <c:pt idx="4">
                  <c:v>67.41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8320"/>
        <c:axId val="109159552"/>
      </c:lineChart>
      <c:dateAx>
        <c:axId val="10912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59552"/>
        <c:crosses val="autoZero"/>
        <c:auto val="1"/>
        <c:lblOffset val="100"/>
        <c:baseTimeUnit val="years"/>
      </c:dateAx>
      <c:valAx>
        <c:axId val="10915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12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242.23</c:v>
                </c:pt>
                <c:pt idx="1">
                  <c:v>231.81</c:v>
                </c:pt>
                <c:pt idx="2">
                  <c:v>407.29</c:v>
                </c:pt>
                <c:pt idx="3">
                  <c:v>421.86</c:v>
                </c:pt>
                <c:pt idx="4">
                  <c:v>492.61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49696"/>
        <c:axId val="11978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260.48</c:v>
                </c:pt>
                <c:pt idx="1">
                  <c:v>256</c:v>
                </c:pt>
                <c:pt idx="2">
                  <c:v>250.43</c:v>
                </c:pt>
                <c:pt idx="3">
                  <c:v>245.75</c:v>
                </c:pt>
                <c:pt idx="4">
                  <c:v>216.49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49696"/>
        <c:axId val="119780096"/>
      </c:lineChart>
      <c:dateAx>
        <c:axId val="11754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80096"/>
        <c:crosses val="autoZero"/>
        <c:auto val="1"/>
        <c:lblOffset val="100"/>
        <c:baseTimeUnit val="years"/>
      </c:dateAx>
      <c:valAx>
        <c:axId val="11978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54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84"/>
  <sheetViews>
    <sheetView showGridLines="0" tabSelected="1" view="pageBreakPreview" zoomScale="85" zoomScaleNormal="100" zoomScaleSheetLayoutView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京都府　舞鶴市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D1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86996</v>
      </c>
      <c r="AM8" s="47"/>
      <c r="AN8" s="47"/>
      <c r="AO8" s="47"/>
      <c r="AP8" s="47"/>
      <c r="AQ8" s="47"/>
      <c r="AR8" s="47"/>
      <c r="AS8" s="47"/>
      <c r="AT8" s="43">
        <f>データ!S6</f>
        <v>342.1</v>
      </c>
      <c r="AU8" s="43"/>
      <c r="AV8" s="43"/>
      <c r="AW8" s="43"/>
      <c r="AX8" s="43"/>
      <c r="AY8" s="43"/>
      <c r="AZ8" s="43"/>
      <c r="BA8" s="43"/>
      <c r="BB8" s="43">
        <f>データ!T6</f>
        <v>254.3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1.31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4937</v>
      </c>
      <c r="AE10" s="47"/>
      <c r="AF10" s="47"/>
      <c r="AG10" s="47"/>
      <c r="AH10" s="47"/>
      <c r="AI10" s="47"/>
      <c r="AJ10" s="47"/>
      <c r="AK10" s="2"/>
      <c r="AL10" s="47">
        <f>データ!U6</f>
        <v>1132</v>
      </c>
      <c r="AM10" s="47"/>
      <c r="AN10" s="47"/>
      <c r="AO10" s="47"/>
      <c r="AP10" s="47"/>
      <c r="AQ10" s="47"/>
      <c r="AR10" s="47"/>
      <c r="AS10" s="47"/>
      <c r="AT10" s="43">
        <f>データ!V6</f>
        <v>0.71</v>
      </c>
      <c r="AU10" s="43"/>
      <c r="AV10" s="43"/>
      <c r="AW10" s="43"/>
      <c r="AX10" s="43"/>
      <c r="AY10" s="43"/>
      <c r="AZ10" s="43"/>
      <c r="BA10" s="43"/>
      <c r="BB10" s="43">
        <f>データ!W6</f>
        <v>1594.37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2014</v>
      </c>
      <c r="C6" s="31">
        <f t="shared" ref="C6:W6" si="3">C7</f>
        <v>262021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京都府　舞鶴市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1.31</v>
      </c>
      <c r="P6" s="32">
        <f t="shared" si="3"/>
        <v>100</v>
      </c>
      <c r="Q6" s="32">
        <f t="shared" si="3"/>
        <v>4937</v>
      </c>
      <c r="R6" s="32">
        <f t="shared" si="3"/>
        <v>86996</v>
      </c>
      <c r="S6" s="32">
        <f t="shared" si="3"/>
        <v>342.1</v>
      </c>
      <c r="T6" s="32">
        <f t="shared" si="3"/>
        <v>254.3</v>
      </c>
      <c r="U6" s="32">
        <f t="shared" si="3"/>
        <v>1132</v>
      </c>
      <c r="V6" s="32">
        <f t="shared" si="3"/>
        <v>0.71</v>
      </c>
      <c r="W6" s="32">
        <f t="shared" si="3"/>
        <v>1594.37</v>
      </c>
      <c r="X6" s="33">
        <f>IF(X7="",NA(),X7)</f>
        <v>124.45</v>
      </c>
      <c r="Y6" s="33">
        <f t="shared" ref="Y6:AG6" si="4">IF(Y7="",NA(),Y7)</f>
        <v>91.76</v>
      </c>
      <c r="Z6" s="33">
        <f t="shared" si="4"/>
        <v>90.26</v>
      </c>
      <c r="AA6" s="33">
        <f t="shared" si="4"/>
        <v>87.29</v>
      </c>
      <c r="AB6" s="33">
        <f t="shared" si="4"/>
        <v>84.06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3866.28</v>
      </c>
      <c r="BF6" s="33">
        <f t="shared" ref="BF6:BN6" si="7">IF(BF7="",NA(),BF7)</f>
        <v>2976.47</v>
      </c>
      <c r="BG6" s="33">
        <f t="shared" si="7"/>
        <v>2938.79</v>
      </c>
      <c r="BH6" s="33">
        <f t="shared" si="7"/>
        <v>2797.47</v>
      </c>
      <c r="BI6" s="33">
        <f t="shared" si="7"/>
        <v>2283</v>
      </c>
      <c r="BJ6" s="33">
        <f t="shared" si="7"/>
        <v>1812.65</v>
      </c>
      <c r="BK6" s="33">
        <f t="shared" si="7"/>
        <v>1764.87</v>
      </c>
      <c r="BL6" s="33">
        <f t="shared" si="7"/>
        <v>1622.51</v>
      </c>
      <c r="BM6" s="33">
        <f t="shared" si="7"/>
        <v>1569.13</v>
      </c>
      <c r="BN6" s="33">
        <f t="shared" si="7"/>
        <v>1504.21</v>
      </c>
      <c r="BO6" s="32" t="str">
        <f>IF(BO7="","",IF(BO7="-","【-】","【"&amp;SUBSTITUTE(TEXT(BO7,"#,##0.00"),"-","△")&amp;"】"))</f>
        <v>【1,479.31】</v>
      </c>
      <c r="BP6" s="33">
        <f>IF(BP7="",NA(),BP7)</f>
        <v>81.38</v>
      </c>
      <c r="BQ6" s="33">
        <f t="shared" ref="BQ6:BY6" si="8">IF(BQ7="",NA(),BQ7)</f>
        <v>68.739999999999995</v>
      </c>
      <c r="BR6" s="33">
        <f t="shared" si="8"/>
        <v>43.84</v>
      </c>
      <c r="BS6" s="33">
        <f t="shared" si="8"/>
        <v>39.74</v>
      </c>
      <c r="BT6" s="33">
        <f t="shared" si="8"/>
        <v>37.14</v>
      </c>
      <c r="BU6" s="33">
        <f t="shared" si="8"/>
        <v>59.35</v>
      </c>
      <c r="BV6" s="33">
        <f t="shared" si="8"/>
        <v>60.75</v>
      </c>
      <c r="BW6" s="33">
        <f t="shared" si="8"/>
        <v>62.83</v>
      </c>
      <c r="BX6" s="33">
        <f t="shared" si="8"/>
        <v>64.63</v>
      </c>
      <c r="BY6" s="33">
        <f t="shared" si="8"/>
        <v>67.41</v>
      </c>
      <c r="BZ6" s="32" t="str">
        <f>IF(BZ7="","",IF(BZ7="-","【-】","【"&amp;SUBSTITUTE(TEXT(BZ7,"#,##0.00"),"-","△")&amp;"】"))</f>
        <v>【63.50】</v>
      </c>
      <c r="CA6" s="33">
        <f>IF(CA7="",NA(),CA7)</f>
        <v>242.23</v>
      </c>
      <c r="CB6" s="33">
        <f t="shared" ref="CB6:CJ6" si="9">IF(CB7="",NA(),CB7)</f>
        <v>231.81</v>
      </c>
      <c r="CC6" s="33">
        <f t="shared" si="9"/>
        <v>407.29</v>
      </c>
      <c r="CD6" s="33">
        <f t="shared" si="9"/>
        <v>421.86</v>
      </c>
      <c r="CE6" s="33">
        <f t="shared" si="9"/>
        <v>492.61</v>
      </c>
      <c r="CF6" s="33">
        <f t="shared" si="9"/>
        <v>260.48</v>
      </c>
      <c r="CG6" s="33">
        <f t="shared" si="9"/>
        <v>256</v>
      </c>
      <c r="CH6" s="33">
        <f t="shared" si="9"/>
        <v>250.43</v>
      </c>
      <c r="CI6" s="33">
        <f t="shared" si="9"/>
        <v>245.75</v>
      </c>
      <c r="CJ6" s="33">
        <f t="shared" si="9"/>
        <v>216.49</v>
      </c>
      <c r="CK6" s="32" t="str">
        <f>IF(CK7="","",IF(CK7="-","【-】","【"&amp;SUBSTITUTE(TEXT(CK7,"#,##0.00"),"-","△")&amp;"】"))</f>
        <v>【253.12】</v>
      </c>
      <c r="CL6" s="33">
        <f>IF(CL7="",NA(),CL7)</f>
        <v>20</v>
      </c>
      <c r="CM6" s="33">
        <f t="shared" ref="CM6:CU6" si="10">IF(CM7="",NA(),CM7)</f>
        <v>21.63</v>
      </c>
      <c r="CN6" s="33">
        <f t="shared" si="10"/>
        <v>23.4</v>
      </c>
      <c r="CO6" s="33">
        <f t="shared" si="10"/>
        <v>24.76</v>
      </c>
      <c r="CP6" s="33">
        <f t="shared" si="10"/>
        <v>23.13</v>
      </c>
      <c r="CQ6" s="33">
        <f t="shared" si="10"/>
        <v>72.23</v>
      </c>
      <c r="CR6" s="33">
        <f t="shared" si="10"/>
        <v>71.680000000000007</v>
      </c>
      <c r="CS6" s="33">
        <f t="shared" si="10"/>
        <v>64.27</v>
      </c>
      <c r="CT6" s="33">
        <f t="shared" si="10"/>
        <v>58.33</v>
      </c>
      <c r="CU6" s="33">
        <f t="shared" si="10"/>
        <v>48.01</v>
      </c>
      <c r="CV6" s="32" t="str">
        <f>IF(CV7="","",IF(CV7="-","【-】","【"&amp;SUBSTITUTE(TEXT(CV7,"#,##0.00"),"-","△")&amp;"】"))</f>
        <v>【62.68】</v>
      </c>
      <c r="CW6" s="33">
        <f>IF(CW7="",NA(),CW7)</f>
        <v>87.43</v>
      </c>
      <c r="CX6" s="33">
        <f t="shared" ref="CX6:DF6" si="11">IF(CX7="",NA(),CX7)</f>
        <v>86.84</v>
      </c>
      <c r="CY6" s="33">
        <f t="shared" si="11"/>
        <v>83.92</v>
      </c>
      <c r="CZ6" s="33">
        <f t="shared" si="11"/>
        <v>84.18</v>
      </c>
      <c r="DA6" s="33">
        <f t="shared" si="11"/>
        <v>84.36</v>
      </c>
      <c r="DB6" s="33">
        <f t="shared" si="11"/>
        <v>79.88</v>
      </c>
      <c r="DC6" s="33">
        <f t="shared" si="11"/>
        <v>80.47</v>
      </c>
      <c r="DD6" s="33">
        <f t="shared" si="11"/>
        <v>81.3</v>
      </c>
      <c r="DE6" s="33">
        <f t="shared" si="11"/>
        <v>82.2</v>
      </c>
      <c r="DF6" s="33">
        <f t="shared" si="11"/>
        <v>86.28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0.05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【0.05】</v>
      </c>
    </row>
    <row r="7" spans="1:144" s="34" customFormat="1" x14ac:dyDescent="0.15">
      <c r="A7" s="26"/>
      <c r="B7" s="35">
        <v>2014</v>
      </c>
      <c r="C7" s="35">
        <v>262021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1.31</v>
      </c>
      <c r="P7" s="36">
        <v>100</v>
      </c>
      <c r="Q7" s="36">
        <v>4937</v>
      </c>
      <c r="R7" s="36">
        <v>86996</v>
      </c>
      <c r="S7" s="36">
        <v>342.1</v>
      </c>
      <c r="T7" s="36">
        <v>254.3</v>
      </c>
      <c r="U7" s="36">
        <v>1132</v>
      </c>
      <c r="V7" s="36">
        <v>0.71</v>
      </c>
      <c r="W7" s="36">
        <v>1594.37</v>
      </c>
      <c r="X7" s="36">
        <v>124.45</v>
      </c>
      <c r="Y7" s="36">
        <v>91.76</v>
      </c>
      <c r="Z7" s="36">
        <v>90.26</v>
      </c>
      <c r="AA7" s="36">
        <v>87.29</v>
      </c>
      <c r="AB7" s="36">
        <v>84.06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3866.28</v>
      </c>
      <c r="BF7" s="36">
        <v>2976.47</v>
      </c>
      <c r="BG7" s="36">
        <v>2938.79</v>
      </c>
      <c r="BH7" s="36">
        <v>2797.47</v>
      </c>
      <c r="BI7" s="36">
        <v>2283</v>
      </c>
      <c r="BJ7" s="36">
        <v>1812.65</v>
      </c>
      <c r="BK7" s="36">
        <v>1764.87</v>
      </c>
      <c r="BL7" s="36">
        <v>1622.51</v>
      </c>
      <c r="BM7" s="36">
        <v>1569.13</v>
      </c>
      <c r="BN7" s="36">
        <v>1504.21</v>
      </c>
      <c r="BO7" s="36">
        <v>1479.31</v>
      </c>
      <c r="BP7" s="36">
        <v>81.38</v>
      </c>
      <c r="BQ7" s="36">
        <v>68.739999999999995</v>
      </c>
      <c r="BR7" s="36">
        <v>43.84</v>
      </c>
      <c r="BS7" s="36">
        <v>39.74</v>
      </c>
      <c r="BT7" s="36">
        <v>37.14</v>
      </c>
      <c r="BU7" s="36">
        <v>59.35</v>
      </c>
      <c r="BV7" s="36">
        <v>60.75</v>
      </c>
      <c r="BW7" s="36">
        <v>62.83</v>
      </c>
      <c r="BX7" s="36">
        <v>64.63</v>
      </c>
      <c r="BY7" s="36">
        <v>67.41</v>
      </c>
      <c r="BZ7" s="36">
        <v>63.5</v>
      </c>
      <c r="CA7" s="36">
        <v>242.23</v>
      </c>
      <c r="CB7" s="36">
        <v>231.81</v>
      </c>
      <c r="CC7" s="36">
        <v>407.29</v>
      </c>
      <c r="CD7" s="36">
        <v>421.86</v>
      </c>
      <c r="CE7" s="36">
        <v>492.61</v>
      </c>
      <c r="CF7" s="36">
        <v>260.48</v>
      </c>
      <c r="CG7" s="36">
        <v>256</v>
      </c>
      <c r="CH7" s="36">
        <v>250.43</v>
      </c>
      <c r="CI7" s="36">
        <v>245.75</v>
      </c>
      <c r="CJ7" s="36">
        <v>216.49</v>
      </c>
      <c r="CK7" s="36">
        <v>253.12</v>
      </c>
      <c r="CL7" s="36">
        <v>20</v>
      </c>
      <c r="CM7" s="36">
        <v>21.63</v>
      </c>
      <c r="CN7" s="36">
        <v>23.4</v>
      </c>
      <c r="CO7" s="36">
        <v>24.76</v>
      </c>
      <c r="CP7" s="36">
        <v>23.13</v>
      </c>
      <c r="CQ7" s="36">
        <v>72.23</v>
      </c>
      <c r="CR7" s="36">
        <v>71.680000000000007</v>
      </c>
      <c r="CS7" s="36">
        <v>64.27</v>
      </c>
      <c r="CT7" s="36">
        <v>58.33</v>
      </c>
      <c r="CU7" s="36">
        <v>48.01</v>
      </c>
      <c r="CV7" s="36">
        <v>62.68</v>
      </c>
      <c r="CW7" s="36">
        <v>87.43</v>
      </c>
      <c r="CX7" s="36">
        <v>86.84</v>
      </c>
      <c r="CY7" s="36">
        <v>83.92</v>
      </c>
      <c r="CZ7" s="36">
        <v>84.18</v>
      </c>
      <c r="DA7" s="36">
        <v>84.36</v>
      </c>
      <c r="DB7" s="36">
        <v>79.88</v>
      </c>
      <c r="DC7" s="36">
        <v>80.47</v>
      </c>
      <c r="DD7" s="36">
        <v>81.3</v>
      </c>
      <c r="DE7" s="36">
        <v>82.2</v>
      </c>
      <c r="DF7" s="36">
        <v>86.28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</v>
      </c>
      <c r="EK7" s="36">
        <v>0.11</v>
      </c>
      <c r="EL7" s="36">
        <v>0.05</v>
      </c>
      <c r="EM7" s="36">
        <v>7.0000000000000007E-2</v>
      </c>
      <c r="EN7" s="36">
        <v>0.05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2016-02-19T01:17:36Z</cp:lastPrinted>
  <dcterms:created xsi:type="dcterms:W3CDTF">2016-01-14T10:51:34Z</dcterms:created>
  <dcterms:modified xsi:type="dcterms:W3CDTF">2016-02-19T01:18:19Z</dcterms:modified>
</cp:coreProperties>
</file>