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-jh051\n\総務課\総務\001-1総務課庶務係\27市営駐車場\駅駐車場\加茂駅前駐車場　（事務関係）\04財政課報告（駅前駐車場）\H29年度決算公営企業に係る「経営比較分析表」\加茂駅前駐車場経営比較分析表\"/>
    </mc:Choice>
  </mc:AlternateContent>
  <workbookProtection workbookAlgorithmName="SHA-512" workbookHashValue="nVNvrNWq+7GlOVPEJhatxZkDChXSuXfmtre7xP2fxCBQ2Hk20l6JhOmVd4xXVBJAE5Ehi4egEMP0S0iMAI902w==" workbookSaltValue="TMWA7e6LZKAatzF/ii03z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BZ76" i="4"/>
  <c r="IT76" i="4"/>
  <c r="CS51" i="4"/>
  <c r="HJ30" i="4"/>
  <c r="CS30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HP76" i="4"/>
  <c r="BG30" i="4"/>
  <c r="AV76" i="4"/>
  <c r="KO51" i="4"/>
  <c r="FX30" i="4"/>
  <c r="LE76" i="4"/>
  <c r="FX51" i="4"/>
  <c r="KO30" i="4"/>
  <c r="BG51" i="4"/>
  <c r="JV30" i="4"/>
  <c r="HA76" i="4"/>
  <c r="AN51" i="4"/>
  <c r="FE30" i="4"/>
  <c r="JV51" i="4"/>
  <c r="KP76" i="4"/>
  <c r="AN30" i="4"/>
  <c r="AG76" i="4"/>
  <c r="FE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<sst xmlns="http://schemas.openxmlformats.org/spreadsheetml/2006/main" count="287" uniqueCount="145">
  <si>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</si>
  <si>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</si>
  <si>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</si>
  <si>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</si>
  <si>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</si>
  <si>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</si>
  <si>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</si>
  <si>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</si>
  <si>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</si>
  <si>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</si>
  <si>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</si>
  <si>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</si>
  <si>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</si>
  <si>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</si>
  <si>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</si>
  <si>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</si>
  <si>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</si>
  <si>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</si>
  <si>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</si>
  <si>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</si>
  <si>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</si>
  <si>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</si>
  <si>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</si>
  <si>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</si>
  <si>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</si>
  <si>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</si>
  <si>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</si>
  <si>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</si>
  <si>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</si>
  <si>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</si>
  <si>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</si>
  <si>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</si>
  <si>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</si>
  <si>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</si>
  <si>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</si>
  <si>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</si>
  <si>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</si>
  <si>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</si>
  <si>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</si>
  <si>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</si>
  <si>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</si>
  <si>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</si>
  <si>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</si>
  <si>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</si>
  <si>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</si>
  <si>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</si>
  <si>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</si>
  <si>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</si>
  <si>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</si>
  <si>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</si>
  <si>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</si>
  <si>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</si>
  <si>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</si>
  <si>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</si>
  <si>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</si>
  <si>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</si>
  <si>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</si>
  <si>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</si>
  <si>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</si>
  <si>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</si>
  <si>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</si>
  <si>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</si>
  <si>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</si>
  <si>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</si>
  <si>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</si>
  <si>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</si>
  <si>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</si>
  <si>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</si>
  <si>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</si>
  <si>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</si>
  <si>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</si>
  <si>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</si>
  <si>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</si>
  <si>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</si>
  <si>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</si>
  <si>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</si>
  <si>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</si>
  <si>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</si>
  <si>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</si>
  <si>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</si>
  <si>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</si>
  <si>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</si>
  <si>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</si>
  <si>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</si>
  <si>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</si>
  <si>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</si>
  <si>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</si>
  <si>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</si>
  <si>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</si>
  <si>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</si>
  <si>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</si>
  <si>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</si>
  <si>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</si>
  <si>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</si>
  <si>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</si>
  <si>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</si>
  <si>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</si>
  <si>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</si>
  <si>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</si>
  <si>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</si>
  <si>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</si>
  <si>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</si>
  <si>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</si>
  <si>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</si>
  <si>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</si>
  <si>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</si>
  <si>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</si>
  <si>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</si>
  <si>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</si>
  <si>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</si>
  <si>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</si>
  <si>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</si>
  <si>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</si>
  <si>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</si>
  <si>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</si>
  <si>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</si>
  <si>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</si>
  <si>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</si>
  <si>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</si>
  <si>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</si>
  <si>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</si>
  <si>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</si>
  <si>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</si>
  <si>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京都府　木津川市</t>
  </si>
  <si>
    <t>加茂駅前第２駐車場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</si>
  <si>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</si>
  <si>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</si>
  <si>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</si>
  <si>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</si>
  <si>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</si>
  <si>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</si>
  <si>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</si>
  <si>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</si>
  <si>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</si>
  <si>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</si>
  <si>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</si>
  <si>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</si>
  <si>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</si>
  <si>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</si>
  <si>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</si>
  <si>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</si>
  <si>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平成２８年から平成２９年度にかけては減少傾向であるものの、収益的収支比率は100%以上であり黒字である。
収益性が減少傾向である理由としては、周辺に当該駐車場と比較して安価な民間の駐車場があること、定期利用者の減少が考えられる。
しかし、当該駐車場については、無人管理であるため、管理運営委託料や光熱水費等の支出を安く抑えられており、利用者の増加が収益性の増加につながると考えられる。</t>
    <rPh sb="0" eb="2">
      <t>ヘイセイ</t>
    </rPh>
    <rPh sb="4" eb="5">
      <t>ネン</t>
    </rPh>
    <rPh sb="7" eb="9">
      <t>ヘイセイ</t>
    </rPh>
    <rPh sb="11" eb="13">
      <t>ネンド</t>
    </rPh>
    <rPh sb="18" eb="20">
      <t>ゲンショウ</t>
    </rPh>
    <rPh sb="20" eb="22">
      <t>ケイコウ</t>
    </rPh>
    <rPh sb="29" eb="31">
      <t>シュウエキ</t>
    </rPh>
    <rPh sb="31" eb="32">
      <t>テキ</t>
    </rPh>
    <rPh sb="32" eb="34">
      <t>シュウシ</t>
    </rPh>
    <rPh sb="34" eb="36">
      <t>ヒリツ</t>
    </rPh>
    <rPh sb="41" eb="43">
      <t>イジョウ</t>
    </rPh>
    <rPh sb="46" eb="48">
      <t>クロジ</t>
    </rPh>
    <rPh sb="53" eb="56">
      <t>シュウエキセイ</t>
    </rPh>
    <rPh sb="57" eb="59">
      <t>ゲンショウ</t>
    </rPh>
    <rPh sb="59" eb="61">
      <t>ケイコウ</t>
    </rPh>
    <rPh sb="64" eb="66">
      <t>リユウ</t>
    </rPh>
    <rPh sb="71" eb="73">
      <t>シュウヘン</t>
    </rPh>
    <rPh sb="74" eb="76">
      <t>トウガイ</t>
    </rPh>
    <rPh sb="76" eb="78">
      <t>チュウシャ</t>
    </rPh>
    <rPh sb="78" eb="79">
      <t>ジョウ</t>
    </rPh>
    <rPh sb="80" eb="82">
      <t>ヒカク</t>
    </rPh>
    <rPh sb="84" eb="86">
      <t>アンカ</t>
    </rPh>
    <rPh sb="87" eb="89">
      <t>ミンカン</t>
    </rPh>
    <rPh sb="90" eb="92">
      <t>チュウシャ</t>
    </rPh>
    <rPh sb="92" eb="93">
      <t>ジョウ</t>
    </rPh>
    <rPh sb="99" eb="101">
      <t>テイキ</t>
    </rPh>
    <rPh sb="101" eb="104">
      <t>リヨウシャ</t>
    </rPh>
    <rPh sb="105" eb="107">
      <t>ゲンショウ</t>
    </rPh>
    <rPh sb="108" eb="109">
      <t>カンガ</t>
    </rPh>
    <rPh sb="119" eb="121">
      <t>トウガイ</t>
    </rPh>
    <rPh sb="121" eb="123">
      <t>チュウシャ</t>
    </rPh>
    <rPh sb="123" eb="124">
      <t>ジョウ</t>
    </rPh>
    <rPh sb="132" eb="134">
      <t>カンリ</t>
    </rPh>
    <rPh sb="140" eb="142">
      <t>カンリ</t>
    </rPh>
    <rPh sb="142" eb="144">
      <t>ウンエイ</t>
    </rPh>
    <rPh sb="144" eb="146">
      <t>イタク</t>
    </rPh>
    <rPh sb="146" eb="147">
      <t>リョウ</t>
    </rPh>
    <rPh sb="148" eb="150">
      <t>コウネツ</t>
    </rPh>
    <rPh sb="150" eb="151">
      <t>スイ</t>
    </rPh>
    <rPh sb="151" eb="152">
      <t>ヒ</t>
    </rPh>
    <rPh sb="152" eb="153">
      <t>トウ</t>
    </rPh>
    <rPh sb="154" eb="156">
      <t>シシュツ</t>
    </rPh>
    <rPh sb="157" eb="158">
      <t>ヤス</t>
    </rPh>
    <rPh sb="159" eb="160">
      <t>オサ</t>
    </rPh>
    <rPh sb="167" eb="170">
      <t>リヨウシャ</t>
    </rPh>
    <rPh sb="171" eb="173">
      <t>ゾウカ</t>
    </rPh>
    <rPh sb="174" eb="177">
      <t>シュウエキセイ</t>
    </rPh>
    <rPh sb="178" eb="180">
      <t>ゾウカ</t>
    </rPh>
    <rPh sb="186" eb="187">
      <t>カンガ</t>
    </rPh>
    <phoneticPr fontId="5"/>
  </si>
  <si>
    <t>当該事業は収益的収支比率が100％を上回っているため黒字であるが、収益性および稼働率ともに減少傾向である。
経営改善の取り組みとしては、プロポーザル方式により当該駐車場の借受け者の公募を実施し、2019年10月から事業者による運営を開始する。
当該駐車場を含む市営駐車場３か所および、市役所本庁舎駐車場を合わせて、民間の駐車場運営のノウハウを活用して運営することで、適正かつ効率的な管理運営、維持管理、修繕を行う。
当該駐車場については、無人管理でありこれ以上の経費削減は難しいが、駐車場貸付による経営改善を行う。</t>
    <rPh sb="0" eb="2">
      <t>トウガイ</t>
    </rPh>
    <rPh sb="2" eb="4">
      <t>ジギョウ</t>
    </rPh>
    <rPh sb="26" eb="28">
      <t>クロジ</t>
    </rPh>
    <rPh sb="33" eb="36">
      <t>シュウエキセイ</t>
    </rPh>
    <rPh sb="39" eb="41">
      <t>カドウ</t>
    </rPh>
    <rPh sb="41" eb="42">
      <t>リツ</t>
    </rPh>
    <rPh sb="45" eb="47">
      <t>ゲンショウ</t>
    </rPh>
    <rPh sb="47" eb="49">
      <t>ケイコウ</t>
    </rPh>
    <rPh sb="54" eb="56">
      <t>ケイエイ</t>
    </rPh>
    <rPh sb="56" eb="58">
      <t>カイゼン</t>
    </rPh>
    <rPh sb="79" eb="81">
      <t>トウガイ</t>
    </rPh>
    <rPh sb="81" eb="83">
      <t>チュウシャ</t>
    </rPh>
    <rPh sb="83" eb="84">
      <t>ジョウ</t>
    </rPh>
    <rPh sb="107" eb="110">
      <t>ジギョウシャ</t>
    </rPh>
    <rPh sb="113" eb="115">
      <t>ウンエイ</t>
    </rPh>
    <rPh sb="116" eb="118">
      <t>カイシ</t>
    </rPh>
    <rPh sb="122" eb="124">
      <t>トウガイ</t>
    </rPh>
    <rPh sb="124" eb="126">
      <t>チュウシャ</t>
    </rPh>
    <rPh sb="126" eb="127">
      <t>ジョウ</t>
    </rPh>
    <rPh sb="128" eb="129">
      <t>フク</t>
    </rPh>
    <rPh sb="142" eb="145">
      <t>シヤクショ</t>
    </rPh>
    <rPh sb="145" eb="147">
      <t>ホンチョウ</t>
    </rPh>
    <rPh sb="147" eb="148">
      <t>シャ</t>
    </rPh>
    <rPh sb="148" eb="151">
      <t>チュウシャジョウ</t>
    </rPh>
    <rPh sb="204" eb="205">
      <t>オコナ</t>
    </rPh>
    <rPh sb="208" eb="210">
      <t>トウガイ</t>
    </rPh>
    <rPh sb="210" eb="212">
      <t>チュウシャ</t>
    </rPh>
    <rPh sb="212" eb="213">
      <t>ジョウ</t>
    </rPh>
    <rPh sb="219" eb="221">
      <t>ムジン</t>
    </rPh>
    <rPh sb="221" eb="223">
      <t>カンリ</t>
    </rPh>
    <rPh sb="228" eb="230">
      <t>イジョウ</t>
    </rPh>
    <rPh sb="231" eb="233">
      <t>ケイヒ</t>
    </rPh>
    <rPh sb="233" eb="235">
      <t>サクゲン</t>
    </rPh>
    <rPh sb="236" eb="237">
      <t>ムズカ</t>
    </rPh>
    <rPh sb="241" eb="243">
      <t>チュウシャ</t>
    </rPh>
    <rPh sb="243" eb="244">
      <t>ジョウ</t>
    </rPh>
    <rPh sb="244" eb="246">
      <t>カシツケ</t>
    </rPh>
    <rPh sb="249" eb="251">
      <t>ケイエイ</t>
    </rPh>
    <rPh sb="251" eb="253">
      <t>カイゼン</t>
    </rPh>
    <rPh sb="254" eb="255">
      <t>オコナ</t>
    </rPh>
    <phoneticPr fontId="5"/>
  </si>
  <si>
    <t>当該駐車場は2000年に再整備し、供用を開始しているため、施設は老朽化している。
2019年10月から事業者による運営を開始することに伴って、民間のノウハウを活用した効率的な修繕を行う必要がある。
設備投資見込額および累積欠損、債務残高はともにない状態である。</t>
    <rPh sb="45" eb="46">
      <t>ネン</t>
    </rPh>
    <rPh sb="48" eb="49">
      <t>ガツ</t>
    </rPh>
    <rPh sb="60" eb="62">
      <t>カイシ</t>
    </rPh>
    <rPh sb="67" eb="68">
      <t>トモナ</t>
    </rPh>
    <rPh sb="90" eb="91">
      <t>オコナ</t>
    </rPh>
    <rPh sb="92" eb="94">
      <t>ヒツヨウ</t>
    </rPh>
    <rPh sb="99" eb="101">
      <t>セツビ</t>
    </rPh>
    <rPh sb="101" eb="103">
      <t>トウシ</t>
    </rPh>
    <rPh sb="103" eb="105">
      <t>ミコ</t>
    </rPh>
    <rPh sb="105" eb="106">
      <t>ガク</t>
    </rPh>
    <rPh sb="109" eb="111">
      <t>ルイセキ</t>
    </rPh>
    <rPh sb="111" eb="113">
      <t>ケッソン</t>
    </rPh>
    <rPh sb="114" eb="116">
      <t>サイム</t>
    </rPh>
    <rPh sb="116" eb="118">
      <t>ザンダカ</t>
    </rPh>
    <rPh sb="124" eb="126">
      <t>ジョウタイ</t>
    </rPh>
    <phoneticPr fontId="5"/>
  </si>
  <si>
    <t xml:space="preserve">当該駐車場は、収容台数２３台で定期駐車（月極め）として運用している。
稼働率は、概ね横ばいである。
稼働率が、類似施設平均値よりも低い理由としては、定期利用のみの運用であること、利用者の減少等が影響を与えていると考えられる。
しかし、周辺に商業施設等はないものの、駅に近接しており、駅利用者への需要は一定数ある。
</t>
    <rPh sb="0" eb="2">
      <t>トウガイ</t>
    </rPh>
    <rPh sb="2" eb="5">
      <t>チュウシャジョウ</t>
    </rPh>
    <rPh sb="13" eb="14">
      <t>ダイ</t>
    </rPh>
    <rPh sb="50" eb="52">
      <t>カドウ</t>
    </rPh>
    <rPh sb="52" eb="53">
      <t>リツ</t>
    </rPh>
    <rPh sb="65" eb="66">
      <t>ヒク</t>
    </rPh>
    <rPh sb="67" eb="69">
      <t>リユウ</t>
    </rPh>
    <rPh sb="74" eb="76">
      <t>テイキ</t>
    </rPh>
    <rPh sb="76" eb="78">
      <t>リヨウ</t>
    </rPh>
    <rPh sb="81" eb="83">
      <t>ウンヨウ</t>
    </rPh>
    <rPh sb="89" eb="92">
      <t>リヨウシャ</t>
    </rPh>
    <rPh sb="93" eb="95">
      <t>ゲンショウ</t>
    </rPh>
    <rPh sb="95" eb="96">
      <t>トウ</t>
    </rPh>
    <rPh sb="97" eb="99">
      <t>エイキョウ</t>
    </rPh>
    <rPh sb="100" eb="101">
      <t>アタ</t>
    </rPh>
    <rPh sb="106" eb="107">
      <t>カンガ</t>
    </rPh>
    <rPh sb="117" eb="119">
      <t>シュウヘン</t>
    </rPh>
    <rPh sb="120" eb="122">
      <t>ショウギョウ</t>
    </rPh>
    <rPh sb="122" eb="124">
      <t>シセツ</t>
    </rPh>
    <rPh sb="124" eb="125">
      <t>トウ</t>
    </rPh>
    <rPh sb="132" eb="133">
      <t>エキ</t>
    </rPh>
    <rPh sb="141" eb="142">
      <t>エキ</t>
    </rPh>
    <rPh sb="142" eb="145">
      <t>リヨウシャ</t>
    </rPh>
    <rPh sb="147" eb="149">
      <t>ジュヨウ</t>
    </rPh>
    <rPh sb="150" eb="152">
      <t>イッテイ</t>
    </rPh>
    <rPh sb="152" eb="153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</si>
</sst>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335.3</c:v>
                </c:pt>
                <c:pt idx="1">
                  <c:v>455.4</c:v>
                </c:pt>
                <c:pt idx="2">
                  <c:v>355.2</c:v>
                </c:pt>
                <c:pt idx="3">
                  <c:v>498.5</c:v>
                </c:pt>
                <c:pt idx="4">
                  <c:v>437.4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5-4469-BD7E-6698011A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1800"/>
        <c:axId val="109922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5-4469-BD7E-6698011A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1800"/>
        <c:axId val="109922184"/>
      </c:lineChart>
      <c:dateAx>
        <c:axId val="109921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22184"/>
        <c:crosses val="autoZero"/>
        <c:auto val="1"/>
        <c:lblOffset val="100"/>
        <c:baseTimeUnit val="years"/>
      </c:dateAx>
      <c:valAx>
        <c:axId val="10992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921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E0-43A3-87F6-2A3F71F53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0856"/>
        <c:axId val="22239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E0-43A3-87F6-2A3F71F53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00856"/>
        <c:axId val="222391448"/>
      </c:lineChart>
      <c:dateAx>
        <c:axId val="223000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391448"/>
        <c:crosses val="autoZero"/>
        <c:auto val="1"/>
        <c:lblOffset val="100"/>
        <c:baseTimeUnit val="years"/>
      </c:dateAx>
      <c:valAx>
        <c:axId val="22239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000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F-4682-B00D-D11C3E2C1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96024"/>
        <c:axId val="2235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F-4682-B00D-D11C3E2C1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96024"/>
        <c:axId val="223559456"/>
      </c:lineChart>
      <c:dateAx>
        <c:axId val="223596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59456"/>
        <c:crosses val="autoZero"/>
        <c:auto val="1"/>
        <c:lblOffset val="100"/>
        <c:baseTimeUnit val="years"/>
      </c:dateAx>
      <c:valAx>
        <c:axId val="2235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596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7-4D72-B9FE-EEA9CCBB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65472"/>
        <c:axId val="223542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F7-4D72-B9FE-EEA9CCBB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65472"/>
        <c:axId val="223542648"/>
      </c:lineChart>
      <c:dateAx>
        <c:axId val="22356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42648"/>
        <c:crosses val="autoZero"/>
        <c:auto val="1"/>
        <c:lblOffset val="100"/>
        <c:baseTimeUnit val="years"/>
      </c:dateAx>
      <c:valAx>
        <c:axId val="223542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356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8-42CD-BD91-492813E46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03040"/>
        <c:axId val="221103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8-42CD-BD91-492813E46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03040"/>
        <c:axId val="221103432"/>
      </c:lineChart>
      <c:dateAx>
        <c:axId val="22110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03432"/>
        <c:crosses val="autoZero"/>
        <c:auto val="1"/>
        <c:lblOffset val="100"/>
        <c:baseTimeUnit val="years"/>
      </c:dateAx>
      <c:valAx>
        <c:axId val="221103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103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8-41B6-AA2D-A4CF5EF14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80152"/>
        <c:axId val="22358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18-41B6-AA2D-A4CF5EF14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0152"/>
        <c:axId val="223580544"/>
      </c:lineChart>
      <c:dateAx>
        <c:axId val="223580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80544"/>
        <c:crosses val="autoZero"/>
        <c:auto val="1"/>
        <c:lblOffset val="100"/>
        <c:baseTimeUnit val="years"/>
      </c:dateAx>
      <c:valAx>
        <c:axId val="22358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3580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95.7</c:v>
                </c:pt>
                <c:pt idx="1">
                  <c:v>78.3</c:v>
                </c:pt>
                <c:pt idx="2">
                  <c:v>69.599999999999994</c:v>
                </c:pt>
                <c:pt idx="3">
                  <c:v>78.3</c:v>
                </c:pt>
                <c:pt idx="4">
                  <c:v>73.900000000000006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D-4A81-A85F-6DF46B27A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02648"/>
        <c:axId val="22110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3D-4A81-A85F-6DF46B27A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02648"/>
        <c:axId val="221101080"/>
      </c:lineChart>
      <c:dateAx>
        <c:axId val="22110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01080"/>
        <c:crosses val="autoZero"/>
        <c:auto val="1"/>
        <c:lblOffset val="100"/>
        <c:baseTimeUnit val="years"/>
      </c:dateAx>
      <c:valAx>
        <c:axId val="22110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102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78</c:v>
                </c:pt>
                <c:pt idx="2">
                  <c:v>71.8</c:v>
                </c:pt>
                <c:pt idx="3">
                  <c:v>79.900000000000006</c:v>
                </c:pt>
                <c:pt idx="4">
                  <c:v>77.099999999999994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2-4AD3-99B7-F5A85A8D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01864"/>
        <c:axId val="22358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52-4AD3-99B7-F5A85A8D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01864"/>
        <c:axId val="223581328"/>
      </c:lineChart>
      <c:dateAx>
        <c:axId val="22110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81328"/>
        <c:crosses val="autoZero"/>
        <c:auto val="1"/>
        <c:lblOffset val="100"/>
        <c:baseTimeUnit val="years"/>
      </c:dateAx>
      <c:valAx>
        <c:axId val="22358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101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899</c:v>
                </c:pt>
                <c:pt idx="1">
                  <c:v>821</c:v>
                </c:pt>
                <c:pt idx="2">
                  <c:v>666</c:v>
                </c:pt>
                <c:pt idx="3">
                  <c:v>813</c:v>
                </c:pt>
                <c:pt idx="4">
                  <c:v>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EB-4B2C-8E04-3F0F94BB1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01472"/>
        <c:axId val="22358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EB-4B2C-8E04-3F0F94BB1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01472"/>
        <c:axId val="223582112"/>
      </c:lineChart>
      <c:dateAx>
        <c:axId val="22110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82112"/>
        <c:crosses val="autoZero"/>
        <c:auto val="1"/>
        <c:lblOffset val="100"/>
        <c:baseTimeUnit val="years"/>
      </c:dateAx>
      <c:valAx>
        <c:axId val="22358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1101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7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京都府木津川市　加茂駅前第２駐車場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335.3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455.4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355.2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498.5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437.4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95.7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78.3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69.599999999999994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78.3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73.900000000000006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23" t="s">
        <v>144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7">
        <f>データ!AU7</f>
        <v>0</v>
      </c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>
        <f>データ!AV7</f>
        <v>0</v>
      </c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>
        <f>データ!AW7</f>
        <v>0</v>
      </c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>
        <f>データ!AX7</f>
        <v>0</v>
      </c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>
        <f>データ!AY7</f>
        <v>0</v>
      </c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70.099999999999994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71.8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79.900000000000006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77.099999999999994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7">
        <f>データ!BQ7</f>
        <v>899</v>
      </c>
      <c r="JD52" s="127"/>
      <c r="JE52" s="127"/>
      <c r="JF52" s="127"/>
      <c r="JG52" s="127"/>
      <c r="JH52" s="127"/>
      <c r="JI52" s="127"/>
      <c r="JJ52" s="127"/>
      <c r="JK52" s="127"/>
      <c r="JL52" s="127"/>
      <c r="JM52" s="127"/>
      <c r="JN52" s="127"/>
      <c r="JO52" s="127"/>
      <c r="JP52" s="127"/>
      <c r="JQ52" s="127"/>
      <c r="JR52" s="127"/>
      <c r="JS52" s="127"/>
      <c r="JT52" s="127"/>
      <c r="JU52" s="127"/>
      <c r="JV52" s="127">
        <f>データ!BR7</f>
        <v>821</v>
      </c>
      <c r="JW52" s="127"/>
      <c r="JX52" s="127"/>
      <c r="JY52" s="127"/>
      <c r="JZ52" s="127"/>
      <c r="KA52" s="127"/>
      <c r="KB52" s="127"/>
      <c r="KC52" s="127"/>
      <c r="KD52" s="127"/>
      <c r="KE52" s="127"/>
      <c r="KF52" s="127"/>
      <c r="KG52" s="127"/>
      <c r="KH52" s="127"/>
      <c r="KI52" s="127"/>
      <c r="KJ52" s="127"/>
      <c r="KK52" s="127"/>
      <c r="KL52" s="127"/>
      <c r="KM52" s="127"/>
      <c r="KN52" s="127"/>
      <c r="KO52" s="127">
        <f>データ!BS7</f>
        <v>666</v>
      </c>
      <c r="KP52" s="127"/>
      <c r="KQ52" s="127"/>
      <c r="KR52" s="127"/>
      <c r="KS52" s="127"/>
      <c r="KT52" s="127"/>
      <c r="KU52" s="127"/>
      <c r="KV52" s="127"/>
      <c r="KW52" s="127"/>
      <c r="KX52" s="127"/>
      <c r="KY52" s="127"/>
      <c r="KZ52" s="127"/>
      <c r="LA52" s="127"/>
      <c r="LB52" s="127"/>
      <c r="LC52" s="127"/>
      <c r="LD52" s="127"/>
      <c r="LE52" s="127"/>
      <c r="LF52" s="127"/>
      <c r="LG52" s="127"/>
      <c r="LH52" s="127">
        <f>データ!BT7</f>
        <v>813</v>
      </c>
      <c r="LI52" s="127"/>
      <c r="LJ52" s="127"/>
      <c r="LK52" s="127"/>
      <c r="LL52" s="127"/>
      <c r="LM52" s="127"/>
      <c r="LN52" s="127"/>
      <c r="LO52" s="127"/>
      <c r="LP52" s="127"/>
      <c r="LQ52" s="127"/>
      <c r="LR52" s="127"/>
      <c r="LS52" s="127"/>
      <c r="LT52" s="127"/>
      <c r="LU52" s="127"/>
      <c r="LV52" s="127"/>
      <c r="LW52" s="127"/>
      <c r="LX52" s="127"/>
      <c r="LY52" s="127"/>
      <c r="LZ52" s="127"/>
      <c r="MA52" s="127">
        <f>データ!BU7</f>
        <v>722</v>
      </c>
      <c r="MB52" s="127"/>
      <c r="MC52" s="127"/>
      <c r="MD52" s="127"/>
      <c r="ME52" s="127"/>
      <c r="MF52" s="127"/>
      <c r="MG52" s="127"/>
      <c r="MH52" s="127"/>
      <c r="MI52" s="127"/>
      <c r="MJ52" s="127"/>
      <c r="MK52" s="127"/>
      <c r="ML52" s="127"/>
      <c r="MM52" s="127"/>
      <c r="MN52" s="127"/>
      <c r="MO52" s="127"/>
      <c r="MP52" s="127"/>
      <c r="MQ52" s="127"/>
      <c r="MR52" s="127"/>
      <c r="MS52" s="127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7">
        <f>データ!AZ7</f>
        <v>27</v>
      </c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>
        <f>データ!BA7</f>
        <v>23</v>
      </c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>
        <f>データ!BB7</f>
        <v>22</v>
      </c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>
        <f>データ!BC7</f>
        <v>16</v>
      </c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>
        <f>データ!BD7</f>
        <v>21</v>
      </c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7">
        <f>データ!BV7</f>
        <v>6777</v>
      </c>
      <c r="JD53" s="127"/>
      <c r="JE53" s="127"/>
      <c r="JF53" s="127"/>
      <c r="JG53" s="127"/>
      <c r="JH53" s="127"/>
      <c r="JI53" s="127"/>
      <c r="JJ53" s="127"/>
      <c r="JK53" s="127"/>
      <c r="JL53" s="127"/>
      <c r="JM53" s="127"/>
      <c r="JN53" s="127"/>
      <c r="JO53" s="127"/>
      <c r="JP53" s="127"/>
      <c r="JQ53" s="127"/>
      <c r="JR53" s="127"/>
      <c r="JS53" s="127"/>
      <c r="JT53" s="127"/>
      <c r="JU53" s="127"/>
      <c r="JV53" s="127">
        <f>データ!BW7</f>
        <v>7496</v>
      </c>
      <c r="JW53" s="127"/>
      <c r="JX53" s="127"/>
      <c r="JY53" s="127"/>
      <c r="JZ53" s="127"/>
      <c r="KA53" s="127"/>
      <c r="KB53" s="127"/>
      <c r="KC53" s="127"/>
      <c r="KD53" s="127"/>
      <c r="KE53" s="127"/>
      <c r="KF53" s="127"/>
      <c r="KG53" s="127"/>
      <c r="KH53" s="127"/>
      <c r="KI53" s="127"/>
      <c r="KJ53" s="127"/>
      <c r="KK53" s="127"/>
      <c r="KL53" s="127"/>
      <c r="KM53" s="127"/>
      <c r="KN53" s="127"/>
      <c r="KO53" s="127">
        <f>データ!BX7</f>
        <v>6967</v>
      </c>
      <c r="KP53" s="127"/>
      <c r="KQ53" s="127"/>
      <c r="KR53" s="127"/>
      <c r="KS53" s="127"/>
      <c r="KT53" s="127"/>
      <c r="KU53" s="127"/>
      <c r="KV53" s="127"/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>
        <f>データ!BY7</f>
        <v>7138</v>
      </c>
      <c r="LI53" s="127"/>
      <c r="LJ53" s="127"/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/>
      <c r="LY53" s="127"/>
      <c r="LZ53" s="127"/>
      <c r="MA53" s="127">
        <f>データ!BZ7</f>
        <v>8131</v>
      </c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/>
      <c r="MM53" s="127"/>
      <c r="MN53" s="127"/>
      <c r="MO53" s="127"/>
      <c r="MP53" s="127"/>
      <c r="MQ53" s="127"/>
      <c r="MR53" s="127"/>
      <c r="MS53" s="127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8" t="s">
        <v>38</v>
      </c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4"/>
      <c r="NE64" s="125"/>
      <c r="NF64" s="125"/>
      <c r="NG64" s="125"/>
      <c r="NH64" s="125"/>
      <c r="NI64" s="125"/>
      <c r="NJ64" s="125"/>
      <c r="NK64" s="125"/>
      <c r="NL64" s="125"/>
      <c r="NM64" s="125"/>
      <c r="NN64" s="125"/>
      <c r="NO64" s="125"/>
      <c r="NP64" s="125"/>
      <c r="NQ64" s="125"/>
      <c r="NR64" s="12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9">
        <f>データ!CM7</f>
        <v>23218</v>
      </c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1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2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2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5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7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8" t="s">
        <v>40</v>
      </c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8">
        <f>データ!$B$11</f>
        <v>41275</v>
      </c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40"/>
      <c r="AG76" s="138">
        <f>データ!$C$11</f>
        <v>41640</v>
      </c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40"/>
      <c r="AV76" s="138">
        <f>データ!$D$11</f>
        <v>42005</v>
      </c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40"/>
      <c r="BK76" s="138">
        <f>データ!$E$11</f>
        <v>42370</v>
      </c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40"/>
      <c r="BZ76" s="138">
        <f>データ!$F$11</f>
        <v>42736</v>
      </c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40"/>
      <c r="CO76" s="4"/>
      <c r="CP76" s="4"/>
      <c r="CQ76" s="4"/>
      <c r="CR76" s="4"/>
      <c r="CS76" s="4"/>
      <c r="CT76" s="4"/>
      <c r="CU76" s="4"/>
      <c r="CV76" s="129">
        <f>データ!CN7</f>
        <v>0</v>
      </c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1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8">
        <f>データ!$B$11</f>
        <v>41275</v>
      </c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40"/>
      <c r="HA76" s="138">
        <f>データ!$C$11</f>
        <v>41640</v>
      </c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40"/>
      <c r="HP76" s="138">
        <f>データ!$D$11</f>
        <v>42005</v>
      </c>
      <c r="HQ76" s="139"/>
      <c r="HR76" s="139"/>
      <c r="HS76" s="139"/>
      <c r="HT76" s="139"/>
      <c r="HU76" s="139"/>
      <c r="HV76" s="139"/>
      <c r="HW76" s="139"/>
      <c r="HX76" s="139"/>
      <c r="HY76" s="139"/>
      <c r="HZ76" s="139"/>
      <c r="IA76" s="139"/>
      <c r="IB76" s="139"/>
      <c r="IC76" s="139"/>
      <c r="ID76" s="140"/>
      <c r="IE76" s="138">
        <f>データ!$E$11</f>
        <v>42370</v>
      </c>
      <c r="IF76" s="139"/>
      <c r="IG76" s="139"/>
      <c r="IH76" s="139"/>
      <c r="II76" s="139"/>
      <c r="IJ76" s="139"/>
      <c r="IK76" s="139"/>
      <c r="IL76" s="139"/>
      <c r="IM76" s="139"/>
      <c r="IN76" s="139"/>
      <c r="IO76" s="139"/>
      <c r="IP76" s="139"/>
      <c r="IQ76" s="139"/>
      <c r="IR76" s="139"/>
      <c r="IS76" s="140"/>
      <c r="IT76" s="138">
        <f>データ!$F$11</f>
        <v>42736</v>
      </c>
      <c r="IU76" s="139"/>
      <c r="IV76" s="139"/>
      <c r="IW76" s="139"/>
      <c r="IX76" s="139"/>
      <c r="IY76" s="139"/>
      <c r="IZ76" s="139"/>
      <c r="JA76" s="139"/>
      <c r="JB76" s="139"/>
      <c r="JC76" s="139"/>
      <c r="JD76" s="139"/>
      <c r="JE76" s="139"/>
      <c r="JF76" s="139"/>
      <c r="JG76" s="139"/>
      <c r="JH76" s="140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8">
        <f>データ!$B$11</f>
        <v>41275</v>
      </c>
      <c r="KB76" s="139"/>
      <c r="KC76" s="139"/>
      <c r="KD76" s="139"/>
      <c r="KE76" s="139"/>
      <c r="KF76" s="139"/>
      <c r="KG76" s="139"/>
      <c r="KH76" s="139"/>
      <c r="KI76" s="139"/>
      <c r="KJ76" s="139"/>
      <c r="KK76" s="139"/>
      <c r="KL76" s="139"/>
      <c r="KM76" s="139"/>
      <c r="KN76" s="139"/>
      <c r="KO76" s="140"/>
      <c r="KP76" s="138">
        <f>データ!$C$11</f>
        <v>41640</v>
      </c>
      <c r="KQ76" s="139"/>
      <c r="KR76" s="139"/>
      <c r="KS76" s="139"/>
      <c r="KT76" s="139"/>
      <c r="KU76" s="139"/>
      <c r="KV76" s="139"/>
      <c r="KW76" s="139"/>
      <c r="KX76" s="139"/>
      <c r="KY76" s="139"/>
      <c r="KZ76" s="139"/>
      <c r="LA76" s="139"/>
      <c r="LB76" s="139"/>
      <c r="LC76" s="139"/>
      <c r="LD76" s="140"/>
      <c r="LE76" s="138">
        <f>データ!$D$11</f>
        <v>42005</v>
      </c>
      <c r="LF76" s="139"/>
      <c r="LG76" s="139"/>
      <c r="LH76" s="139"/>
      <c r="LI76" s="139"/>
      <c r="LJ76" s="139"/>
      <c r="LK76" s="139"/>
      <c r="LL76" s="139"/>
      <c r="LM76" s="139"/>
      <c r="LN76" s="139"/>
      <c r="LO76" s="139"/>
      <c r="LP76" s="139"/>
      <c r="LQ76" s="139"/>
      <c r="LR76" s="139"/>
      <c r="LS76" s="140"/>
      <c r="LT76" s="138">
        <f>データ!$E$11</f>
        <v>42370</v>
      </c>
      <c r="LU76" s="139"/>
      <c r="LV76" s="139"/>
      <c r="LW76" s="139"/>
      <c r="LX76" s="139"/>
      <c r="LY76" s="139"/>
      <c r="LZ76" s="139"/>
      <c r="MA76" s="139"/>
      <c r="MB76" s="139"/>
      <c r="MC76" s="139"/>
      <c r="MD76" s="139"/>
      <c r="ME76" s="139"/>
      <c r="MF76" s="139"/>
      <c r="MG76" s="139"/>
      <c r="MH76" s="140"/>
      <c r="MI76" s="138">
        <f>データ!$F$11</f>
        <v>42736</v>
      </c>
      <c r="MJ76" s="139"/>
      <c r="MK76" s="139"/>
      <c r="ML76" s="139"/>
      <c r="MM76" s="139"/>
      <c r="MN76" s="139"/>
      <c r="MO76" s="139"/>
      <c r="MP76" s="139"/>
      <c r="MQ76" s="139"/>
      <c r="MR76" s="139"/>
      <c r="MS76" s="139"/>
      <c r="MT76" s="139"/>
      <c r="MU76" s="139"/>
      <c r="MV76" s="139"/>
      <c r="MW76" s="140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1" t="s">
        <v>27</v>
      </c>
      <c r="J77" s="141"/>
      <c r="K77" s="141"/>
      <c r="L77" s="141"/>
      <c r="M77" s="141"/>
      <c r="N77" s="141"/>
      <c r="O77" s="141"/>
      <c r="P77" s="141"/>
      <c r="Q77" s="141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2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4"/>
      <c r="FY77" s="4"/>
      <c r="FZ77" s="4"/>
      <c r="GA77" s="4"/>
      <c r="GB77" s="4"/>
      <c r="GC77" s="141" t="s">
        <v>27</v>
      </c>
      <c r="GD77" s="141"/>
      <c r="GE77" s="141"/>
      <c r="GF77" s="141"/>
      <c r="GG77" s="141"/>
      <c r="GH77" s="141"/>
      <c r="GI77" s="141"/>
      <c r="GJ77" s="141"/>
      <c r="GK77" s="141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1" t="s">
        <v>27</v>
      </c>
      <c r="JS77" s="141"/>
      <c r="JT77" s="141"/>
      <c r="JU77" s="141"/>
      <c r="JV77" s="141"/>
      <c r="JW77" s="141"/>
      <c r="JX77" s="141"/>
      <c r="JY77" s="141"/>
      <c r="JZ77" s="141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1" t="s">
        <v>29</v>
      </c>
      <c r="J78" s="141"/>
      <c r="K78" s="141"/>
      <c r="L78" s="141"/>
      <c r="M78" s="141"/>
      <c r="N78" s="141"/>
      <c r="O78" s="141"/>
      <c r="P78" s="141"/>
      <c r="Q78" s="141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2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4"/>
      <c r="FY78" s="4"/>
      <c r="FZ78" s="4"/>
      <c r="GA78" s="4"/>
      <c r="GB78" s="4"/>
      <c r="GC78" s="141" t="s">
        <v>29</v>
      </c>
      <c r="GD78" s="141"/>
      <c r="GE78" s="141"/>
      <c r="GF78" s="141"/>
      <c r="GG78" s="141"/>
      <c r="GH78" s="141"/>
      <c r="GI78" s="141"/>
      <c r="GJ78" s="141"/>
      <c r="GK78" s="141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1" t="s">
        <v>29</v>
      </c>
      <c r="JS78" s="141"/>
      <c r="JT78" s="141"/>
      <c r="JU78" s="141"/>
      <c r="JV78" s="141"/>
      <c r="JW78" s="141"/>
      <c r="JX78" s="141"/>
      <c r="JY78" s="141"/>
      <c r="JZ78" s="141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5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7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4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jRZUKKz1ipu7U9FhIMHMVMA+psNbnKhWy/OPm3Gf549hJqFYgwoA6MjPzeXFm6ps11H9RqAJQO3IoYJF97OeUw==" saltValue="S+PVmEjijnCBQvXIpNfq5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5" t="s">
        <v>68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2" t="s">
        <v>72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149" t="s">
        <v>73</v>
      </c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 t="s">
        <v>74</v>
      </c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 t="s">
        <v>75</v>
      </c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50" t="s">
        <v>76</v>
      </c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 t="s">
        <v>77</v>
      </c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51" t="s">
        <v>78</v>
      </c>
      <c r="CN4" s="151" t="s">
        <v>79</v>
      </c>
      <c r="CO4" s="142" t="s">
        <v>80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4"/>
      <c r="CZ4" s="149" t="s">
        <v>81</v>
      </c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2" t="s">
        <v>82</v>
      </c>
      <c r="DL4" s="143"/>
      <c r="DM4" s="143"/>
      <c r="DN4" s="143"/>
      <c r="DO4" s="143"/>
      <c r="DP4" s="143"/>
      <c r="DQ4" s="143"/>
      <c r="DR4" s="143"/>
      <c r="DS4" s="143"/>
      <c r="DT4" s="143"/>
      <c r="DU4" s="144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110</v>
      </c>
      <c r="AM5" s="59" t="s">
        <v>101</v>
      </c>
      <c r="AN5" s="59" t="s">
        <v>111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109</v>
      </c>
      <c r="AW5" s="59" t="s">
        <v>100</v>
      </c>
      <c r="AX5" s="59" t="s">
        <v>101</v>
      </c>
      <c r="AY5" s="59" t="s">
        <v>112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113</v>
      </c>
      <c r="BH5" s="59" t="s">
        <v>114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109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115</v>
      </c>
      <c r="CC5" s="59" t="s">
        <v>109</v>
      </c>
      <c r="CD5" s="59" t="s">
        <v>114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2"/>
      <c r="CN5" s="152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109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116</v>
      </c>
      <c r="DL5" s="59" t="s">
        <v>109</v>
      </c>
      <c r="DM5" s="59" t="s">
        <v>100</v>
      </c>
      <c r="DN5" s="59" t="s">
        <v>101</v>
      </c>
      <c r="DO5" s="59" t="s">
        <v>112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117</v>
      </c>
      <c r="B6" s="60">
        <f>B8</f>
        <v>2017</v>
      </c>
      <c r="C6" s="60">
        <f t="shared" ref="C6:X6" si="1">C8</f>
        <v>262145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京都府木津川市</v>
      </c>
      <c r="I6" s="60" t="str">
        <f t="shared" si="1"/>
        <v>加茂駅前第２駐車場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5</v>
      </c>
      <c r="S6" s="62" t="str">
        <f t="shared" si="1"/>
        <v>駅</v>
      </c>
      <c r="T6" s="62" t="str">
        <f t="shared" si="1"/>
        <v>無</v>
      </c>
      <c r="U6" s="63">
        <f t="shared" si="1"/>
        <v>832</v>
      </c>
      <c r="V6" s="63">
        <f t="shared" si="1"/>
        <v>23</v>
      </c>
      <c r="W6" s="63">
        <f t="shared" si="1"/>
        <v>0</v>
      </c>
      <c r="X6" s="62" t="str">
        <f t="shared" si="1"/>
        <v>導入なし</v>
      </c>
      <c r="Y6" s="64">
        <f>IF(Y8="-",NA(),Y8)</f>
        <v>335.3</v>
      </c>
      <c r="Z6" s="64">
        <f t="shared" ref="Z6:AH6" si="2">IF(Z8="-",NA(),Z8)</f>
        <v>455.4</v>
      </c>
      <c r="AA6" s="64">
        <f t="shared" si="2"/>
        <v>355.2</v>
      </c>
      <c r="AB6" s="64">
        <f t="shared" si="2"/>
        <v>498.5</v>
      </c>
      <c r="AC6" s="64">
        <f t="shared" si="2"/>
        <v>437.4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70.099999999999994</v>
      </c>
      <c r="BG6" s="64">
        <f t="shared" ref="BG6:BO6" si="5">IF(BG8="-",NA(),BG8)</f>
        <v>78</v>
      </c>
      <c r="BH6" s="64">
        <f t="shared" si="5"/>
        <v>71.8</v>
      </c>
      <c r="BI6" s="64">
        <f t="shared" si="5"/>
        <v>79.900000000000006</v>
      </c>
      <c r="BJ6" s="64">
        <f t="shared" si="5"/>
        <v>77.099999999999994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899</v>
      </c>
      <c r="BR6" s="65">
        <f t="shared" ref="BR6:BZ6" si="6">IF(BR8="-",NA(),BR8)</f>
        <v>821</v>
      </c>
      <c r="BS6" s="65">
        <f t="shared" si="6"/>
        <v>666</v>
      </c>
      <c r="BT6" s="65">
        <f t="shared" si="6"/>
        <v>813</v>
      </c>
      <c r="BU6" s="65">
        <f t="shared" si="6"/>
        <v>722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23218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95.7</v>
      </c>
      <c r="DL6" s="64">
        <f t="shared" ref="DL6:DT6" si="9">IF(DL8="-",NA(),DL8)</f>
        <v>78.3</v>
      </c>
      <c r="DM6" s="64">
        <f t="shared" si="9"/>
        <v>69.599999999999994</v>
      </c>
      <c r="DN6" s="64">
        <f t="shared" si="9"/>
        <v>78.3</v>
      </c>
      <c r="DO6" s="64">
        <f t="shared" si="9"/>
        <v>73.900000000000006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119</v>
      </c>
      <c r="B7" s="60">
        <f t="shared" ref="B7:X7" si="10">B8</f>
        <v>2017</v>
      </c>
      <c r="C7" s="60">
        <f t="shared" si="10"/>
        <v>262145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京都府　木津川市</v>
      </c>
      <c r="I7" s="60" t="str">
        <f t="shared" si="10"/>
        <v>加茂駅前第２駐車場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5</v>
      </c>
      <c r="S7" s="62" t="str">
        <f t="shared" si="10"/>
        <v>駅</v>
      </c>
      <c r="T7" s="62" t="str">
        <f t="shared" si="10"/>
        <v>無</v>
      </c>
      <c r="U7" s="63">
        <f t="shared" si="10"/>
        <v>832</v>
      </c>
      <c r="V7" s="63">
        <f t="shared" si="10"/>
        <v>23</v>
      </c>
      <c r="W7" s="63">
        <f t="shared" si="10"/>
        <v>0</v>
      </c>
      <c r="X7" s="62" t="str">
        <f t="shared" si="10"/>
        <v>導入なし</v>
      </c>
      <c r="Y7" s="64">
        <f>Y8</f>
        <v>335.3</v>
      </c>
      <c r="Z7" s="64">
        <f t="shared" ref="Z7:AH7" si="11">Z8</f>
        <v>455.4</v>
      </c>
      <c r="AA7" s="64">
        <f t="shared" si="11"/>
        <v>355.2</v>
      </c>
      <c r="AB7" s="64">
        <f t="shared" si="11"/>
        <v>498.5</v>
      </c>
      <c r="AC7" s="64">
        <f t="shared" si="11"/>
        <v>437.4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70.099999999999994</v>
      </c>
      <c r="BG7" s="64">
        <f t="shared" ref="BG7:BO7" si="14">BG8</f>
        <v>78</v>
      </c>
      <c r="BH7" s="64">
        <f t="shared" si="14"/>
        <v>71.8</v>
      </c>
      <c r="BI7" s="64">
        <f t="shared" si="14"/>
        <v>79.900000000000006</v>
      </c>
      <c r="BJ7" s="64">
        <f t="shared" si="14"/>
        <v>77.099999999999994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899</v>
      </c>
      <c r="BR7" s="65">
        <f t="shared" ref="BR7:BZ7" si="15">BR8</f>
        <v>821</v>
      </c>
      <c r="BS7" s="65">
        <f t="shared" si="15"/>
        <v>666</v>
      </c>
      <c r="BT7" s="65">
        <f t="shared" si="15"/>
        <v>813</v>
      </c>
      <c r="BU7" s="65">
        <f t="shared" si="15"/>
        <v>722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121</v>
      </c>
      <c r="CL7" s="61"/>
      <c r="CM7" s="63">
        <f>CM8</f>
        <v>23218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95.7</v>
      </c>
      <c r="DL7" s="64">
        <f t="shared" ref="DL7:DT7" si="17">DL8</f>
        <v>78.3</v>
      </c>
      <c r="DM7" s="64">
        <f t="shared" si="17"/>
        <v>69.599999999999994</v>
      </c>
      <c r="DN7" s="64">
        <f t="shared" si="17"/>
        <v>78.3</v>
      </c>
      <c r="DO7" s="64">
        <f t="shared" si="17"/>
        <v>73.900000000000006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262145</v>
      </c>
      <c r="D8" s="67">
        <v>47</v>
      </c>
      <c r="E8" s="67">
        <v>14</v>
      </c>
      <c r="F8" s="67">
        <v>0</v>
      </c>
      <c r="G8" s="67">
        <v>2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5</v>
      </c>
      <c r="S8" s="69" t="s">
        <v>133</v>
      </c>
      <c r="T8" s="69" t="s">
        <v>134</v>
      </c>
      <c r="U8" s="70">
        <v>832</v>
      </c>
      <c r="V8" s="70">
        <v>23</v>
      </c>
      <c r="W8" s="70">
        <v>0</v>
      </c>
      <c r="X8" s="69" t="s">
        <v>135</v>
      </c>
      <c r="Y8" s="71">
        <v>335.3</v>
      </c>
      <c r="Z8" s="71">
        <v>455.4</v>
      </c>
      <c r="AA8" s="71">
        <v>355.2</v>
      </c>
      <c r="AB8" s="71">
        <v>498.5</v>
      </c>
      <c r="AC8" s="71">
        <v>437.4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70.099999999999994</v>
      </c>
      <c r="BG8" s="71">
        <v>78</v>
      </c>
      <c r="BH8" s="71">
        <v>71.8</v>
      </c>
      <c r="BI8" s="71">
        <v>79.900000000000006</v>
      </c>
      <c r="BJ8" s="71">
        <v>77.099999999999994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899</v>
      </c>
      <c r="BR8" s="72">
        <v>821</v>
      </c>
      <c r="BS8" s="72">
        <v>666</v>
      </c>
      <c r="BT8" s="73">
        <v>813</v>
      </c>
      <c r="BU8" s="73">
        <v>722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23218</v>
      </c>
      <c r="CN8" s="70">
        <v>0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95.7</v>
      </c>
      <c r="DL8" s="71">
        <v>78.3</v>
      </c>
      <c r="DM8" s="71">
        <v>69.599999999999994</v>
      </c>
      <c r="DN8" s="71">
        <v>78.3</v>
      </c>
      <c r="DO8" s="71">
        <v>73.900000000000006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甚上 満里奈</cp:lastModifiedBy>
  <cp:lastPrinted>2019-01-31T06:36:21Z</cp:lastPrinted>
  <dcterms:modified xsi:type="dcterms:W3CDTF">2019-01-31T06:36:23Z</dcterms:modified>
</cp:coreProperties>
</file>