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2o8V1LRZpA9UB1LlyKDVcZeHDGYCNC0Xcwb1mUNW0CbWjjkxV+qltBfM9hEa63ZVbyqE6AToPTzu0szx8gR4A==" workbookSaltValue="g6Wab+qAb1dwMuLyVqn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FL54" i="4"/>
  <c r="HM78" i="4"/>
  <c r="FL32" i="4"/>
  <c r="MN32" i="4"/>
  <c r="CS78" i="4"/>
  <c r="BX54" i="4"/>
  <c r="BX32" i="4"/>
  <c r="C11" i="5"/>
  <c r="D11" i="5"/>
  <c r="E11" i="5"/>
  <c r="B11" i="5"/>
  <c r="FH78" i="4" l="1"/>
  <c r="DS54" i="4"/>
  <c r="DS32" i="4"/>
  <c r="AE54" i="4"/>
  <c r="HG32" i="4"/>
  <c r="AN78" i="4"/>
  <c r="AE32" i="4"/>
  <c r="HG54" i="4"/>
  <c r="KU54" i="4"/>
  <c r="KU32" i="4"/>
  <c r="KC78" i="4"/>
  <c r="JJ78" i="4"/>
  <c r="GR54" i="4"/>
  <c r="GR32" i="4"/>
  <c r="DD32" i="4"/>
  <c r="EO78" i="4"/>
  <c r="DD54" i="4"/>
  <c r="U78" i="4"/>
  <c r="P54" i="4"/>
  <c r="P32" i="4"/>
  <c r="KF54" i="4"/>
  <c r="KF32" i="4"/>
  <c r="BZ78" i="4"/>
  <c r="LY54" i="4"/>
  <c r="LY32" i="4"/>
  <c r="IK32" i="4"/>
  <c r="LO78" i="4"/>
  <c r="IK54" i="4"/>
  <c r="GT78" i="4"/>
  <c r="EW54" i="4"/>
  <c r="EW32" i="4"/>
  <c r="BI54" i="4"/>
  <c r="BI32" i="4"/>
  <c r="BG78" i="4"/>
  <c r="AT54" i="4"/>
  <c r="AT32" i="4"/>
  <c r="LJ54" i="4"/>
  <c r="LJ32" i="4"/>
  <c r="GA78" i="4"/>
  <c r="EH54" i="4"/>
  <c r="EH32"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<sst xmlns="http://schemas.openxmlformats.org/spreadsheetml/2006/main" count="322" uniqueCount="178">
  <si>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</si>
  <si>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</si>
  <si>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</si>
  <si>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</si>
  <si>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</si>
  <si>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</si>
  <si>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</si>
  <si>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</si>
  <si>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</si>
  <si>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</si>
  <si>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</si>
  <si>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</si>
  <si>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</si>
  <si>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</si>
  <si>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</si>
  <si>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</si>
  <si>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</si>
  <si>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</si>
  <si>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</si>
  <si>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</si>
  <si>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</si>
  <si>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</si>
  <si>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</si>
  <si>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</si>
  <si>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</si>
  <si>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</si>
  <si>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</si>
  <si>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</si>
  <si>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</si>
  <si>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</si>
  <si>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</si>
  <si>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</si>
  <si>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</si>
  <si>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</si>
  <si>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</si>
  <si>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</si>
  <si>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</si>
  <si>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</si>
  <si>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</si>
  <si>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</si>
  <si>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</si>
  <si>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</si>
  <si>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</si>
  <si>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</si>
  <si>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</si>
  <si>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</si>
  <si>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</si>
  <si>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</si>
  <si>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</si>
  <si>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</si>
  <si>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</si>
  <si>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</si>
  <si>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</si>
  <si>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</si>
  <si>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</si>
  <si>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</si>
  <si>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</si>
  <si>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</si>
  <si>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</si>
  <si>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</si>
  <si>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</si>
  <si>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</si>
  <si>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</si>
  <si>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</si>
  <si>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</si>
  <si>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</si>
  <si>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</si>
  <si>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</si>
  <si>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</si>
  <si>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</si>
  <si>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</si>
  <si>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</si>
  <si>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</si>
  <si>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</si>
  <si>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</si>
  <si>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</si>
  <si>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</si>
  <si>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</si>
  <si>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</si>
  <si>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</si>
  <si>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</si>
  <si>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</si>
  <si>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</si>
  <si>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</si>
  <si>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</si>
  <si>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</si>
  <si>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</si>
  <si>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</si>
  <si>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</si>
  <si>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</si>
  <si>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</si>
  <si>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</si>
  <si>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</si>
  <si>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</si>
  <si>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</si>
  <si>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</si>
  <si>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</si>
  <si>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</si>
  <si>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</si>
  <si>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</si>
  <si>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</si>
  <si>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</si>
  <si>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</si>
  <si>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</si>
  <si>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</si>
  <si>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</si>
  <si>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</si>
  <si>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</si>
  <si>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</si>
  <si>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</si>
  <si>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</si>
  <si>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</si>
  <si>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</si>
  <si>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</si>
  <si>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</si>
  <si>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</si>
  <si>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</si>
  <si>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</si>
  <si>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</si>
  <si>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</si>
  <si>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</si>
  <si>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</si>
  <si>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</si>
  <si>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</si>
  <si>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</si>
  <si>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</si>
  <si>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</si>
  <si>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</si>
  <si>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</si>
  <si>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</si>
  <si>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</si>
  <si>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</si>
  <si>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</si>
  <si>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</si>
  <si>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</si>
  <si>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</si>
  <si>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</si>
  <si>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</si>
  <si>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</si>
  <si>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</si>
  <si>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</si>
  <si>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</si>
  <si>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</si>
  <si>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</si>
  <si>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</si>
  <si>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</si>
  <si>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</si>
  <si>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</si>
  <si>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</si>
  <si>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</si>
  <si>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</si>
  <si>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</si>
  <si>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</si>
  <si>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</si>
  <si>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</si>
  <si>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</si>
  <si>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</si>
  <si>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</si>
  <si>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</si>
  <si>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</si>
  <si>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</si>
  <si>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</si>
  <si>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</si>
  <si>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</si>
  <si>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</si>
  <si>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</si>
  <si>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</si>
  <si>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</si>
  <si>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</si>
  <si>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</si>
  <si>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</si>
  <si>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</si>
  <si>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</si>
  <si>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</si>
  <si>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</si>
  <si>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①有形固定資産減価償却率は46.7％と類似病院平均値と近く、適切な数値と考えます。
②器械備品減価償却率は類似病院平均値よりやや高い値となっており、過年度に導入した医療機器の老朽化が進んでいます。今後については、病院全体の経営状況を踏まえながら、計画的な更新に努めていきます。
③1床当たり有形固定資産は、平成27年度に完了した第4次整備事業の影響により、類似病院平均値を大きく上回っています。</t>
    <phoneticPr fontId="5"/>
  </si>
  <si>
    <t>平成30年度は外来患者数の増等により、経常収支比率が100％を超え、比較的安定した病院経営ができました。
しかしながら、今後は市内人口の減少や常勤医師の不足などにより、経営状況は一層厳しくなっていくものと予想されます。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13" eb="14">
      <t>ゾウ</t>
    </rPh>
    <rPh sb="31" eb="32">
      <t>コ</t>
    </rPh>
    <rPh sb="34" eb="37">
      <t>ヒカクテキ</t>
    </rPh>
    <rPh sb="37" eb="39">
      <t>アンテイ</t>
    </rPh>
    <rPh sb="41" eb="43">
      <t>ビョウイン</t>
    </rPh>
    <rPh sb="43" eb="45">
      <t>ケイエイ</t>
    </rPh>
    <phoneticPr fontId="5"/>
  </si>
  <si>
    <t>①経常収支比率は、入院患者1人1日当たり収益の増等により100％を上回り、単年度収支が黒字となりました。
②医業収支比率については、類似病院平均値より高い値となっており、効率的な医業活動が実施できています。
④病床利用率は、類似病院平均値を大きく上回っており、効率的なベッドコントロールが実施できています。
⑤入院患者1人1日当たり収益及び⑥外来患者1人1日当たり収益は類似病院平均値を上回っており、高い収益率となっています。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23" eb="24">
      <t>ゾウ</t>
    </rPh>
    <rPh sb="24" eb="25">
      <t>ナド</t>
    </rPh>
    <rPh sb="33" eb="35">
      <t>ウワマワ</t>
    </rPh>
    <rPh sb="37" eb="40">
      <t>タンネンド</t>
    </rPh>
    <rPh sb="40" eb="42">
      <t>シュウシ</t>
    </rPh>
    <rPh sb="43" eb="45">
      <t>クロジ</t>
    </rPh>
    <rPh sb="75" eb="76">
      <t>タカ</t>
    </rPh>
    <rPh sb="89" eb="91">
      <t>イギョウ</t>
    </rPh>
    <rPh sb="91" eb="93">
      <t>カツドウ</t>
    </rPh>
    <rPh sb="94" eb="96">
      <t>ジッシ</t>
    </rPh>
    <rPh sb="168" eb="169">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</si>
</sst>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82.2</c:v>
                </c:pt>
                <c:pt idx="1">
                  <c:v>85.5</c:v>
                </c:pt>
                <c:pt idx="2">
                  <c:v>84</c:v>
                </c:pt>
                <c:pt idx="3">
                  <c:v>87.3</c:v>
                </c:pt>
                <c:pt idx="4">
                  <c:v>86.3</c:v>
                </c:pt>
              </c:numCache>
            </c:numRef>
          </c:val>
          <c:extLst xmlns:c16r2="http://schemas.microsoft.com/office/drawing/2015/06/chart">
            <c:ext xmlns:c16="http://schemas.microsoft.com/office/drawing/2014/chart" uri="{C3380CC4-5D6E-409C-BE32-E72D297353CC}">
              <c16:uniqueId val="{00000000-BFBA-48EA-8D3D-611FC0DA7E34}"/>
            </c:ext>
          </c:extLst>
        </c:ser>
        <c:dLbls>
          <c:showLegendKey val="0"/>
          <c:showVal val="0"/>
          <c:showCatName val="0"/>
          <c:showSerName val="0"/>
          <c:showPercent val="0"/>
          <c:showBubbleSize val="0"/>
        </c:dLbls>
        <c:gapWidth val="150"/>
        <c:axId val="211571840"/>
        <c:axId val="2115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BFBA-48EA-8D3D-611FC0DA7E34}"/>
            </c:ext>
          </c:extLst>
        </c:ser>
        <c:dLbls>
          <c:showLegendKey val="0"/>
          <c:showVal val="0"/>
          <c:showCatName val="0"/>
          <c:showSerName val="0"/>
          <c:showPercent val="0"/>
          <c:showBubbleSize val="0"/>
        </c:dLbls>
        <c:marker val="1"/>
        <c:smooth val="0"/>
        <c:axId val="211571840"/>
        <c:axId val="211573760"/>
      </c:lineChart>
      <c:dateAx>
        <c:axId val="211571840"/>
        <c:scaling>
          <c:orientation val="minMax"/>
        </c:scaling>
        <c:delete val="1"/>
        <c:axPos val="b"/>
        <c:numFmt formatCode="ge" sourceLinked="1"/>
        <c:majorTickMark val="none"/>
        <c:minorTickMark val="none"/>
        <c:tickLblPos val="none"/>
        <c:crossAx val="211573760"/>
        <c:crosses val="autoZero"/>
        <c:auto val="1"/>
        <c:lblOffset val="100"/>
        <c:baseTimeUnit val="years"/>
      </c:dateAx>
      <c:valAx>
        <c:axId val="21157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17284</c:v>
                </c:pt>
                <c:pt idx="1">
                  <c:v>19562</c:v>
                </c:pt>
                <c:pt idx="2">
                  <c:v>20134</c:v>
                </c:pt>
                <c:pt idx="3">
                  <c:v>20884</c:v>
                </c:pt>
                <c:pt idx="4">
                  <c:v>20355</c:v>
                </c:pt>
              </c:numCache>
            </c:numRef>
          </c:val>
          <c:extLst xmlns:c16r2="http://schemas.microsoft.com/office/drawing/2015/06/chart">
            <c:ext xmlns:c16="http://schemas.microsoft.com/office/drawing/2014/chart" uri="{C3380CC4-5D6E-409C-BE32-E72D297353CC}">
              <c16:uniqueId val="{00000000-5487-45C0-B869-6F06594A9C7B}"/>
            </c:ext>
          </c:extLst>
        </c:ser>
        <c:dLbls>
          <c:showLegendKey val="0"/>
          <c:showVal val="0"/>
          <c:showCatName val="0"/>
          <c:showSerName val="0"/>
          <c:showPercent val="0"/>
          <c:showBubbleSize val="0"/>
        </c:dLbls>
        <c:gapWidth val="150"/>
        <c:axId val="213038976"/>
        <c:axId val="2130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5487-45C0-B869-6F06594A9C7B}"/>
            </c:ext>
          </c:extLst>
        </c:ser>
        <c:dLbls>
          <c:showLegendKey val="0"/>
          <c:showVal val="0"/>
          <c:showCatName val="0"/>
          <c:showSerName val="0"/>
          <c:showPercent val="0"/>
          <c:showBubbleSize val="0"/>
        </c:dLbls>
        <c:marker val="1"/>
        <c:smooth val="0"/>
        <c:axId val="213038976"/>
        <c:axId val="213045248"/>
      </c:lineChart>
      <c:dateAx>
        <c:axId val="213038976"/>
        <c:scaling>
          <c:orientation val="minMax"/>
        </c:scaling>
        <c:delete val="1"/>
        <c:axPos val="b"/>
        <c:numFmt formatCode="ge" sourceLinked="1"/>
        <c:majorTickMark val="none"/>
        <c:minorTickMark val="none"/>
        <c:tickLblPos val="none"/>
        <c:crossAx val="213045248"/>
        <c:crosses val="autoZero"/>
        <c:auto val="1"/>
        <c:lblOffset val="100"/>
        <c:baseTimeUnit val="years"/>
      </c:dateAx>
      <c:valAx>
        <c:axId val="213045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0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45118</c:v>
                </c:pt>
                <c:pt idx="1">
                  <c:v>44961</c:v>
                </c:pt>
                <c:pt idx="2">
                  <c:v>46616</c:v>
                </c:pt>
                <c:pt idx="3">
                  <c:v>45454</c:v>
                </c:pt>
                <c:pt idx="4">
                  <c:v>48811</c:v>
                </c:pt>
              </c:numCache>
            </c:numRef>
          </c:val>
          <c:extLst xmlns:c16r2="http://schemas.microsoft.com/office/drawing/2015/06/chart">
            <c:ext xmlns:c16="http://schemas.microsoft.com/office/drawing/2014/chart" uri="{C3380CC4-5D6E-409C-BE32-E72D297353CC}">
              <c16:uniqueId val="{00000000-0211-43E3-96B5-B1FF77957C18}"/>
            </c:ext>
          </c:extLst>
        </c:ser>
        <c:dLbls>
          <c:showLegendKey val="0"/>
          <c:showVal val="0"/>
          <c:showCatName val="0"/>
          <c:showSerName val="0"/>
          <c:showPercent val="0"/>
          <c:showBubbleSize val="0"/>
        </c:dLbls>
        <c:gapWidth val="150"/>
        <c:axId val="213104128"/>
        <c:axId val="2131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0211-43E3-96B5-B1FF77957C18}"/>
            </c:ext>
          </c:extLst>
        </c:ser>
        <c:dLbls>
          <c:showLegendKey val="0"/>
          <c:showVal val="0"/>
          <c:showCatName val="0"/>
          <c:showSerName val="0"/>
          <c:showPercent val="0"/>
          <c:showBubbleSize val="0"/>
        </c:dLbls>
        <c:marker val="1"/>
        <c:smooth val="0"/>
        <c:axId val="213104128"/>
        <c:axId val="213106048"/>
      </c:lineChart>
      <c:dateAx>
        <c:axId val="213104128"/>
        <c:scaling>
          <c:orientation val="minMax"/>
        </c:scaling>
        <c:delete val="1"/>
        <c:axPos val="b"/>
        <c:numFmt formatCode="ge" sourceLinked="1"/>
        <c:majorTickMark val="none"/>
        <c:minorTickMark val="none"/>
        <c:tickLblPos val="none"/>
        <c:crossAx val="213106048"/>
        <c:crosses val="autoZero"/>
        <c:auto val="1"/>
        <c:lblOffset val="100"/>
        <c:baseTimeUnit val="years"/>
      </c:dateAx>
      <c:valAx>
        <c:axId val="21310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1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58-4A7F-BD05-D7107AEEBBE0}"/>
            </c:ext>
          </c:extLst>
        </c:ser>
        <c:dLbls>
          <c:showLegendKey val="0"/>
          <c:showVal val="0"/>
          <c:showCatName val="0"/>
          <c:showSerName val="0"/>
          <c:showPercent val="0"/>
          <c:showBubbleSize val="0"/>
        </c:dLbls>
        <c:gapWidth val="150"/>
        <c:axId val="212481152"/>
        <c:axId val="2124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7658-4A7F-BD05-D7107AEEBBE0}"/>
            </c:ext>
          </c:extLst>
        </c:ser>
        <c:dLbls>
          <c:showLegendKey val="0"/>
          <c:showVal val="0"/>
          <c:showCatName val="0"/>
          <c:showSerName val="0"/>
          <c:showPercent val="0"/>
          <c:showBubbleSize val="0"/>
        </c:dLbls>
        <c:marker val="1"/>
        <c:smooth val="0"/>
        <c:axId val="212481152"/>
        <c:axId val="212483072"/>
      </c:lineChart>
      <c:dateAx>
        <c:axId val="212481152"/>
        <c:scaling>
          <c:orientation val="minMax"/>
        </c:scaling>
        <c:delete val="1"/>
        <c:axPos val="b"/>
        <c:numFmt formatCode="ge" sourceLinked="1"/>
        <c:majorTickMark val="none"/>
        <c:minorTickMark val="none"/>
        <c:tickLblPos val="none"/>
        <c:crossAx val="212483072"/>
        <c:crosses val="autoZero"/>
        <c:auto val="1"/>
        <c:lblOffset val="100"/>
        <c:baseTimeUnit val="years"/>
      </c:dateAx>
      <c:valAx>
        <c:axId val="21248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96.8</c:v>
                </c:pt>
                <c:pt idx="1">
                  <c:v>98.3</c:v>
                </c:pt>
                <c:pt idx="2">
                  <c:v>88</c:v>
                </c:pt>
                <c:pt idx="3">
                  <c:v>98.4</c:v>
                </c:pt>
                <c:pt idx="4">
                  <c:v>99.3</c:v>
                </c:pt>
              </c:numCache>
            </c:numRef>
          </c:val>
          <c:extLst xmlns:c16r2="http://schemas.microsoft.com/office/drawing/2015/06/chart">
            <c:ext xmlns:c16="http://schemas.microsoft.com/office/drawing/2014/chart" uri="{C3380CC4-5D6E-409C-BE32-E72D297353CC}">
              <c16:uniqueId val="{00000000-B241-440E-B1F3-4531B98AEA30}"/>
            </c:ext>
          </c:extLst>
        </c:ser>
        <c:dLbls>
          <c:showLegendKey val="0"/>
          <c:showVal val="0"/>
          <c:showCatName val="0"/>
          <c:showSerName val="0"/>
          <c:showPercent val="0"/>
          <c:showBubbleSize val="0"/>
        </c:dLbls>
        <c:gapWidth val="150"/>
        <c:axId val="212542208"/>
        <c:axId val="2125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B241-440E-B1F3-4531B98AEA30}"/>
            </c:ext>
          </c:extLst>
        </c:ser>
        <c:dLbls>
          <c:showLegendKey val="0"/>
          <c:showVal val="0"/>
          <c:showCatName val="0"/>
          <c:showSerName val="0"/>
          <c:showPercent val="0"/>
          <c:showBubbleSize val="0"/>
        </c:dLbls>
        <c:marker val="1"/>
        <c:smooth val="0"/>
        <c:axId val="212542208"/>
        <c:axId val="212544128"/>
      </c:lineChart>
      <c:dateAx>
        <c:axId val="212542208"/>
        <c:scaling>
          <c:orientation val="minMax"/>
        </c:scaling>
        <c:delete val="1"/>
        <c:axPos val="b"/>
        <c:numFmt formatCode="ge" sourceLinked="1"/>
        <c:majorTickMark val="none"/>
        <c:minorTickMark val="none"/>
        <c:tickLblPos val="none"/>
        <c:crossAx val="212544128"/>
        <c:crosses val="autoZero"/>
        <c:auto val="1"/>
        <c:lblOffset val="100"/>
        <c:baseTimeUnit val="years"/>
      </c:dateAx>
      <c:valAx>
        <c:axId val="2125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100.5</c:v>
                </c:pt>
                <c:pt idx="2">
                  <c:v>89.7</c:v>
                </c:pt>
                <c:pt idx="3">
                  <c:v>99.9</c:v>
                </c:pt>
                <c:pt idx="4">
                  <c:v>100.4</c:v>
                </c:pt>
              </c:numCache>
            </c:numRef>
          </c:val>
          <c:extLst xmlns:c16r2="http://schemas.microsoft.com/office/drawing/2015/06/chart">
            <c:ext xmlns:c16="http://schemas.microsoft.com/office/drawing/2014/chart" uri="{C3380CC4-5D6E-409C-BE32-E72D297353CC}">
              <c16:uniqueId val="{00000000-EE52-4A6A-AB6F-6CE038235CCB}"/>
            </c:ext>
          </c:extLst>
        </c:ser>
        <c:dLbls>
          <c:showLegendKey val="0"/>
          <c:showVal val="0"/>
          <c:showCatName val="0"/>
          <c:showSerName val="0"/>
          <c:showPercent val="0"/>
          <c:showBubbleSize val="0"/>
        </c:dLbls>
        <c:gapWidth val="150"/>
        <c:axId val="212574592"/>
        <c:axId val="2125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EE52-4A6A-AB6F-6CE038235CCB}"/>
            </c:ext>
          </c:extLst>
        </c:ser>
        <c:dLbls>
          <c:showLegendKey val="0"/>
          <c:showVal val="0"/>
          <c:showCatName val="0"/>
          <c:showSerName val="0"/>
          <c:showPercent val="0"/>
          <c:showBubbleSize val="0"/>
        </c:dLbls>
        <c:marker val="1"/>
        <c:smooth val="0"/>
        <c:axId val="212574592"/>
        <c:axId val="212576512"/>
      </c:lineChart>
      <c:dateAx>
        <c:axId val="212574592"/>
        <c:scaling>
          <c:orientation val="minMax"/>
        </c:scaling>
        <c:delete val="1"/>
        <c:axPos val="b"/>
        <c:numFmt formatCode="ge" sourceLinked="1"/>
        <c:majorTickMark val="none"/>
        <c:minorTickMark val="none"/>
        <c:tickLblPos val="none"/>
        <c:crossAx val="212576512"/>
        <c:crosses val="autoZero"/>
        <c:auto val="1"/>
        <c:lblOffset val="100"/>
        <c:baseTimeUnit val="years"/>
      </c:dateAx>
      <c:valAx>
        <c:axId val="21257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57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44.8</c:v>
                </c:pt>
                <c:pt idx="1">
                  <c:v>41.7</c:v>
                </c:pt>
                <c:pt idx="2">
                  <c:v>44.1</c:v>
                </c:pt>
                <c:pt idx="3">
                  <c:v>45.1</c:v>
                </c:pt>
                <c:pt idx="4">
                  <c:v>46.7</c:v>
                </c:pt>
              </c:numCache>
            </c:numRef>
          </c:val>
          <c:extLst xmlns:c16r2="http://schemas.microsoft.com/office/drawing/2015/06/chart">
            <c:ext xmlns:c16="http://schemas.microsoft.com/office/drawing/2014/chart" uri="{C3380CC4-5D6E-409C-BE32-E72D297353CC}">
              <c16:uniqueId val="{00000000-C8A4-4CB7-8168-C84D9802D5FF}"/>
            </c:ext>
          </c:extLst>
        </c:ser>
        <c:dLbls>
          <c:showLegendKey val="0"/>
          <c:showVal val="0"/>
          <c:showCatName val="0"/>
          <c:showSerName val="0"/>
          <c:showPercent val="0"/>
          <c:showBubbleSize val="0"/>
        </c:dLbls>
        <c:gapWidth val="150"/>
        <c:axId val="212760448"/>
        <c:axId val="2127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C8A4-4CB7-8168-C84D9802D5FF}"/>
            </c:ext>
          </c:extLst>
        </c:ser>
        <c:dLbls>
          <c:showLegendKey val="0"/>
          <c:showVal val="0"/>
          <c:showCatName val="0"/>
          <c:showSerName val="0"/>
          <c:showPercent val="0"/>
          <c:showBubbleSize val="0"/>
        </c:dLbls>
        <c:marker val="1"/>
        <c:smooth val="0"/>
        <c:axId val="212760448"/>
        <c:axId val="212770816"/>
      </c:lineChart>
      <c:dateAx>
        <c:axId val="212760448"/>
        <c:scaling>
          <c:orientation val="minMax"/>
        </c:scaling>
        <c:delete val="1"/>
        <c:axPos val="b"/>
        <c:numFmt formatCode="ge" sourceLinked="1"/>
        <c:majorTickMark val="none"/>
        <c:minorTickMark val="none"/>
        <c:tickLblPos val="none"/>
        <c:crossAx val="212770816"/>
        <c:crosses val="autoZero"/>
        <c:auto val="1"/>
        <c:lblOffset val="100"/>
        <c:baseTimeUnit val="years"/>
      </c:dateAx>
      <c:valAx>
        <c:axId val="21277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6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69.7</c:v>
                </c:pt>
                <c:pt idx="1">
                  <c:v>70.8</c:v>
                </c:pt>
                <c:pt idx="2">
                  <c:v>73.3</c:v>
                </c:pt>
                <c:pt idx="3">
                  <c:v>70.8</c:v>
                </c:pt>
                <c:pt idx="4">
                  <c:v>70.3</c:v>
                </c:pt>
              </c:numCache>
            </c:numRef>
          </c:val>
          <c:extLst xmlns:c16r2="http://schemas.microsoft.com/office/drawing/2015/06/chart">
            <c:ext xmlns:c16="http://schemas.microsoft.com/office/drawing/2014/chart" uri="{C3380CC4-5D6E-409C-BE32-E72D297353CC}">
              <c16:uniqueId val="{00000000-2F4B-4C01-BA77-E5682AEBD3F1}"/>
            </c:ext>
          </c:extLst>
        </c:ser>
        <c:dLbls>
          <c:showLegendKey val="0"/>
          <c:showVal val="0"/>
          <c:showCatName val="0"/>
          <c:showSerName val="0"/>
          <c:showPercent val="0"/>
          <c:showBubbleSize val="0"/>
        </c:dLbls>
        <c:gapWidth val="150"/>
        <c:axId val="212796928"/>
        <c:axId val="2127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2F4B-4C01-BA77-E5682AEBD3F1}"/>
            </c:ext>
          </c:extLst>
        </c:ser>
        <c:dLbls>
          <c:showLegendKey val="0"/>
          <c:showVal val="0"/>
          <c:showCatName val="0"/>
          <c:showSerName val="0"/>
          <c:showPercent val="0"/>
          <c:showBubbleSize val="0"/>
        </c:dLbls>
        <c:marker val="1"/>
        <c:smooth val="0"/>
        <c:axId val="212796928"/>
        <c:axId val="212798848"/>
      </c:lineChart>
      <c:dateAx>
        <c:axId val="212796928"/>
        <c:scaling>
          <c:orientation val="minMax"/>
        </c:scaling>
        <c:delete val="1"/>
        <c:axPos val="b"/>
        <c:numFmt formatCode="ge" sourceLinked="1"/>
        <c:majorTickMark val="none"/>
        <c:minorTickMark val="none"/>
        <c:tickLblPos val="none"/>
        <c:crossAx val="212798848"/>
        <c:crosses val="autoZero"/>
        <c:auto val="1"/>
        <c:lblOffset val="100"/>
        <c:baseTimeUnit val="years"/>
      </c:dateAx>
      <c:valAx>
        <c:axId val="2127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42671102</c:v>
                </c:pt>
                <c:pt idx="1">
                  <c:v>48220801</c:v>
                </c:pt>
                <c:pt idx="2">
                  <c:v>48752752</c:v>
                </c:pt>
                <c:pt idx="3">
                  <c:v>49575019</c:v>
                </c:pt>
                <c:pt idx="4">
                  <c:v>49749922</c:v>
                </c:pt>
              </c:numCache>
            </c:numRef>
          </c:val>
          <c:extLst xmlns:c16r2="http://schemas.microsoft.com/office/drawing/2015/06/chart">
            <c:ext xmlns:c16="http://schemas.microsoft.com/office/drawing/2014/chart" uri="{C3380CC4-5D6E-409C-BE32-E72D297353CC}">
              <c16:uniqueId val="{00000000-B034-4331-A8BB-F714255B7B5A}"/>
            </c:ext>
          </c:extLst>
        </c:ser>
        <c:dLbls>
          <c:showLegendKey val="0"/>
          <c:showVal val="0"/>
          <c:showCatName val="0"/>
          <c:showSerName val="0"/>
          <c:showPercent val="0"/>
          <c:showBubbleSize val="0"/>
        </c:dLbls>
        <c:gapWidth val="150"/>
        <c:axId val="212818944"/>
        <c:axId val="2128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B034-4331-A8BB-F714255B7B5A}"/>
            </c:ext>
          </c:extLst>
        </c:ser>
        <c:dLbls>
          <c:showLegendKey val="0"/>
          <c:showVal val="0"/>
          <c:showCatName val="0"/>
          <c:showSerName val="0"/>
          <c:showPercent val="0"/>
          <c:showBubbleSize val="0"/>
        </c:dLbls>
        <c:marker val="1"/>
        <c:smooth val="0"/>
        <c:axId val="212818944"/>
        <c:axId val="212849792"/>
      </c:lineChart>
      <c:dateAx>
        <c:axId val="212818944"/>
        <c:scaling>
          <c:orientation val="minMax"/>
        </c:scaling>
        <c:delete val="1"/>
        <c:axPos val="b"/>
        <c:numFmt formatCode="ge" sourceLinked="1"/>
        <c:majorTickMark val="none"/>
        <c:minorTickMark val="none"/>
        <c:tickLblPos val="none"/>
        <c:crossAx val="212849792"/>
        <c:crosses val="autoZero"/>
        <c:auto val="1"/>
        <c:lblOffset val="100"/>
        <c:baseTimeUnit val="years"/>
      </c:dateAx>
      <c:valAx>
        <c:axId val="21284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81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37.5</c:v>
                </c:pt>
                <c:pt idx="1">
                  <c:v>40.299999999999997</c:v>
                </c:pt>
                <c:pt idx="2">
                  <c:v>39.700000000000003</c:v>
                </c:pt>
                <c:pt idx="3">
                  <c:v>38.799999999999997</c:v>
                </c:pt>
                <c:pt idx="4">
                  <c:v>38.9</c:v>
                </c:pt>
              </c:numCache>
            </c:numRef>
          </c:val>
          <c:extLst xmlns:c16r2="http://schemas.microsoft.com/office/drawing/2015/06/chart">
            <c:ext xmlns:c16="http://schemas.microsoft.com/office/drawing/2014/chart" uri="{C3380CC4-5D6E-409C-BE32-E72D297353CC}">
              <c16:uniqueId val="{00000000-B7D6-4580-ADF4-2637CDD5D992}"/>
            </c:ext>
          </c:extLst>
        </c:ser>
        <c:dLbls>
          <c:showLegendKey val="0"/>
          <c:showVal val="0"/>
          <c:showCatName val="0"/>
          <c:showSerName val="0"/>
          <c:showPercent val="0"/>
          <c:showBubbleSize val="0"/>
        </c:dLbls>
        <c:gapWidth val="150"/>
        <c:axId val="212892288"/>
        <c:axId val="2128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B7D6-4580-ADF4-2637CDD5D992}"/>
            </c:ext>
          </c:extLst>
        </c:ser>
        <c:dLbls>
          <c:showLegendKey val="0"/>
          <c:showVal val="0"/>
          <c:showCatName val="0"/>
          <c:showSerName val="0"/>
          <c:showPercent val="0"/>
          <c:showBubbleSize val="0"/>
        </c:dLbls>
        <c:marker val="1"/>
        <c:smooth val="0"/>
        <c:axId val="212892288"/>
        <c:axId val="212894464"/>
      </c:lineChart>
      <c:dateAx>
        <c:axId val="212892288"/>
        <c:scaling>
          <c:orientation val="minMax"/>
        </c:scaling>
        <c:delete val="1"/>
        <c:axPos val="b"/>
        <c:numFmt formatCode="ge" sourceLinked="1"/>
        <c:majorTickMark val="none"/>
        <c:minorTickMark val="none"/>
        <c:tickLblPos val="none"/>
        <c:crossAx val="212894464"/>
        <c:crosses val="autoZero"/>
        <c:auto val="1"/>
        <c:lblOffset val="100"/>
        <c:baseTimeUnit val="years"/>
      </c:dateAx>
      <c:valAx>
        <c:axId val="21289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89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45.7</c:v>
                </c:pt>
                <c:pt idx="1">
                  <c:v>44.4</c:v>
                </c:pt>
                <c:pt idx="2">
                  <c:v>56.2</c:v>
                </c:pt>
                <c:pt idx="3">
                  <c:v>45.2</c:v>
                </c:pt>
                <c:pt idx="4">
                  <c:v>44</c:v>
                </c:pt>
              </c:numCache>
            </c:numRef>
          </c:val>
          <c:extLst xmlns:c16r2="http://schemas.microsoft.com/office/drawing/2015/06/chart">
            <c:ext xmlns:c16="http://schemas.microsoft.com/office/drawing/2014/chart" uri="{C3380CC4-5D6E-409C-BE32-E72D297353CC}">
              <c16:uniqueId val="{00000000-6447-40EB-BF61-95075E1681D3}"/>
            </c:ext>
          </c:extLst>
        </c:ser>
        <c:dLbls>
          <c:showLegendKey val="0"/>
          <c:showVal val="0"/>
          <c:showCatName val="0"/>
          <c:showSerName val="0"/>
          <c:showPercent val="0"/>
          <c:showBubbleSize val="0"/>
        </c:dLbls>
        <c:gapWidth val="150"/>
        <c:axId val="212998400"/>
        <c:axId val="2130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6447-40EB-BF61-95075E1681D3}"/>
            </c:ext>
          </c:extLst>
        </c:ser>
        <c:dLbls>
          <c:showLegendKey val="0"/>
          <c:showVal val="0"/>
          <c:showCatName val="0"/>
          <c:showSerName val="0"/>
          <c:showPercent val="0"/>
          <c:showBubbleSize val="0"/>
        </c:dLbls>
        <c:marker val="1"/>
        <c:smooth val="0"/>
        <c:axId val="212998400"/>
        <c:axId val="213000576"/>
      </c:lineChart>
      <c:dateAx>
        <c:axId val="212998400"/>
        <c:scaling>
          <c:orientation val="minMax"/>
        </c:scaling>
        <c:delete val="1"/>
        <c:axPos val="b"/>
        <c:numFmt formatCode="ge" sourceLinked="1"/>
        <c:majorTickMark val="none"/>
        <c:minorTickMark val="none"/>
        <c:tickLblPos val="none"/>
        <c:crossAx val="213000576"/>
        <c:crosses val="autoZero"/>
        <c:auto val="1"/>
        <c:lblOffset val="100"/>
        <c:baseTimeUnit val="years"/>
      </c:dateAx>
      <c:valAx>
        <c:axId val="21300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9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京都府綾部市　綾部市立病院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206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指定管理者(代行制)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206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33721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17662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206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61</v>
      </c>
      <c r="NU18" s="120"/>
      <c r="NV18" s="120"/>
      <c r="NW18" s="123" t="s">
        <v>173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5"/>
      <c r="NK23" s="113"/>
      <c r="NL23" s="113"/>
      <c r="NM23" s="113"/>
      <c r="NN23" s="113"/>
      <c r="NO23" s="113"/>
      <c r="NP23" s="113"/>
      <c r="NQ23" s="113"/>
      <c r="NR23" s="113"/>
      <c r="NS23" s="113"/>
      <c r="NT23" s="113"/>
      <c r="NU23" s="113"/>
      <c r="NV23" s="113"/>
      <c r="NW23" s="113"/>
      <c r="NX23" s="114"/>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5"/>
      <c r="NK24" s="113"/>
      <c r="NL24" s="113"/>
      <c r="NM24" s="113"/>
      <c r="NN24" s="113"/>
      <c r="NO24" s="113"/>
      <c r="NP24" s="113"/>
      <c r="NQ24" s="113"/>
      <c r="NR24" s="113"/>
      <c r="NS24" s="113"/>
      <c r="NT24" s="113"/>
      <c r="NU24" s="113"/>
      <c r="NV24" s="113"/>
      <c r="NW24" s="113"/>
      <c r="NX24" s="114"/>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3"/>
      <c r="NL25" s="113"/>
      <c r="NM25" s="113"/>
      <c r="NN25" s="113"/>
      <c r="NO25" s="113"/>
      <c r="NP25" s="113"/>
      <c r="NQ25" s="113"/>
      <c r="NR25" s="113"/>
      <c r="NS25" s="113"/>
      <c r="NT25" s="113"/>
      <c r="NU25" s="113"/>
      <c r="NV25" s="113"/>
      <c r="NW25" s="113"/>
      <c r="NX25" s="114"/>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5"/>
      <c r="NK26" s="113"/>
      <c r="NL26" s="113"/>
      <c r="NM26" s="113"/>
      <c r="NN26" s="113"/>
      <c r="NO26" s="113"/>
      <c r="NP26" s="113"/>
      <c r="NQ26" s="113"/>
      <c r="NR26" s="113"/>
      <c r="NS26" s="113"/>
      <c r="NT26" s="113"/>
      <c r="NU26" s="113"/>
      <c r="NV26" s="113"/>
      <c r="NW26" s="113"/>
      <c r="NX26" s="114"/>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5"/>
      <c r="NK27" s="113"/>
      <c r="NL27" s="113"/>
      <c r="NM27" s="113"/>
      <c r="NN27" s="113"/>
      <c r="NO27" s="113"/>
      <c r="NP27" s="113"/>
      <c r="NQ27" s="113"/>
      <c r="NR27" s="113"/>
      <c r="NS27" s="113"/>
      <c r="NT27" s="113"/>
      <c r="NU27" s="113"/>
      <c r="NV27" s="113"/>
      <c r="NW27" s="113"/>
      <c r="NX27" s="114"/>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5"/>
      <c r="NK28" s="113"/>
      <c r="NL28" s="113"/>
      <c r="NM28" s="113"/>
      <c r="NN28" s="113"/>
      <c r="NO28" s="113"/>
      <c r="NP28" s="113"/>
      <c r="NQ28" s="113"/>
      <c r="NR28" s="113"/>
      <c r="NS28" s="113"/>
      <c r="NT28" s="113"/>
      <c r="NU28" s="113"/>
      <c r="NV28" s="113"/>
      <c r="NW28" s="113"/>
      <c r="NX28" s="114"/>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5"/>
      <c r="NK29" s="113"/>
      <c r="NL29" s="113"/>
      <c r="NM29" s="113"/>
      <c r="NN29" s="113"/>
      <c r="NO29" s="113"/>
      <c r="NP29" s="113"/>
      <c r="NQ29" s="113"/>
      <c r="NR29" s="113"/>
      <c r="NS29" s="113"/>
      <c r="NT29" s="113"/>
      <c r="NU29" s="113"/>
      <c r="NV29" s="113"/>
      <c r="NW29" s="113"/>
      <c r="NX29" s="114"/>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c r="NK30" s="113"/>
      <c r="NL30" s="113"/>
      <c r="NM30" s="113"/>
      <c r="NN30" s="113"/>
      <c r="NO30" s="113"/>
      <c r="NP30" s="113"/>
      <c r="NQ30" s="113"/>
      <c r="NR30" s="113"/>
      <c r="NS30" s="113"/>
      <c r="NT30" s="113"/>
      <c r="NU30" s="113"/>
      <c r="NV30" s="113"/>
      <c r="NW30" s="113"/>
      <c r="NX30" s="114"/>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3"/>
      <c r="NL31" s="113"/>
      <c r="NM31" s="113"/>
      <c r="NN31" s="113"/>
      <c r="NO31" s="113"/>
      <c r="NP31" s="113"/>
      <c r="NQ31" s="113"/>
      <c r="NR31" s="113"/>
      <c r="NS31" s="113"/>
      <c r="NT31" s="113"/>
      <c r="NU31" s="113"/>
      <c r="NV31" s="113"/>
      <c r="NW31" s="113"/>
      <c r="NX31" s="114"/>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5"/>
      <c r="NK32" s="113"/>
      <c r="NL32" s="113"/>
      <c r="NM32" s="113"/>
      <c r="NN32" s="113"/>
      <c r="NO32" s="113"/>
      <c r="NP32" s="113"/>
      <c r="NQ32" s="113"/>
      <c r="NR32" s="113"/>
      <c r="NS32" s="113"/>
      <c r="NT32" s="113"/>
      <c r="NU32" s="113"/>
      <c r="NV32" s="113"/>
      <c r="NW32" s="113"/>
      <c r="NX32" s="114"/>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100.1</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89.7</v>
      </c>
      <c r="AU33" s="88"/>
      <c r="AV33" s="88"/>
      <c r="AW33" s="88"/>
      <c r="AX33" s="88"/>
      <c r="AY33" s="88"/>
      <c r="AZ33" s="88"/>
      <c r="BA33" s="88"/>
      <c r="BB33" s="88"/>
      <c r="BC33" s="88"/>
      <c r="BD33" s="88"/>
      <c r="BE33" s="88"/>
      <c r="BF33" s="88"/>
      <c r="BG33" s="88"/>
      <c r="BH33" s="89"/>
      <c r="BI33" s="87">
        <f>データ!AK7</f>
        <v>99.9</v>
      </c>
      <c r="BJ33" s="88"/>
      <c r="BK33" s="88"/>
      <c r="BL33" s="88"/>
      <c r="BM33" s="88"/>
      <c r="BN33" s="88"/>
      <c r="BO33" s="88"/>
      <c r="BP33" s="88"/>
      <c r="BQ33" s="88"/>
      <c r="BR33" s="88"/>
      <c r="BS33" s="88"/>
      <c r="BT33" s="88"/>
      <c r="BU33" s="88"/>
      <c r="BV33" s="88"/>
      <c r="BW33" s="89"/>
      <c r="BX33" s="87">
        <f>データ!AL7</f>
        <v>100.4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96.8</v>
      </c>
      <c r="DE33" s="88"/>
      <c r="DF33" s="88"/>
      <c r="DG33" s="88"/>
      <c r="DH33" s="88"/>
      <c r="DI33" s="88"/>
      <c r="DJ33" s="88"/>
      <c r="DK33" s="88"/>
      <c r="DL33" s="88"/>
      <c r="DM33" s="88"/>
      <c r="DN33" s="88"/>
      <c r="DO33" s="88"/>
      <c r="DP33" s="88"/>
      <c r="DQ33" s="88"/>
      <c r="DR33" s="89"/>
      <c r="DS33" s="87">
        <f>データ!AT7</f>
        <v>98.3</v>
      </c>
      <c r="DT33" s="88"/>
      <c r="DU33" s="88"/>
      <c r="DV33" s="88"/>
      <c r="DW33" s="88"/>
      <c r="DX33" s="88"/>
      <c r="DY33" s="88"/>
      <c r="DZ33" s="88"/>
      <c r="EA33" s="88"/>
      <c r="EB33" s="88"/>
      <c r="EC33" s="88"/>
      <c r="ED33" s="88"/>
      <c r="EE33" s="88"/>
      <c r="EF33" s="88"/>
      <c r="EG33" s="89"/>
      <c r="EH33" s="87">
        <f>データ!AU7</f>
        <v>88</v>
      </c>
      <c r="EI33" s="88"/>
      <c r="EJ33" s="88"/>
      <c r="EK33" s="88"/>
      <c r="EL33" s="88"/>
      <c r="EM33" s="88"/>
      <c r="EN33" s="88"/>
      <c r="EO33" s="88"/>
      <c r="EP33" s="88"/>
      <c r="EQ33" s="88"/>
      <c r="ER33" s="88"/>
      <c r="ES33" s="88"/>
      <c r="ET33" s="88"/>
      <c r="EU33" s="88"/>
      <c r="EV33" s="89"/>
      <c r="EW33" s="87">
        <f>データ!AV7</f>
        <v>98.4</v>
      </c>
      <c r="EX33" s="88"/>
      <c r="EY33" s="88"/>
      <c r="EZ33" s="88"/>
      <c r="FA33" s="88"/>
      <c r="FB33" s="88"/>
      <c r="FC33" s="88"/>
      <c r="FD33" s="88"/>
      <c r="FE33" s="88"/>
      <c r="FF33" s="88"/>
      <c r="FG33" s="88"/>
      <c r="FH33" s="88"/>
      <c r="FI33" s="88"/>
      <c r="FJ33" s="88"/>
      <c r="FK33" s="89"/>
      <c r="FL33" s="87">
        <f>データ!AW7</f>
        <v>99.3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82.2</v>
      </c>
      <c r="KG33" s="88"/>
      <c r="KH33" s="88"/>
      <c r="KI33" s="88"/>
      <c r="KJ33" s="88"/>
      <c r="KK33" s="88"/>
      <c r="KL33" s="88"/>
      <c r="KM33" s="88"/>
      <c r="KN33" s="88"/>
      <c r="KO33" s="88"/>
      <c r="KP33" s="88"/>
      <c r="KQ33" s="88"/>
      <c r="KR33" s="88"/>
      <c r="KS33" s="88"/>
      <c r="KT33" s="89"/>
      <c r="KU33" s="87">
        <f>データ!BP7</f>
        <v>85.5</v>
      </c>
      <c r="KV33" s="88"/>
      <c r="KW33" s="88"/>
      <c r="KX33" s="88"/>
      <c r="KY33" s="88"/>
      <c r="KZ33" s="88"/>
      <c r="LA33" s="88"/>
      <c r="LB33" s="88"/>
      <c r="LC33" s="88"/>
      <c r="LD33" s="88"/>
      <c r="LE33" s="88"/>
      <c r="LF33" s="88"/>
      <c r="LG33" s="88"/>
      <c r="LH33" s="88"/>
      <c r="LI33" s="89"/>
      <c r="LJ33" s="87">
        <f>データ!BQ7</f>
        <v>84</v>
      </c>
      <c r="LK33" s="88"/>
      <c r="LL33" s="88"/>
      <c r="LM33" s="88"/>
      <c r="LN33" s="88"/>
      <c r="LO33" s="88"/>
      <c r="LP33" s="88"/>
      <c r="LQ33" s="88"/>
      <c r="LR33" s="88"/>
      <c r="LS33" s="88"/>
      <c r="LT33" s="88"/>
      <c r="LU33" s="88"/>
      <c r="LV33" s="88"/>
      <c r="LW33" s="88"/>
      <c r="LX33" s="89"/>
      <c r="LY33" s="87">
        <f>データ!BR7</f>
        <v>87.3</v>
      </c>
      <c r="LZ33" s="88"/>
      <c r="MA33" s="88"/>
      <c r="MB33" s="88"/>
      <c r="MC33" s="88"/>
      <c r="MD33" s="88"/>
      <c r="ME33" s="88"/>
      <c r="MF33" s="88"/>
      <c r="MG33" s="88"/>
      <c r="MH33" s="88"/>
      <c r="MI33" s="88"/>
      <c r="MJ33" s="88"/>
      <c r="MK33" s="88"/>
      <c r="ML33" s="88"/>
      <c r="MM33" s="89"/>
      <c r="MN33" s="87">
        <f>データ!BS7</f>
        <v>86.3</v>
      </c>
      <c r="MO33" s="88"/>
      <c r="MP33" s="88"/>
      <c r="MQ33" s="88"/>
      <c r="MR33" s="88"/>
      <c r="MS33" s="88"/>
      <c r="MT33" s="88"/>
      <c r="MU33" s="88"/>
      <c r="MV33" s="88"/>
      <c r="MW33" s="88"/>
      <c r="MX33" s="88"/>
      <c r="MY33" s="88"/>
      <c r="MZ33" s="88"/>
      <c r="NA33" s="88"/>
      <c r="NB33" s="89"/>
      <c r="ND33" s="5"/>
      <c r="NE33" s="5"/>
      <c r="NF33" s="5"/>
      <c r="NG33" s="5"/>
      <c r="NH33" s="27"/>
      <c r="NI33" s="2"/>
      <c r="NJ33" s="115"/>
      <c r="NK33" s="113"/>
      <c r="NL33" s="113"/>
      <c r="NM33" s="113"/>
      <c r="NN33" s="113"/>
      <c r="NO33" s="113"/>
      <c r="NP33" s="113"/>
      <c r="NQ33" s="113"/>
      <c r="NR33" s="113"/>
      <c r="NS33" s="113"/>
      <c r="NT33" s="113"/>
      <c r="NU33" s="113"/>
      <c r="NV33" s="113"/>
      <c r="NW33" s="113"/>
      <c r="NX33" s="114"/>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177</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6"/>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6"/>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6"/>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6"/>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6"/>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6"/>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6"/>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6"/>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6"/>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6"/>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6"/>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7"/>
      <c r="NK51" s="168"/>
      <c r="NL51" s="168"/>
      <c r="NM51" s="168"/>
      <c r="NN51" s="168"/>
      <c r="NO51" s="168"/>
      <c r="NP51" s="168"/>
      <c r="NQ51" s="168"/>
      <c r="NR51" s="168"/>
      <c r="NS51" s="168"/>
      <c r="NT51" s="168"/>
      <c r="NU51" s="168"/>
      <c r="NV51" s="168"/>
      <c r="NW51" s="168"/>
      <c r="NX51" s="169"/>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5" t="s">
        <v>175</v>
      </c>
      <c r="NK54" s="113"/>
      <c r="NL54" s="113"/>
      <c r="NM54" s="113"/>
      <c r="NN54" s="113"/>
      <c r="NO54" s="113"/>
      <c r="NP54" s="113"/>
      <c r="NQ54" s="113"/>
      <c r="NR54" s="113"/>
      <c r="NS54" s="113"/>
      <c r="NT54" s="113"/>
      <c r="NU54" s="113"/>
      <c r="NV54" s="113"/>
      <c r="NW54" s="113"/>
      <c r="NX54" s="114"/>
    </row>
    <row r="55" spans="1:395" ht="13.5" customHeight="1">
      <c r="A55" s="2"/>
      <c r="B55" s="25"/>
      <c r="C55" s="5"/>
      <c r="D55" s="5"/>
      <c r="E55" s="5"/>
      <c r="F55" s="5"/>
      <c r="G55" s="104" t="s">
        <v>55</v>
      </c>
      <c r="H55" s="104"/>
      <c r="I55" s="104"/>
      <c r="J55" s="104"/>
      <c r="K55" s="104"/>
      <c r="L55" s="104"/>
      <c r="M55" s="104"/>
      <c r="N55" s="104"/>
      <c r="O55" s="104"/>
      <c r="P55" s="105">
        <f>データ!BZ7</f>
        <v>45118</v>
      </c>
      <c r="Q55" s="106"/>
      <c r="R55" s="106"/>
      <c r="S55" s="106"/>
      <c r="T55" s="106"/>
      <c r="U55" s="106"/>
      <c r="V55" s="106"/>
      <c r="W55" s="106"/>
      <c r="X55" s="106"/>
      <c r="Y55" s="106"/>
      <c r="Z55" s="106"/>
      <c r="AA55" s="106"/>
      <c r="AB55" s="106"/>
      <c r="AC55" s="106"/>
      <c r="AD55" s="107"/>
      <c r="AE55" s="105">
        <f>データ!CA7</f>
        <v>44961</v>
      </c>
      <c r="AF55" s="106"/>
      <c r="AG55" s="106"/>
      <c r="AH55" s="106"/>
      <c r="AI55" s="106"/>
      <c r="AJ55" s="106"/>
      <c r="AK55" s="106"/>
      <c r="AL55" s="106"/>
      <c r="AM55" s="106"/>
      <c r="AN55" s="106"/>
      <c r="AO55" s="106"/>
      <c r="AP55" s="106"/>
      <c r="AQ55" s="106"/>
      <c r="AR55" s="106"/>
      <c r="AS55" s="107"/>
      <c r="AT55" s="105">
        <f>データ!CB7</f>
        <v>46616</v>
      </c>
      <c r="AU55" s="106"/>
      <c r="AV55" s="106"/>
      <c r="AW55" s="106"/>
      <c r="AX55" s="106"/>
      <c r="AY55" s="106"/>
      <c r="AZ55" s="106"/>
      <c r="BA55" s="106"/>
      <c r="BB55" s="106"/>
      <c r="BC55" s="106"/>
      <c r="BD55" s="106"/>
      <c r="BE55" s="106"/>
      <c r="BF55" s="106"/>
      <c r="BG55" s="106"/>
      <c r="BH55" s="107"/>
      <c r="BI55" s="105">
        <f>データ!CC7</f>
        <v>45454</v>
      </c>
      <c r="BJ55" s="106"/>
      <c r="BK55" s="106"/>
      <c r="BL55" s="106"/>
      <c r="BM55" s="106"/>
      <c r="BN55" s="106"/>
      <c r="BO55" s="106"/>
      <c r="BP55" s="106"/>
      <c r="BQ55" s="106"/>
      <c r="BR55" s="106"/>
      <c r="BS55" s="106"/>
      <c r="BT55" s="106"/>
      <c r="BU55" s="106"/>
      <c r="BV55" s="106"/>
      <c r="BW55" s="107"/>
      <c r="BX55" s="105">
        <f>データ!CD7</f>
        <v>48811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17284</v>
      </c>
      <c r="DE55" s="106"/>
      <c r="DF55" s="106"/>
      <c r="DG55" s="106"/>
      <c r="DH55" s="106"/>
      <c r="DI55" s="106"/>
      <c r="DJ55" s="106"/>
      <c r="DK55" s="106"/>
      <c r="DL55" s="106"/>
      <c r="DM55" s="106"/>
      <c r="DN55" s="106"/>
      <c r="DO55" s="106"/>
      <c r="DP55" s="106"/>
      <c r="DQ55" s="106"/>
      <c r="DR55" s="107"/>
      <c r="DS55" s="105">
        <f>データ!CL7</f>
        <v>19562</v>
      </c>
      <c r="DT55" s="106"/>
      <c r="DU55" s="106"/>
      <c r="DV55" s="106"/>
      <c r="DW55" s="106"/>
      <c r="DX55" s="106"/>
      <c r="DY55" s="106"/>
      <c r="DZ55" s="106"/>
      <c r="EA55" s="106"/>
      <c r="EB55" s="106"/>
      <c r="EC55" s="106"/>
      <c r="ED55" s="106"/>
      <c r="EE55" s="106"/>
      <c r="EF55" s="106"/>
      <c r="EG55" s="107"/>
      <c r="EH55" s="105">
        <f>データ!CM7</f>
        <v>20134</v>
      </c>
      <c r="EI55" s="106"/>
      <c r="EJ55" s="106"/>
      <c r="EK55" s="106"/>
      <c r="EL55" s="106"/>
      <c r="EM55" s="106"/>
      <c r="EN55" s="106"/>
      <c r="EO55" s="106"/>
      <c r="EP55" s="106"/>
      <c r="EQ55" s="106"/>
      <c r="ER55" s="106"/>
      <c r="ES55" s="106"/>
      <c r="ET55" s="106"/>
      <c r="EU55" s="106"/>
      <c r="EV55" s="107"/>
      <c r="EW55" s="105">
        <f>データ!CN7</f>
        <v>20884</v>
      </c>
      <c r="EX55" s="106"/>
      <c r="EY55" s="106"/>
      <c r="EZ55" s="106"/>
      <c r="FA55" s="106"/>
      <c r="FB55" s="106"/>
      <c r="FC55" s="106"/>
      <c r="FD55" s="106"/>
      <c r="FE55" s="106"/>
      <c r="FF55" s="106"/>
      <c r="FG55" s="106"/>
      <c r="FH55" s="106"/>
      <c r="FI55" s="106"/>
      <c r="FJ55" s="106"/>
      <c r="FK55" s="107"/>
      <c r="FL55" s="105">
        <f>データ!CO7</f>
        <v>20355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45.7</v>
      </c>
      <c r="GS55" s="88"/>
      <c r="GT55" s="88"/>
      <c r="GU55" s="88"/>
      <c r="GV55" s="88"/>
      <c r="GW55" s="88"/>
      <c r="GX55" s="88"/>
      <c r="GY55" s="88"/>
      <c r="GZ55" s="88"/>
      <c r="HA55" s="88"/>
      <c r="HB55" s="88"/>
      <c r="HC55" s="88"/>
      <c r="HD55" s="88"/>
      <c r="HE55" s="88"/>
      <c r="HF55" s="89"/>
      <c r="HG55" s="87">
        <f>データ!CW7</f>
        <v>44.4</v>
      </c>
      <c r="HH55" s="88"/>
      <c r="HI55" s="88"/>
      <c r="HJ55" s="88"/>
      <c r="HK55" s="88"/>
      <c r="HL55" s="88"/>
      <c r="HM55" s="88"/>
      <c r="HN55" s="88"/>
      <c r="HO55" s="88"/>
      <c r="HP55" s="88"/>
      <c r="HQ55" s="88"/>
      <c r="HR55" s="88"/>
      <c r="HS55" s="88"/>
      <c r="HT55" s="88"/>
      <c r="HU55" s="89"/>
      <c r="HV55" s="87">
        <f>データ!CX7</f>
        <v>56.2</v>
      </c>
      <c r="HW55" s="88"/>
      <c r="HX55" s="88"/>
      <c r="HY55" s="88"/>
      <c r="HZ55" s="88"/>
      <c r="IA55" s="88"/>
      <c r="IB55" s="88"/>
      <c r="IC55" s="88"/>
      <c r="ID55" s="88"/>
      <c r="IE55" s="88"/>
      <c r="IF55" s="88"/>
      <c r="IG55" s="88"/>
      <c r="IH55" s="88"/>
      <c r="II55" s="88"/>
      <c r="IJ55" s="89"/>
      <c r="IK55" s="87">
        <f>データ!CY7</f>
        <v>45.2</v>
      </c>
      <c r="IL55" s="88"/>
      <c r="IM55" s="88"/>
      <c r="IN55" s="88"/>
      <c r="IO55" s="88"/>
      <c r="IP55" s="88"/>
      <c r="IQ55" s="88"/>
      <c r="IR55" s="88"/>
      <c r="IS55" s="88"/>
      <c r="IT55" s="88"/>
      <c r="IU55" s="88"/>
      <c r="IV55" s="88"/>
      <c r="IW55" s="88"/>
      <c r="IX55" s="88"/>
      <c r="IY55" s="89"/>
      <c r="IZ55" s="87">
        <f>データ!CZ7</f>
        <v>44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37.5</v>
      </c>
      <c r="KG55" s="88"/>
      <c r="KH55" s="88"/>
      <c r="KI55" s="88"/>
      <c r="KJ55" s="88"/>
      <c r="KK55" s="88"/>
      <c r="KL55" s="88"/>
      <c r="KM55" s="88"/>
      <c r="KN55" s="88"/>
      <c r="KO55" s="88"/>
      <c r="KP55" s="88"/>
      <c r="KQ55" s="88"/>
      <c r="KR55" s="88"/>
      <c r="KS55" s="88"/>
      <c r="KT55" s="89"/>
      <c r="KU55" s="87">
        <f>データ!DH7</f>
        <v>40.299999999999997</v>
      </c>
      <c r="KV55" s="88"/>
      <c r="KW55" s="88"/>
      <c r="KX55" s="88"/>
      <c r="KY55" s="88"/>
      <c r="KZ55" s="88"/>
      <c r="LA55" s="88"/>
      <c r="LB55" s="88"/>
      <c r="LC55" s="88"/>
      <c r="LD55" s="88"/>
      <c r="LE55" s="88"/>
      <c r="LF55" s="88"/>
      <c r="LG55" s="88"/>
      <c r="LH55" s="88"/>
      <c r="LI55" s="89"/>
      <c r="LJ55" s="87">
        <f>データ!DI7</f>
        <v>39.700000000000003</v>
      </c>
      <c r="LK55" s="88"/>
      <c r="LL55" s="88"/>
      <c r="LM55" s="88"/>
      <c r="LN55" s="88"/>
      <c r="LO55" s="88"/>
      <c r="LP55" s="88"/>
      <c r="LQ55" s="88"/>
      <c r="LR55" s="88"/>
      <c r="LS55" s="88"/>
      <c r="LT55" s="88"/>
      <c r="LU55" s="88"/>
      <c r="LV55" s="88"/>
      <c r="LW55" s="88"/>
      <c r="LX55" s="89"/>
      <c r="LY55" s="87">
        <f>データ!DJ7</f>
        <v>38.799999999999997</v>
      </c>
      <c r="LZ55" s="88"/>
      <c r="MA55" s="88"/>
      <c r="MB55" s="88"/>
      <c r="MC55" s="88"/>
      <c r="MD55" s="88"/>
      <c r="ME55" s="88"/>
      <c r="MF55" s="88"/>
      <c r="MG55" s="88"/>
      <c r="MH55" s="88"/>
      <c r="MI55" s="88"/>
      <c r="MJ55" s="88"/>
      <c r="MK55" s="88"/>
      <c r="ML55" s="88"/>
      <c r="MM55" s="89"/>
      <c r="MN55" s="87">
        <f>データ!DK7</f>
        <v>38.9</v>
      </c>
      <c r="MO55" s="88"/>
      <c r="MP55" s="88"/>
      <c r="MQ55" s="88"/>
      <c r="MR55" s="88"/>
      <c r="MS55" s="88"/>
      <c r="MT55" s="88"/>
      <c r="MU55" s="88"/>
      <c r="MV55" s="88"/>
      <c r="MW55" s="88"/>
      <c r="MX55" s="88"/>
      <c r="MY55" s="88"/>
      <c r="MZ55" s="88"/>
      <c r="NA55" s="88"/>
      <c r="NB55" s="89"/>
      <c r="NC55" s="5"/>
      <c r="ND55" s="5"/>
      <c r="NE55" s="5"/>
      <c r="NF55" s="5"/>
      <c r="NG55" s="5"/>
      <c r="NH55" s="27"/>
      <c r="NI55" s="2"/>
      <c r="NJ55" s="115"/>
      <c r="NK55" s="113"/>
      <c r="NL55" s="113"/>
      <c r="NM55" s="113"/>
      <c r="NN55" s="113"/>
      <c r="NO55" s="113"/>
      <c r="NP55" s="113"/>
      <c r="NQ55" s="113"/>
      <c r="NR55" s="113"/>
      <c r="NS55" s="113"/>
      <c r="NT55" s="113"/>
      <c r="NU55" s="113"/>
      <c r="NV55" s="113"/>
      <c r="NW55" s="113"/>
      <c r="NX55" s="114"/>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5"/>
      <c r="NK56" s="113"/>
      <c r="NL56" s="113"/>
      <c r="NM56" s="113"/>
      <c r="NN56" s="113"/>
      <c r="NO56" s="113"/>
      <c r="NP56" s="113"/>
      <c r="NQ56" s="113"/>
      <c r="NR56" s="113"/>
      <c r="NS56" s="113"/>
      <c r="NT56" s="113"/>
      <c r="NU56" s="113"/>
      <c r="NV56" s="113"/>
      <c r="NW56" s="113"/>
      <c r="NX56" s="114"/>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3"/>
      <c r="NL57" s="113"/>
      <c r="NM57" s="113"/>
      <c r="NN57" s="113"/>
      <c r="NO57" s="113"/>
      <c r="NP57" s="113"/>
      <c r="NQ57" s="113"/>
      <c r="NR57" s="113"/>
      <c r="NS57" s="113"/>
      <c r="NT57" s="113"/>
      <c r="NU57" s="113"/>
      <c r="NV57" s="113"/>
      <c r="NW57" s="113"/>
      <c r="NX57" s="114"/>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5"/>
      <c r="NK58" s="113"/>
      <c r="NL58" s="113"/>
      <c r="NM58" s="113"/>
      <c r="NN58" s="113"/>
      <c r="NO58" s="113"/>
      <c r="NP58" s="113"/>
      <c r="NQ58" s="113"/>
      <c r="NR58" s="113"/>
      <c r="NS58" s="113"/>
      <c r="NT58" s="113"/>
      <c r="NU58" s="113"/>
      <c r="NV58" s="113"/>
      <c r="NW58" s="113"/>
      <c r="NX58" s="114"/>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5"/>
      <c r="NK59" s="113"/>
      <c r="NL59" s="113"/>
      <c r="NM59" s="113"/>
      <c r="NN59" s="113"/>
      <c r="NO59" s="113"/>
      <c r="NP59" s="113"/>
      <c r="NQ59" s="113"/>
      <c r="NR59" s="113"/>
      <c r="NS59" s="113"/>
      <c r="NT59" s="113"/>
      <c r="NU59" s="113"/>
      <c r="NV59" s="113"/>
      <c r="NW59" s="113"/>
      <c r="NX59" s="114"/>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5"/>
      <c r="NK60" s="113"/>
      <c r="NL60" s="113"/>
      <c r="NM60" s="113"/>
      <c r="NN60" s="113"/>
      <c r="NO60" s="113"/>
      <c r="NP60" s="113"/>
      <c r="NQ60" s="113"/>
      <c r="NR60" s="113"/>
      <c r="NS60" s="113"/>
      <c r="NT60" s="113"/>
      <c r="NU60" s="113"/>
      <c r="NV60" s="113"/>
      <c r="NW60" s="113"/>
      <c r="NX60" s="114"/>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5"/>
      <c r="NK61" s="113"/>
      <c r="NL61" s="113"/>
      <c r="NM61" s="113"/>
      <c r="NN61" s="113"/>
      <c r="NO61" s="113"/>
      <c r="NP61" s="113"/>
      <c r="NQ61" s="113"/>
      <c r="NR61" s="113"/>
      <c r="NS61" s="113"/>
      <c r="NT61" s="113"/>
      <c r="NU61" s="113"/>
      <c r="NV61" s="113"/>
      <c r="NW61" s="113"/>
      <c r="NX61" s="114"/>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5"/>
      <c r="NK62" s="113"/>
      <c r="NL62" s="113"/>
      <c r="NM62" s="113"/>
      <c r="NN62" s="113"/>
      <c r="NO62" s="113"/>
      <c r="NP62" s="113"/>
      <c r="NQ62" s="113"/>
      <c r="NR62" s="113"/>
      <c r="NS62" s="113"/>
      <c r="NT62" s="113"/>
      <c r="NU62" s="113"/>
      <c r="NV62" s="113"/>
      <c r="NW62" s="113"/>
      <c r="NX62" s="114"/>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5"/>
      <c r="NK63" s="113"/>
      <c r="NL63" s="113"/>
      <c r="NM63" s="113"/>
      <c r="NN63" s="113"/>
      <c r="NO63" s="113"/>
      <c r="NP63" s="113"/>
      <c r="NQ63" s="113"/>
      <c r="NR63" s="113"/>
      <c r="NS63" s="113"/>
      <c r="NT63" s="113"/>
      <c r="NU63" s="113"/>
      <c r="NV63" s="113"/>
      <c r="NW63" s="113"/>
      <c r="NX63" s="114"/>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3"/>
      <c r="NL64" s="113"/>
      <c r="NM64" s="113"/>
      <c r="NN64" s="113"/>
      <c r="NO64" s="113"/>
      <c r="NP64" s="113"/>
      <c r="NQ64" s="113"/>
      <c r="NR64" s="113"/>
      <c r="NS64" s="113"/>
      <c r="NT64" s="113"/>
      <c r="NU64" s="113"/>
      <c r="NV64" s="113"/>
      <c r="NW64" s="113"/>
      <c r="NX64" s="11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5"/>
      <c r="NK65" s="113"/>
      <c r="NL65" s="113"/>
      <c r="NM65" s="113"/>
      <c r="NN65" s="113"/>
      <c r="NO65" s="113"/>
      <c r="NP65" s="113"/>
      <c r="NQ65" s="113"/>
      <c r="NR65" s="113"/>
      <c r="NS65" s="113"/>
      <c r="NT65" s="113"/>
      <c r="NU65" s="113"/>
      <c r="NV65" s="113"/>
      <c r="NW65" s="113"/>
      <c r="NX65" s="11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5"/>
      <c r="NK66" s="113"/>
      <c r="NL66" s="113"/>
      <c r="NM66" s="113"/>
      <c r="NN66" s="113"/>
      <c r="NO66" s="113"/>
      <c r="NP66" s="113"/>
      <c r="NQ66" s="113"/>
      <c r="NR66" s="113"/>
      <c r="NS66" s="113"/>
      <c r="NT66" s="113"/>
      <c r="NU66" s="113"/>
      <c r="NV66" s="113"/>
      <c r="NW66" s="113"/>
      <c r="NX66" s="11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44.8</v>
      </c>
      <c r="V79" s="82"/>
      <c r="W79" s="82"/>
      <c r="X79" s="82"/>
      <c r="Y79" s="82"/>
      <c r="Z79" s="82"/>
      <c r="AA79" s="82"/>
      <c r="AB79" s="82"/>
      <c r="AC79" s="82"/>
      <c r="AD79" s="82"/>
      <c r="AE79" s="82"/>
      <c r="AF79" s="82"/>
      <c r="AG79" s="82"/>
      <c r="AH79" s="82"/>
      <c r="AI79" s="82"/>
      <c r="AJ79" s="82"/>
      <c r="AK79" s="82"/>
      <c r="AL79" s="82"/>
      <c r="AM79" s="82"/>
      <c r="AN79" s="82">
        <f>データ!DS7</f>
        <v>41.7</v>
      </c>
      <c r="AO79" s="82"/>
      <c r="AP79" s="82"/>
      <c r="AQ79" s="82"/>
      <c r="AR79" s="82"/>
      <c r="AS79" s="82"/>
      <c r="AT79" s="82"/>
      <c r="AU79" s="82"/>
      <c r="AV79" s="82"/>
      <c r="AW79" s="82"/>
      <c r="AX79" s="82"/>
      <c r="AY79" s="82"/>
      <c r="AZ79" s="82"/>
      <c r="BA79" s="82"/>
      <c r="BB79" s="82"/>
      <c r="BC79" s="82"/>
      <c r="BD79" s="82"/>
      <c r="BE79" s="82"/>
      <c r="BF79" s="82"/>
      <c r="BG79" s="82">
        <f>データ!DT7</f>
        <v>44.1</v>
      </c>
      <c r="BH79" s="82"/>
      <c r="BI79" s="82"/>
      <c r="BJ79" s="82"/>
      <c r="BK79" s="82"/>
      <c r="BL79" s="82"/>
      <c r="BM79" s="82"/>
      <c r="BN79" s="82"/>
      <c r="BO79" s="82"/>
      <c r="BP79" s="82"/>
      <c r="BQ79" s="82"/>
      <c r="BR79" s="82"/>
      <c r="BS79" s="82"/>
      <c r="BT79" s="82"/>
      <c r="BU79" s="82"/>
      <c r="BV79" s="82"/>
      <c r="BW79" s="82"/>
      <c r="BX79" s="82"/>
      <c r="BY79" s="82"/>
      <c r="BZ79" s="82">
        <f>データ!DU7</f>
        <v>45.1</v>
      </c>
      <c r="CA79" s="82"/>
      <c r="CB79" s="82"/>
      <c r="CC79" s="82"/>
      <c r="CD79" s="82"/>
      <c r="CE79" s="82"/>
      <c r="CF79" s="82"/>
      <c r="CG79" s="82"/>
      <c r="CH79" s="82"/>
      <c r="CI79" s="82"/>
      <c r="CJ79" s="82"/>
      <c r="CK79" s="82"/>
      <c r="CL79" s="82"/>
      <c r="CM79" s="82"/>
      <c r="CN79" s="82"/>
      <c r="CO79" s="82"/>
      <c r="CP79" s="82"/>
      <c r="CQ79" s="82"/>
      <c r="CR79" s="82"/>
      <c r="CS79" s="82">
        <f>データ!DV7</f>
        <v>46.7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69.7</v>
      </c>
      <c r="EP79" s="82"/>
      <c r="EQ79" s="82"/>
      <c r="ER79" s="82"/>
      <c r="ES79" s="82"/>
      <c r="ET79" s="82"/>
      <c r="EU79" s="82"/>
      <c r="EV79" s="82"/>
      <c r="EW79" s="82"/>
      <c r="EX79" s="82"/>
      <c r="EY79" s="82"/>
      <c r="EZ79" s="82"/>
      <c r="FA79" s="82"/>
      <c r="FB79" s="82"/>
      <c r="FC79" s="82"/>
      <c r="FD79" s="82"/>
      <c r="FE79" s="82"/>
      <c r="FF79" s="82"/>
      <c r="FG79" s="82"/>
      <c r="FH79" s="82">
        <f>データ!ED7</f>
        <v>70.8</v>
      </c>
      <c r="FI79" s="82"/>
      <c r="FJ79" s="82"/>
      <c r="FK79" s="82"/>
      <c r="FL79" s="82"/>
      <c r="FM79" s="82"/>
      <c r="FN79" s="82"/>
      <c r="FO79" s="82"/>
      <c r="FP79" s="82"/>
      <c r="FQ79" s="82"/>
      <c r="FR79" s="82"/>
      <c r="FS79" s="82"/>
      <c r="FT79" s="82"/>
      <c r="FU79" s="82"/>
      <c r="FV79" s="82"/>
      <c r="FW79" s="82"/>
      <c r="FX79" s="82"/>
      <c r="FY79" s="82"/>
      <c r="FZ79" s="82"/>
      <c r="GA79" s="82">
        <f>データ!EE7</f>
        <v>73.3</v>
      </c>
      <c r="GB79" s="82"/>
      <c r="GC79" s="82"/>
      <c r="GD79" s="82"/>
      <c r="GE79" s="82"/>
      <c r="GF79" s="82"/>
      <c r="GG79" s="82"/>
      <c r="GH79" s="82"/>
      <c r="GI79" s="82"/>
      <c r="GJ79" s="82"/>
      <c r="GK79" s="82"/>
      <c r="GL79" s="82"/>
      <c r="GM79" s="82"/>
      <c r="GN79" s="82"/>
      <c r="GO79" s="82"/>
      <c r="GP79" s="82"/>
      <c r="GQ79" s="82"/>
      <c r="GR79" s="82"/>
      <c r="GS79" s="82"/>
      <c r="GT79" s="82">
        <f>データ!EF7</f>
        <v>70.8</v>
      </c>
      <c r="GU79" s="82"/>
      <c r="GV79" s="82"/>
      <c r="GW79" s="82"/>
      <c r="GX79" s="82"/>
      <c r="GY79" s="82"/>
      <c r="GZ79" s="82"/>
      <c r="HA79" s="82"/>
      <c r="HB79" s="82"/>
      <c r="HC79" s="82"/>
      <c r="HD79" s="82"/>
      <c r="HE79" s="82"/>
      <c r="HF79" s="82"/>
      <c r="HG79" s="82"/>
      <c r="HH79" s="82"/>
      <c r="HI79" s="82"/>
      <c r="HJ79" s="82"/>
      <c r="HK79" s="82"/>
      <c r="HL79" s="82"/>
      <c r="HM79" s="82">
        <f>データ!EG7</f>
        <v>70.3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42671102</v>
      </c>
      <c r="JK79" s="81"/>
      <c r="JL79" s="81"/>
      <c r="JM79" s="81"/>
      <c r="JN79" s="81"/>
      <c r="JO79" s="81"/>
      <c r="JP79" s="81"/>
      <c r="JQ79" s="81"/>
      <c r="JR79" s="81"/>
      <c r="JS79" s="81"/>
      <c r="JT79" s="81"/>
      <c r="JU79" s="81"/>
      <c r="JV79" s="81"/>
      <c r="JW79" s="81"/>
      <c r="JX79" s="81"/>
      <c r="JY79" s="81"/>
      <c r="JZ79" s="81"/>
      <c r="KA79" s="81"/>
      <c r="KB79" s="81"/>
      <c r="KC79" s="81">
        <f>データ!EO7</f>
        <v>48220801</v>
      </c>
      <c r="KD79" s="81"/>
      <c r="KE79" s="81"/>
      <c r="KF79" s="81"/>
      <c r="KG79" s="81"/>
      <c r="KH79" s="81"/>
      <c r="KI79" s="81"/>
      <c r="KJ79" s="81"/>
      <c r="KK79" s="81"/>
      <c r="KL79" s="81"/>
      <c r="KM79" s="81"/>
      <c r="KN79" s="81"/>
      <c r="KO79" s="81"/>
      <c r="KP79" s="81"/>
      <c r="KQ79" s="81"/>
      <c r="KR79" s="81"/>
      <c r="KS79" s="81"/>
      <c r="KT79" s="81"/>
      <c r="KU79" s="81"/>
      <c r="KV79" s="81">
        <f>データ!EP7</f>
        <v>48752752</v>
      </c>
      <c r="KW79" s="81"/>
      <c r="KX79" s="81"/>
      <c r="KY79" s="81"/>
      <c r="KZ79" s="81"/>
      <c r="LA79" s="81"/>
      <c r="LB79" s="81"/>
      <c r="LC79" s="81"/>
      <c r="LD79" s="81"/>
      <c r="LE79" s="81"/>
      <c r="LF79" s="81"/>
      <c r="LG79" s="81"/>
      <c r="LH79" s="81"/>
      <c r="LI79" s="81"/>
      <c r="LJ79" s="81"/>
      <c r="LK79" s="81"/>
      <c r="LL79" s="81"/>
      <c r="LM79" s="81"/>
      <c r="LN79" s="81"/>
      <c r="LO79" s="81">
        <f>データ!EQ7</f>
        <v>49575019</v>
      </c>
      <c r="LP79" s="81"/>
      <c r="LQ79" s="81"/>
      <c r="LR79" s="81"/>
      <c r="LS79" s="81"/>
      <c r="LT79" s="81"/>
      <c r="LU79" s="81"/>
      <c r="LV79" s="81"/>
      <c r="LW79" s="81"/>
      <c r="LX79" s="81"/>
      <c r="LY79" s="81"/>
      <c r="LZ79" s="81"/>
      <c r="MA79" s="81"/>
      <c r="MB79" s="81"/>
      <c r="MC79" s="81"/>
      <c r="MD79" s="81"/>
      <c r="ME79" s="81"/>
      <c r="MF79" s="81"/>
      <c r="MG79" s="81"/>
      <c r="MH79" s="81">
        <f>データ!ER7</f>
        <v>49749922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ykt2KSotmAki5jn11QMshqR+bI55gALVn0PtZXc0Vz9e5gRmfE9mb5+q7T+8MfvwXFbSdA+vckQbb5h+xGPWQ==" saltValue="7u8SNvJvksbHZQDPjL/wG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138</v>
      </c>
      <c r="CM5" s="64" t="s">
        <v>149</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150</v>
      </c>
      <c r="EN5" s="64" t="s">
        <v>151</v>
      </c>
      <c r="EO5" s="64" t="s">
        <v>138</v>
      </c>
      <c r="EP5" s="64" t="s">
        <v>139</v>
      </c>
      <c r="EQ5" s="64" t="s">
        <v>140</v>
      </c>
      <c r="ER5" s="64" t="s">
        <v>141</v>
      </c>
      <c r="ES5" s="64" t="s">
        <v>142</v>
      </c>
      <c r="ET5" s="64" t="s">
        <v>143</v>
      </c>
      <c r="EU5" s="64" t="s">
        <v>144</v>
      </c>
      <c r="EV5" s="64" t="s">
        <v>145</v>
      </c>
      <c r="EW5" s="64" t="s">
        <v>146</v>
      </c>
      <c r="EX5" s="64" t="s">
        <v>147</v>
      </c>
    </row>
    <row r="6" spans="1:154" s="69" customFormat="1">
      <c r="A6" s="50" t="s">
        <v>152</v>
      </c>
      <c r="B6" s="65">
        <f>B8</f>
        <v>2018</v>
      </c>
      <c r="C6" s="65">
        <f t="shared" ref="C6:M6" si="2">C8</f>
        <v>262030</v>
      </c>
      <c r="D6" s="65">
        <f t="shared" si="2"/>
        <v>46</v>
      </c>
      <c r="E6" s="65">
        <f t="shared" si="2"/>
        <v>6</v>
      </c>
      <c r="F6" s="65">
        <f t="shared" si="2"/>
        <v>0</v>
      </c>
      <c r="G6" s="65">
        <f t="shared" si="2"/>
        <v>1</v>
      </c>
      <c r="H6" s="160" t="str">
        <f>IF(H8&lt;&gt;I8,H8,"")&amp;IF(I8&lt;&gt;J8,I8,"")&amp;"　"&amp;J8</f>
        <v>京都府綾部市　綾部市立病院</v>
      </c>
      <c r="I6" s="161"/>
      <c r="J6" s="162"/>
      <c r="K6" s="65" t="str">
        <f t="shared" si="2"/>
        <v>当然財務</v>
      </c>
      <c r="L6" s="65" t="str">
        <f t="shared" si="2"/>
        <v>病院事業</v>
      </c>
      <c r="M6" s="65" t="str">
        <f t="shared" si="2"/>
        <v>一般病院</v>
      </c>
      <c r="N6" s="65" t="str">
        <f>N8</f>
        <v>200床以上～300床未満</v>
      </c>
      <c r="O6" s="65" t="str">
        <f>O8</f>
        <v>非設置</v>
      </c>
      <c r="P6" s="65" t="str">
        <f>P8</f>
        <v>指定管理者(代行制)</v>
      </c>
      <c r="Q6" s="66">
        <f t="shared" ref="Q6:AG6" si="3">Q8</f>
        <v>21</v>
      </c>
      <c r="R6" s="65" t="str">
        <f t="shared" si="3"/>
        <v>対象</v>
      </c>
      <c r="S6" s="65" t="str">
        <f t="shared" si="3"/>
        <v>ド 透 I 未 訓 ガ</v>
      </c>
      <c r="T6" s="65" t="str">
        <f t="shared" si="3"/>
        <v>救 臨 へ</v>
      </c>
      <c r="U6" s="66">
        <f>U8</f>
        <v>33721</v>
      </c>
      <c r="V6" s="66">
        <f>V8</f>
        <v>17662</v>
      </c>
      <c r="W6" s="65" t="str">
        <f>W8</f>
        <v>非該当</v>
      </c>
      <c r="X6" s="65" t="str">
        <f t="shared" si="3"/>
        <v>７：１</v>
      </c>
      <c r="Y6" s="66">
        <f t="shared" si="3"/>
        <v>206</v>
      </c>
      <c r="Z6" s="66" t="str">
        <f t="shared" si="3"/>
        <v>-</v>
      </c>
      <c r="AA6" s="66" t="str">
        <f t="shared" si="3"/>
        <v>-</v>
      </c>
      <c r="AB6" s="66" t="str">
        <f t="shared" si="3"/>
        <v>-</v>
      </c>
      <c r="AC6" s="66" t="str">
        <f t="shared" si="3"/>
        <v>-</v>
      </c>
      <c r="AD6" s="66">
        <f t="shared" si="3"/>
        <v>206</v>
      </c>
      <c r="AE6" s="66">
        <f t="shared" si="3"/>
        <v>206</v>
      </c>
      <c r="AF6" s="66" t="str">
        <f t="shared" si="3"/>
        <v>-</v>
      </c>
      <c r="AG6" s="66">
        <f t="shared" si="3"/>
        <v>206</v>
      </c>
      <c r="AH6" s="67">
        <f>IF(AH8="-",NA(),AH8)</f>
        <v>100.1</v>
      </c>
      <c r="AI6" s="67">
        <f t="shared" ref="AI6:AQ6" si="4">IF(AI8="-",NA(),AI8)</f>
        <v>100.5</v>
      </c>
      <c r="AJ6" s="67">
        <f t="shared" si="4"/>
        <v>89.7</v>
      </c>
      <c r="AK6" s="67">
        <f t="shared" si="4"/>
        <v>99.9</v>
      </c>
      <c r="AL6" s="67">
        <f t="shared" si="4"/>
        <v>100.4</v>
      </c>
      <c r="AM6" s="67">
        <f t="shared" si="4"/>
        <v>97.9</v>
      </c>
      <c r="AN6" s="67">
        <f t="shared" si="4"/>
        <v>96.6</v>
      </c>
      <c r="AO6" s="67">
        <f t="shared" si="4"/>
        <v>96.2</v>
      </c>
      <c r="AP6" s="67">
        <f t="shared" si="4"/>
        <v>97.2</v>
      </c>
      <c r="AQ6" s="67">
        <f t="shared" si="4"/>
        <v>97.5</v>
      </c>
      <c r="AR6" s="67" t="str">
        <f>IF(AR8="-","【-】","【"&amp;SUBSTITUTE(TEXT(AR8,"#,##0.0"),"-","△")&amp;"】")</f>
        <v>【98.8】</v>
      </c>
      <c r="AS6" s="67">
        <f>IF(AS8="-",NA(),AS8)</f>
        <v>96.8</v>
      </c>
      <c r="AT6" s="67">
        <f t="shared" ref="AT6:BB6" si="5">IF(AT8="-",NA(),AT8)</f>
        <v>98.3</v>
      </c>
      <c r="AU6" s="67">
        <f t="shared" si="5"/>
        <v>88</v>
      </c>
      <c r="AV6" s="67">
        <f t="shared" si="5"/>
        <v>98.4</v>
      </c>
      <c r="AW6" s="67">
        <f t="shared" si="5"/>
        <v>99.3</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82.2</v>
      </c>
      <c r="BP6" s="67">
        <f t="shared" ref="BP6:BX6" si="7">IF(BP8="-",NA(),BP8)</f>
        <v>85.5</v>
      </c>
      <c r="BQ6" s="67">
        <f t="shared" si="7"/>
        <v>84</v>
      </c>
      <c r="BR6" s="67">
        <f t="shared" si="7"/>
        <v>87.3</v>
      </c>
      <c r="BS6" s="67">
        <f t="shared" si="7"/>
        <v>86.3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45118</v>
      </c>
      <c r="CA6" s="68">
        <f t="shared" ref="CA6:CI6" si="8">IF(CA8="-",NA(),CA8)</f>
        <v>44961</v>
      </c>
      <c r="CB6" s="68">
        <f t="shared" si="8"/>
        <v>46616</v>
      </c>
      <c r="CC6" s="68">
        <f t="shared" si="8"/>
        <v>45454</v>
      </c>
      <c r="CD6" s="68">
        <f t="shared" si="8"/>
        <v>48811</v>
      </c>
      <c r="CE6" s="68">
        <f t="shared" si="8"/>
        <v>45099</v>
      </c>
      <c r="CF6" s="68">
        <f t="shared" si="8"/>
        <v>45085</v>
      </c>
      <c r="CG6" s="68">
        <f t="shared" si="8"/>
        <v>44825</v>
      </c>
      <c r="CH6" s="68">
        <f t="shared" si="8"/>
        <v>45494</v>
      </c>
      <c r="CI6" s="68">
        <f t="shared" si="8"/>
        <v>47924</v>
      </c>
      <c r="CJ6" s="67" t="str">
        <f>IF(CJ8="-","【-】","【"&amp;SUBSTITUTE(TEXT(CJ8,"#,##0"),"-","△")&amp;"】")</f>
        <v>【52,412】</v>
      </c>
      <c r="CK6" s="68">
        <f>IF(CK8="-",NA(),CK8)</f>
        <v>17284</v>
      </c>
      <c r="CL6" s="68">
        <f t="shared" ref="CL6:CT6" si="9">IF(CL8="-",NA(),CL8)</f>
        <v>19562</v>
      </c>
      <c r="CM6" s="68">
        <f t="shared" si="9"/>
        <v>20134</v>
      </c>
      <c r="CN6" s="68">
        <f t="shared" si="9"/>
        <v>20884</v>
      </c>
      <c r="CO6" s="68">
        <f t="shared" si="9"/>
        <v>20355</v>
      </c>
      <c r="CP6" s="68">
        <f t="shared" si="9"/>
        <v>11173</v>
      </c>
      <c r="CQ6" s="68">
        <f t="shared" si="9"/>
        <v>11881</v>
      </c>
      <c r="CR6" s="68">
        <f t="shared" si="9"/>
        <v>12023</v>
      </c>
      <c r="CS6" s="68">
        <f t="shared" si="9"/>
        <v>12309</v>
      </c>
      <c r="CT6" s="68">
        <f t="shared" si="9"/>
        <v>12502</v>
      </c>
      <c r="CU6" s="67" t="str">
        <f>IF(CU8="-","【-】","【"&amp;SUBSTITUTE(TEXT(CU8,"#,##0"),"-","△")&amp;"】")</f>
        <v>【14,708】</v>
      </c>
      <c r="CV6" s="67">
        <f>IF(CV8="-",NA(),CV8)</f>
        <v>45.7</v>
      </c>
      <c r="CW6" s="67">
        <f t="shared" ref="CW6:DE6" si="10">IF(CW8="-",NA(),CW8)</f>
        <v>44.4</v>
      </c>
      <c r="CX6" s="67">
        <f t="shared" si="10"/>
        <v>56.2</v>
      </c>
      <c r="CY6" s="67">
        <f t="shared" si="10"/>
        <v>45.2</v>
      </c>
      <c r="CZ6" s="67">
        <f t="shared" si="10"/>
        <v>44</v>
      </c>
      <c r="DA6" s="67">
        <f t="shared" si="10"/>
        <v>57.6</v>
      </c>
      <c r="DB6" s="67">
        <f t="shared" si="10"/>
        <v>58.3</v>
      </c>
      <c r="DC6" s="67">
        <f t="shared" si="10"/>
        <v>59.7</v>
      </c>
      <c r="DD6" s="67">
        <f t="shared" si="10"/>
        <v>59</v>
      </c>
      <c r="DE6" s="67">
        <f t="shared" si="10"/>
        <v>59.4</v>
      </c>
      <c r="DF6" s="67" t="str">
        <f>IF(DF8="-","【-】","【"&amp;SUBSTITUTE(TEXT(DF8,"#,##0.0"),"-","△")&amp;"】")</f>
        <v>【54.8】</v>
      </c>
      <c r="DG6" s="67">
        <f>IF(DG8="-",NA(),DG8)</f>
        <v>37.5</v>
      </c>
      <c r="DH6" s="67">
        <f t="shared" ref="DH6:DP6" si="11">IF(DH8="-",NA(),DH8)</f>
        <v>40.299999999999997</v>
      </c>
      <c r="DI6" s="67">
        <f t="shared" si="11"/>
        <v>39.700000000000003</v>
      </c>
      <c r="DJ6" s="67">
        <f t="shared" si="11"/>
        <v>38.799999999999997</v>
      </c>
      <c r="DK6" s="67">
        <f t="shared" si="11"/>
        <v>38.9</v>
      </c>
      <c r="DL6" s="67">
        <f t="shared" si="11"/>
        <v>21.3</v>
      </c>
      <c r="DM6" s="67">
        <f t="shared" si="11"/>
        <v>22</v>
      </c>
      <c r="DN6" s="67">
        <f t="shared" si="11"/>
        <v>20.9</v>
      </c>
      <c r="DO6" s="67">
        <f t="shared" si="11"/>
        <v>20.7</v>
      </c>
      <c r="DP6" s="67">
        <f t="shared" si="11"/>
        <v>20.6</v>
      </c>
      <c r="DQ6" s="67" t="str">
        <f>IF(DQ8="-","【-】","【"&amp;SUBSTITUTE(TEXT(DQ8,"#,##0.0"),"-","△")&amp;"】")</f>
        <v>【24.3】</v>
      </c>
      <c r="DR6" s="67">
        <f>IF(DR8="-",NA(),DR8)</f>
        <v>44.8</v>
      </c>
      <c r="DS6" s="67">
        <f t="shared" ref="DS6:EA6" si="12">IF(DS8="-",NA(),DS8)</f>
        <v>41.7</v>
      </c>
      <c r="DT6" s="67">
        <f t="shared" si="12"/>
        <v>44.1</v>
      </c>
      <c r="DU6" s="67">
        <f t="shared" si="12"/>
        <v>45.1</v>
      </c>
      <c r="DV6" s="67">
        <f t="shared" si="12"/>
        <v>46.7</v>
      </c>
      <c r="DW6" s="67">
        <f t="shared" si="12"/>
        <v>49.7</v>
      </c>
      <c r="DX6" s="67">
        <f t="shared" si="12"/>
        <v>48.1</v>
      </c>
      <c r="DY6" s="67">
        <f t="shared" si="12"/>
        <v>44.7</v>
      </c>
      <c r="DZ6" s="67">
        <f t="shared" si="12"/>
        <v>46.9</v>
      </c>
      <c r="EA6" s="67">
        <f t="shared" si="12"/>
        <v>48.6</v>
      </c>
      <c r="EB6" s="67" t="str">
        <f>IF(EB8="-","【-】","【"&amp;SUBSTITUTE(TEXT(EB8,"#,##0.0"),"-","△")&amp;"】")</f>
        <v>【52.5】</v>
      </c>
      <c r="EC6" s="67">
        <f>IF(EC8="-",NA(),EC8)</f>
        <v>69.7</v>
      </c>
      <c r="ED6" s="67">
        <f t="shared" ref="ED6:EL6" si="13">IF(ED8="-",NA(),ED8)</f>
        <v>70.8</v>
      </c>
      <c r="EE6" s="67">
        <f t="shared" si="13"/>
        <v>73.3</v>
      </c>
      <c r="EF6" s="67">
        <f t="shared" si="13"/>
        <v>70.8</v>
      </c>
      <c r="EG6" s="67">
        <f t="shared" si="13"/>
        <v>70.3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42671102</v>
      </c>
      <c r="EO6" s="68">
        <f t="shared" ref="EO6:EW6" si="14">IF(EO8="-",NA(),EO8)</f>
        <v>48220801</v>
      </c>
      <c r="EP6" s="68">
        <f t="shared" si="14"/>
        <v>48752752</v>
      </c>
      <c r="EQ6" s="68">
        <f t="shared" si="14"/>
        <v>49575019</v>
      </c>
      <c r="ER6" s="68">
        <f t="shared" si="14"/>
        <v>49749922</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153</v>
      </c>
      <c r="B7" s="65">
        <f t="shared" ref="B7:AG7" si="15">B8</f>
        <v>2018</v>
      </c>
      <c r="C7" s="65">
        <f t="shared" si="15"/>
        <v>262030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指定管理者(代行制)</v>
      </c>
      <c r="Q7" s="66">
        <f t="shared" si="15"/>
        <v>21</v>
      </c>
      <c r="R7" s="65" t="str">
        <f t="shared" si="15"/>
        <v>対象</v>
      </c>
      <c r="S7" s="65" t="str">
        <f t="shared" si="15"/>
        <v>ド 透 I 未 訓 ガ</v>
      </c>
      <c r="T7" s="65" t="str">
        <f t="shared" si="15"/>
        <v>救 臨 へ</v>
      </c>
      <c r="U7" s="66">
        <f>U8</f>
        <v>33721</v>
      </c>
      <c r="V7" s="66">
        <f>V8</f>
        <v>17662</v>
      </c>
      <c r="W7" s="65" t="str">
        <f>W8</f>
        <v>非該当</v>
      </c>
      <c r="X7" s="65" t="str">
        <f t="shared" si="15"/>
        <v>７：１</v>
      </c>
      <c r="Y7" s="66">
        <f t="shared" si="15"/>
        <v>206</v>
      </c>
      <c r="Z7" s="66" t="str">
        <f t="shared" si="15"/>
        <v>-</v>
      </c>
      <c r="AA7" s="66" t="str">
        <f t="shared" si="15"/>
        <v>-</v>
      </c>
      <c r="AB7" s="66" t="str">
        <f t="shared" si="15"/>
        <v>-</v>
      </c>
      <c r="AC7" s="66" t="str">
        <f t="shared" si="15"/>
        <v>-</v>
      </c>
      <c r="AD7" s="66">
        <f t="shared" si="15"/>
        <v>206</v>
      </c>
      <c r="AE7" s="66">
        <f t="shared" si="15"/>
        <v>206</v>
      </c>
      <c r="AF7" s="66" t="str">
        <f t="shared" si="15"/>
        <v>-</v>
      </c>
      <c r="AG7" s="66">
        <f t="shared" si="15"/>
        <v>206</v>
      </c>
      <c r="AH7" s="67">
        <f>AH8</f>
        <v>100.1</v>
      </c>
      <c r="AI7" s="67">
        <f t="shared" ref="AI7:AQ7" si="16">AI8</f>
        <v>100.5</v>
      </c>
      <c r="AJ7" s="67">
        <f t="shared" si="16"/>
        <v>89.7</v>
      </c>
      <c r="AK7" s="67">
        <f t="shared" si="16"/>
        <v>99.9</v>
      </c>
      <c r="AL7" s="67">
        <f t="shared" si="16"/>
        <v>100.4</v>
      </c>
      <c r="AM7" s="67">
        <f t="shared" si="16"/>
        <v>97.9</v>
      </c>
      <c r="AN7" s="67">
        <f t="shared" si="16"/>
        <v>96.6</v>
      </c>
      <c r="AO7" s="67">
        <f t="shared" si="16"/>
        <v>96.2</v>
      </c>
      <c r="AP7" s="67">
        <f t="shared" si="16"/>
        <v>97.2</v>
      </c>
      <c r="AQ7" s="67">
        <f t="shared" si="16"/>
        <v>97.5</v>
      </c>
      <c r="AR7" s="67"/>
      <c r="AS7" s="67">
        <f>AS8</f>
        <v>96.8</v>
      </c>
      <c r="AT7" s="67">
        <f t="shared" ref="AT7:BB7" si="17">AT8</f>
        <v>98.3</v>
      </c>
      <c r="AU7" s="67">
        <f t="shared" si="17"/>
        <v>88</v>
      </c>
      <c r="AV7" s="67">
        <f t="shared" si="17"/>
        <v>98.4</v>
      </c>
      <c r="AW7" s="67">
        <f t="shared" si="17"/>
        <v>99.3</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82.2</v>
      </c>
      <c r="BP7" s="67">
        <f t="shared" ref="BP7:BX7" si="19">BP8</f>
        <v>85.5</v>
      </c>
      <c r="BQ7" s="67">
        <f t="shared" si="19"/>
        <v>84</v>
      </c>
      <c r="BR7" s="67">
        <f t="shared" si="19"/>
        <v>87.3</v>
      </c>
      <c r="BS7" s="67">
        <f t="shared" si="19"/>
        <v>86.3</v>
      </c>
      <c r="BT7" s="67">
        <f t="shared" si="19"/>
        <v>69.099999999999994</v>
      </c>
      <c r="BU7" s="67">
        <f t="shared" si="19"/>
        <v>69.8</v>
      </c>
      <c r="BV7" s="67">
        <f t="shared" si="19"/>
        <v>71.2</v>
      </c>
      <c r="BW7" s="67">
        <f t="shared" si="19"/>
        <v>73</v>
      </c>
      <c r="BX7" s="67">
        <f t="shared" si="19"/>
        <v>72.099999999999994</v>
      </c>
      <c r="BY7" s="67"/>
      <c r="BZ7" s="68">
        <f>BZ8</f>
        <v>45118</v>
      </c>
      <c r="CA7" s="68">
        <f t="shared" ref="CA7:CI7" si="20">CA8</f>
        <v>44961</v>
      </c>
      <c r="CB7" s="68">
        <f t="shared" si="20"/>
        <v>46616</v>
      </c>
      <c r="CC7" s="68">
        <f t="shared" si="20"/>
        <v>45454</v>
      </c>
      <c r="CD7" s="68">
        <f t="shared" si="20"/>
        <v>48811</v>
      </c>
      <c r="CE7" s="68">
        <f t="shared" si="20"/>
        <v>45099</v>
      </c>
      <c r="CF7" s="68">
        <f t="shared" si="20"/>
        <v>45085</v>
      </c>
      <c r="CG7" s="68">
        <f t="shared" si="20"/>
        <v>44825</v>
      </c>
      <c r="CH7" s="68">
        <f t="shared" si="20"/>
        <v>45494</v>
      </c>
      <c r="CI7" s="68">
        <f t="shared" si="20"/>
        <v>47924</v>
      </c>
      <c r="CJ7" s="67"/>
      <c r="CK7" s="68">
        <f>CK8</f>
        <v>17284</v>
      </c>
      <c r="CL7" s="68">
        <f t="shared" ref="CL7:CT7" si="21">CL8</f>
        <v>19562</v>
      </c>
      <c r="CM7" s="68">
        <f t="shared" si="21"/>
        <v>20134</v>
      </c>
      <c r="CN7" s="68">
        <f t="shared" si="21"/>
        <v>20884</v>
      </c>
      <c r="CO7" s="68">
        <f t="shared" si="21"/>
        <v>20355</v>
      </c>
      <c r="CP7" s="68">
        <f t="shared" si="21"/>
        <v>11173</v>
      </c>
      <c r="CQ7" s="68">
        <f t="shared" si="21"/>
        <v>11881</v>
      </c>
      <c r="CR7" s="68">
        <f t="shared" si="21"/>
        <v>12023</v>
      </c>
      <c r="CS7" s="68">
        <f t="shared" si="21"/>
        <v>12309</v>
      </c>
      <c r="CT7" s="68">
        <f t="shared" si="21"/>
        <v>12502</v>
      </c>
      <c r="CU7" s="67"/>
      <c r="CV7" s="67">
        <f>CV8</f>
        <v>45.7</v>
      </c>
      <c r="CW7" s="67">
        <f t="shared" ref="CW7:DE7" si="22">CW8</f>
        <v>44.4</v>
      </c>
      <c r="CX7" s="67">
        <f t="shared" si="22"/>
        <v>56.2</v>
      </c>
      <c r="CY7" s="67">
        <f t="shared" si="22"/>
        <v>45.2</v>
      </c>
      <c r="CZ7" s="67">
        <f t="shared" si="22"/>
        <v>44</v>
      </c>
      <c r="DA7" s="67">
        <f t="shared" si="22"/>
        <v>57.6</v>
      </c>
      <c r="DB7" s="67">
        <f t="shared" si="22"/>
        <v>58.3</v>
      </c>
      <c r="DC7" s="67">
        <f t="shared" si="22"/>
        <v>59.7</v>
      </c>
      <c r="DD7" s="67">
        <f t="shared" si="22"/>
        <v>59</v>
      </c>
      <c r="DE7" s="67">
        <f t="shared" si="22"/>
        <v>59.4</v>
      </c>
      <c r="DF7" s="67"/>
      <c r="DG7" s="67">
        <f>DG8</f>
        <v>37.5</v>
      </c>
      <c r="DH7" s="67">
        <f t="shared" ref="DH7:DP7" si="23">DH8</f>
        <v>40.299999999999997</v>
      </c>
      <c r="DI7" s="67">
        <f t="shared" si="23"/>
        <v>39.700000000000003</v>
      </c>
      <c r="DJ7" s="67">
        <f t="shared" si="23"/>
        <v>38.799999999999997</v>
      </c>
      <c r="DK7" s="67">
        <f t="shared" si="23"/>
        <v>38.9</v>
      </c>
      <c r="DL7" s="67">
        <f t="shared" si="23"/>
        <v>21.3</v>
      </c>
      <c r="DM7" s="67">
        <f t="shared" si="23"/>
        <v>22</v>
      </c>
      <c r="DN7" s="67">
        <f t="shared" si="23"/>
        <v>20.9</v>
      </c>
      <c r="DO7" s="67">
        <f t="shared" si="23"/>
        <v>20.7</v>
      </c>
      <c r="DP7" s="67">
        <f t="shared" si="23"/>
        <v>20.6</v>
      </c>
      <c r="DQ7" s="67"/>
      <c r="DR7" s="67">
        <f>DR8</f>
        <v>44.8</v>
      </c>
      <c r="DS7" s="67">
        <f t="shared" ref="DS7:EA7" si="24">DS8</f>
        <v>41.7</v>
      </c>
      <c r="DT7" s="67">
        <f t="shared" si="24"/>
        <v>44.1</v>
      </c>
      <c r="DU7" s="67">
        <f t="shared" si="24"/>
        <v>45.1</v>
      </c>
      <c r="DV7" s="67">
        <f t="shared" si="24"/>
        <v>46.7</v>
      </c>
      <c r="DW7" s="67">
        <f t="shared" si="24"/>
        <v>49.7</v>
      </c>
      <c r="DX7" s="67">
        <f t="shared" si="24"/>
        <v>48.1</v>
      </c>
      <c r="DY7" s="67">
        <f t="shared" si="24"/>
        <v>44.7</v>
      </c>
      <c r="DZ7" s="67">
        <f t="shared" si="24"/>
        <v>46.9</v>
      </c>
      <c r="EA7" s="67">
        <f t="shared" si="24"/>
        <v>48.6</v>
      </c>
      <c r="EB7" s="67"/>
      <c r="EC7" s="67">
        <f>EC8</f>
        <v>69.7</v>
      </c>
      <c r="ED7" s="67">
        <f t="shared" ref="ED7:EL7" si="25">ED8</f>
        <v>70.8</v>
      </c>
      <c r="EE7" s="67">
        <f t="shared" si="25"/>
        <v>73.3</v>
      </c>
      <c r="EF7" s="67">
        <f t="shared" si="25"/>
        <v>70.8</v>
      </c>
      <c r="EG7" s="67">
        <f t="shared" si="25"/>
        <v>70.3</v>
      </c>
      <c r="EH7" s="67">
        <f t="shared" si="25"/>
        <v>66.900000000000006</v>
      </c>
      <c r="EI7" s="67">
        <f t="shared" si="25"/>
        <v>66.5</v>
      </c>
      <c r="EJ7" s="67">
        <f t="shared" si="25"/>
        <v>64.2</v>
      </c>
      <c r="EK7" s="67">
        <f t="shared" si="25"/>
        <v>67.3</v>
      </c>
      <c r="EL7" s="67">
        <f t="shared" si="25"/>
        <v>70.099999999999994</v>
      </c>
      <c r="EM7" s="67"/>
      <c r="EN7" s="68">
        <f>EN8</f>
        <v>42671102</v>
      </c>
      <c r="EO7" s="68">
        <f t="shared" ref="EO7:EW7" si="26">EO8</f>
        <v>48220801</v>
      </c>
      <c r="EP7" s="68">
        <f t="shared" si="26"/>
        <v>48752752</v>
      </c>
      <c r="EQ7" s="68">
        <f t="shared" si="26"/>
        <v>49575019</v>
      </c>
      <c r="ER7" s="68">
        <f t="shared" si="26"/>
        <v>49749922</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262030</v>
      </c>
      <c r="D8" s="70">
        <v>46</v>
      </c>
      <c r="E8" s="70">
        <v>6</v>
      </c>
      <c r="F8" s="70">
        <v>0</v>
      </c>
      <c r="G8" s="70">
        <v>1</v>
      </c>
      <c r="H8" s="70" t="s">
        <v>154</v>
      </c>
      <c r="I8" s="70" t="s">
        <v>155</v>
      </c>
      <c r="J8" s="70" t="s">
        <v>156</v>
      </c>
      <c r="K8" s="70" t="s">
        <v>157</v>
      </c>
      <c r="L8" s="70" t="s">
        <v>158</v>
      </c>
      <c r="M8" s="70" t="s">
        <v>159</v>
      </c>
      <c r="N8" s="70" t="s">
        <v>160</v>
      </c>
      <c r="O8" s="70" t="s">
        <v>161</v>
      </c>
      <c r="P8" s="70" t="s">
        <v>162</v>
      </c>
      <c r="Q8" s="71">
        <v>21</v>
      </c>
      <c r="R8" s="70" t="s">
        <v>163</v>
      </c>
      <c r="S8" s="70" t="s">
        <v>164</v>
      </c>
      <c r="T8" s="70" t="s">
        <v>165</v>
      </c>
      <c r="U8" s="71">
        <v>33721</v>
      </c>
      <c r="V8" s="71">
        <v>17662</v>
      </c>
      <c r="W8" s="70" t="s">
        <v>166</v>
      </c>
      <c r="X8" s="72" t="s">
        <v>167</v>
      </c>
      <c r="Y8" s="71">
        <v>206</v>
      </c>
      <c r="Z8" s="71" t="s">
        <v>38</v>
      </c>
      <c r="AA8" s="71" t="s">
        <v>38</v>
      </c>
      <c r="AB8" s="71" t="s">
        <v>38</v>
      </c>
      <c r="AC8" s="71" t="s">
        <v>38</v>
      </c>
      <c r="AD8" s="71">
        <v>206</v>
      </c>
      <c r="AE8" s="71">
        <v>206</v>
      </c>
      <c r="AF8" s="71" t="s">
        <v>38</v>
      </c>
      <c r="AG8" s="71">
        <v>206</v>
      </c>
      <c r="AH8" s="73">
        <v>100.1</v>
      </c>
      <c r="AI8" s="73">
        <v>100.5</v>
      </c>
      <c r="AJ8" s="73">
        <v>89.7</v>
      </c>
      <c r="AK8" s="73">
        <v>99.9</v>
      </c>
      <c r="AL8" s="73">
        <v>100.4</v>
      </c>
      <c r="AM8" s="73">
        <v>97.9</v>
      </c>
      <c r="AN8" s="73">
        <v>96.6</v>
      </c>
      <c r="AO8" s="73">
        <v>96.2</v>
      </c>
      <c r="AP8" s="73">
        <v>97.2</v>
      </c>
      <c r="AQ8" s="73">
        <v>97.5</v>
      </c>
      <c r="AR8" s="73">
        <v>98.8</v>
      </c>
      <c r="AS8" s="73">
        <v>96.8</v>
      </c>
      <c r="AT8" s="73">
        <v>98.3</v>
      </c>
      <c r="AU8" s="73">
        <v>88</v>
      </c>
      <c r="AV8" s="73">
        <v>98.4</v>
      </c>
      <c r="AW8" s="73">
        <v>99.3</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82.2</v>
      </c>
      <c r="BP8" s="73">
        <v>85.5</v>
      </c>
      <c r="BQ8" s="73">
        <v>84</v>
      </c>
      <c r="BR8" s="73">
        <v>87.3</v>
      </c>
      <c r="BS8" s="73">
        <v>86.3</v>
      </c>
      <c r="BT8" s="73">
        <v>69.099999999999994</v>
      </c>
      <c r="BU8" s="73">
        <v>69.8</v>
      </c>
      <c r="BV8" s="73">
        <v>71.2</v>
      </c>
      <c r="BW8" s="73">
        <v>73</v>
      </c>
      <c r="BX8" s="73">
        <v>72.099999999999994</v>
      </c>
      <c r="BY8" s="73">
        <v>74.900000000000006</v>
      </c>
      <c r="BZ8" s="74">
        <v>45118</v>
      </c>
      <c r="CA8" s="74">
        <v>44961</v>
      </c>
      <c r="CB8" s="74">
        <v>46616</v>
      </c>
      <c r="CC8" s="74">
        <v>45454</v>
      </c>
      <c r="CD8" s="74">
        <v>48811</v>
      </c>
      <c r="CE8" s="74">
        <v>45099</v>
      </c>
      <c r="CF8" s="74">
        <v>45085</v>
      </c>
      <c r="CG8" s="74">
        <v>44825</v>
      </c>
      <c r="CH8" s="74">
        <v>45494</v>
      </c>
      <c r="CI8" s="74">
        <v>47924</v>
      </c>
      <c r="CJ8" s="73">
        <v>52412</v>
      </c>
      <c r="CK8" s="74">
        <v>17284</v>
      </c>
      <c r="CL8" s="74">
        <v>19562</v>
      </c>
      <c r="CM8" s="74">
        <v>20134</v>
      </c>
      <c r="CN8" s="74">
        <v>20884</v>
      </c>
      <c r="CO8" s="74">
        <v>20355</v>
      </c>
      <c r="CP8" s="74">
        <v>11173</v>
      </c>
      <c r="CQ8" s="74">
        <v>11881</v>
      </c>
      <c r="CR8" s="74">
        <v>12023</v>
      </c>
      <c r="CS8" s="74">
        <v>12309</v>
      </c>
      <c r="CT8" s="74">
        <v>12502</v>
      </c>
      <c r="CU8" s="73">
        <v>14708</v>
      </c>
      <c r="CV8" s="74">
        <v>45.7</v>
      </c>
      <c r="CW8" s="74">
        <v>44.4</v>
      </c>
      <c r="CX8" s="74">
        <v>56.2</v>
      </c>
      <c r="CY8" s="74">
        <v>45.2</v>
      </c>
      <c r="CZ8" s="74">
        <v>44</v>
      </c>
      <c r="DA8" s="74">
        <v>57.6</v>
      </c>
      <c r="DB8" s="74">
        <v>58.3</v>
      </c>
      <c r="DC8" s="74">
        <v>59.7</v>
      </c>
      <c r="DD8" s="74">
        <v>59</v>
      </c>
      <c r="DE8" s="74">
        <v>59.4</v>
      </c>
      <c r="DF8" s="74">
        <v>54.8</v>
      </c>
      <c r="DG8" s="74">
        <v>37.5</v>
      </c>
      <c r="DH8" s="74">
        <v>40.299999999999997</v>
      </c>
      <c r="DI8" s="74">
        <v>39.700000000000003</v>
      </c>
      <c r="DJ8" s="74">
        <v>38.799999999999997</v>
      </c>
      <c r="DK8" s="74">
        <v>38.9</v>
      </c>
      <c r="DL8" s="74">
        <v>21.3</v>
      </c>
      <c r="DM8" s="74">
        <v>22</v>
      </c>
      <c r="DN8" s="74">
        <v>20.9</v>
      </c>
      <c r="DO8" s="74">
        <v>20.7</v>
      </c>
      <c r="DP8" s="74">
        <v>20.6</v>
      </c>
      <c r="DQ8" s="74">
        <v>24.3</v>
      </c>
      <c r="DR8" s="73">
        <v>44.8</v>
      </c>
      <c r="DS8" s="73">
        <v>41.7</v>
      </c>
      <c r="DT8" s="73">
        <v>44.1</v>
      </c>
      <c r="DU8" s="73">
        <v>45.1</v>
      </c>
      <c r="DV8" s="73">
        <v>46.7</v>
      </c>
      <c r="DW8" s="73">
        <v>49.7</v>
      </c>
      <c r="DX8" s="73">
        <v>48.1</v>
      </c>
      <c r="DY8" s="73">
        <v>44.7</v>
      </c>
      <c r="DZ8" s="73">
        <v>46.9</v>
      </c>
      <c r="EA8" s="73">
        <v>48.6</v>
      </c>
      <c r="EB8" s="73">
        <v>52.5</v>
      </c>
      <c r="EC8" s="73">
        <v>69.7</v>
      </c>
      <c r="ED8" s="73">
        <v>70.8</v>
      </c>
      <c r="EE8" s="73">
        <v>73.3</v>
      </c>
      <c r="EF8" s="73">
        <v>70.8</v>
      </c>
      <c r="EG8" s="73">
        <v>70.3</v>
      </c>
      <c r="EH8" s="73">
        <v>66.900000000000006</v>
      </c>
      <c r="EI8" s="73">
        <v>66.5</v>
      </c>
      <c r="EJ8" s="73">
        <v>64.2</v>
      </c>
      <c r="EK8" s="73">
        <v>67.3</v>
      </c>
      <c r="EL8" s="73">
        <v>70.099999999999994</v>
      </c>
      <c r="EM8" s="73">
        <v>68.8</v>
      </c>
      <c r="EN8" s="74">
        <v>42671102</v>
      </c>
      <c r="EO8" s="74">
        <v>48220801</v>
      </c>
      <c r="EP8" s="74">
        <v>48752752</v>
      </c>
      <c r="EQ8" s="74">
        <v>49575019</v>
      </c>
      <c r="ER8" s="74">
        <v>49749922</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2020-02-07T01:38:54Z</cp:lastPrinted>
  <dcterms:modified xsi:type="dcterms:W3CDTF">2020-02-07T02:20:46Z</dcterms:modified>
</cp:coreProperties>
</file>