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庶務計画係共有ファイル\メール保存\平成31年度（令和元年）\R2.1.17【京都府自治振興課】公営企業に係る「経営比較分析表」（平成３０年度）の分析等について（依頼）\"/>
    </mc:Choice>
  </mc:AlternateContent>
  <workbookProtection workbookAlgorithmName="SHA-512" workbookHashValue="E+BQqYLz0NCW7+0bOUkakT1f5d93dekynFC3JMtjGAZTHIJ6NBpMhRn09QqqSytbnRpt6B29rKkeoDIQG8wGcQ==" workbookSaltValue="T9ueDUY6Fg1cneUEB0BgVg==" workbookSpinCount="100000" lockStructure="1"/>
  <bookViews>
    <workbookView xWindow="0" yWindow="0" windowWidth="19200" windowHeight="114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<sst xmlns="http://schemas.openxmlformats.org/spreadsheetml/2006/main" count="228" uniqueCount="111">
  <si>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</si>
  <si>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</si>
  <si>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</si>
  <si>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</si>
  <si>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</si>
  <si>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</si>
  <si>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</si>
  <si>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</si>
  <si>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</si>
  <si>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</si>
  <si>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</si>
  <si>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</si>
  <si>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</si>
  <si>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</si>
  <si>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</si>
  <si>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</si>
  <si>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</si>
  <si>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</si>
  <si>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</si>
  <si>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</si>
  <si>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</si>
  <si>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</si>
  <si>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</si>
  <si>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</si>
  <si>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</si>
  <si>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</si>
  <si>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</si>
  <si>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</si>
  <si>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</si>
  <si>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</si>
  <si>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</si>
  <si>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</si>
  <si>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</si>
  <si>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</si>
  <si>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</si>
  <si>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</si>
  <si>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</si>
  <si>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</si>
  <si>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</si>
  <si>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</si>
  <si>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</si>
  <si>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</si>
  <si>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</si>
  <si>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</si>
  <si>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</si>
  <si>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</si>
  <si>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</si>
  <si>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</si>
  <si>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</si>
  <si>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</si>
  <si>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</si>
  <si>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</si>
  <si>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</si>
  <si>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</si>
  <si>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</si>
  <si>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</si>
  <si>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</si>
  <si>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</si>
  <si>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</si>
  <si>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</si>
  <si>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</si>
  <si>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</si>
  <si>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</si>
  <si>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</si>
  <si>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</si>
  <si>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</si>
  <si>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</si>
  <si>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</si>
  <si>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</si>
  <si>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</si>
  <si>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</si>
  <si>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</si>
  <si>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</si>
  <si>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</si>
  <si>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</si>
  <si>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</si>
  <si>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</si>
  <si>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</si>
  <si>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</si>
  <si>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</si>
  <si>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</si>
  <si>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</si>
  <si>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</si>
  <si>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</si>
  <si>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</si>
  <si>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</si>
  <si>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</si>
  <si>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</si>
  <si>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</si>
  <si>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</si>
  <si>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</si>
  <si>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</si>
  <si>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</si>
  <si>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</si>
  <si>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</si>
  <si>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</si>
  <si>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</si>
  <si>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</si>
  <si>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</si>
  <si>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</si>
  <si>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</si>
  <si>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</si>
  <si>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</si>
  <si>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</si>
  <si>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</si>
  <si>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</si>
  <si>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</si>
  <si>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</si>
  <si>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平成30年度より城南衛生管理組合のし尿投入が開始したことにより排水量が増加したため、木津川流域下水道維持管理負担金が増加し、経常費用が前年度よりも増加している。経常収益においては、平成30年4月に下水道使用料の値下げを行ったが、前述のし尿投入による排水量増加により、下水道使用料が前年度と比較して増加となっている。また、収益的収支における他会計補助金が増加となっていることもあり、前年度と比較して経常収益の増加額が経常費用の増加額を上回り、経常収支比率としては上昇している。
　流動比率については前年度と比較し増加しており、類似団体よりも高い水準にある。また、企業債残高対事業規模比率については、類似団体と比較し低くなっている。これらの要因としては、市内男山団地造成時に都市再生機構が下水道施設を整備した後、施設等を譲り受けたため、当時の企業債発行額が抑えられたことによるものと、企業債の償還が進み、企業債残高や翌年度の企業債償還金が減少していることがある。
　経費回収率については、経常収支比率と同様の理由等により前年度に比べて下水道使用料収益、汚水処理費用共に増加となったが、収益のほうが増加額が大きかったため、微増となっている。
　汚水処理原価については、排水量の増加により減少している。
　水洗化率については、類似団体と比較して高い状況であり、これは主だった集落について下水道整備が完了していることによる。</t>
    <rPh sb="1" eb="3">
      <t>ケイジョウ</t>
    </rPh>
    <rPh sb="3" eb="5">
      <t>シュウシ</t>
    </rPh>
    <rPh sb="5" eb="7">
      <t>ヒリツ</t>
    </rPh>
    <rPh sb="12" eb="14">
      <t>ヘイセイ</t>
    </rPh>
    <rPh sb="16" eb="17">
      <t>ネン</t>
    </rPh>
    <rPh sb="17" eb="18">
      <t>ド</t>
    </rPh>
    <rPh sb="43" eb="45">
      <t>ハイスイ</t>
    </rPh>
    <rPh sb="45" eb="46">
      <t>リョウ</t>
    </rPh>
    <rPh sb="74" eb="76">
      <t>ケイジョウ</t>
    </rPh>
    <rPh sb="76" eb="78">
      <t>ヒヨウ</t>
    </rPh>
    <rPh sb="85" eb="87">
      <t>ゾウカ</t>
    </rPh>
    <rPh sb="102" eb="104">
      <t>ヘイセイ</t>
    </rPh>
    <rPh sb="108" eb="109">
      <t>ガツ</t>
    </rPh>
    <rPh sb="110" eb="113">
      <t>ゲスイドウ</t>
    </rPh>
    <rPh sb="113" eb="116">
      <t>シヨウリョウ</t>
    </rPh>
    <rPh sb="117" eb="119">
      <t>ネサゲ</t>
    </rPh>
    <rPh sb="121" eb="122">
      <t>オコナ</t>
    </rPh>
    <rPh sb="126" eb="128">
      <t>ゼンジュツ</t>
    </rPh>
    <rPh sb="130" eb="131">
      <t>ニョウ</t>
    </rPh>
    <rPh sb="131" eb="133">
      <t>トウニュウ</t>
    </rPh>
    <rPh sb="136" eb="138">
      <t>ハイスイ</t>
    </rPh>
    <rPh sb="138" eb="139">
      <t>リョウ</t>
    </rPh>
    <rPh sb="139" eb="141">
      <t>ゾウカ</t>
    </rPh>
    <rPh sb="153" eb="155">
      <t>ヒカク</t>
    </rPh>
    <rPh sb="157" eb="159">
      <t>エイセイ</t>
    </rPh>
    <rPh sb="159" eb="161">
      <t>カンリ</t>
    </rPh>
    <rPh sb="161" eb="163">
      <t>クミアイ</t>
    </rPh>
    <rPh sb="165" eb="166">
      <t>ニョウ</t>
    </rPh>
    <rPh sb="166" eb="168">
      <t>トウニュウ</t>
    </rPh>
    <rPh sb="172" eb="175">
      <t>シュウエキテキ</t>
    </rPh>
    <rPh sb="175" eb="177">
      <t>シュウシ</t>
    </rPh>
    <rPh sb="181" eb="182">
      <t>タ</t>
    </rPh>
    <rPh sb="182" eb="184">
      <t>カイケイ</t>
    </rPh>
    <rPh sb="184" eb="187">
      <t>ホジョキン</t>
    </rPh>
    <rPh sb="192" eb="195">
      <t>ゼンネンド</t>
    </rPh>
    <rPh sb="196" eb="198">
      <t>ヒカク</t>
    </rPh>
    <rPh sb="200" eb="202">
      <t>ケイジョウ</t>
    </rPh>
    <rPh sb="202" eb="204">
      <t>シュウエキ</t>
    </rPh>
    <rPh sb="205" eb="207">
      <t>ゾウカ</t>
    </rPh>
    <rPh sb="207" eb="208">
      <t>ガク</t>
    </rPh>
    <rPh sb="209" eb="211">
      <t>ケイジョウ</t>
    </rPh>
    <rPh sb="211" eb="213">
      <t>ヒヨウ</t>
    </rPh>
    <rPh sb="216" eb="217">
      <t>ガク</t>
    </rPh>
    <rPh sb="218" eb="220">
      <t>ウワマワ</t>
    </rPh>
    <rPh sb="225" eb="227">
      <t>ヒリツ</t>
    </rPh>
    <rPh sb="232" eb="233">
      <t>ゾウ</t>
    </rPh>
    <rPh sb="234" eb="235">
      <t>マツ</t>
    </rPh>
    <rPh sb="235" eb="237">
      <t>コウキ</t>
    </rPh>
    <rPh sb="240" eb="242">
      <t>コウジ</t>
    </rPh>
    <rPh sb="242" eb="244">
      <t>ジョウショウ</t>
    </rPh>
    <rPh sb="249" eb="251">
      <t>シハラ</t>
    </rPh>
    <rPh sb="260" eb="263">
      <t>ゼンネンド</t>
    </rPh>
    <rPh sb="264" eb="266">
      <t>ヒカク</t>
    </rPh>
    <rPh sb="267" eb="269">
      <t>ゾウカ</t>
    </rPh>
    <rPh sb="274" eb="276">
      <t>ルイジ</t>
    </rPh>
    <rPh sb="276" eb="278">
      <t>ダンタイ</t>
    </rPh>
    <rPh sb="281" eb="282">
      <t>タカ</t>
    </rPh>
    <rPh sb="283" eb="285">
      <t>スイジュン</t>
    </rPh>
    <rPh sb="300" eb="302">
      <t>シナイ</t>
    </rPh>
    <rPh sb="302" eb="304">
      <t>オトコヤマ</t>
    </rPh>
    <rPh sb="304" eb="306">
      <t>ダンチ</t>
    </rPh>
    <rPh sb="306" eb="308">
      <t>ゾウセイ</t>
    </rPh>
    <rPh sb="308" eb="309">
      <t>ジ</t>
    </rPh>
    <rPh sb="310" eb="312">
      <t>トシ</t>
    </rPh>
    <rPh sb="312" eb="314">
      <t>サイセイ</t>
    </rPh>
    <rPh sb="314" eb="316">
      <t>キコウ</t>
    </rPh>
    <rPh sb="317" eb="320">
      <t>ゲスイドウ</t>
    </rPh>
    <rPh sb="320" eb="322">
      <t>シセツ</t>
    </rPh>
    <rPh sb="323" eb="325">
      <t>セイビ</t>
    </rPh>
    <rPh sb="326" eb="327">
      <t>アト</t>
    </rPh>
    <rPh sb="340" eb="341">
      <t>ユズ</t>
    </rPh>
    <rPh sb="342" eb="343">
      <t>ウ</t>
    </rPh>
    <rPh sb="348" eb="350">
      <t>トウジ</t>
    </rPh>
    <rPh sb="351" eb="353">
      <t>キギョウ</t>
    </rPh>
    <rPh sb="353" eb="354">
      <t>サイ</t>
    </rPh>
    <rPh sb="354" eb="357">
      <t>ハッコウガク</t>
    </rPh>
    <rPh sb="358" eb="359">
      <t>オサ</t>
    </rPh>
    <rPh sb="371" eb="372">
      <t>カンガ</t>
    </rPh>
    <rPh sb="377" eb="379">
      <t>ケイヒ</t>
    </rPh>
    <rPh sb="379" eb="381">
      <t>カイシュウ</t>
    </rPh>
    <rPh sb="381" eb="382">
      <t>リツ</t>
    </rPh>
    <rPh sb="383" eb="385">
      <t>ゾウカ</t>
    </rPh>
    <rPh sb="391" eb="393">
      <t>ゼンジュツ</t>
    </rPh>
    <rPh sb="394" eb="396">
      <t>シサン</t>
    </rPh>
    <rPh sb="396" eb="398">
      <t>ゲンモウ</t>
    </rPh>
    <rPh sb="398" eb="399">
      <t>ヒ</t>
    </rPh>
    <rPh sb="402" eb="404">
      <t>キギョウ</t>
    </rPh>
    <rPh sb="404" eb="405">
      <t>サイ</t>
    </rPh>
    <rPh sb="406" eb="408">
      <t>ショウカン</t>
    </rPh>
    <rPh sb="409" eb="410">
      <t>スス</t>
    </rPh>
    <rPh sb="412" eb="414">
      <t>キギョウ</t>
    </rPh>
    <rPh sb="414" eb="415">
      <t>サイ</t>
    </rPh>
    <rPh sb="415" eb="417">
      <t>ザンダカ</t>
    </rPh>
    <rPh sb="418" eb="421">
      <t>ヨクネンド</t>
    </rPh>
    <rPh sb="422" eb="424">
      <t>キギョウ</t>
    </rPh>
    <rPh sb="424" eb="425">
      <t>サイ</t>
    </rPh>
    <rPh sb="425" eb="427">
      <t>ショウカン</t>
    </rPh>
    <rPh sb="427" eb="428">
      <t>キン</t>
    </rPh>
    <rPh sb="429" eb="431">
      <t>ゲンショウ</t>
    </rPh>
    <rPh sb="446" eb="448">
      <t>ケイジョウ</t>
    </rPh>
    <rPh sb="448" eb="450">
      <t>シュウシ</t>
    </rPh>
    <rPh sb="450" eb="452">
      <t>ヒリツ</t>
    </rPh>
    <rPh sb="453" eb="455">
      <t>ドウヨウ</t>
    </rPh>
    <rPh sb="456" eb="458">
      <t>リユウ</t>
    </rPh>
    <rPh sb="458" eb="459">
      <t>トウ</t>
    </rPh>
    <rPh sb="462" eb="465">
      <t>ゼンネンド</t>
    </rPh>
    <rPh sb="466" eb="467">
      <t>クラ</t>
    </rPh>
    <rPh sb="469" eb="472">
      <t>ゲスイドウ</t>
    </rPh>
    <rPh sb="472" eb="475">
      <t>シヨウリョウ</t>
    </rPh>
    <rPh sb="475" eb="477">
      <t>シュウエキ</t>
    </rPh>
    <rPh sb="478" eb="480">
      <t>オスイ</t>
    </rPh>
    <rPh sb="480" eb="482">
      <t>ショリ</t>
    </rPh>
    <rPh sb="482" eb="484">
      <t>ヒヨウ</t>
    </rPh>
    <rPh sb="494" eb="496">
      <t>シュウエキ</t>
    </rPh>
    <rPh sb="500" eb="502">
      <t>ゾウカ</t>
    </rPh>
    <rPh sb="502" eb="503">
      <t>ガク</t>
    </rPh>
    <rPh sb="504" eb="505">
      <t>オオ</t>
    </rPh>
    <rPh sb="512" eb="514">
      <t>ビゾウ</t>
    </rPh>
    <rPh sb="521" eb="523">
      <t>ケイジョウ</t>
    </rPh>
    <rPh sb="523" eb="525">
      <t>ヒヨウ</t>
    </rPh>
    <rPh sb="526" eb="528">
      <t>ゲンショウ</t>
    </rPh>
    <rPh sb="535" eb="537">
      <t>テイカ</t>
    </rPh>
    <rPh sb="543" eb="545">
      <t>ハイスイ</t>
    </rPh>
    <rPh sb="545" eb="546">
      <t>リョウ</t>
    </rPh>
    <rPh sb="547" eb="549">
      <t>ゾウカ</t>
    </rPh>
    <rPh sb="552" eb="554">
      <t>ゲンショウ</t>
    </rPh>
    <rPh sb="561" eb="562">
      <t>オモ</t>
    </rPh>
    <rPh sb="565" eb="567">
      <t>シュウラク</t>
    </rPh>
    <rPh sb="571" eb="574">
      <t>ゲスイドウ</t>
    </rPh>
    <rPh sb="574" eb="576">
      <t>セイビ</t>
    </rPh>
    <rPh sb="577" eb="579">
      <t>カンリョウ</t>
    </rPh>
    <phoneticPr fontId="4"/>
  </si>
  <si>
    <t>　平成22年度より管渠長寿命化計画を策定し、補助金等の財源確保と計画的な管渠の更新を行っており、平成30年度は第2期4年目であった。
　管渠改善率については、類似団体と比べて高い水準にあるが、当年度は前年度と比較して、改善を行った管渠延長が短かったため、前年度を下回っている。
　有形固定資産減価償却率については、年々増加しており、水洗化率が高く新規の下水道整備が少ないことや、耐用年数を超過した管渠がないことから、今後も対象資産の償却が進むことで増加が続くと見込まれる。
　今後はストックマネジメント計画による点検調査及び改築を、効率的・効果的に進めていく必要がある。</t>
    <rPh sb="1" eb="3">
      <t>ケイジョウ</t>
    </rPh>
    <rPh sb="3" eb="5">
      <t>シュウシ</t>
    </rPh>
    <rPh sb="5" eb="7">
      <t>ヒリツ</t>
    </rPh>
    <rPh sb="12" eb="14">
      <t>ケイジョウ</t>
    </rPh>
    <rPh sb="14" eb="16">
      <t>ヒヨウ</t>
    </rPh>
    <rPh sb="17" eb="20">
      <t>ゼンネンド</t>
    </rPh>
    <rPh sb="22" eb="24">
      <t>ゾウカ</t>
    </rPh>
    <rPh sb="29" eb="30">
      <t>オモ</t>
    </rPh>
    <rPh sb="31" eb="33">
      <t>ヨウイン</t>
    </rPh>
    <rPh sb="38" eb="41">
      <t>コンネンド</t>
    </rPh>
    <rPh sb="43" eb="45">
      <t>ジョウナン</t>
    </rPh>
    <rPh sb="45" eb="47">
      <t>エイセイ</t>
    </rPh>
    <rPh sb="47" eb="49">
      <t>カンリ</t>
    </rPh>
    <rPh sb="53" eb="54">
      <t>ニョウ</t>
    </rPh>
    <rPh sb="54" eb="56">
      <t>トウニュウ</t>
    </rPh>
    <rPh sb="79" eb="81">
      <t>ルイジ</t>
    </rPh>
    <rPh sb="81" eb="83">
      <t>ダンタイ</t>
    </rPh>
    <rPh sb="84" eb="85">
      <t>クラ</t>
    </rPh>
    <rPh sb="87" eb="88">
      <t>タカ</t>
    </rPh>
    <rPh sb="89" eb="91">
      <t>スイジュン</t>
    </rPh>
    <rPh sb="157" eb="159">
      <t>ネンネン</t>
    </rPh>
    <rPh sb="159" eb="161">
      <t>ゾウカ</t>
    </rPh>
    <rPh sb="166" eb="169">
      <t>スイセンカ</t>
    </rPh>
    <rPh sb="169" eb="170">
      <t>リツ</t>
    </rPh>
    <rPh sb="171" eb="172">
      <t>タカ</t>
    </rPh>
    <rPh sb="173" eb="175">
      <t>シンキ</t>
    </rPh>
    <rPh sb="176" eb="179">
      <t>ゲスイドウ</t>
    </rPh>
    <rPh sb="179" eb="181">
      <t>セイビ</t>
    </rPh>
    <rPh sb="182" eb="183">
      <t>スク</t>
    </rPh>
    <rPh sb="189" eb="191">
      <t>タイヨウ</t>
    </rPh>
    <rPh sb="191" eb="193">
      <t>ネンスウ</t>
    </rPh>
    <rPh sb="194" eb="196">
      <t>チョウカ</t>
    </rPh>
    <rPh sb="198" eb="200">
      <t>カンキョ</t>
    </rPh>
    <rPh sb="208" eb="210">
      <t>コンゴ</t>
    </rPh>
    <rPh sb="227" eb="228">
      <t>ツヅ</t>
    </rPh>
    <rPh sb="230" eb="232">
      <t>ミコ</t>
    </rPh>
    <rPh sb="238" eb="240">
      <t>コンゴ</t>
    </rPh>
    <rPh sb="251" eb="253">
      <t>ケイカク</t>
    </rPh>
    <rPh sb="256" eb="258">
      <t>テンケン</t>
    </rPh>
    <rPh sb="258" eb="260">
      <t>チョウサ</t>
    </rPh>
    <rPh sb="260" eb="261">
      <t>オヨ</t>
    </rPh>
    <rPh sb="262" eb="264">
      <t>カイチク</t>
    </rPh>
    <rPh sb="266" eb="269">
      <t>コウリツテキ</t>
    </rPh>
    <rPh sb="270" eb="273">
      <t>コウカテキ</t>
    </rPh>
    <rPh sb="274" eb="275">
      <t>スス</t>
    </rPh>
    <rPh sb="279" eb="281">
      <t>ヒツヨウ</t>
    </rPh>
    <phoneticPr fontId="4"/>
  </si>
  <si>
    <t>　平成30年度では、城南衛生管理組合のし尿投入の開始やそれに伴う料金値下げ改定などがあり、平成29年度に比べて収支額共に変化が大きかった。下水道使用料収益については、値下げ改定分を差し引いても増加となったが、当初の予定より増収幅は小さくなっている。また処理水量が増えたため、木津川流域下水道維持管理負担金も増加となった。一般会計からの繰入金の見直しが行われ、全体の繰入金額が減少した一方で、収益的収支においては繰入金が増加したこともあり、経常収支比率は増となった。
　建設事業については、長寿命化事業による改築した管渠延長が前年度と比較して減少している。
　今後については、人口減少等による下水道使用料収益の減少を見据えつつ、老朽化対策や耐震化工事等で、国の交付金制度を活用し財源の確保と計画的な改築更新等を引き続き行っていくこととする。</t>
    <rPh sb="1" eb="3">
      <t>ヘイセイ</t>
    </rPh>
    <rPh sb="5" eb="7">
      <t>ネンド</t>
    </rPh>
    <rPh sb="11" eb="12">
      <t>オコナ</t>
    </rPh>
    <rPh sb="16" eb="17">
      <t>ア</t>
    </rPh>
    <rPh sb="17" eb="18">
      <t>シュウ</t>
    </rPh>
    <rPh sb="18" eb="20">
      <t>スイリョウ</t>
    </rPh>
    <rPh sb="21" eb="23">
      <t>ゾウカ</t>
    </rPh>
    <rPh sb="30" eb="31">
      <t>トモナ</t>
    </rPh>
    <rPh sb="32" eb="34">
      <t>リョウキン</t>
    </rPh>
    <rPh sb="34" eb="36">
      <t>ネサ</t>
    </rPh>
    <rPh sb="37" eb="39">
      <t>カイテイ</t>
    </rPh>
    <rPh sb="45" eb="47">
      <t>ヘイセイ</t>
    </rPh>
    <rPh sb="49" eb="51">
      <t>ネンド</t>
    </rPh>
    <rPh sb="52" eb="53">
      <t>クラ</t>
    </rPh>
    <rPh sb="55" eb="57">
      <t>シュウシ</t>
    </rPh>
    <rPh sb="57" eb="58">
      <t>ガク</t>
    </rPh>
    <rPh sb="58" eb="59">
      <t>トモ</t>
    </rPh>
    <rPh sb="60" eb="62">
      <t>ヘンカ</t>
    </rPh>
    <rPh sb="81" eb="82">
      <t>ブン</t>
    </rPh>
    <rPh sb="83" eb="84">
      <t>サ</t>
    </rPh>
    <rPh sb="85" eb="86">
      <t>ヒ</t>
    </rPh>
    <rPh sb="90" eb="92">
      <t>シハライ</t>
    </rPh>
    <rPh sb="92" eb="94">
      <t>リソク</t>
    </rPh>
    <rPh sb="94" eb="95">
      <t>ナド</t>
    </rPh>
    <rPh sb="95" eb="97">
      <t>ヒヨウ</t>
    </rPh>
    <rPh sb="104" eb="106">
      <t>トウショ</t>
    </rPh>
    <rPh sb="107" eb="109">
      <t>ヨテイ</t>
    </rPh>
    <rPh sb="113" eb="114">
      <t>ハバ</t>
    </rPh>
    <rPh sb="115" eb="116">
      <t>チイ</t>
    </rPh>
    <rPh sb="128" eb="130">
      <t>ユウシュウ</t>
    </rPh>
    <rPh sb="130" eb="132">
      <t>スイリョウ</t>
    </rPh>
    <rPh sb="157" eb="159">
      <t>ヒリツ</t>
    </rPh>
    <rPh sb="163" eb="164">
      <t>チカ</t>
    </rPh>
    <rPh sb="164" eb="166">
      <t>ミナオ</t>
    </rPh>
    <rPh sb="168" eb="169">
      <t>オコナ</t>
    </rPh>
    <rPh sb="172" eb="174">
      <t>クリイレ</t>
    </rPh>
    <rPh sb="174" eb="175">
      <t>キン</t>
    </rPh>
    <rPh sb="176" eb="178">
      <t>ゾウカ</t>
    </rPh>
    <rPh sb="179" eb="181">
      <t>ゼンタイ</t>
    </rPh>
    <rPh sb="182" eb="184">
      <t>クリイレ</t>
    </rPh>
    <rPh sb="184" eb="185">
      <t>キン</t>
    </rPh>
    <rPh sb="185" eb="186">
      <t>ガク</t>
    </rPh>
    <rPh sb="187" eb="189">
      <t>ゲンショウ</t>
    </rPh>
    <rPh sb="191" eb="193">
      <t>イッポウ</t>
    </rPh>
    <rPh sb="195" eb="198">
      <t>シュウエキテキ</t>
    </rPh>
    <rPh sb="198" eb="200">
      <t>シュウシ</t>
    </rPh>
    <rPh sb="212" eb="214">
      <t>カンキョ</t>
    </rPh>
    <rPh sb="214" eb="216">
      <t>エンチョウ</t>
    </rPh>
    <rPh sb="226" eb="228">
      <t>ヘイセイ</t>
    </rPh>
    <rPh sb="230" eb="232">
      <t>ネンド</t>
    </rPh>
    <rPh sb="234" eb="236">
      <t>ヨサン</t>
    </rPh>
    <rPh sb="237" eb="238">
      <t>ク</t>
    </rPh>
    <rPh sb="239" eb="240">
      <t>コ</t>
    </rPh>
    <rPh sb="243" eb="245">
      <t>ウスイ</t>
    </rPh>
    <rPh sb="245" eb="247">
      <t>チカ</t>
    </rPh>
    <rPh sb="251" eb="253">
      <t>シセツ</t>
    </rPh>
    <rPh sb="253" eb="255">
      <t>セッチ</t>
    </rPh>
    <rPh sb="255" eb="257">
      <t>コウジ</t>
    </rPh>
    <rPh sb="266" eb="268">
      <t>カンリョウ</t>
    </rPh>
    <rPh sb="272" eb="273">
      <t>クニ</t>
    </rPh>
    <rPh sb="274" eb="277">
      <t>コウフキン</t>
    </rPh>
    <rPh sb="277" eb="279">
      <t>セイド</t>
    </rPh>
    <rPh sb="280" eb="282">
      <t>カツヨウ</t>
    </rPh>
    <rPh sb="283" eb="285">
      <t>ザイゲン</t>
    </rPh>
    <rPh sb="286" eb="288">
      <t>カクホ</t>
    </rPh>
    <rPh sb="289" eb="292">
      <t>ケイカクテキ</t>
    </rPh>
    <rPh sb="293" eb="295">
      <t>カイチク</t>
    </rPh>
    <rPh sb="295" eb="298">
      <t>コウシンナド</t>
    </rPh>
    <rPh sb="299" eb="300">
      <t>ヒ</t>
    </rPh>
    <rPh sb="301" eb="302">
      <t>ツヅ</t>
    </rPh>
    <rPh sb="304" eb="306">
      <t>ゲンショウ</t>
    </rPh>
    <rPh sb="306" eb="30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</si>
</sst>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0.77</c:v>
                </c:pt>
                <c:pt idx="1">
                  <c:v>0.39</c:v>
                </c:pt>
                <c:pt idx="2">
                  <c:v>0.36</c:v>
                </c:pt>
                <c:pt idx="3">
                  <c:v>0.54</c:v>
                </c:pt>
                <c:pt idx="4">
                  <c:v>0.39</c:v>
                </c:pt>
              </c:numCache>
            </c:numRef>
          </c:val>
          <c:extLst>
            <c:ext xmlns:c16="http://schemas.microsoft.com/office/drawing/2014/chart" uri="{C3380CC4-5D6E-409C-BE32-E72D297353CC}">
              <c16:uniqueId val="{00000000-E403-4264-B04B-C4F946B392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E403-4264-B04B-C4F946B392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8B-49A5-B319-0B4B015B8D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c:ext xmlns:c16="http://schemas.microsoft.com/office/drawing/2014/chart" uri="{C3380CC4-5D6E-409C-BE32-E72D297353CC}">
              <c16:uniqueId val="{00000001-B58B-49A5-B319-0B4B015B8D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98.39</c:v>
                </c:pt>
                <c:pt idx="1">
                  <c:v>98.64</c:v>
                </c:pt>
                <c:pt idx="2">
                  <c:v>98.75</c:v>
                </c:pt>
                <c:pt idx="3">
                  <c:v>98.81</c:v>
                </c:pt>
                <c:pt idx="4">
                  <c:v>98.92</c:v>
                </c:pt>
              </c:numCache>
            </c:numRef>
          </c:val>
          <c:extLst>
            <c:ext xmlns:c16="http://schemas.microsoft.com/office/drawing/2014/chart" uri="{C3380CC4-5D6E-409C-BE32-E72D297353CC}">
              <c16:uniqueId val="{00000000-4F7F-4FCE-BE39-E372923176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c:ext xmlns:c16="http://schemas.microsoft.com/office/drawing/2014/chart" uri="{C3380CC4-5D6E-409C-BE32-E72D297353CC}">
              <c16:uniqueId val="{00000001-4F7F-4FCE-BE39-E372923176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101.44</c:v>
                </c:pt>
                <c:pt idx="1">
                  <c:v>100.51</c:v>
                </c:pt>
                <c:pt idx="2">
                  <c:v>100.41</c:v>
                </c:pt>
                <c:pt idx="3">
                  <c:v>100.53</c:v>
                </c:pt>
                <c:pt idx="4">
                  <c:v>102.12</c:v>
                </c:pt>
              </c:numCache>
            </c:numRef>
          </c:val>
          <c:extLst>
            <c:ext xmlns:c16="http://schemas.microsoft.com/office/drawing/2014/chart" uri="{C3380CC4-5D6E-409C-BE32-E72D297353CC}">
              <c16:uniqueId val="{00000000-57F2-4517-A441-FE6EBACF13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107.19</c:v>
                </c:pt>
                <c:pt idx="1">
                  <c:v>105.81</c:v>
                </c:pt>
                <c:pt idx="2">
                  <c:v>106.63</c:v>
                </c:pt>
                <c:pt idx="3">
                  <c:v>106.41</c:v>
                </c:pt>
                <c:pt idx="4">
                  <c:v>107.95</c:v>
                </c:pt>
              </c:numCache>
            </c:numRef>
          </c:val>
          <c:smooth val="0"/>
          <c:extLst>
            <c:ext xmlns:c16="http://schemas.microsoft.com/office/drawing/2014/chart" uri="{C3380CC4-5D6E-409C-BE32-E72D297353CC}">
              <c16:uniqueId val="{00000001-57F2-4517-A441-FE6EBACF13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15.03</c:v>
                </c:pt>
                <c:pt idx="1">
                  <c:v>17.96</c:v>
                </c:pt>
                <c:pt idx="2">
                  <c:v>20.66</c:v>
                </c:pt>
                <c:pt idx="3">
                  <c:v>22.57</c:v>
                </c:pt>
                <c:pt idx="4">
                  <c:v>25.3</c:v>
                </c:pt>
              </c:numCache>
            </c:numRef>
          </c:val>
          <c:extLst>
            <c:ext xmlns:c16="http://schemas.microsoft.com/office/drawing/2014/chart" uri="{C3380CC4-5D6E-409C-BE32-E72D297353CC}">
              <c16:uniqueId val="{00000000-15C5-4D8D-AAFE-F8D22B054A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31.92</c:v>
                </c:pt>
                <c:pt idx="1">
                  <c:v>30.09</c:v>
                </c:pt>
                <c:pt idx="2">
                  <c:v>26.07</c:v>
                </c:pt>
                <c:pt idx="3">
                  <c:v>23.42</c:v>
                </c:pt>
                <c:pt idx="4">
                  <c:v>22.74</c:v>
                </c:pt>
              </c:numCache>
            </c:numRef>
          </c:val>
          <c:smooth val="0"/>
          <c:extLst>
            <c:ext xmlns:c16="http://schemas.microsoft.com/office/drawing/2014/chart" uri="{C3380CC4-5D6E-409C-BE32-E72D297353CC}">
              <c16:uniqueId val="{00000001-15C5-4D8D-AAFE-F8D22B054A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9-4783-AB5C-95DEE63DAE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0.18</c:v>
                </c:pt>
                <c:pt idx="1">
                  <c:v>0</c:v>
                </c:pt>
                <c:pt idx="2" formatCode="#,##0.00;&quot;△&quot;#,##0.00;&quot;-&quot;">
                  <c:v>0.15</c:v>
                </c:pt>
                <c:pt idx="3" formatCode="#,##0.00;&quot;△&quot;#,##0.00;&quot;-&quot;">
                  <c:v>0.15</c:v>
                </c:pt>
                <c:pt idx="4" formatCode="#,##0.00;&quot;△&quot;#,##0.00;&quot;-&quot;">
                  <c:v>0.18</c:v>
                </c:pt>
              </c:numCache>
            </c:numRef>
          </c:val>
          <c:smooth val="0"/>
          <c:extLst>
            <c:ext xmlns:c16="http://schemas.microsoft.com/office/drawing/2014/chart" uri="{C3380CC4-5D6E-409C-BE32-E72D297353CC}">
              <c16:uniqueId val="{00000001-5AE9-4783-AB5C-95DEE63DAE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41-4B51-8533-DFFBA0E12C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42.55</c:v>
                </c:pt>
                <c:pt idx="1">
                  <c:v>35.49</c:v>
                </c:pt>
                <c:pt idx="2">
                  <c:v>26.43</c:v>
                </c:pt>
                <c:pt idx="3">
                  <c:v>25.32</c:v>
                </c:pt>
                <c:pt idx="4">
                  <c:v>1.03</c:v>
                </c:pt>
              </c:numCache>
            </c:numRef>
          </c:val>
          <c:smooth val="0"/>
          <c:extLst>
            <c:ext xmlns:c16="http://schemas.microsoft.com/office/drawing/2014/chart" uri="{C3380CC4-5D6E-409C-BE32-E72D297353CC}">
              <c16:uniqueId val="{00000001-5641-4B51-8533-DFFBA0E12C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106.42</c:v>
                </c:pt>
                <c:pt idx="1">
                  <c:v>118.59</c:v>
                </c:pt>
                <c:pt idx="2">
                  <c:v>133.1</c:v>
                </c:pt>
                <c:pt idx="3">
                  <c:v>129.07</c:v>
                </c:pt>
                <c:pt idx="4">
                  <c:v>153.96</c:v>
                </c:pt>
              </c:numCache>
            </c:numRef>
          </c:val>
          <c:extLst>
            <c:ext xmlns:c16="http://schemas.microsoft.com/office/drawing/2014/chart" uri="{C3380CC4-5D6E-409C-BE32-E72D297353CC}">
              <c16:uniqueId val="{00000000-D412-40D2-8CCC-2637E36CEE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78.62</c:v>
                </c:pt>
                <c:pt idx="1">
                  <c:v>82.47</c:v>
                </c:pt>
                <c:pt idx="2">
                  <c:v>72.44</c:v>
                </c:pt>
                <c:pt idx="3">
                  <c:v>78.56</c:v>
                </c:pt>
                <c:pt idx="4">
                  <c:v>80.5</c:v>
                </c:pt>
              </c:numCache>
            </c:numRef>
          </c:val>
          <c:smooth val="0"/>
          <c:extLst>
            <c:ext xmlns:c16="http://schemas.microsoft.com/office/drawing/2014/chart" uri="{C3380CC4-5D6E-409C-BE32-E72D297353CC}">
              <c16:uniqueId val="{00000001-D412-40D2-8CCC-2637E36CEE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535.73</c:v>
                </c:pt>
                <c:pt idx="1">
                  <c:v>564.11</c:v>
                </c:pt>
                <c:pt idx="2">
                  <c:v>494.95</c:v>
                </c:pt>
                <c:pt idx="3">
                  <c:v>435.42</c:v>
                </c:pt>
                <c:pt idx="4">
                  <c:v>389.41</c:v>
                </c:pt>
              </c:numCache>
            </c:numRef>
          </c:val>
          <c:extLst>
            <c:ext xmlns:c16="http://schemas.microsoft.com/office/drawing/2014/chart" uri="{C3380CC4-5D6E-409C-BE32-E72D297353CC}">
              <c16:uniqueId val="{00000000-DC44-4B17-B146-DEA98F51DF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c:ext xmlns:c16="http://schemas.microsoft.com/office/drawing/2014/chart" uri="{C3380CC4-5D6E-409C-BE32-E72D297353CC}">
              <c16:uniqueId val="{00000001-DC44-4B17-B146-DEA98F51DF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92.06</c:v>
                </c:pt>
                <c:pt idx="1">
                  <c:v>97.26</c:v>
                </c:pt>
                <c:pt idx="2">
                  <c:v>98.39</c:v>
                </c:pt>
                <c:pt idx="3">
                  <c:v>98.63</c:v>
                </c:pt>
                <c:pt idx="4">
                  <c:v>98.75</c:v>
                </c:pt>
              </c:numCache>
            </c:numRef>
          </c:val>
          <c:extLst>
            <c:ext xmlns:c16="http://schemas.microsoft.com/office/drawing/2014/chart" uri="{C3380CC4-5D6E-409C-BE32-E72D297353CC}">
              <c16:uniqueId val="{00000000-4900-40B7-8C6F-D168BCD68C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c:ext xmlns:c16="http://schemas.microsoft.com/office/drawing/2014/chart" uri="{C3380CC4-5D6E-409C-BE32-E72D297353CC}">
              <c16:uniqueId val="{00000001-4900-40B7-8C6F-D168BCD68C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138.51</c:v>
                </c:pt>
                <c:pt idx="1">
                  <c:v>131.18</c:v>
                </c:pt>
                <c:pt idx="2">
                  <c:v>129.75</c:v>
                </c:pt>
                <c:pt idx="3">
                  <c:v>129.43</c:v>
                </c:pt>
                <c:pt idx="4">
                  <c:v>126.66</c:v>
                </c:pt>
              </c:numCache>
            </c:numRef>
          </c:val>
          <c:extLst>
            <c:ext xmlns:c16="http://schemas.microsoft.com/office/drawing/2014/chart" uri="{C3380CC4-5D6E-409C-BE32-E72D297353CC}">
              <c16:uniqueId val="{00000000-49E7-42C6-B113-BC71404923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49E7-42C6-B113-BC71404923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八幡市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71366</v>
      </c>
      <c r="AM8" s="50"/>
      <c r="AN8" s="50"/>
      <c r="AO8" s="50"/>
      <c r="AP8" s="50"/>
      <c r="AQ8" s="50"/>
      <c r="AR8" s="50"/>
      <c r="AS8" s="50"/>
      <c r="AT8" s="45">
        <f>データ!T6</f>
        <v>24.35</v>
      </c>
      <c r="AU8" s="45"/>
      <c r="AV8" s="45"/>
      <c r="AW8" s="45"/>
      <c r="AX8" s="45"/>
      <c r="AY8" s="45"/>
      <c r="AZ8" s="45"/>
      <c r="BA8" s="45"/>
      <c r="BB8" s="45">
        <f>データ!U6</f>
        <v>2930.84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73.61</v>
      </c>
      <c r="J10" s="45"/>
      <c r="K10" s="45"/>
      <c r="L10" s="45"/>
      <c r="M10" s="45"/>
      <c r="N10" s="45"/>
      <c r="O10" s="45"/>
      <c r="P10" s="45">
        <f>データ!P6</f>
        <v>99.88</v>
      </c>
      <c r="Q10" s="45"/>
      <c r="R10" s="45"/>
      <c r="S10" s="45"/>
      <c r="T10" s="45"/>
      <c r="U10" s="45"/>
      <c r="V10" s="45"/>
      <c r="W10" s="45">
        <f>データ!Q6</f>
        <v>93.67</v>
      </c>
      <c r="X10" s="45"/>
      <c r="Y10" s="45"/>
      <c r="Z10" s="45"/>
      <c r="AA10" s="45"/>
      <c r="AB10" s="45"/>
      <c r="AC10" s="45"/>
      <c r="AD10" s="50">
        <f>データ!R6</f>
        <v>2484</v>
      </c>
      <c r="AE10" s="50"/>
      <c r="AF10" s="50"/>
      <c r="AG10" s="50"/>
      <c r="AH10" s="50"/>
      <c r="AI10" s="50"/>
      <c r="AJ10" s="50"/>
      <c r="AK10" s="2"/>
      <c r="AL10" s="50">
        <f>データ!V6</f>
        <v>71096</v>
      </c>
      <c r="AM10" s="50"/>
      <c r="AN10" s="50"/>
      <c r="AO10" s="50"/>
      <c r="AP10" s="50"/>
      <c r="AQ10" s="50"/>
      <c r="AR10" s="50"/>
      <c r="AS10" s="50"/>
      <c r="AT10" s="45">
        <f>データ!W6</f>
        <v>11.42</v>
      </c>
      <c r="AU10" s="45"/>
      <c r="AV10" s="45"/>
      <c r="AW10" s="45"/>
      <c r="AX10" s="45"/>
      <c r="AY10" s="45"/>
      <c r="AZ10" s="45"/>
      <c r="BA10" s="45"/>
      <c r="BB10" s="45">
        <f>データ!X6</f>
        <v>6225.57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kkVcNt6vPWFVCKhlO5dI8xJvv13JaePBCCzRKPLvubyVgY3rSwxUNv1KTegi58KobleqnXBSqN8uu0xxrYVJlQ==" saltValue="DaEYGIKtpBldRnZD5ifJ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262102</v>
      </c>
      <c r="D6" s="33">
        <f t="shared" si="3"/>
        <v>46</v>
      </c>
      <c r="E6" s="33">
        <f t="shared" si="3"/>
        <v>17</v>
      </c>
      <c r="F6" s="33">
        <f t="shared" si="3"/>
        <v>1</v>
      </c>
      <c r="G6" s="33">
        <f t="shared" si="3"/>
        <v>0</v>
      </c>
      <c r="H6" s="33" t="str">
        <f t="shared" si="3"/>
        <v>京都府　八幡市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73.61</v>
      </c>
      <c r="P6" s="34">
        <f t="shared" si="3"/>
        <v>99.88</v>
      </c>
      <c r="Q6" s="34">
        <f t="shared" si="3"/>
        <v>93.67</v>
      </c>
      <c r="R6" s="34">
        <f t="shared" si="3"/>
        <v>2484</v>
      </c>
      <c r="S6" s="34">
        <f t="shared" si="3"/>
        <v>71366</v>
      </c>
      <c r="T6" s="34">
        <f t="shared" si="3"/>
        <v>24.35</v>
      </c>
      <c r="U6" s="34">
        <f t="shared" si="3"/>
        <v>2930.84</v>
      </c>
      <c r="V6" s="34">
        <f t="shared" si="3"/>
        <v>71096</v>
      </c>
      <c r="W6" s="34">
        <f t="shared" si="3"/>
        <v>11.42</v>
      </c>
      <c r="X6" s="34">
        <f t="shared" si="3"/>
        <v>6225.57</v>
      </c>
      <c r="Y6" s="35">
        <f>IF(Y7="",NA(),Y7)</f>
        <v>101.44</v>
      </c>
      <c r="Z6" s="35">
        <f t="shared" ref="Z6:AH6" si="4">IF(Z7="",NA(),Z7)</f>
        <v>100.51</v>
      </c>
      <c r="AA6" s="35">
        <f t="shared" si="4"/>
        <v>100.41</v>
      </c>
      <c r="AB6" s="35">
        <f t="shared" si="4"/>
        <v>100.53</v>
      </c>
      <c r="AC6" s="35">
        <f t="shared" si="4"/>
        <v>102.12</v>
      </c>
      <c r="AD6" s="35">
        <f t="shared" si="4"/>
        <v>107.19</v>
      </c>
      <c r="AE6" s="35">
        <f t="shared" si="4"/>
        <v>105.81</v>
      </c>
      <c r="AF6" s="35">
        <f t="shared" si="4"/>
        <v>106.63</v>
      </c>
      <c r="AG6" s="35">
        <f t="shared" si="4"/>
        <v>106.41</v>
      </c>
      <c r="AH6" s="35">
        <f t="shared" si="4"/>
        <v>107.95</v>
      </c>
      <c r="AI6" s="34" t="str">
        <f>IF(AI7="","",IF(AI7="-","【-】","【"&amp;SUBSTITUTE(TEXT(AI7,"#,##0.00"),"-","△")&amp;"】"))</f>
        <v>【108.69】</v>
      </c>
      <c r="AJ6" s="34">
        <f>IF(AJ7="",NA(),AJ7)</f>
        <v>0</v>
      </c>
      <c r="AK6" s="34">
        <f t="shared" ref="AK6:AS6" si="5">IF(AK7="",NA(),AK7)</f>
        <v>0</v>
      </c>
      <c r="AL6" s="34">
        <f t="shared" si="5"/>
        <v>0</v>
      </c>
      <c r="AM6" s="34">
        <f t="shared" si="5"/>
        <v>0</v>
      </c>
      <c r="AN6" s="34">
        <f t="shared" si="5"/>
        <v>0</v>
      </c>
      <c r="AO6" s="35">
        <f t="shared" si="5"/>
        <v>42.55</v>
      </c>
      <c r="AP6" s="35">
        <f t="shared" si="5"/>
        <v>35.49</v>
      </c>
      <c r="AQ6" s="35">
        <f t="shared" si="5"/>
        <v>26.43</v>
      </c>
      <c r="AR6" s="35">
        <f t="shared" si="5"/>
        <v>25.32</v>
      </c>
      <c r="AS6" s="35">
        <f t="shared" si="5"/>
        <v>1.03</v>
      </c>
      <c r="AT6" s="34" t="str">
        <f>IF(AT7="","",IF(AT7="-","【-】","【"&amp;SUBSTITUTE(TEXT(AT7,"#,##0.00"),"-","△")&amp;"】"))</f>
        <v>【3.28】</v>
      </c>
      <c r="AU6" s="35">
        <f>IF(AU7="",NA(),AU7)</f>
        <v>106.42</v>
      </c>
      <c r="AV6" s="35">
        <f t="shared" ref="AV6:BD6" si="6">IF(AV7="",NA(),AV7)</f>
        <v>118.59</v>
      </c>
      <c r="AW6" s="35">
        <f t="shared" si="6"/>
        <v>133.1</v>
      </c>
      <c r="AX6" s="35">
        <f t="shared" si="6"/>
        <v>129.07</v>
      </c>
      <c r="AY6" s="35">
        <f t="shared" si="6"/>
        <v>153.96</v>
      </c>
      <c r="AZ6" s="35">
        <f t="shared" si="6"/>
        <v>78.62</v>
      </c>
      <c r="BA6" s="35">
        <f t="shared" si="6"/>
        <v>82.47</v>
      </c>
      <c r="BB6" s="35">
        <f t="shared" si="6"/>
        <v>72.44</v>
      </c>
      <c r="BC6" s="35">
        <f t="shared" si="6"/>
        <v>78.56</v>
      </c>
      <c r="BD6" s="35">
        <f t="shared" si="6"/>
        <v>80.5</v>
      </c>
      <c r="BE6" s="34" t="str">
        <f>IF(BE7="","",IF(BE7="-","【-】","【"&amp;SUBSTITUTE(TEXT(BE7,"#,##0.00"),"-","△")&amp;"】"))</f>
        <v>【69.49】</v>
      </c>
      <c r="BF6" s="35">
        <f>IF(BF7="",NA(),BF7)</f>
        <v>535.73</v>
      </c>
      <c r="BG6" s="35">
        <f t="shared" ref="BG6:BO6" si="7">IF(BG7="",NA(),BG7)</f>
        <v>564.11</v>
      </c>
      <c r="BH6" s="35">
        <f t="shared" si="7"/>
        <v>494.95</v>
      </c>
      <c r="BI6" s="35">
        <f t="shared" si="7"/>
        <v>435.42</v>
      </c>
      <c r="BJ6" s="35">
        <f t="shared" si="7"/>
        <v>389.41</v>
      </c>
      <c r="BK6" s="35">
        <f t="shared" si="7"/>
        <v>658.6</v>
      </c>
      <c r="BL6" s="35">
        <f t="shared" si="7"/>
        <v>664.04</v>
      </c>
      <c r="BM6" s="35">
        <f t="shared" si="7"/>
        <v>625.12</v>
      </c>
      <c r="BN6" s="35">
        <f t="shared" si="7"/>
        <v>610.16999999999996</v>
      </c>
      <c r="BO6" s="35">
        <f t="shared" si="7"/>
        <v>605.9</v>
      </c>
      <c r="BP6" s="34" t="str">
        <f>IF(BP7="","",IF(BP7="-","【-】","【"&amp;SUBSTITUTE(TEXT(BP7,"#,##0.00"),"-","△")&amp;"】"))</f>
        <v>【682.78】</v>
      </c>
      <c r="BQ6" s="35">
        <f>IF(BQ7="",NA(),BQ7)</f>
        <v>92.06</v>
      </c>
      <c r="BR6" s="35">
        <f t="shared" ref="BR6:BZ6" si="8">IF(BR7="",NA(),BR7)</f>
        <v>97.26</v>
      </c>
      <c r="BS6" s="35">
        <f t="shared" si="8"/>
        <v>98.39</v>
      </c>
      <c r="BT6" s="35">
        <f t="shared" si="8"/>
        <v>98.63</v>
      </c>
      <c r="BU6" s="35">
        <f t="shared" si="8"/>
        <v>98.75</v>
      </c>
      <c r="BV6" s="35">
        <f t="shared" si="8"/>
        <v>88.44</v>
      </c>
      <c r="BW6" s="35">
        <f t="shared" si="8"/>
        <v>86.2</v>
      </c>
      <c r="BX6" s="35">
        <f t="shared" si="8"/>
        <v>89.74</v>
      </c>
      <c r="BY6" s="35">
        <f t="shared" si="8"/>
        <v>88.37</v>
      </c>
      <c r="BZ6" s="35">
        <f t="shared" si="8"/>
        <v>89.41</v>
      </c>
      <c r="CA6" s="34" t="str">
        <f>IF(CA7="","",IF(CA7="-","【-】","【"&amp;SUBSTITUTE(TEXT(CA7,"#,##0.00"),"-","△")&amp;"】"))</f>
        <v>【100.91】</v>
      </c>
      <c r="CB6" s="35">
        <f>IF(CB7="",NA(),CB7)</f>
        <v>138.51</v>
      </c>
      <c r="CC6" s="35">
        <f t="shared" ref="CC6:CK6" si="9">IF(CC7="",NA(),CC7)</f>
        <v>131.18</v>
      </c>
      <c r="CD6" s="35">
        <f t="shared" si="9"/>
        <v>129.75</v>
      </c>
      <c r="CE6" s="35">
        <f t="shared" si="9"/>
        <v>129.43</v>
      </c>
      <c r="CF6" s="35">
        <f t="shared" si="9"/>
        <v>126.66</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59.27</v>
      </c>
      <c r="CS6" s="35">
        <f t="shared" si="10"/>
        <v>62.64</v>
      </c>
      <c r="CT6" s="35">
        <f t="shared" si="10"/>
        <v>58.12</v>
      </c>
      <c r="CU6" s="35">
        <f t="shared" si="10"/>
        <v>58.83</v>
      </c>
      <c r="CV6" s="35">
        <f t="shared" si="10"/>
        <v>56.51</v>
      </c>
      <c r="CW6" s="34" t="str">
        <f>IF(CW7="","",IF(CW7="-","【-】","【"&amp;SUBSTITUTE(TEXT(CW7,"#,##0.00"),"-","△")&amp;"】"))</f>
        <v>【58.98】</v>
      </c>
      <c r="CX6" s="35">
        <f>IF(CX7="",NA(),CX7)</f>
        <v>98.39</v>
      </c>
      <c r="CY6" s="35">
        <f t="shared" ref="CY6:DG6" si="11">IF(CY7="",NA(),CY7)</f>
        <v>98.64</v>
      </c>
      <c r="CZ6" s="35">
        <f t="shared" si="11"/>
        <v>98.75</v>
      </c>
      <c r="DA6" s="35">
        <f t="shared" si="11"/>
        <v>98.81</v>
      </c>
      <c r="DB6" s="35">
        <f t="shared" si="11"/>
        <v>98.92</v>
      </c>
      <c r="DC6" s="35">
        <f t="shared" si="11"/>
        <v>92.82</v>
      </c>
      <c r="DD6" s="35">
        <f t="shared" si="11"/>
        <v>92.98</v>
      </c>
      <c r="DE6" s="35">
        <f t="shared" si="11"/>
        <v>93.07</v>
      </c>
      <c r="DF6" s="35">
        <f t="shared" si="11"/>
        <v>92.9</v>
      </c>
      <c r="DG6" s="35">
        <f t="shared" si="11"/>
        <v>93.91</v>
      </c>
      <c r="DH6" s="34" t="str">
        <f>IF(DH7="","",IF(DH7="-","【-】","【"&amp;SUBSTITUTE(TEXT(DH7,"#,##0.00"),"-","△")&amp;"】"))</f>
        <v>【95.20】</v>
      </c>
      <c r="DI6" s="35">
        <f>IF(DI7="",NA(),DI7)</f>
        <v>15.03</v>
      </c>
      <c r="DJ6" s="35">
        <f t="shared" ref="DJ6:DR6" si="12">IF(DJ7="",NA(),DJ7)</f>
        <v>17.96</v>
      </c>
      <c r="DK6" s="35">
        <f t="shared" si="12"/>
        <v>20.66</v>
      </c>
      <c r="DL6" s="35">
        <f t="shared" si="12"/>
        <v>22.57</v>
      </c>
      <c r="DM6" s="35">
        <f t="shared" si="12"/>
        <v>25.3</v>
      </c>
      <c r="DN6" s="35">
        <f t="shared" si="12"/>
        <v>31.92</v>
      </c>
      <c r="DO6" s="35">
        <f t="shared" si="12"/>
        <v>30.09</v>
      </c>
      <c r="DP6" s="35">
        <f t="shared" si="12"/>
        <v>26.07</v>
      </c>
      <c r="DQ6" s="35">
        <f t="shared" si="12"/>
        <v>23.42</v>
      </c>
      <c r="DR6" s="35">
        <f t="shared" si="12"/>
        <v>22.74</v>
      </c>
      <c r="DS6" s="34" t="str">
        <f>IF(DS7="","",IF(DS7="-","【-】","【"&amp;SUBSTITUTE(TEXT(DS7,"#,##0.00"),"-","△")&amp;"】"))</f>
        <v>【38.60】</v>
      </c>
      <c r="DT6" s="34">
        <f>IF(DT7="",NA(),DT7)</f>
        <v>0</v>
      </c>
      <c r="DU6" s="34">
        <f t="shared" ref="DU6:EC6" si="13">IF(DU7="",NA(),DU7)</f>
        <v>0</v>
      </c>
      <c r="DV6" s="34">
        <f t="shared" si="13"/>
        <v>0</v>
      </c>
      <c r="DW6" s="34">
        <f t="shared" si="13"/>
        <v>0</v>
      </c>
      <c r="DX6" s="34">
        <f t="shared" si="13"/>
        <v>0</v>
      </c>
      <c r="DY6" s="35">
        <f t="shared" si="13"/>
        <v>0.18</v>
      </c>
      <c r="DZ6" s="34">
        <f t="shared" si="13"/>
        <v>0</v>
      </c>
      <c r="EA6" s="35">
        <f t="shared" si="13"/>
        <v>0.15</v>
      </c>
      <c r="EB6" s="35">
        <f t="shared" si="13"/>
        <v>0.15</v>
      </c>
      <c r="EC6" s="35">
        <f t="shared" si="13"/>
        <v>0.18</v>
      </c>
      <c r="ED6" s="34" t="str">
        <f>IF(ED7="","",IF(ED7="-","【-】","【"&amp;SUBSTITUTE(TEXT(ED7,"#,##0.00"),"-","△")&amp;"】"))</f>
        <v>【5.64】</v>
      </c>
      <c r="EE6" s="35">
        <f>IF(EE7="",NA(),EE7)</f>
        <v>0.77</v>
      </c>
      <c r="EF6" s="35">
        <f t="shared" ref="EF6:EN6" si="14">IF(EF7="",NA(),EF7)</f>
        <v>0.39</v>
      </c>
      <c r="EG6" s="35">
        <f t="shared" si="14"/>
        <v>0.36</v>
      </c>
      <c r="EH6" s="35">
        <f t="shared" si="14"/>
        <v>0.54</v>
      </c>
      <c r="EI6" s="35">
        <f t="shared" si="14"/>
        <v>0.39</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8" s="36" customFormat="1" x14ac:dyDescent="0.15">
      <c r="A7" s="28"/>
      <c r="B7" s="37">
        <v>2018</v>
      </c>
      <c r="C7" s="37">
        <v>262102</v>
      </c>
      <c r="D7" s="37">
        <v>46</v>
      </c>
      <c r="E7" s="37">
        <v>17</v>
      </c>
      <c r="F7" s="37">
        <v>1</v>
      </c>
      <c r="G7" s="37">
        <v>0</v>
      </c>
      <c r="H7" s="37" t="s">
        <v>96</v>
      </c>
      <c r="I7" s="37" t="s">
        <v>97</v>
      </c>
      <c r="J7" s="37" t="s">
        <v>98</v>
      </c>
      <c r="K7" s="37" t="s">
        <v>99</v>
      </c>
      <c r="L7" s="37" t="s">
        <v>100</v>
      </c>
      <c r="M7" s="37" t="s">
        <v>101</v>
      </c>
      <c r="N7" s="38" t="s">
        <v>102</v>
      </c>
      <c r="O7" s="38">
        <v>73.61</v>
      </c>
      <c r="P7" s="38">
        <v>99.88</v>
      </c>
      <c r="Q7" s="38">
        <v>93.67</v>
      </c>
      <c r="R7" s="38">
        <v>2484</v>
      </c>
      <c r="S7" s="38">
        <v>71366</v>
      </c>
      <c r="T7" s="38">
        <v>24.35</v>
      </c>
      <c r="U7" s="38">
        <v>2930.84</v>
      </c>
      <c r="V7" s="38">
        <v>71096</v>
      </c>
      <c r="W7" s="38">
        <v>11.42</v>
      </c>
      <c r="X7" s="38">
        <v>6225.57</v>
      </c>
      <c r="Y7" s="38">
        <v>101.44</v>
      </c>
      <c r="Z7" s="38">
        <v>100.51</v>
      </c>
      <c r="AA7" s="38">
        <v>100.41</v>
      </c>
      <c r="AB7" s="38">
        <v>100.53</v>
      </c>
      <c r="AC7" s="38">
        <v>102.12</v>
      </c>
      <c r="AD7" s="38">
        <v>107.19</v>
      </c>
      <c r="AE7" s="38">
        <v>105.81</v>
      </c>
      <c r="AF7" s="38">
        <v>106.63</v>
      </c>
      <c r="AG7" s="38">
        <v>106.41</v>
      </c>
      <c r="AH7" s="38">
        <v>107.95</v>
      </c>
      <c r="AI7" s="38">
        <v>108.69</v>
      </c>
      <c r="AJ7" s="38">
        <v>0</v>
      </c>
      <c r="AK7" s="38">
        <v>0</v>
      </c>
      <c r="AL7" s="38">
        <v>0</v>
      </c>
      <c r="AM7" s="38">
        <v>0</v>
      </c>
      <c r="AN7" s="38">
        <v>0</v>
      </c>
      <c r="AO7" s="38">
        <v>42.55</v>
      </c>
      <c r="AP7" s="38">
        <v>35.49</v>
      </c>
      <c r="AQ7" s="38">
        <v>26.43</v>
      </c>
      <c r="AR7" s="38">
        <v>25.32</v>
      </c>
      <c r="AS7" s="38">
        <v>1.03</v>
      </c>
      <c r="AT7" s="38">
        <v>3.28</v>
      </c>
      <c r="AU7" s="38">
        <v>106.42</v>
      </c>
      <c r="AV7" s="38">
        <v>118.59</v>
      </c>
      <c r="AW7" s="38">
        <v>133.1</v>
      </c>
      <c r="AX7" s="38">
        <v>129.07</v>
      </c>
      <c r="AY7" s="38">
        <v>153.96</v>
      </c>
      <c r="AZ7" s="38">
        <v>78.62</v>
      </c>
      <c r="BA7" s="38">
        <v>82.47</v>
      </c>
      <c r="BB7" s="38">
        <v>72.44</v>
      </c>
      <c r="BC7" s="38">
        <v>78.56</v>
      </c>
      <c r="BD7" s="38">
        <v>80.5</v>
      </c>
      <c r="BE7" s="38">
        <v>69.489999999999995</v>
      </c>
      <c r="BF7" s="38">
        <v>535.73</v>
      </c>
      <c r="BG7" s="38">
        <v>564.11</v>
      </c>
      <c r="BH7" s="38">
        <v>494.95</v>
      </c>
      <c r="BI7" s="38">
        <v>435.42</v>
      </c>
      <c r="BJ7" s="38">
        <v>389.41</v>
      </c>
      <c r="BK7" s="38">
        <v>658.6</v>
      </c>
      <c r="BL7" s="38">
        <v>664.04</v>
      </c>
      <c r="BM7" s="38">
        <v>625.12</v>
      </c>
      <c r="BN7" s="38">
        <v>610.16999999999996</v>
      </c>
      <c r="BO7" s="38">
        <v>605.9</v>
      </c>
      <c r="BP7" s="38">
        <v>682.78</v>
      </c>
      <c r="BQ7" s="38">
        <v>92.06</v>
      </c>
      <c r="BR7" s="38">
        <v>97.26</v>
      </c>
      <c r="BS7" s="38">
        <v>98.39</v>
      </c>
      <c r="BT7" s="38">
        <v>98.63</v>
      </c>
      <c r="BU7" s="38">
        <v>98.75</v>
      </c>
      <c r="BV7" s="38">
        <v>88.44</v>
      </c>
      <c r="BW7" s="38">
        <v>86.2</v>
      </c>
      <c r="BX7" s="38">
        <v>89.74</v>
      </c>
      <c r="BY7" s="38">
        <v>88.37</v>
      </c>
      <c r="BZ7" s="38">
        <v>89.41</v>
      </c>
      <c r="CA7" s="38">
        <v>100.91</v>
      </c>
      <c r="CB7" s="38">
        <v>138.51</v>
      </c>
      <c r="CC7" s="38">
        <v>131.18</v>
      </c>
      <c r="CD7" s="38">
        <v>129.75</v>
      </c>
      <c r="CE7" s="38">
        <v>129.43</v>
      </c>
      <c r="CF7" s="38">
        <v>126.66</v>
      </c>
      <c r="CG7" s="38">
        <v>147.15</v>
      </c>
      <c r="CH7" s="38">
        <v>146.47999999999999</v>
      </c>
      <c r="CI7" s="38">
        <v>141.24</v>
      </c>
      <c r="CJ7" s="38">
        <v>143.05000000000001</v>
      </c>
      <c r="CK7" s="38">
        <v>142.05000000000001</v>
      </c>
      <c r="CL7" s="38">
        <v>136.86000000000001</v>
      </c>
      <c r="CM7" s="38" t="s">
        <v>102</v>
      </c>
      <c r="CN7" s="38" t="s">
        <v>102</v>
      </c>
      <c r="CO7" s="38" t="s">
        <v>102</v>
      </c>
      <c r="CP7" s="38" t="s">
        <v>102</v>
      </c>
      <c r="CQ7" s="38" t="s">
        <v>102</v>
      </c>
      <c r="CR7" s="38">
        <v>59.27</v>
      </c>
      <c r="CS7" s="38">
        <v>62.64</v>
      </c>
      <c r="CT7" s="38">
        <v>58.12</v>
      </c>
      <c r="CU7" s="38">
        <v>58.83</v>
      </c>
      <c r="CV7" s="38">
        <v>56.51</v>
      </c>
      <c r="CW7" s="38">
        <v>58.98</v>
      </c>
      <c r="CX7" s="38">
        <v>98.39</v>
      </c>
      <c r="CY7" s="38">
        <v>98.64</v>
      </c>
      <c r="CZ7" s="38">
        <v>98.75</v>
      </c>
      <c r="DA7" s="38">
        <v>98.81</v>
      </c>
      <c r="DB7" s="38">
        <v>98.92</v>
      </c>
      <c r="DC7" s="38">
        <v>92.82</v>
      </c>
      <c r="DD7" s="38">
        <v>92.98</v>
      </c>
      <c r="DE7" s="38">
        <v>93.07</v>
      </c>
      <c r="DF7" s="38">
        <v>92.9</v>
      </c>
      <c r="DG7" s="38">
        <v>93.91</v>
      </c>
      <c r="DH7" s="38">
        <v>95.2</v>
      </c>
      <c r="DI7" s="38">
        <v>15.03</v>
      </c>
      <c r="DJ7" s="38">
        <v>17.96</v>
      </c>
      <c r="DK7" s="38">
        <v>20.66</v>
      </c>
      <c r="DL7" s="38">
        <v>22.57</v>
      </c>
      <c r="DM7" s="38">
        <v>25.3</v>
      </c>
      <c r="DN7" s="38">
        <v>31.92</v>
      </c>
      <c r="DO7" s="38">
        <v>30.09</v>
      </c>
      <c r="DP7" s="38">
        <v>26.07</v>
      </c>
      <c r="DQ7" s="38">
        <v>23.42</v>
      </c>
      <c r="DR7" s="38">
        <v>22.74</v>
      </c>
      <c r="DS7" s="38">
        <v>38.6</v>
      </c>
      <c r="DT7" s="38">
        <v>0</v>
      </c>
      <c r="DU7" s="38">
        <v>0</v>
      </c>
      <c r="DV7" s="38">
        <v>0</v>
      </c>
      <c r="DW7" s="38">
        <v>0</v>
      </c>
      <c r="DX7" s="38">
        <v>0</v>
      </c>
      <c r="DY7" s="38">
        <v>0.18</v>
      </c>
      <c r="DZ7" s="38">
        <v>0</v>
      </c>
      <c r="EA7" s="38">
        <v>0.15</v>
      </c>
      <c r="EB7" s="38">
        <v>0.15</v>
      </c>
      <c r="EC7" s="38">
        <v>0.18</v>
      </c>
      <c r="ED7" s="38">
        <v>5.64</v>
      </c>
      <c r="EE7" s="38">
        <v>0.77</v>
      </c>
      <c r="EF7" s="38">
        <v>0.39</v>
      </c>
      <c r="EG7" s="38">
        <v>0.36</v>
      </c>
      <c r="EH7" s="38">
        <v>0.54</v>
      </c>
      <c r="EI7" s="38">
        <v>0.39</v>
      </c>
      <c r="EJ7" s="38">
        <v>7.0000000000000007E-2</v>
      </c>
      <c r="EK7" s="38">
        <v>7.0000000000000007E-2</v>
      </c>
      <c r="EL7" s="38">
        <v>0.1</v>
      </c>
      <c r="EM7" s="38">
        <v>0.14000000000000001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 真理子</dc:creator>
  <cp:lastModifiedBy>大竹 伸幸</cp:lastModifiedBy>
  <cp:lastPrinted>2020-02-03T02:53:00Z</cp:lastPrinted>
  <dcterms:created xsi:type="dcterms:W3CDTF">2020-01-22T07:45:55Z</dcterms:created>
  <dcterms:modified xsi:type="dcterms:W3CDTF">2020-02-03T06:59:54Z</dcterms:modified>
</cp:coreProperties>
</file>