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6DTVm63M33Mi5fT5+gw7WKJxl6RcuUt88tbgViOYIcj6NlAvFSly6ZH6stfRDgbLIzMJTmK3E/oh31mhte6Txg==" workbookSaltValue="9MbuWmLmjQUH1ABTo4g7P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<sst xmlns="http://schemas.openxmlformats.org/spreadsheetml/2006/main" count="220" uniqueCount="107">
  <si>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</si>
  <si>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</si>
  <si>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</si>
  <si>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</si>
  <si>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</si>
  <si>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</si>
  <si>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</si>
  <si>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</si>
  <si>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</si>
  <si>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</si>
  <si>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</si>
  <si>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</si>
  <si>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</si>
  <si>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</si>
  <si>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</si>
  <si>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</si>
  <si>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</si>
  <si>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</si>
  <si>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</si>
  <si>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</si>
  <si>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</si>
  <si>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</si>
  <si>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</si>
  <si>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</si>
  <si>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</si>
  <si>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</si>
  <si>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</si>
  <si>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</si>
  <si>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</si>
  <si>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</si>
  <si>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</si>
  <si>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</si>
  <si>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</si>
  <si>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</si>
  <si>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</si>
  <si>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</si>
  <si>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</si>
  <si>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</si>
  <si>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</si>
  <si>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</si>
  <si>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</si>
  <si>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</si>
  <si>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</si>
  <si>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</si>
  <si>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</si>
  <si>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</si>
  <si>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</si>
  <si>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</si>
  <si>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</si>
  <si>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</si>
  <si>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</si>
  <si>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</si>
  <si>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</si>
  <si>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</si>
  <si>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</si>
  <si>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</si>
  <si>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</si>
  <si>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</si>
  <si>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</si>
  <si>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</si>
  <si>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</si>
  <si>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</si>
  <si>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</si>
  <si>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</si>
  <si>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</si>
  <si>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</si>
  <si>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</si>
  <si>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</si>
  <si>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</si>
  <si>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</si>
  <si>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</si>
  <si>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</si>
  <si>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</si>
  <si>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</si>
  <si>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</si>
  <si>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</si>
  <si>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</si>
  <si>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</si>
  <si>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</si>
  <si>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</si>
  <si>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</si>
  <si>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</si>
  <si>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</si>
  <si>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</si>
  <si>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</si>
  <si>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</si>
  <si>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</si>
  <si>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</si>
  <si>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</si>
  <si>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</si>
  <si>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</si>
  <si>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</si>
  <si>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</si>
  <si>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</si>
  <si>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精華町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</si>
  <si>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</si>
  <si>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</si>
  <si>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</si>
  <si>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</si>
  <si>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</si>
  <si>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</si>
  <si>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</si>
  <si>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</si>
  <si>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</si>
  <si>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引き続き下水道管の布設工事に併せて老朽化した水道管の更新を行うことで、費用面や工程面において効率的な管更新が実施できており、管路経年化率は平均値よりも低い水準が維持できている。
　今後、老朽化した施設については、水道法の一部を改正する法律に基づき、適切な資産管理の推進を図ることにより、効率的な更新や維持を行っていく必要がある。
</t>
  </si>
  <si>
    <t xml:space="preserve">　経営状況については、財政調整基金の繰入れにより経常収支は黒字を維持しているものの、低廉な料金設定の影響により料金回収率は平均値に対して低い状況が続いている。
　今後、水道事業を取り巻く経営環境は増々厳しくなると予測される状況の下、健全で安定的な経営を図るためには、引き続き料金回収率の改善に向けた料金水準の検討が必要である。
</t>
  </si>
  <si>
    <r>
      <t>　本町の水道事業の経営状況については、経常収支は黒字が継続しており、欠損金は発生していない状況である。とりわけ流動比率は平均値を大きく上回っており、また企業債残高対給水収益比率は約2％と低い水準で、企業債の償還が経営を圧迫している状況でもなく、収支面及び資金面において健全な状態であると言える。
　しかし、低廉な料金設定の影響により依然として料金回収率は平均値よりも低く、料金収入の不足分を水道事業が保有する財政調整基金からの繰入れにより黒字となっている状況であり、加えて給水原価は平均値よりも高い状態が続いており、今後の経営については、将来的に見込まれる財政調整基金の枯渇にも耐えうるよう、経営改善を図っていくことが必要である。
　</t>
    </r>
    <r>
      <rPr>
        <sz val="11"/>
        <rFont val="ＭＳ ゴシック"/>
        <family val="3"/>
        <charset val="128"/>
      </rPr>
      <t xml:space="preserve">施設利用率については、一日最大給水量の認可変更により一日平均配水量の割合が増加したため、平均値を上回った状態が継続しており、また有収率は計画的な管更新の実施などにより、平均値よりも高い水準が維持できている状況である。
</t>
    </r>
    <rPh sb="328" eb="330">
      <t>イチニチ</t>
    </rPh>
    <rPh sb="343" eb="345">
      <t>イチニチ</t>
    </rPh>
    <rPh sb="345" eb="347">
      <t>ヘイキン</t>
    </rPh>
    <rPh sb="347" eb="349">
      <t>ハイスイ</t>
    </rPh>
    <rPh sb="349" eb="350">
      <t>リョウ</t>
    </rPh>
    <rPh sb="351" eb="353">
      <t>ワリアイ</t>
    </rPh>
    <rPh sb="354" eb="356">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</si>
</sst>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0.17</c:v>
                </c:pt>
                <c:pt idx="1">
                  <c:v>0.14000000000000001</c:v>
                </c:pt>
                <c:pt idx="2">
                  <c:v>0.01</c:v>
                </c:pt>
                <c:pt idx="3">
                  <c:v>0.04</c:v>
                </c:pt>
                <c:pt idx="4">
                  <c:v>0.04</c:v>
                </c:pt>
              </c:numCache>
            </c:numRef>
          </c:val>
        </c:ser>
        <c:dLbls>
          <c:showLegendKey val="0"/>
          <c:showVal val="0"/>
          <c:showCatName val="0"/>
          <c:showSerName val="0"/>
          <c:showPercent val="0"/>
          <c:showBubbleSize val="0"/>
        </c:dLbls>
        <c:gapWidth val="150"/>
        <c:axId val="212901248"/>
        <c:axId val="2277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ser>
        <c:dLbls>
          <c:showLegendKey val="0"/>
          <c:showVal val="0"/>
          <c:showCatName val="0"/>
          <c:showSerName val="0"/>
          <c:showPercent val="0"/>
          <c:showBubbleSize val="0"/>
        </c:dLbls>
        <c:marker val="1"/>
        <c:smooth val="0"/>
        <c:axId val="212901248"/>
        <c:axId val="227771904"/>
      </c:lineChart>
      <c:dateAx>
        <c:axId val="212901248"/>
        <c:scaling>
          <c:orientation val="minMax"/>
        </c:scaling>
        <c:delete val="1"/>
        <c:axPos val="b"/>
        <c:numFmt formatCode="ge" sourceLinked="1"/>
        <c:majorTickMark val="none"/>
        <c:minorTickMark val="none"/>
        <c:tickLblPos val="none"/>
        <c:crossAx val="227771904"/>
        <c:crosses val="autoZero"/>
        <c:auto val="1"/>
        <c:lblOffset val="100"/>
        <c:baseTimeUnit val="years"/>
      </c:dateAx>
      <c:valAx>
        <c:axId val="2277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901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50.56</c:v>
                </c:pt>
                <c:pt idx="1">
                  <c:v>50.11</c:v>
                </c:pt>
                <c:pt idx="2">
                  <c:v>65.88</c:v>
                </c:pt>
                <c:pt idx="3">
                  <c:v>65.739999999999995</c:v>
                </c:pt>
                <c:pt idx="4">
                  <c:v>66.56</c:v>
                </c:pt>
              </c:numCache>
            </c:numRef>
          </c:val>
        </c:ser>
        <c:dLbls>
          <c:showLegendKey val="0"/>
          <c:showVal val="0"/>
          <c:showCatName val="0"/>
          <c:showSerName val="0"/>
          <c:showPercent val="0"/>
          <c:showBubbleSize val="0"/>
        </c:dLbls>
        <c:gapWidth val="150"/>
        <c:axId val="206172928"/>
        <c:axId val="2061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ser>
        <c:dLbls>
          <c:showLegendKey val="0"/>
          <c:showVal val="0"/>
          <c:showCatName val="0"/>
          <c:showSerName val="0"/>
          <c:showPercent val="0"/>
          <c:showBubbleSize val="0"/>
        </c:dLbls>
        <c:marker val="1"/>
        <c:smooth val="0"/>
        <c:axId val="206172928"/>
        <c:axId val="206174464"/>
      </c:lineChart>
      <c:dateAx>
        <c:axId val="206172928"/>
        <c:scaling>
          <c:orientation val="minMax"/>
        </c:scaling>
        <c:delete val="1"/>
        <c:axPos val="b"/>
        <c:numFmt formatCode="ge" sourceLinked="1"/>
        <c:majorTickMark val="none"/>
        <c:minorTickMark val="none"/>
        <c:tickLblPos val="none"/>
        <c:crossAx val="206174464"/>
        <c:crosses val="autoZero"/>
        <c:auto val="1"/>
        <c:lblOffset val="100"/>
        <c:baseTimeUnit val="years"/>
      </c:dateAx>
      <c:valAx>
        <c:axId val="206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6172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96.54</c:v>
                </c:pt>
                <c:pt idx="1">
                  <c:v>97.76</c:v>
                </c:pt>
                <c:pt idx="2">
                  <c:v>96.97</c:v>
                </c:pt>
                <c:pt idx="3">
                  <c:v>97.05</c:v>
                </c:pt>
                <c:pt idx="4">
                  <c:v>95.29</c:v>
                </c:pt>
              </c:numCache>
            </c:numRef>
          </c:val>
        </c:ser>
        <c:dLbls>
          <c:showLegendKey val="0"/>
          <c:showVal val="0"/>
          <c:showCatName val="0"/>
          <c:showSerName val="0"/>
          <c:showPercent val="0"/>
          <c:showBubbleSize val="0"/>
        </c:dLbls>
        <c:gapWidth val="150"/>
        <c:axId val="206222848"/>
        <c:axId val="2062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ser>
        <c:dLbls>
          <c:showLegendKey val="0"/>
          <c:showVal val="0"/>
          <c:showCatName val="0"/>
          <c:showSerName val="0"/>
          <c:showPercent val="0"/>
          <c:showBubbleSize val="0"/>
        </c:dLbls>
        <c:marker val="1"/>
        <c:smooth val="0"/>
        <c:axId val="206222848"/>
        <c:axId val="206224384"/>
      </c:lineChart>
      <c:dateAx>
        <c:axId val="206222848"/>
        <c:scaling>
          <c:orientation val="minMax"/>
        </c:scaling>
        <c:delete val="1"/>
        <c:axPos val="b"/>
        <c:numFmt formatCode="ge" sourceLinked="1"/>
        <c:majorTickMark val="none"/>
        <c:minorTickMark val="none"/>
        <c:tickLblPos val="none"/>
        <c:crossAx val="206224384"/>
        <c:crosses val="autoZero"/>
        <c:auto val="1"/>
        <c:lblOffset val="100"/>
        <c:baseTimeUnit val="years"/>
      </c:dateAx>
      <c:valAx>
        <c:axId val="206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62228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100.38</c:v>
                </c:pt>
                <c:pt idx="1">
                  <c:v>101.19</c:v>
                </c:pt>
                <c:pt idx="2">
                  <c:v>100.54</c:v>
                </c:pt>
                <c:pt idx="3">
                  <c:v>100.75</c:v>
                </c:pt>
                <c:pt idx="4">
                  <c:v>100.05</c:v>
                </c:pt>
              </c:numCache>
            </c:numRef>
          </c:val>
        </c:ser>
        <c:dLbls>
          <c:showLegendKey val="0"/>
          <c:showVal val="0"/>
          <c:showCatName val="0"/>
          <c:showSerName val="0"/>
          <c:showPercent val="0"/>
          <c:showBubbleSize val="0"/>
        </c:dLbls>
        <c:gapWidth val="150"/>
        <c:axId val="230668928"/>
        <c:axId val="2509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ser>
        <c:dLbls>
          <c:showLegendKey val="0"/>
          <c:showVal val="0"/>
          <c:showCatName val="0"/>
          <c:showSerName val="0"/>
          <c:showPercent val="0"/>
          <c:showBubbleSize val="0"/>
        </c:dLbls>
        <c:marker val="1"/>
        <c:smooth val="0"/>
        <c:axId val="230668928"/>
        <c:axId val="250913152"/>
      </c:lineChart>
      <c:dateAx>
        <c:axId val="230668928"/>
        <c:scaling>
          <c:orientation val="minMax"/>
        </c:scaling>
        <c:delete val="1"/>
        <c:axPos val="b"/>
        <c:numFmt formatCode="ge" sourceLinked="1"/>
        <c:majorTickMark val="none"/>
        <c:minorTickMark val="none"/>
        <c:tickLblPos val="none"/>
        <c:crossAx val="250913152"/>
        <c:crosses val="autoZero"/>
        <c:auto val="1"/>
        <c:lblOffset val="100"/>
        <c:baseTimeUnit val="years"/>
      </c:dateAx>
      <c:valAx>
        <c:axId val="25091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30668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38.03</c:v>
                </c:pt>
                <c:pt idx="1">
                  <c:v>39.630000000000003</c:v>
                </c:pt>
                <c:pt idx="2">
                  <c:v>41.09</c:v>
                </c:pt>
                <c:pt idx="3">
                  <c:v>42.7</c:v>
                </c:pt>
                <c:pt idx="4">
                  <c:v>42.46</c:v>
                </c:pt>
              </c:numCache>
            </c:numRef>
          </c:val>
        </c:ser>
        <c:dLbls>
          <c:showLegendKey val="0"/>
          <c:showVal val="0"/>
          <c:showCatName val="0"/>
          <c:showSerName val="0"/>
          <c:showPercent val="0"/>
          <c:showBubbleSize val="0"/>
        </c:dLbls>
        <c:gapWidth val="150"/>
        <c:axId val="371810688"/>
        <c:axId val="3718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ser>
        <c:dLbls>
          <c:showLegendKey val="0"/>
          <c:showVal val="0"/>
          <c:showCatName val="0"/>
          <c:showSerName val="0"/>
          <c:showPercent val="0"/>
          <c:showBubbleSize val="0"/>
        </c:dLbls>
        <c:marker val="1"/>
        <c:smooth val="0"/>
        <c:axId val="371810688"/>
        <c:axId val="371812224"/>
      </c:lineChart>
      <c:dateAx>
        <c:axId val="371810688"/>
        <c:scaling>
          <c:orientation val="minMax"/>
        </c:scaling>
        <c:delete val="1"/>
        <c:axPos val="b"/>
        <c:numFmt formatCode="ge" sourceLinked="1"/>
        <c:majorTickMark val="none"/>
        <c:minorTickMark val="none"/>
        <c:tickLblPos val="none"/>
        <c:crossAx val="371812224"/>
        <c:crosses val="autoZero"/>
        <c:auto val="1"/>
        <c:lblOffset val="100"/>
        <c:baseTimeUnit val="years"/>
      </c:dateAx>
      <c:valAx>
        <c:axId val="371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1810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c:v>
                </c:pt>
                <c:pt idx="1">
                  <c:v>1.56</c:v>
                </c:pt>
                <c:pt idx="2">
                  <c:v>1.7</c:v>
                </c:pt>
                <c:pt idx="3">
                  <c:v>2.27</c:v>
                </c:pt>
                <c:pt idx="4">
                  <c:v>2.27</c:v>
                </c:pt>
              </c:numCache>
            </c:numRef>
          </c:val>
        </c:ser>
        <c:dLbls>
          <c:showLegendKey val="0"/>
          <c:showVal val="0"/>
          <c:showCatName val="0"/>
          <c:showSerName val="0"/>
          <c:showPercent val="0"/>
          <c:showBubbleSize val="0"/>
        </c:dLbls>
        <c:gapWidth val="150"/>
        <c:axId val="372088192"/>
        <c:axId val="3726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ser>
        <c:dLbls>
          <c:showLegendKey val="0"/>
          <c:showVal val="0"/>
          <c:showCatName val="0"/>
          <c:showSerName val="0"/>
          <c:showPercent val="0"/>
          <c:showBubbleSize val="0"/>
        </c:dLbls>
        <c:marker val="1"/>
        <c:smooth val="0"/>
        <c:axId val="372088192"/>
        <c:axId val="372638848"/>
      </c:lineChart>
      <c:dateAx>
        <c:axId val="372088192"/>
        <c:scaling>
          <c:orientation val="minMax"/>
        </c:scaling>
        <c:delete val="1"/>
        <c:axPos val="b"/>
        <c:numFmt formatCode="ge" sourceLinked="1"/>
        <c:majorTickMark val="none"/>
        <c:minorTickMark val="none"/>
        <c:tickLblPos val="none"/>
        <c:crossAx val="372638848"/>
        <c:crosses val="autoZero"/>
        <c:auto val="1"/>
        <c:lblOffset val="100"/>
        <c:baseTimeUnit val="years"/>
      </c:dateAx>
      <c:valAx>
        <c:axId val="3726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20881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9592320"/>
        <c:axId val="5095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ser>
        <c:dLbls>
          <c:showLegendKey val="0"/>
          <c:showVal val="0"/>
          <c:showCatName val="0"/>
          <c:showSerName val="0"/>
          <c:showPercent val="0"/>
          <c:showBubbleSize val="0"/>
        </c:dLbls>
        <c:marker val="1"/>
        <c:smooth val="0"/>
        <c:axId val="509592320"/>
        <c:axId val="509593856"/>
      </c:lineChart>
      <c:dateAx>
        <c:axId val="509592320"/>
        <c:scaling>
          <c:orientation val="minMax"/>
        </c:scaling>
        <c:delete val="1"/>
        <c:axPos val="b"/>
        <c:numFmt formatCode="ge" sourceLinked="1"/>
        <c:majorTickMark val="none"/>
        <c:minorTickMark val="none"/>
        <c:tickLblPos val="none"/>
        <c:crossAx val="509593856"/>
        <c:crosses val="autoZero"/>
        <c:auto val="1"/>
        <c:lblOffset val="100"/>
        <c:baseTimeUnit val="years"/>
      </c:dateAx>
      <c:valAx>
        <c:axId val="5095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09592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3153.03</c:v>
                </c:pt>
                <c:pt idx="1">
                  <c:v>3629.41</c:v>
                </c:pt>
                <c:pt idx="2">
                  <c:v>3613.57</c:v>
                </c:pt>
                <c:pt idx="3">
                  <c:v>3984.53</c:v>
                </c:pt>
                <c:pt idx="4">
                  <c:v>1995.41</c:v>
                </c:pt>
              </c:numCache>
            </c:numRef>
          </c:val>
        </c:ser>
        <c:dLbls>
          <c:showLegendKey val="0"/>
          <c:showVal val="0"/>
          <c:showCatName val="0"/>
          <c:showSerName val="0"/>
          <c:showPercent val="0"/>
          <c:showBubbleSize val="0"/>
        </c:dLbls>
        <c:gapWidth val="150"/>
        <c:axId val="511495552"/>
        <c:axId val="5120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ser>
        <c:dLbls>
          <c:showLegendKey val="0"/>
          <c:showVal val="0"/>
          <c:showCatName val="0"/>
          <c:showSerName val="0"/>
          <c:showPercent val="0"/>
          <c:showBubbleSize val="0"/>
        </c:dLbls>
        <c:marker val="1"/>
        <c:smooth val="0"/>
        <c:axId val="511495552"/>
        <c:axId val="512042112"/>
      </c:lineChart>
      <c:dateAx>
        <c:axId val="511495552"/>
        <c:scaling>
          <c:orientation val="minMax"/>
        </c:scaling>
        <c:delete val="1"/>
        <c:axPos val="b"/>
        <c:numFmt formatCode="ge" sourceLinked="1"/>
        <c:majorTickMark val="none"/>
        <c:minorTickMark val="none"/>
        <c:tickLblPos val="none"/>
        <c:crossAx val="512042112"/>
        <c:crosses val="autoZero"/>
        <c:auto val="1"/>
        <c:lblOffset val="100"/>
        <c:baseTimeUnit val="years"/>
      </c:dateAx>
      <c:valAx>
        <c:axId val="51204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11495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quot;-&quot;">
                  <c:v>4.07</c:v>
                </c:pt>
                <c:pt idx="3" formatCode="#,##0.00;&quot;△&quot;#,##0.00;&quot;-&quot;">
                  <c:v>2.98</c:v>
                </c:pt>
                <c:pt idx="4" formatCode="#,##0.00;&quot;△&quot;#,##0.00;&quot;-&quot;">
                  <c:v>1.89</c:v>
                </c:pt>
              </c:numCache>
            </c:numRef>
          </c:val>
        </c:ser>
        <c:dLbls>
          <c:showLegendKey val="0"/>
          <c:showVal val="0"/>
          <c:showCatName val="0"/>
          <c:showSerName val="0"/>
          <c:showPercent val="0"/>
          <c:showBubbleSize val="0"/>
        </c:dLbls>
        <c:gapWidth val="150"/>
        <c:axId val="570929536"/>
        <c:axId val="5709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ser>
        <c:dLbls>
          <c:showLegendKey val="0"/>
          <c:showVal val="0"/>
          <c:showCatName val="0"/>
          <c:showSerName val="0"/>
          <c:showPercent val="0"/>
          <c:showBubbleSize val="0"/>
        </c:dLbls>
        <c:marker val="1"/>
        <c:smooth val="0"/>
        <c:axId val="570929536"/>
        <c:axId val="570931072"/>
      </c:lineChart>
      <c:dateAx>
        <c:axId val="570929536"/>
        <c:scaling>
          <c:orientation val="minMax"/>
        </c:scaling>
        <c:delete val="1"/>
        <c:axPos val="b"/>
        <c:numFmt formatCode="ge" sourceLinked="1"/>
        <c:majorTickMark val="none"/>
        <c:minorTickMark val="none"/>
        <c:tickLblPos val="none"/>
        <c:crossAx val="570931072"/>
        <c:crosses val="autoZero"/>
        <c:auto val="1"/>
        <c:lblOffset val="100"/>
        <c:baseTimeUnit val="years"/>
      </c:dateAx>
      <c:valAx>
        <c:axId val="57093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70929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61.89</c:v>
                </c:pt>
                <c:pt idx="1">
                  <c:v>65.7</c:v>
                </c:pt>
                <c:pt idx="2">
                  <c:v>61.85</c:v>
                </c:pt>
                <c:pt idx="3">
                  <c:v>64.3</c:v>
                </c:pt>
                <c:pt idx="4">
                  <c:v>62.23</c:v>
                </c:pt>
              </c:numCache>
            </c:numRef>
          </c:val>
        </c:ser>
        <c:dLbls>
          <c:showLegendKey val="0"/>
          <c:showVal val="0"/>
          <c:showCatName val="0"/>
          <c:showSerName val="0"/>
          <c:showPercent val="0"/>
          <c:showBubbleSize val="0"/>
        </c:dLbls>
        <c:gapWidth val="150"/>
        <c:axId val="206064640"/>
        <c:axId val="2060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ser>
        <c:dLbls>
          <c:showLegendKey val="0"/>
          <c:showVal val="0"/>
          <c:showCatName val="0"/>
          <c:showSerName val="0"/>
          <c:showPercent val="0"/>
          <c:showBubbleSize val="0"/>
        </c:dLbls>
        <c:marker val="1"/>
        <c:smooth val="0"/>
        <c:axId val="206064640"/>
        <c:axId val="206082816"/>
      </c:lineChart>
      <c:dateAx>
        <c:axId val="206064640"/>
        <c:scaling>
          <c:orientation val="minMax"/>
        </c:scaling>
        <c:delete val="1"/>
        <c:axPos val="b"/>
        <c:numFmt formatCode="ge" sourceLinked="1"/>
        <c:majorTickMark val="none"/>
        <c:minorTickMark val="none"/>
        <c:tickLblPos val="none"/>
        <c:crossAx val="206082816"/>
        <c:crosses val="autoZero"/>
        <c:auto val="1"/>
        <c:lblOffset val="100"/>
        <c:baseTimeUnit val="years"/>
      </c:dateAx>
      <c:valAx>
        <c:axId val="2060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6064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197.13</c:v>
                </c:pt>
                <c:pt idx="1">
                  <c:v>184.74</c:v>
                </c:pt>
                <c:pt idx="2">
                  <c:v>197.36</c:v>
                </c:pt>
                <c:pt idx="3">
                  <c:v>189.39</c:v>
                </c:pt>
                <c:pt idx="4">
                  <c:v>195.13</c:v>
                </c:pt>
              </c:numCache>
            </c:numRef>
          </c:val>
        </c:ser>
        <c:dLbls>
          <c:showLegendKey val="0"/>
          <c:showVal val="0"/>
          <c:showCatName val="0"/>
          <c:showSerName val="0"/>
          <c:showPercent val="0"/>
          <c:showBubbleSize val="0"/>
        </c:dLbls>
        <c:gapWidth val="150"/>
        <c:axId val="206131200"/>
        <c:axId val="2061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ser>
        <c:dLbls>
          <c:showLegendKey val="0"/>
          <c:showVal val="0"/>
          <c:showCatName val="0"/>
          <c:showSerName val="0"/>
          <c:showPercent val="0"/>
          <c:showBubbleSize val="0"/>
        </c:dLbls>
        <c:marker val="1"/>
        <c:smooth val="0"/>
        <c:axId val="206131200"/>
        <c:axId val="206132736"/>
      </c:lineChart>
      <c:dateAx>
        <c:axId val="206131200"/>
        <c:scaling>
          <c:orientation val="minMax"/>
        </c:scaling>
        <c:delete val="1"/>
        <c:axPos val="b"/>
        <c:numFmt formatCode="ge" sourceLinked="1"/>
        <c:majorTickMark val="none"/>
        <c:minorTickMark val="none"/>
        <c:tickLblPos val="none"/>
        <c:crossAx val="206132736"/>
        <c:crosses val="autoZero"/>
        <c:auto val="1"/>
        <c:lblOffset val="100"/>
        <c:baseTimeUnit val="years"/>
      </c:dateAx>
      <c:valAx>
        <c:axId val="2061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6131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 zoomScale="85" zoomScaleNormal="8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精華町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3</v>
      </c>
      <c r="C7" s="47"/>
      <c r="D7" s="47"/>
      <c r="E7" s="47"/>
      <c r="F7" s="47"/>
      <c r="G7" s="47"/>
      <c r="H7" s="47"/>
      <c r="I7" s="46" t="s">
        <v>12</v>
      </c>
      <c r="J7" s="47"/>
      <c r="K7" s="47"/>
      <c r="L7" s="47"/>
      <c r="M7" s="47"/>
      <c r="N7" s="47"/>
      <c r="O7" s="48"/>
      <c r="P7" s="49" t="s">
        <v>4</v>
      </c>
      <c r="Q7" s="49"/>
      <c r="R7" s="49"/>
      <c r="S7" s="49"/>
      <c r="T7" s="49"/>
      <c r="U7" s="49"/>
      <c r="V7" s="49"/>
      <c r="W7" s="49" t="s">
        <v>14</v>
      </c>
      <c r="X7" s="49"/>
      <c r="Y7" s="49"/>
      <c r="Z7" s="49"/>
      <c r="AA7" s="49"/>
      <c r="AB7" s="49"/>
      <c r="AC7" s="49"/>
      <c r="AD7" s="49" t="s">
        <v>7</v>
      </c>
      <c r="AE7" s="49"/>
      <c r="AF7" s="49"/>
      <c r="AG7" s="49"/>
      <c r="AH7" s="49"/>
      <c r="AI7" s="49"/>
      <c r="AJ7" s="49"/>
      <c r="AK7" s="7"/>
      <c r="AL7" s="49" t="s">
        <v>15</v>
      </c>
      <c r="AM7" s="49"/>
      <c r="AN7" s="49"/>
      <c r="AO7" s="49"/>
      <c r="AP7" s="49"/>
      <c r="AQ7" s="49"/>
      <c r="AR7" s="49"/>
      <c r="AS7" s="49"/>
      <c r="AT7" s="46" t="s">
        <v>8</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A5</v>
      </c>
      <c r="X8" s="53"/>
      <c r="Y8" s="53"/>
      <c r="Z8" s="53"/>
      <c r="AA8" s="53"/>
      <c r="AB8" s="53"/>
      <c r="AC8" s="53"/>
      <c r="AD8" s="53" t="str">
        <f>データ!$M$6</f>
        <v>非設置</v>
      </c>
      <c r="AE8" s="53"/>
      <c r="AF8" s="53"/>
      <c r="AG8" s="53"/>
      <c r="AH8" s="53"/>
      <c r="AI8" s="53"/>
      <c r="AJ8" s="53"/>
      <c r="AK8" s="7"/>
      <c r="AL8" s="54">
        <f>データ!$R$6</f>
        <v>37466</v>
      </c>
      <c r="AM8" s="54"/>
      <c r="AN8" s="54"/>
      <c r="AO8" s="54"/>
      <c r="AP8" s="54"/>
      <c r="AQ8" s="54"/>
      <c r="AR8" s="54"/>
      <c r="AS8" s="54"/>
      <c r="AT8" s="55">
        <f>データ!$S$6</f>
        <v>25.68</v>
      </c>
      <c r="AU8" s="56"/>
      <c r="AV8" s="56"/>
      <c r="AW8" s="56"/>
      <c r="AX8" s="56"/>
      <c r="AY8" s="56"/>
      <c r="AZ8" s="56"/>
      <c r="BA8" s="56"/>
      <c r="BB8" s="57">
        <f>データ!$T$6</f>
        <v>1458.96</v>
      </c>
      <c r="BC8" s="57"/>
      <c r="BD8" s="57"/>
      <c r="BE8" s="57"/>
      <c r="BF8" s="57"/>
      <c r="BG8" s="57"/>
      <c r="BH8" s="57"/>
      <c r="BI8" s="57"/>
      <c r="BJ8" s="3"/>
      <c r="BK8" s="3"/>
      <c r="BL8" s="58" t="s">
        <v>13</v>
      </c>
      <c r="BM8" s="59"/>
      <c r="BN8" s="18" t="s">
        <v>21</v>
      </c>
      <c r="BO8" s="21"/>
      <c r="BP8" s="21"/>
      <c r="BQ8" s="21"/>
      <c r="BR8" s="21"/>
      <c r="BS8" s="21"/>
      <c r="BT8" s="21"/>
      <c r="BU8" s="21"/>
      <c r="BV8" s="21"/>
      <c r="BW8" s="21"/>
      <c r="BX8" s="21"/>
      <c r="BY8" s="25"/>
    </row>
    <row r="9" spans="1:78" ht="18.75" customHeight="1" x14ac:dyDescent="0.15">
      <c r="A9" s="2"/>
      <c r="B9" s="46" t="s">
        <v>23</v>
      </c>
      <c r="C9" s="47"/>
      <c r="D9" s="47"/>
      <c r="E9" s="47"/>
      <c r="F9" s="47"/>
      <c r="G9" s="47"/>
      <c r="H9" s="47"/>
      <c r="I9" s="46" t="s">
        <v>25</v>
      </c>
      <c r="J9" s="47"/>
      <c r="K9" s="47"/>
      <c r="L9" s="47"/>
      <c r="M9" s="47"/>
      <c r="N9" s="47"/>
      <c r="O9" s="48"/>
      <c r="P9" s="49" t="s">
        <v>26</v>
      </c>
      <c r="Q9" s="49"/>
      <c r="R9" s="49"/>
      <c r="S9" s="49"/>
      <c r="T9" s="49"/>
      <c r="U9" s="49"/>
      <c r="V9" s="49"/>
      <c r="W9" s="49" t="s">
        <v>24</v>
      </c>
      <c r="X9" s="49"/>
      <c r="Y9" s="49"/>
      <c r="Z9" s="49"/>
      <c r="AA9" s="49"/>
      <c r="AB9" s="49"/>
      <c r="AC9" s="49"/>
      <c r="AD9" s="2"/>
      <c r="AE9" s="2"/>
      <c r="AF9" s="2"/>
      <c r="AG9" s="2"/>
      <c r="AH9" s="7"/>
      <c r="AI9" s="7"/>
      <c r="AJ9" s="7"/>
      <c r="AK9" s="7"/>
      <c r="AL9" s="49" t="s">
        <v>29</v>
      </c>
      <c r="AM9" s="49"/>
      <c r="AN9" s="49"/>
      <c r="AO9" s="49"/>
      <c r="AP9" s="49"/>
      <c r="AQ9" s="49"/>
      <c r="AR9" s="49"/>
      <c r="AS9" s="49"/>
      <c r="AT9" s="46" t="s">
        <v>31</v>
      </c>
      <c r="AU9" s="47"/>
      <c r="AV9" s="47"/>
      <c r="AW9" s="47"/>
      <c r="AX9" s="47"/>
      <c r="AY9" s="47"/>
      <c r="AZ9" s="47"/>
      <c r="BA9" s="47"/>
      <c r="BB9" s="49" t="s">
        <v>17</v>
      </c>
      <c r="BC9" s="49"/>
      <c r="BD9" s="49"/>
      <c r="BE9" s="49"/>
      <c r="BF9" s="49"/>
      <c r="BG9" s="49"/>
      <c r="BH9" s="49"/>
      <c r="BI9" s="49"/>
      <c r="BJ9" s="3"/>
      <c r="BK9" s="3"/>
      <c r="BL9" s="60" t="s">
        <v>33</v>
      </c>
      <c r="BM9" s="61"/>
      <c r="BN9" s="19" t="s">
        <v>34</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87.37</v>
      </c>
      <c r="J10" s="56"/>
      <c r="K10" s="56"/>
      <c r="L10" s="56"/>
      <c r="M10" s="56"/>
      <c r="N10" s="56"/>
      <c r="O10" s="62"/>
      <c r="P10" s="57">
        <f>データ!$P$6</f>
        <v>99.76</v>
      </c>
      <c r="Q10" s="57"/>
      <c r="R10" s="57"/>
      <c r="S10" s="57"/>
      <c r="T10" s="57"/>
      <c r="U10" s="57"/>
      <c r="V10" s="57"/>
      <c r="W10" s="54">
        <f>データ!$Q$6</f>
        <v>2068</v>
      </c>
      <c r="X10" s="54"/>
      <c r="Y10" s="54"/>
      <c r="Z10" s="54"/>
      <c r="AA10" s="54"/>
      <c r="AB10" s="54"/>
      <c r="AC10" s="54"/>
      <c r="AD10" s="2"/>
      <c r="AE10" s="2"/>
      <c r="AF10" s="2"/>
      <c r="AG10" s="2"/>
      <c r="AH10" s="7"/>
      <c r="AI10" s="7"/>
      <c r="AJ10" s="7"/>
      <c r="AK10" s="7"/>
      <c r="AL10" s="54">
        <f>データ!$U$6</f>
        <v>37339</v>
      </c>
      <c r="AM10" s="54"/>
      <c r="AN10" s="54"/>
      <c r="AO10" s="54"/>
      <c r="AP10" s="54"/>
      <c r="AQ10" s="54"/>
      <c r="AR10" s="54"/>
      <c r="AS10" s="54"/>
      <c r="AT10" s="55">
        <f>データ!$V$6</f>
        <v>13.5</v>
      </c>
      <c r="AU10" s="56"/>
      <c r="AV10" s="56"/>
      <c r="AW10" s="56"/>
      <c r="AX10" s="56"/>
      <c r="AY10" s="56"/>
      <c r="AZ10" s="56"/>
      <c r="BA10" s="56"/>
      <c r="BB10" s="57">
        <f>データ!$W$6</f>
        <v>2765.85</v>
      </c>
      <c r="BC10" s="57"/>
      <c r="BD10" s="57"/>
      <c r="BE10" s="57"/>
      <c r="BF10" s="57"/>
      <c r="BG10" s="57"/>
      <c r="BH10" s="57"/>
      <c r="BI10" s="57"/>
      <c r="BJ10" s="2"/>
      <c r="BK10" s="2"/>
      <c r="BL10" s="63" t="s">
        <v>36</v>
      </c>
      <c r="BM10" s="64"/>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39</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40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42</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94"/>
      <c r="BM17" s="95"/>
      <c r="BN17" s="95"/>
      <c r="BO17" s="95"/>
      <c r="BP17" s="95"/>
      <c r="BQ17" s="95"/>
      <c r="BR17" s="95"/>
      <c r="BS17" s="95"/>
      <c r="BT17" s="95"/>
      <c r="BU17" s="95"/>
      <c r="BV17" s="95"/>
      <c r="BW17" s="95"/>
      <c r="BX17" s="95"/>
      <c r="BY17" s="95"/>
      <c r="BZ17" s="9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94"/>
      <c r="BM18" s="95"/>
      <c r="BN18" s="95"/>
      <c r="BO18" s="95"/>
      <c r="BP18" s="95"/>
      <c r="BQ18" s="95"/>
      <c r="BR18" s="95"/>
      <c r="BS18" s="95"/>
      <c r="BT18" s="95"/>
      <c r="BU18" s="95"/>
      <c r="BV18" s="95"/>
      <c r="BW18" s="95"/>
      <c r="BX18" s="95"/>
      <c r="BY18" s="95"/>
      <c r="BZ18" s="9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94"/>
      <c r="BM19" s="95"/>
      <c r="BN19" s="95"/>
      <c r="BO19" s="95"/>
      <c r="BP19" s="95"/>
      <c r="BQ19" s="95"/>
      <c r="BR19" s="95"/>
      <c r="BS19" s="95"/>
      <c r="BT19" s="95"/>
      <c r="BU19" s="95"/>
      <c r="BV19" s="95"/>
      <c r="BW19" s="95"/>
      <c r="BX19" s="95"/>
      <c r="BY19" s="95"/>
      <c r="BZ19" s="9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94"/>
      <c r="BM20" s="95"/>
      <c r="BN20" s="95"/>
      <c r="BO20" s="95"/>
      <c r="BP20" s="95"/>
      <c r="BQ20" s="95"/>
      <c r="BR20" s="95"/>
      <c r="BS20" s="95"/>
      <c r="BT20" s="95"/>
      <c r="BU20" s="95"/>
      <c r="BV20" s="95"/>
      <c r="BW20" s="95"/>
      <c r="BX20" s="95"/>
      <c r="BY20" s="95"/>
      <c r="BZ20" s="9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94"/>
      <c r="BM21" s="95"/>
      <c r="BN21" s="95"/>
      <c r="BO21" s="95"/>
      <c r="BP21" s="95"/>
      <c r="BQ21" s="95"/>
      <c r="BR21" s="95"/>
      <c r="BS21" s="95"/>
      <c r="BT21" s="95"/>
      <c r="BU21" s="95"/>
      <c r="BV21" s="95"/>
      <c r="BW21" s="95"/>
      <c r="BX21" s="95"/>
      <c r="BY21" s="95"/>
      <c r="BZ21" s="9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94"/>
      <c r="BM22" s="95"/>
      <c r="BN22" s="95"/>
      <c r="BO22" s="95"/>
      <c r="BP22" s="95"/>
      <c r="BQ22" s="95"/>
      <c r="BR22" s="95"/>
      <c r="BS22" s="95"/>
      <c r="BT22" s="95"/>
      <c r="BU22" s="95"/>
      <c r="BV22" s="95"/>
      <c r="BW22" s="95"/>
      <c r="BX22" s="95"/>
      <c r="BY22" s="95"/>
      <c r="BZ22" s="9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94"/>
      <c r="BM23" s="95"/>
      <c r="BN23" s="95"/>
      <c r="BO23" s="95"/>
      <c r="BP23" s="95"/>
      <c r="BQ23" s="95"/>
      <c r="BR23" s="95"/>
      <c r="BS23" s="95"/>
      <c r="BT23" s="95"/>
      <c r="BU23" s="95"/>
      <c r="BV23" s="95"/>
      <c r="BW23" s="95"/>
      <c r="BX23" s="95"/>
      <c r="BY23" s="95"/>
      <c r="BZ23" s="9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94"/>
      <c r="BM24" s="95"/>
      <c r="BN24" s="95"/>
      <c r="BO24" s="95"/>
      <c r="BP24" s="95"/>
      <c r="BQ24" s="95"/>
      <c r="BR24" s="95"/>
      <c r="BS24" s="95"/>
      <c r="BT24" s="95"/>
      <c r="BU24" s="95"/>
      <c r="BV24" s="95"/>
      <c r="BW24" s="95"/>
      <c r="BX24" s="95"/>
      <c r="BY24" s="95"/>
      <c r="BZ24" s="9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94"/>
      <c r="BM25" s="95"/>
      <c r="BN25" s="95"/>
      <c r="BO25" s="95"/>
      <c r="BP25" s="95"/>
      <c r="BQ25" s="95"/>
      <c r="BR25" s="95"/>
      <c r="BS25" s="95"/>
      <c r="BT25" s="95"/>
      <c r="BU25" s="95"/>
      <c r="BV25" s="95"/>
      <c r="BW25" s="95"/>
      <c r="BX25" s="95"/>
      <c r="BY25" s="95"/>
      <c r="BZ25" s="9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94"/>
      <c r="BM26" s="95"/>
      <c r="BN26" s="95"/>
      <c r="BO26" s="95"/>
      <c r="BP26" s="95"/>
      <c r="BQ26" s="95"/>
      <c r="BR26" s="95"/>
      <c r="BS26" s="95"/>
      <c r="BT26" s="95"/>
      <c r="BU26" s="95"/>
      <c r="BV26" s="95"/>
      <c r="BW26" s="95"/>
      <c r="BX26" s="95"/>
      <c r="BY26" s="95"/>
      <c r="BZ26" s="9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94"/>
      <c r="BM27" s="95"/>
      <c r="BN27" s="95"/>
      <c r="BO27" s="95"/>
      <c r="BP27" s="95"/>
      <c r="BQ27" s="95"/>
      <c r="BR27" s="95"/>
      <c r="BS27" s="95"/>
      <c r="BT27" s="95"/>
      <c r="BU27" s="95"/>
      <c r="BV27" s="95"/>
      <c r="BW27" s="95"/>
      <c r="BX27" s="95"/>
      <c r="BY27" s="95"/>
      <c r="BZ27" s="9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94"/>
      <c r="BM28" s="95"/>
      <c r="BN28" s="95"/>
      <c r="BO28" s="95"/>
      <c r="BP28" s="95"/>
      <c r="BQ28" s="95"/>
      <c r="BR28" s="95"/>
      <c r="BS28" s="95"/>
      <c r="BT28" s="95"/>
      <c r="BU28" s="95"/>
      <c r="BV28" s="95"/>
      <c r="BW28" s="95"/>
      <c r="BX28" s="95"/>
      <c r="BY28" s="95"/>
      <c r="BZ28" s="9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94"/>
      <c r="BM29" s="95"/>
      <c r="BN29" s="95"/>
      <c r="BO29" s="95"/>
      <c r="BP29" s="95"/>
      <c r="BQ29" s="95"/>
      <c r="BR29" s="95"/>
      <c r="BS29" s="95"/>
      <c r="BT29" s="95"/>
      <c r="BU29" s="95"/>
      <c r="BV29" s="95"/>
      <c r="BW29" s="95"/>
      <c r="BX29" s="95"/>
      <c r="BY29" s="95"/>
      <c r="BZ29" s="9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94"/>
      <c r="BM30" s="95"/>
      <c r="BN30" s="95"/>
      <c r="BO30" s="95"/>
      <c r="BP30" s="95"/>
      <c r="BQ30" s="95"/>
      <c r="BR30" s="95"/>
      <c r="BS30" s="95"/>
      <c r="BT30" s="95"/>
      <c r="BU30" s="95"/>
      <c r="BV30" s="95"/>
      <c r="BW30" s="95"/>
      <c r="BX30" s="95"/>
      <c r="BY30" s="95"/>
      <c r="BZ30" s="9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94"/>
      <c r="BM31" s="95"/>
      <c r="BN31" s="95"/>
      <c r="BO31" s="95"/>
      <c r="BP31" s="95"/>
      <c r="BQ31" s="95"/>
      <c r="BR31" s="95"/>
      <c r="BS31" s="95"/>
      <c r="BT31" s="95"/>
      <c r="BU31" s="95"/>
      <c r="BV31" s="95"/>
      <c r="BW31" s="95"/>
      <c r="BX31" s="95"/>
      <c r="BY31" s="95"/>
      <c r="BZ31" s="9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94"/>
      <c r="BM32" s="95"/>
      <c r="BN32" s="95"/>
      <c r="BO32" s="95"/>
      <c r="BP32" s="95"/>
      <c r="BQ32" s="95"/>
      <c r="BR32" s="95"/>
      <c r="BS32" s="95"/>
      <c r="BT32" s="95"/>
      <c r="BU32" s="95"/>
      <c r="BV32" s="95"/>
      <c r="BW32" s="95"/>
      <c r="BX32" s="95"/>
      <c r="BY32" s="95"/>
      <c r="BZ32" s="9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94"/>
      <c r="BM33" s="95"/>
      <c r="BN33" s="95"/>
      <c r="BO33" s="95"/>
      <c r="BP33" s="95"/>
      <c r="BQ33" s="95"/>
      <c r="BR33" s="95"/>
      <c r="BS33" s="95"/>
      <c r="BT33" s="95"/>
      <c r="BU33" s="95"/>
      <c r="BV33" s="95"/>
      <c r="BW33" s="95"/>
      <c r="BX33" s="95"/>
      <c r="BY33" s="95"/>
      <c r="BZ33" s="96"/>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94"/>
      <c r="BM34" s="95"/>
      <c r="BN34" s="95"/>
      <c r="BO34" s="95"/>
      <c r="BP34" s="95"/>
      <c r="BQ34" s="95"/>
      <c r="BR34" s="95"/>
      <c r="BS34" s="95"/>
      <c r="BT34" s="95"/>
      <c r="BU34" s="95"/>
      <c r="BV34" s="95"/>
      <c r="BW34" s="95"/>
      <c r="BX34" s="95"/>
      <c r="BY34" s="95"/>
      <c r="BZ34" s="96"/>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94"/>
      <c r="BM35" s="95"/>
      <c r="BN35" s="95"/>
      <c r="BO35" s="95"/>
      <c r="BP35" s="95"/>
      <c r="BQ35" s="95"/>
      <c r="BR35" s="95"/>
      <c r="BS35" s="95"/>
      <c r="BT35" s="95"/>
      <c r="BU35" s="95"/>
      <c r="BV35" s="95"/>
      <c r="BW35" s="95"/>
      <c r="BX35" s="95"/>
      <c r="BY35" s="95"/>
      <c r="BZ35" s="9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94"/>
      <c r="BM36" s="95"/>
      <c r="BN36" s="95"/>
      <c r="BO36" s="95"/>
      <c r="BP36" s="95"/>
      <c r="BQ36" s="95"/>
      <c r="BR36" s="95"/>
      <c r="BS36" s="95"/>
      <c r="BT36" s="95"/>
      <c r="BU36" s="95"/>
      <c r="BV36" s="95"/>
      <c r="BW36" s="95"/>
      <c r="BX36" s="95"/>
      <c r="BY36" s="95"/>
      <c r="BZ36" s="9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94"/>
      <c r="BM37" s="95"/>
      <c r="BN37" s="95"/>
      <c r="BO37" s="95"/>
      <c r="BP37" s="95"/>
      <c r="BQ37" s="95"/>
      <c r="BR37" s="95"/>
      <c r="BS37" s="95"/>
      <c r="BT37" s="95"/>
      <c r="BU37" s="95"/>
      <c r="BV37" s="95"/>
      <c r="BW37" s="95"/>
      <c r="BX37" s="95"/>
      <c r="BY37" s="95"/>
      <c r="BZ37" s="9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94"/>
      <c r="BM38" s="95"/>
      <c r="BN38" s="95"/>
      <c r="BO38" s="95"/>
      <c r="BP38" s="95"/>
      <c r="BQ38" s="95"/>
      <c r="BR38" s="95"/>
      <c r="BS38" s="95"/>
      <c r="BT38" s="95"/>
      <c r="BU38" s="95"/>
      <c r="BV38" s="95"/>
      <c r="BW38" s="95"/>
      <c r="BX38" s="95"/>
      <c r="BY38" s="95"/>
      <c r="BZ38" s="9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94"/>
      <c r="BM39" s="95"/>
      <c r="BN39" s="95"/>
      <c r="BO39" s="95"/>
      <c r="BP39" s="95"/>
      <c r="BQ39" s="95"/>
      <c r="BR39" s="95"/>
      <c r="BS39" s="95"/>
      <c r="BT39" s="95"/>
      <c r="BU39" s="95"/>
      <c r="BV39" s="95"/>
      <c r="BW39" s="95"/>
      <c r="BX39" s="95"/>
      <c r="BY39" s="95"/>
      <c r="BZ39" s="9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94"/>
      <c r="BM40" s="95"/>
      <c r="BN40" s="95"/>
      <c r="BO40" s="95"/>
      <c r="BP40" s="95"/>
      <c r="BQ40" s="95"/>
      <c r="BR40" s="95"/>
      <c r="BS40" s="95"/>
      <c r="BT40" s="95"/>
      <c r="BU40" s="95"/>
      <c r="BV40" s="95"/>
      <c r="BW40" s="95"/>
      <c r="BX40" s="95"/>
      <c r="BY40" s="95"/>
      <c r="BZ40" s="9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94"/>
      <c r="BM41" s="95"/>
      <c r="BN41" s="95"/>
      <c r="BO41" s="95"/>
      <c r="BP41" s="95"/>
      <c r="BQ41" s="95"/>
      <c r="BR41" s="95"/>
      <c r="BS41" s="95"/>
      <c r="BT41" s="95"/>
      <c r="BU41" s="95"/>
      <c r="BV41" s="95"/>
      <c r="BW41" s="95"/>
      <c r="BX41" s="95"/>
      <c r="BY41" s="95"/>
      <c r="BZ41" s="9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94"/>
      <c r="BM42" s="95"/>
      <c r="BN42" s="95"/>
      <c r="BO42" s="95"/>
      <c r="BP42" s="95"/>
      <c r="BQ42" s="95"/>
      <c r="BR42" s="95"/>
      <c r="BS42" s="95"/>
      <c r="BT42" s="95"/>
      <c r="BU42" s="95"/>
      <c r="BV42" s="95"/>
      <c r="BW42" s="95"/>
      <c r="BX42" s="95"/>
      <c r="BY42" s="95"/>
      <c r="BZ42" s="9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94"/>
      <c r="BM43" s="95"/>
      <c r="BN43" s="95"/>
      <c r="BO43" s="95"/>
      <c r="BP43" s="95"/>
      <c r="BQ43" s="95"/>
      <c r="BR43" s="95"/>
      <c r="BS43" s="95"/>
      <c r="BT43" s="95"/>
      <c r="BU43" s="95"/>
      <c r="BV43" s="95"/>
      <c r="BW43" s="95"/>
      <c r="BX43" s="95"/>
      <c r="BY43" s="95"/>
      <c r="BZ43" s="9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94"/>
      <c r="BM44" s="95"/>
      <c r="BN44" s="95"/>
      <c r="BO44" s="95"/>
      <c r="BP44" s="95"/>
      <c r="BQ44" s="95"/>
      <c r="BR44" s="95"/>
      <c r="BS44" s="95"/>
      <c r="BT44" s="95"/>
      <c r="BU44" s="95"/>
      <c r="BV44" s="95"/>
      <c r="BW44" s="95"/>
      <c r="BX44" s="95"/>
      <c r="BY44" s="95"/>
      <c r="BZ44" s="9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43</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104</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9</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10</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45</v>
      </c>
      <c r="C84" s="6"/>
      <c r="D84" s="6"/>
      <c r="E84" s="6" t="s">
        <v>46</v>
      </c>
      <c r="F84" s="6" t="s">
        <v>48</v>
      </c>
      <c r="G84" s="6" t="s">
        <v>50</v>
      </c>
      <c r="H84" s="6" t="s">
        <v>44</v>
      </c>
      <c r="I84" s="6" t="s">
        <v>11</v>
      </c>
      <c r="J84" s="6" t="s">
        <v>28</v>
      </c>
      <c r="K84" s="6" t="s">
        <v>51</v>
      </c>
      <c r="L84" s="6" t="s">
        <v>52</v>
      </c>
      <c r="M84" s="6" t="s">
        <v>35</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gH/+4bjP/a3IXnFwFtlbtNKqxgg8iRgxK7J6w0qZqp3tevCSYBe3Lqi5Hgr+OlYEiKtKTzdBST5gaifKH8Itfw==" saltValue="p7ZDNJYSUsdHUcJr6FN4a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60</v>
      </c>
      <c r="D3" s="31" t="s">
        <v>61</v>
      </c>
      <c r="E3" s="31" t="s">
        <v>6</v>
      </c>
      <c r="F3" s="31" t="s">
        <v>5</v>
      </c>
      <c r="G3" s="31" t="s">
        <v>27</v>
      </c>
      <c r="H3" s="88" t="s">
        <v>32</v>
      </c>
      <c r="I3" s="89"/>
      <c r="J3" s="89"/>
      <c r="K3" s="89"/>
      <c r="L3" s="89"/>
      <c r="M3" s="89"/>
      <c r="N3" s="89"/>
      <c r="O3" s="89"/>
      <c r="P3" s="89"/>
      <c r="Q3" s="89"/>
      <c r="R3" s="89"/>
      <c r="S3" s="89"/>
      <c r="T3" s="89"/>
      <c r="U3" s="89"/>
      <c r="V3" s="89"/>
      <c r="W3" s="90"/>
      <c r="X3" s="86" t="s">
        <v>57</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9</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55</v>
      </c>
      <c r="Y4" s="87"/>
      <c r="Z4" s="87"/>
      <c r="AA4" s="87"/>
      <c r="AB4" s="87"/>
      <c r="AC4" s="87"/>
      <c r="AD4" s="87"/>
      <c r="AE4" s="87"/>
      <c r="AF4" s="87"/>
      <c r="AG4" s="87"/>
      <c r="AH4" s="87"/>
      <c r="AI4" s="87" t="s">
        <v>47</v>
      </c>
      <c r="AJ4" s="87"/>
      <c r="AK4" s="87"/>
      <c r="AL4" s="87"/>
      <c r="AM4" s="87"/>
      <c r="AN4" s="87"/>
      <c r="AO4" s="87"/>
      <c r="AP4" s="87"/>
      <c r="AQ4" s="87"/>
      <c r="AR4" s="87"/>
      <c r="AS4" s="87"/>
      <c r="AT4" s="87" t="s">
        <v>41</v>
      </c>
      <c r="AU4" s="87"/>
      <c r="AV4" s="87"/>
      <c r="AW4" s="87"/>
      <c r="AX4" s="87"/>
      <c r="AY4" s="87"/>
      <c r="AZ4" s="87"/>
      <c r="BA4" s="87"/>
      <c r="BB4" s="87"/>
      <c r="BC4" s="87"/>
      <c r="BD4" s="87"/>
      <c r="BE4" s="87" t="s">
        <v>63</v>
      </c>
      <c r="BF4" s="87"/>
      <c r="BG4" s="87"/>
      <c r="BH4" s="87"/>
      <c r="BI4" s="87"/>
      <c r="BJ4" s="87"/>
      <c r="BK4" s="87"/>
      <c r="BL4" s="87"/>
      <c r="BM4" s="87"/>
      <c r="BN4" s="87"/>
      <c r="BO4" s="87"/>
      <c r="BP4" s="87" t="s">
        <v>37</v>
      </c>
      <c r="BQ4" s="87"/>
      <c r="BR4" s="87"/>
      <c r="BS4" s="87"/>
      <c r="BT4" s="87"/>
      <c r="BU4" s="87"/>
      <c r="BV4" s="87"/>
      <c r="BW4" s="87"/>
      <c r="BX4" s="87"/>
      <c r="BY4" s="87"/>
      <c r="BZ4" s="87"/>
      <c r="CA4" s="87" t="s">
        <v>65</v>
      </c>
      <c r="CB4" s="87"/>
      <c r="CC4" s="87"/>
      <c r="CD4" s="87"/>
      <c r="CE4" s="87"/>
      <c r="CF4" s="87"/>
      <c r="CG4" s="87"/>
      <c r="CH4" s="87"/>
      <c r="CI4" s="87"/>
      <c r="CJ4" s="87"/>
      <c r="CK4" s="87"/>
      <c r="CL4" s="87" t="s">
        <v>0</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64</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30</v>
      </c>
      <c r="B5" s="33"/>
      <c r="C5" s="33"/>
      <c r="D5" s="33"/>
      <c r="E5" s="33"/>
      <c r="F5" s="33"/>
      <c r="G5" s="33"/>
      <c r="H5" s="38" t="s">
        <v>59</v>
      </c>
      <c r="I5" s="38" t="s">
        <v>69</v>
      </c>
      <c r="J5" s="38" t="s">
        <v>70</v>
      </c>
      <c r="K5" s="38" t="s">
        <v>71</v>
      </c>
      <c r="L5" s="38" t="s">
        <v>72</v>
      </c>
      <c r="M5" s="38" t="s">
        <v>7</v>
      </c>
      <c r="N5" s="38" t="s">
        <v>73</v>
      </c>
      <c r="O5" s="38" t="s">
        <v>74</v>
      </c>
      <c r="P5" s="38" t="s">
        <v>75</v>
      </c>
      <c r="Q5" s="38" t="s">
        <v>76</v>
      </c>
      <c r="R5" s="38" t="s">
        <v>77</v>
      </c>
      <c r="S5" s="38" t="s">
        <v>78</v>
      </c>
      <c r="T5" s="38" t="s">
        <v>1</v>
      </c>
      <c r="U5" s="38" t="s">
        <v>79</v>
      </c>
      <c r="V5" s="38" t="s">
        <v>80</v>
      </c>
      <c r="W5" s="38" t="s">
        <v>81</v>
      </c>
      <c r="X5" s="38" t="s">
        <v>82</v>
      </c>
      <c r="Y5" s="38" t="s">
        <v>83</v>
      </c>
      <c r="Z5" s="38" t="s">
        <v>84</v>
      </c>
      <c r="AA5" s="38" t="s">
        <v>85</v>
      </c>
      <c r="AB5" s="38" t="s">
        <v>86</v>
      </c>
      <c r="AC5" s="38" t="s">
        <v>87</v>
      </c>
      <c r="AD5" s="38" t="s">
        <v>89</v>
      </c>
      <c r="AE5" s="38" t="s">
        <v>90</v>
      </c>
      <c r="AF5" s="38" t="s">
        <v>91</v>
      </c>
      <c r="AG5" s="38" t="s">
        <v>92</v>
      </c>
      <c r="AH5" s="38" t="s">
        <v>45</v>
      </c>
      <c r="AI5" s="38" t="s">
        <v>82</v>
      </c>
      <c r="AJ5" s="38" t="s">
        <v>83</v>
      </c>
      <c r="AK5" s="38" t="s">
        <v>84</v>
      </c>
      <c r="AL5" s="38" t="s">
        <v>85</v>
      </c>
      <c r="AM5" s="38" t="s">
        <v>86</v>
      </c>
      <c r="AN5" s="38" t="s">
        <v>87</v>
      </c>
      <c r="AO5" s="38" t="s">
        <v>89</v>
      </c>
      <c r="AP5" s="38" t="s">
        <v>90</v>
      </c>
      <c r="AQ5" s="38" t="s">
        <v>91</v>
      </c>
      <c r="AR5" s="38" t="s">
        <v>92</v>
      </c>
      <c r="AS5" s="38" t="s">
        <v>88</v>
      </c>
      <c r="AT5" s="38" t="s">
        <v>82</v>
      </c>
      <c r="AU5" s="38" t="s">
        <v>83</v>
      </c>
      <c r="AV5" s="38" t="s">
        <v>84</v>
      </c>
      <c r="AW5" s="38" t="s">
        <v>85</v>
      </c>
      <c r="AX5" s="38" t="s">
        <v>86</v>
      </c>
      <c r="AY5" s="38" t="s">
        <v>87</v>
      </c>
      <c r="AZ5" s="38" t="s">
        <v>89</v>
      </c>
      <c r="BA5" s="38" t="s">
        <v>90</v>
      </c>
      <c r="BB5" s="38" t="s">
        <v>91</v>
      </c>
      <c r="BC5" s="38" t="s">
        <v>92</v>
      </c>
      <c r="BD5" s="38" t="s">
        <v>88</v>
      </c>
      <c r="BE5" s="38" t="s">
        <v>82</v>
      </c>
      <c r="BF5" s="38" t="s">
        <v>83</v>
      </c>
      <c r="BG5" s="38" t="s">
        <v>84</v>
      </c>
      <c r="BH5" s="38" t="s">
        <v>85</v>
      </c>
      <c r="BI5" s="38" t="s">
        <v>86</v>
      </c>
      <c r="BJ5" s="38" t="s">
        <v>87</v>
      </c>
      <c r="BK5" s="38" t="s">
        <v>89</v>
      </c>
      <c r="BL5" s="38" t="s">
        <v>90</v>
      </c>
      <c r="BM5" s="38" t="s">
        <v>91</v>
      </c>
      <c r="BN5" s="38" t="s">
        <v>92</v>
      </c>
      <c r="BO5" s="38" t="s">
        <v>88</v>
      </c>
      <c r="BP5" s="38" t="s">
        <v>82</v>
      </c>
      <c r="BQ5" s="38" t="s">
        <v>83</v>
      </c>
      <c r="BR5" s="38" t="s">
        <v>84</v>
      </c>
      <c r="BS5" s="38" t="s">
        <v>85</v>
      </c>
      <c r="BT5" s="38" t="s">
        <v>86</v>
      </c>
      <c r="BU5" s="38" t="s">
        <v>87</v>
      </c>
      <c r="BV5" s="38" t="s">
        <v>89</v>
      </c>
      <c r="BW5" s="38" t="s">
        <v>90</v>
      </c>
      <c r="BX5" s="38" t="s">
        <v>91</v>
      </c>
      <c r="BY5" s="38" t="s">
        <v>92</v>
      </c>
      <c r="BZ5" s="38" t="s">
        <v>88</v>
      </c>
      <c r="CA5" s="38" t="s">
        <v>82</v>
      </c>
      <c r="CB5" s="38" t="s">
        <v>83</v>
      </c>
      <c r="CC5" s="38" t="s">
        <v>84</v>
      </c>
      <c r="CD5" s="38" t="s">
        <v>85</v>
      </c>
      <c r="CE5" s="38" t="s">
        <v>86</v>
      </c>
      <c r="CF5" s="38" t="s">
        <v>87</v>
      </c>
      <c r="CG5" s="38" t="s">
        <v>89</v>
      </c>
      <c r="CH5" s="38" t="s">
        <v>90</v>
      </c>
      <c r="CI5" s="38" t="s">
        <v>91</v>
      </c>
      <c r="CJ5" s="38" t="s">
        <v>92</v>
      </c>
      <c r="CK5" s="38" t="s">
        <v>88</v>
      </c>
      <c r="CL5" s="38" t="s">
        <v>82</v>
      </c>
      <c r="CM5" s="38" t="s">
        <v>83</v>
      </c>
      <c r="CN5" s="38" t="s">
        <v>84</v>
      </c>
      <c r="CO5" s="38" t="s">
        <v>85</v>
      </c>
      <c r="CP5" s="38" t="s">
        <v>86</v>
      </c>
      <c r="CQ5" s="38" t="s">
        <v>87</v>
      </c>
      <c r="CR5" s="38" t="s">
        <v>89</v>
      </c>
      <c r="CS5" s="38" t="s">
        <v>90</v>
      </c>
      <c r="CT5" s="38" t="s">
        <v>91</v>
      </c>
      <c r="CU5" s="38" t="s">
        <v>92</v>
      </c>
      <c r="CV5" s="38" t="s">
        <v>88</v>
      </c>
      <c r="CW5" s="38" t="s">
        <v>82</v>
      </c>
      <c r="CX5" s="38" t="s">
        <v>83</v>
      </c>
      <c r="CY5" s="38" t="s">
        <v>84</v>
      </c>
      <c r="CZ5" s="38" t="s">
        <v>85</v>
      </c>
      <c r="DA5" s="38" t="s">
        <v>86</v>
      </c>
      <c r="DB5" s="38" t="s">
        <v>87</v>
      </c>
      <c r="DC5" s="38" t="s">
        <v>89</v>
      </c>
      <c r="DD5" s="38" t="s">
        <v>90</v>
      </c>
      <c r="DE5" s="38" t="s">
        <v>91</v>
      </c>
      <c r="DF5" s="38" t="s">
        <v>92</v>
      </c>
      <c r="DG5" s="38" t="s">
        <v>88</v>
      </c>
      <c r="DH5" s="38" t="s">
        <v>82</v>
      </c>
      <c r="DI5" s="38" t="s">
        <v>83</v>
      </c>
      <c r="DJ5" s="38" t="s">
        <v>84</v>
      </c>
      <c r="DK5" s="38" t="s">
        <v>85</v>
      </c>
      <c r="DL5" s="38" t="s">
        <v>86</v>
      </c>
      <c r="DM5" s="38" t="s">
        <v>87</v>
      </c>
      <c r="DN5" s="38" t="s">
        <v>89</v>
      </c>
      <c r="DO5" s="38" t="s">
        <v>90</v>
      </c>
      <c r="DP5" s="38" t="s">
        <v>91</v>
      </c>
      <c r="DQ5" s="38" t="s">
        <v>92</v>
      </c>
      <c r="DR5" s="38" t="s">
        <v>88</v>
      </c>
      <c r="DS5" s="38" t="s">
        <v>82</v>
      </c>
      <c r="DT5" s="38" t="s">
        <v>83</v>
      </c>
      <c r="DU5" s="38" t="s">
        <v>84</v>
      </c>
      <c r="DV5" s="38" t="s">
        <v>85</v>
      </c>
      <c r="DW5" s="38" t="s">
        <v>86</v>
      </c>
      <c r="DX5" s="38" t="s">
        <v>87</v>
      </c>
      <c r="DY5" s="38" t="s">
        <v>89</v>
      </c>
      <c r="DZ5" s="38" t="s">
        <v>90</v>
      </c>
      <c r="EA5" s="38" t="s">
        <v>91</v>
      </c>
      <c r="EB5" s="38" t="s">
        <v>92</v>
      </c>
      <c r="EC5" s="38" t="s">
        <v>88</v>
      </c>
      <c r="ED5" s="38" t="s">
        <v>82</v>
      </c>
      <c r="EE5" s="38" t="s">
        <v>83</v>
      </c>
      <c r="EF5" s="38" t="s">
        <v>84</v>
      </c>
      <c r="EG5" s="38" t="s">
        <v>85</v>
      </c>
      <c r="EH5" s="38" t="s">
        <v>86</v>
      </c>
      <c r="EI5" s="38" t="s">
        <v>87</v>
      </c>
      <c r="EJ5" s="38" t="s">
        <v>89</v>
      </c>
      <c r="EK5" s="38" t="s">
        <v>90</v>
      </c>
      <c r="EL5" s="38" t="s">
        <v>91</v>
      </c>
      <c r="EM5" s="38" t="s">
        <v>92</v>
      </c>
      <c r="EN5" s="38" t="s">
        <v>88</v>
      </c>
    </row>
    <row r="6" spans="1:144" s="28" customFormat="1" x14ac:dyDescent="0.15">
      <c r="A6" s="29" t="s">
        <v>93</v>
      </c>
      <c r="B6" s="34">
        <f t="shared" ref="B6:W6" si="1">B7</f>
        <v>2018</v>
      </c>
      <c r="C6" s="34">
        <f t="shared" si="1"/>
        <v>263664</v>
      </c>
      <c r="D6" s="34">
        <f t="shared" si="1"/>
        <v>46</v>
      </c>
      <c r="E6" s="34">
        <f t="shared" si="1"/>
        <v>1</v>
      </c>
      <c r="F6" s="34">
        <f t="shared" si="1"/>
        <v>0</v>
      </c>
      <c r="G6" s="34">
        <f t="shared" si="1"/>
        <v>1</v>
      </c>
      <c r="H6" s="34" t="str">
        <f t="shared" si="1"/>
        <v>京都府　精華町</v>
      </c>
      <c r="I6" s="34" t="str">
        <f t="shared" si="1"/>
        <v>法適用</v>
      </c>
      <c r="J6" s="34" t="str">
        <f t="shared" si="1"/>
        <v>水道事業</v>
      </c>
      <c r="K6" s="34" t="str">
        <f t="shared" si="1"/>
        <v>末端給水事業</v>
      </c>
      <c r="L6" s="34" t="str">
        <f t="shared" si="1"/>
        <v>A5</v>
      </c>
      <c r="M6" s="34" t="str">
        <f t="shared" si="1"/>
        <v>非設置</v>
      </c>
      <c r="N6" s="39" t="str">
        <f t="shared" si="1"/>
        <v>-</v>
      </c>
      <c r="O6" s="39">
        <f t="shared" si="1"/>
        <v>87.37</v>
      </c>
      <c r="P6" s="39">
        <f t="shared" si="1"/>
        <v>99.76</v>
      </c>
      <c r="Q6" s="39">
        <f t="shared" si="1"/>
        <v>2068</v>
      </c>
      <c r="R6" s="39">
        <f t="shared" si="1"/>
        <v>37466</v>
      </c>
      <c r="S6" s="39">
        <f t="shared" si="1"/>
        <v>25.68</v>
      </c>
      <c r="T6" s="39">
        <f t="shared" si="1"/>
        <v>1458.96</v>
      </c>
      <c r="U6" s="39">
        <f t="shared" si="1"/>
        <v>37339</v>
      </c>
      <c r="V6" s="39">
        <f t="shared" si="1"/>
        <v>13.5</v>
      </c>
      <c r="W6" s="39">
        <f t="shared" si="1"/>
        <v>2765.85</v>
      </c>
      <c r="X6" s="41">
        <f t="shared" ref="X6:AG6" si="2">IF(X7="",NA(),X7)</f>
        <v>100.38</v>
      </c>
      <c r="Y6" s="41">
        <f t="shared" si="2"/>
        <v>101.19</v>
      </c>
      <c r="Z6" s="41">
        <f t="shared" si="2"/>
        <v>100.54</v>
      </c>
      <c r="AA6" s="41">
        <f t="shared" si="2"/>
        <v>100.75</v>
      </c>
      <c r="AB6" s="41">
        <f t="shared" si="2"/>
        <v>100.05</v>
      </c>
      <c r="AC6" s="41">
        <f t="shared" si="2"/>
        <v>109.04</v>
      </c>
      <c r="AD6" s="41">
        <f t="shared" si="2"/>
        <v>109.64</v>
      </c>
      <c r="AE6" s="41">
        <f t="shared" si="2"/>
        <v>110.95</v>
      </c>
      <c r="AF6" s="41">
        <f t="shared" si="2"/>
        <v>110.68</v>
      </c>
      <c r="AG6" s="41">
        <f t="shared" si="2"/>
        <v>110.66</v>
      </c>
      <c r="AH6" s="39" t="str">
        <f>IF(AH7="","",IF(AH7="-","【-】","【"&amp;SUBSTITUTE(TEXT(AH7,"#,##0.00"),"-","△")&amp;"】"))</f>
        <v>【112.83】</v>
      </c>
      <c r="AI6" s="39">
        <f t="shared" ref="AI6:AR6" si="3">IF(AI7="",NA(),AI7)</f>
        <v>0</v>
      </c>
      <c r="AJ6" s="39">
        <f t="shared" si="3"/>
        <v>0</v>
      </c>
      <c r="AK6" s="39">
        <f t="shared" si="3"/>
        <v>0</v>
      </c>
      <c r="AL6" s="39">
        <f t="shared" si="3"/>
        <v>0</v>
      </c>
      <c r="AM6" s="39">
        <f t="shared" si="3"/>
        <v>0</v>
      </c>
      <c r="AN6" s="41">
        <f t="shared" si="3"/>
        <v>3.77</v>
      </c>
      <c r="AO6" s="41">
        <f t="shared" si="3"/>
        <v>3.62</v>
      </c>
      <c r="AP6" s="41">
        <f t="shared" si="3"/>
        <v>3.91</v>
      </c>
      <c r="AQ6" s="41">
        <f t="shared" si="3"/>
        <v>3.56</v>
      </c>
      <c r="AR6" s="41">
        <f t="shared" si="3"/>
        <v>2.74</v>
      </c>
      <c r="AS6" s="39" t="str">
        <f>IF(AS7="","",IF(AS7="-","【-】","【"&amp;SUBSTITUTE(TEXT(AS7,"#,##0.00"),"-","△")&amp;"】"))</f>
        <v>【1.05】</v>
      </c>
      <c r="AT6" s="41">
        <f t="shared" ref="AT6:BC6" si="4">IF(AT7="",NA(),AT7)</f>
        <v>3153.03</v>
      </c>
      <c r="AU6" s="41">
        <f t="shared" si="4"/>
        <v>3629.41</v>
      </c>
      <c r="AV6" s="41">
        <f t="shared" si="4"/>
        <v>3613.57</v>
      </c>
      <c r="AW6" s="41">
        <f t="shared" si="4"/>
        <v>3984.53</v>
      </c>
      <c r="AX6" s="41">
        <f t="shared" si="4"/>
        <v>1995.41</v>
      </c>
      <c r="AY6" s="41">
        <f t="shared" si="4"/>
        <v>382.09</v>
      </c>
      <c r="AZ6" s="41">
        <f t="shared" si="4"/>
        <v>371.31</v>
      </c>
      <c r="BA6" s="41">
        <f t="shared" si="4"/>
        <v>377.63</v>
      </c>
      <c r="BB6" s="41">
        <f t="shared" si="4"/>
        <v>357.34</v>
      </c>
      <c r="BC6" s="41">
        <f t="shared" si="4"/>
        <v>366.03</v>
      </c>
      <c r="BD6" s="39" t="str">
        <f>IF(BD7="","",IF(BD7="-","【-】","【"&amp;SUBSTITUTE(TEXT(BD7,"#,##0.00"),"-","△")&amp;"】"))</f>
        <v>【261.93】</v>
      </c>
      <c r="BE6" s="39">
        <f t="shared" ref="BE6:BN6" si="5">IF(BE7="",NA(),BE7)</f>
        <v>0</v>
      </c>
      <c r="BF6" s="39">
        <f t="shared" si="5"/>
        <v>0</v>
      </c>
      <c r="BG6" s="41">
        <f t="shared" si="5"/>
        <v>4.07</v>
      </c>
      <c r="BH6" s="41">
        <f t="shared" si="5"/>
        <v>2.98</v>
      </c>
      <c r="BI6" s="41">
        <f t="shared" si="5"/>
        <v>1.89</v>
      </c>
      <c r="BJ6" s="41">
        <f t="shared" si="5"/>
        <v>385.06</v>
      </c>
      <c r="BK6" s="41">
        <f t="shared" si="5"/>
        <v>373.09</v>
      </c>
      <c r="BL6" s="41">
        <f t="shared" si="5"/>
        <v>364.71</v>
      </c>
      <c r="BM6" s="41">
        <f t="shared" si="5"/>
        <v>373.69</v>
      </c>
      <c r="BN6" s="41">
        <f t="shared" si="5"/>
        <v>370.12</v>
      </c>
      <c r="BO6" s="39" t="str">
        <f>IF(BO7="","",IF(BO7="-","【-】","【"&amp;SUBSTITUTE(TEXT(BO7,"#,##0.00"),"-","△")&amp;"】"))</f>
        <v>【270.46】</v>
      </c>
      <c r="BP6" s="41">
        <f t="shared" ref="BP6:BY6" si="6">IF(BP7="",NA(),BP7)</f>
        <v>61.89</v>
      </c>
      <c r="BQ6" s="41">
        <f t="shared" si="6"/>
        <v>65.7</v>
      </c>
      <c r="BR6" s="41">
        <f t="shared" si="6"/>
        <v>61.85</v>
      </c>
      <c r="BS6" s="41">
        <f t="shared" si="6"/>
        <v>64.3</v>
      </c>
      <c r="BT6" s="41">
        <f t="shared" si="6"/>
        <v>62.23</v>
      </c>
      <c r="BU6" s="41">
        <f t="shared" si="6"/>
        <v>99.07</v>
      </c>
      <c r="BV6" s="41">
        <f t="shared" si="6"/>
        <v>99.99</v>
      </c>
      <c r="BW6" s="41">
        <f t="shared" si="6"/>
        <v>100.65</v>
      </c>
      <c r="BX6" s="41">
        <f t="shared" si="6"/>
        <v>99.87</v>
      </c>
      <c r="BY6" s="41">
        <f t="shared" si="6"/>
        <v>100.42</v>
      </c>
      <c r="BZ6" s="39" t="str">
        <f>IF(BZ7="","",IF(BZ7="-","【-】","【"&amp;SUBSTITUTE(TEXT(BZ7,"#,##0.00"),"-","△")&amp;"】"))</f>
        <v>【103.91】</v>
      </c>
      <c r="CA6" s="41">
        <f t="shared" ref="CA6:CJ6" si="7">IF(CA7="",NA(),CA7)</f>
        <v>197.13</v>
      </c>
      <c r="CB6" s="41">
        <f t="shared" si="7"/>
        <v>184.74</v>
      </c>
      <c r="CC6" s="41">
        <f t="shared" si="7"/>
        <v>197.36</v>
      </c>
      <c r="CD6" s="41">
        <f t="shared" si="7"/>
        <v>189.39</v>
      </c>
      <c r="CE6" s="41">
        <f t="shared" si="7"/>
        <v>195.13</v>
      </c>
      <c r="CF6" s="41">
        <f t="shared" si="7"/>
        <v>173.03</v>
      </c>
      <c r="CG6" s="41">
        <f t="shared" si="7"/>
        <v>171.15</v>
      </c>
      <c r="CH6" s="41">
        <f t="shared" si="7"/>
        <v>170.19</v>
      </c>
      <c r="CI6" s="41">
        <f t="shared" si="7"/>
        <v>171.81</v>
      </c>
      <c r="CJ6" s="41">
        <f t="shared" si="7"/>
        <v>171.67</v>
      </c>
      <c r="CK6" s="39" t="str">
        <f>IF(CK7="","",IF(CK7="-","【-】","【"&amp;SUBSTITUTE(TEXT(CK7,"#,##0.00"),"-","△")&amp;"】"))</f>
        <v>【167.11】</v>
      </c>
      <c r="CL6" s="41">
        <f t="shared" ref="CL6:CU6" si="8">IF(CL7="",NA(),CL7)</f>
        <v>50.56</v>
      </c>
      <c r="CM6" s="41">
        <f t="shared" si="8"/>
        <v>50.11</v>
      </c>
      <c r="CN6" s="41">
        <f t="shared" si="8"/>
        <v>65.88</v>
      </c>
      <c r="CO6" s="41">
        <f t="shared" si="8"/>
        <v>65.739999999999995</v>
      </c>
      <c r="CP6" s="41">
        <f t="shared" si="8"/>
        <v>66.56</v>
      </c>
      <c r="CQ6" s="41">
        <f t="shared" si="8"/>
        <v>58.58</v>
      </c>
      <c r="CR6" s="41">
        <f t="shared" si="8"/>
        <v>58.53</v>
      </c>
      <c r="CS6" s="41">
        <f t="shared" si="8"/>
        <v>59.01</v>
      </c>
      <c r="CT6" s="41">
        <f t="shared" si="8"/>
        <v>60.03</v>
      </c>
      <c r="CU6" s="41">
        <f t="shared" si="8"/>
        <v>59.74</v>
      </c>
      <c r="CV6" s="39" t="str">
        <f>IF(CV7="","",IF(CV7="-","【-】","【"&amp;SUBSTITUTE(TEXT(CV7,"#,##0.00"),"-","△")&amp;"】"))</f>
        <v>【60.27】</v>
      </c>
      <c r="CW6" s="41">
        <f t="shared" ref="CW6:DF6" si="9">IF(CW7="",NA(),CW7)</f>
        <v>96.54</v>
      </c>
      <c r="CX6" s="41">
        <f t="shared" si="9"/>
        <v>97.76</v>
      </c>
      <c r="CY6" s="41">
        <f t="shared" si="9"/>
        <v>96.97</v>
      </c>
      <c r="CZ6" s="41">
        <f t="shared" si="9"/>
        <v>97.05</v>
      </c>
      <c r="DA6" s="41">
        <f t="shared" si="9"/>
        <v>95.29</v>
      </c>
      <c r="DB6" s="41">
        <f t="shared" si="9"/>
        <v>85.23</v>
      </c>
      <c r="DC6" s="41">
        <f t="shared" si="9"/>
        <v>85.26</v>
      </c>
      <c r="DD6" s="41">
        <f t="shared" si="9"/>
        <v>85.37</v>
      </c>
      <c r="DE6" s="41">
        <f t="shared" si="9"/>
        <v>84.81</v>
      </c>
      <c r="DF6" s="41">
        <f t="shared" si="9"/>
        <v>84.8</v>
      </c>
      <c r="DG6" s="39" t="str">
        <f>IF(DG7="","",IF(DG7="-","【-】","【"&amp;SUBSTITUTE(TEXT(DG7,"#,##0.00"),"-","△")&amp;"】"))</f>
        <v>【89.92】</v>
      </c>
      <c r="DH6" s="41">
        <f t="shared" ref="DH6:DQ6" si="10">IF(DH7="",NA(),DH7)</f>
        <v>38.03</v>
      </c>
      <c r="DI6" s="41">
        <f t="shared" si="10"/>
        <v>39.630000000000003</v>
      </c>
      <c r="DJ6" s="41">
        <f t="shared" si="10"/>
        <v>41.09</v>
      </c>
      <c r="DK6" s="41">
        <f t="shared" si="10"/>
        <v>42.7</v>
      </c>
      <c r="DL6" s="41">
        <f t="shared" si="10"/>
        <v>42.46</v>
      </c>
      <c r="DM6" s="41">
        <f t="shared" si="10"/>
        <v>44.31</v>
      </c>
      <c r="DN6" s="41">
        <f t="shared" si="10"/>
        <v>45.75</v>
      </c>
      <c r="DO6" s="41">
        <f t="shared" si="10"/>
        <v>46.9</v>
      </c>
      <c r="DP6" s="41">
        <f t="shared" si="10"/>
        <v>47.28</v>
      </c>
      <c r="DQ6" s="41">
        <f t="shared" si="10"/>
        <v>47.66</v>
      </c>
      <c r="DR6" s="39" t="str">
        <f>IF(DR7="","",IF(DR7="-","【-】","【"&amp;SUBSTITUTE(TEXT(DR7,"#,##0.00"),"-","△")&amp;"】"))</f>
        <v>【48.85】</v>
      </c>
      <c r="DS6" s="41">
        <f t="shared" ref="DS6:EB6" si="11">IF(DS7="",NA(),DS7)</f>
        <v>1.7</v>
      </c>
      <c r="DT6" s="41">
        <f t="shared" si="11"/>
        <v>1.56</v>
      </c>
      <c r="DU6" s="41">
        <f t="shared" si="11"/>
        <v>1.7</v>
      </c>
      <c r="DV6" s="41">
        <f t="shared" si="11"/>
        <v>2.27</v>
      </c>
      <c r="DW6" s="41">
        <f t="shared" si="11"/>
        <v>2.27</v>
      </c>
      <c r="DX6" s="41">
        <f t="shared" si="11"/>
        <v>10.09</v>
      </c>
      <c r="DY6" s="41">
        <f t="shared" si="11"/>
        <v>10.54</v>
      </c>
      <c r="DZ6" s="41">
        <f t="shared" si="11"/>
        <v>12.03</v>
      </c>
      <c r="EA6" s="41">
        <f t="shared" si="11"/>
        <v>12.19</v>
      </c>
      <c r="EB6" s="41">
        <f t="shared" si="11"/>
        <v>15.1</v>
      </c>
      <c r="EC6" s="39" t="str">
        <f>IF(EC7="","",IF(EC7="-","【-】","【"&amp;SUBSTITUTE(TEXT(EC7,"#,##0.00"),"-","△")&amp;"】"))</f>
        <v>【17.80】</v>
      </c>
      <c r="ED6" s="41">
        <f t="shared" ref="ED6:EM6" si="12">IF(ED7="",NA(),ED7)</f>
        <v>0.17</v>
      </c>
      <c r="EE6" s="41">
        <f t="shared" si="12"/>
        <v>0.14000000000000001</v>
      </c>
      <c r="EF6" s="41">
        <f t="shared" si="12"/>
        <v>0.01</v>
      </c>
      <c r="EG6" s="41">
        <f t="shared" si="12"/>
        <v>0.04</v>
      </c>
      <c r="EH6" s="41">
        <f t="shared" si="12"/>
        <v>0.04</v>
      </c>
      <c r="EI6" s="41">
        <f t="shared" si="12"/>
        <v>0.6</v>
      </c>
      <c r="EJ6" s="41">
        <f t="shared" si="12"/>
        <v>0.56000000000000005</v>
      </c>
      <c r="EK6" s="41">
        <f t="shared" si="12"/>
        <v>0.61</v>
      </c>
      <c r="EL6" s="41">
        <f t="shared" si="12"/>
        <v>0.51</v>
      </c>
      <c r="EM6" s="41">
        <f t="shared" si="12"/>
        <v>0.57999999999999996</v>
      </c>
      <c r="EN6" s="39" t="str">
        <f>IF(EN7="","",IF(EN7="-","【-】","【"&amp;SUBSTITUTE(TEXT(EN7,"#,##0.00"),"-","△")&amp;"】"))</f>
        <v>【0.70】</v>
      </c>
    </row>
    <row r="7" spans="1:144" s="28" customFormat="1" x14ac:dyDescent="0.15">
      <c r="A7" s="29"/>
      <c r="B7" s="35">
        <v>2018</v>
      </c>
      <c r="C7" s="35">
        <v>263664</v>
      </c>
      <c r="D7" s="35">
        <v>46</v>
      </c>
      <c r="E7" s="35">
        <v>1</v>
      </c>
      <c r="F7" s="35">
        <v>0</v>
      </c>
      <c r="G7" s="35">
        <v>1</v>
      </c>
      <c r="H7" s="35" t="s">
        <v>94</v>
      </c>
      <c r="I7" s="35" t="s">
        <v>95</v>
      </c>
      <c r="J7" s="35" t="s">
        <v>96</v>
      </c>
      <c r="K7" s="35" t="s">
        <v>97</v>
      </c>
      <c r="L7" s="35" t="s">
        <v>22</v>
      </c>
      <c r="M7" s="35" t="s">
        <v>16</v>
      </c>
      <c r="N7" s="40" t="s">
        <v>98</v>
      </c>
      <c r="O7" s="40">
        <v>87.37</v>
      </c>
      <c r="P7" s="40">
        <v>99.76</v>
      </c>
      <c r="Q7" s="40">
        <v>2068</v>
      </c>
      <c r="R7" s="40">
        <v>37466</v>
      </c>
      <c r="S7" s="40">
        <v>25.68</v>
      </c>
      <c r="T7" s="40">
        <v>1458.96</v>
      </c>
      <c r="U7" s="40">
        <v>37339</v>
      </c>
      <c r="V7" s="40">
        <v>13.5</v>
      </c>
      <c r="W7" s="40">
        <v>2765.85</v>
      </c>
      <c r="X7" s="40">
        <v>100.38</v>
      </c>
      <c r="Y7" s="40">
        <v>101.19</v>
      </c>
      <c r="Z7" s="40">
        <v>100.54</v>
      </c>
      <c r="AA7" s="40">
        <v>100.75</v>
      </c>
      <c r="AB7" s="40">
        <v>100.05</v>
      </c>
      <c r="AC7" s="40">
        <v>109.04</v>
      </c>
      <c r="AD7" s="40">
        <v>109.64</v>
      </c>
      <c r="AE7" s="40">
        <v>110.95</v>
      </c>
      <c r="AF7" s="40">
        <v>110.68</v>
      </c>
      <c r="AG7" s="40">
        <v>110.66</v>
      </c>
      <c r="AH7" s="40">
        <v>112.83</v>
      </c>
      <c r="AI7" s="40">
        <v>0</v>
      </c>
      <c r="AJ7" s="40">
        <v>0</v>
      </c>
      <c r="AK7" s="40">
        <v>0</v>
      </c>
      <c r="AL7" s="40">
        <v>0</v>
      </c>
      <c r="AM7" s="40">
        <v>0</v>
      </c>
      <c r="AN7" s="40">
        <v>3.77</v>
      </c>
      <c r="AO7" s="40">
        <v>3.62</v>
      </c>
      <c r="AP7" s="40">
        <v>3.91</v>
      </c>
      <c r="AQ7" s="40">
        <v>3.56</v>
      </c>
      <c r="AR7" s="40">
        <v>2.74</v>
      </c>
      <c r="AS7" s="40">
        <v>1.05</v>
      </c>
      <c r="AT7" s="40">
        <v>3153.03</v>
      </c>
      <c r="AU7" s="40">
        <v>3629.41</v>
      </c>
      <c r="AV7" s="40">
        <v>3613.57</v>
      </c>
      <c r="AW7" s="40">
        <v>3984.53</v>
      </c>
      <c r="AX7" s="40">
        <v>1995.41</v>
      </c>
      <c r="AY7" s="40">
        <v>382.09</v>
      </c>
      <c r="AZ7" s="40">
        <v>371.31</v>
      </c>
      <c r="BA7" s="40">
        <v>377.63</v>
      </c>
      <c r="BB7" s="40">
        <v>357.34</v>
      </c>
      <c r="BC7" s="40">
        <v>366.03</v>
      </c>
      <c r="BD7" s="40">
        <v>261.93</v>
      </c>
      <c r="BE7" s="40">
        <v>0</v>
      </c>
      <c r="BF7" s="40">
        <v>0</v>
      </c>
      <c r="BG7" s="40">
        <v>4.07</v>
      </c>
      <c r="BH7" s="40">
        <v>2.98</v>
      </c>
      <c r="BI7" s="40">
        <v>1.89</v>
      </c>
      <c r="BJ7" s="40">
        <v>385.06</v>
      </c>
      <c r="BK7" s="40">
        <v>373.09</v>
      </c>
      <c r="BL7" s="40">
        <v>364.71</v>
      </c>
      <c r="BM7" s="40">
        <v>373.69</v>
      </c>
      <c r="BN7" s="40">
        <v>370.12</v>
      </c>
      <c r="BO7" s="40">
        <v>270.45999999999998</v>
      </c>
      <c r="BP7" s="40">
        <v>61.89</v>
      </c>
      <c r="BQ7" s="40">
        <v>65.7</v>
      </c>
      <c r="BR7" s="40">
        <v>61.85</v>
      </c>
      <c r="BS7" s="40">
        <v>64.3</v>
      </c>
      <c r="BT7" s="40">
        <v>62.23</v>
      </c>
      <c r="BU7" s="40">
        <v>99.07</v>
      </c>
      <c r="BV7" s="40">
        <v>99.99</v>
      </c>
      <c r="BW7" s="40">
        <v>100.65</v>
      </c>
      <c r="BX7" s="40">
        <v>99.87</v>
      </c>
      <c r="BY7" s="40">
        <v>100.42</v>
      </c>
      <c r="BZ7" s="40">
        <v>103.91</v>
      </c>
      <c r="CA7" s="40">
        <v>197.13</v>
      </c>
      <c r="CB7" s="40">
        <v>184.74</v>
      </c>
      <c r="CC7" s="40">
        <v>197.36</v>
      </c>
      <c r="CD7" s="40">
        <v>189.39</v>
      </c>
      <c r="CE7" s="40">
        <v>195.13</v>
      </c>
      <c r="CF7" s="40">
        <v>173.03</v>
      </c>
      <c r="CG7" s="40">
        <v>171.15</v>
      </c>
      <c r="CH7" s="40">
        <v>170.19</v>
      </c>
      <c r="CI7" s="40">
        <v>171.81</v>
      </c>
      <c r="CJ7" s="40">
        <v>171.67</v>
      </c>
      <c r="CK7" s="40">
        <v>167.11</v>
      </c>
      <c r="CL7" s="40">
        <v>50.56</v>
      </c>
      <c r="CM7" s="40">
        <v>50.11</v>
      </c>
      <c r="CN7" s="40">
        <v>65.88</v>
      </c>
      <c r="CO7" s="40">
        <v>65.739999999999995</v>
      </c>
      <c r="CP7" s="40">
        <v>66.56</v>
      </c>
      <c r="CQ7" s="40">
        <v>58.58</v>
      </c>
      <c r="CR7" s="40">
        <v>58.53</v>
      </c>
      <c r="CS7" s="40">
        <v>59.01</v>
      </c>
      <c r="CT7" s="40">
        <v>60.03</v>
      </c>
      <c r="CU7" s="40">
        <v>59.74</v>
      </c>
      <c r="CV7" s="40">
        <v>60.27</v>
      </c>
      <c r="CW7" s="40">
        <v>96.54</v>
      </c>
      <c r="CX7" s="40">
        <v>97.76</v>
      </c>
      <c r="CY7" s="40">
        <v>96.97</v>
      </c>
      <c r="CZ7" s="40">
        <v>97.05</v>
      </c>
      <c r="DA7" s="40">
        <v>95.29</v>
      </c>
      <c r="DB7" s="40">
        <v>85.23</v>
      </c>
      <c r="DC7" s="40">
        <v>85.26</v>
      </c>
      <c r="DD7" s="40">
        <v>85.37</v>
      </c>
      <c r="DE7" s="40">
        <v>84.81</v>
      </c>
      <c r="DF7" s="40">
        <v>84.8</v>
      </c>
      <c r="DG7" s="40">
        <v>89.92</v>
      </c>
      <c r="DH7" s="40">
        <v>38.03</v>
      </c>
      <c r="DI7" s="40">
        <v>39.630000000000003</v>
      </c>
      <c r="DJ7" s="40">
        <v>41.09</v>
      </c>
      <c r="DK7" s="40">
        <v>42.7</v>
      </c>
      <c r="DL7" s="40">
        <v>42.46</v>
      </c>
      <c r="DM7" s="40">
        <v>44.31</v>
      </c>
      <c r="DN7" s="40">
        <v>45.75</v>
      </c>
      <c r="DO7" s="40">
        <v>46.9</v>
      </c>
      <c r="DP7" s="40">
        <v>47.28</v>
      </c>
      <c r="DQ7" s="40">
        <v>47.66</v>
      </c>
      <c r="DR7" s="40">
        <v>48.85</v>
      </c>
      <c r="DS7" s="40">
        <v>1.7</v>
      </c>
      <c r="DT7" s="40">
        <v>1.56</v>
      </c>
      <c r="DU7" s="40">
        <v>1.7</v>
      </c>
      <c r="DV7" s="40">
        <v>2.27</v>
      </c>
      <c r="DW7" s="40">
        <v>2.27</v>
      </c>
      <c r="DX7" s="40">
        <v>10.09</v>
      </c>
      <c r="DY7" s="40">
        <v>10.54</v>
      </c>
      <c r="DZ7" s="40">
        <v>12.03</v>
      </c>
      <c r="EA7" s="40">
        <v>12.19</v>
      </c>
      <c r="EB7" s="40">
        <v>15.1</v>
      </c>
      <c r="EC7" s="40">
        <v>17.8</v>
      </c>
      <c r="ED7" s="40">
        <v>0.17</v>
      </c>
      <c r="EE7" s="40">
        <v>0.14000000000000001</v>
      </c>
      <c r="EF7" s="40">
        <v>0.01</v>
      </c>
      <c r="EG7" s="40">
        <v>0.04</v>
      </c>
      <c r="EH7" s="40">
        <v>0.04</v>
      </c>
      <c r="EI7" s="40">
        <v>0.6</v>
      </c>
      <c r="EJ7" s="40">
        <v>0.56000000000000005</v>
      </c>
      <c r="EK7" s="40">
        <v>0.61</v>
      </c>
      <c r="EL7" s="40">
        <v>0.51</v>
      </c>
      <c r="EM7" s="40">
        <v>0.57999999999999996</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2020-01-20T08:00:17Z</cp:lastPrinted>
  <dcterms:created xsi:type="dcterms:W3CDTF">2020-01-27T10:50:45Z</dcterms:created>
  <dcterms:modified xsi:type="dcterms:W3CDTF">2020-02-14T07:51:17Z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2020-02-14T06:49:42Z</vt:filetime>
  </property>
</Properties>
</file>